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MX数值\csv\"/>
    </mc:Choice>
  </mc:AlternateContent>
  <bookViews>
    <workbookView xWindow="0" yWindow="0" windowWidth="20430" windowHeight="7755" tabRatio="867" activeTab="7"/>
  </bookViews>
  <sheets>
    <sheet name="玩家属性追求总体设定" sheetId="33" r:id="rId1"/>
    <sheet name="optimizer思路" sheetId="35" r:id="rId2"/>
    <sheet name="重要规划与假设" sheetId="7" r:id="rId3"/>
    <sheet name="问题" sheetId="34" state="hidden" r:id="rId4"/>
    <sheet name="固定数值与buff加成" sheetId="20" r:id="rId5"/>
    <sheet name="裸车属性" sheetId="1" r:id="rId6"/>
    <sheet name="车辆承重标杆" sheetId="26" r:id="rId7"/>
    <sheet name="装备标杆装等、重量" sheetId="27" r:id="rId8"/>
    <sheet name="本级对上一级的战斗力增益" sheetId="21" r:id="rId9"/>
    <sheet name="部位指数" sheetId="22" r:id="rId10"/>
    <sheet name="carLevel-equipLevel" sheetId="23" r:id="rId11"/>
    <sheet name="vehicle multiplier" sheetId="29" state="hidden" r:id="rId12"/>
    <sheet name="相关常数" sheetId="24" r:id="rId13"/>
    <sheet name="属性价值" sheetId="25" r:id="rId14"/>
    <sheet name="比率变化带来战斗力影响" sheetId="19" r:id="rId15"/>
    <sheet name="属性实例" sheetId="30" state="hidden" r:id="rId16"/>
    <sheet name="Research buff" sheetId="10" state="hidden" r:id="rId17"/>
    <sheet name="resource needed- 3 types" sheetId="15" state="hidden" r:id="rId18"/>
    <sheet name="gow data" sheetId="4" state="hidden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61" i="29" l="1"/>
  <c r="D61" i="29"/>
  <c r="C61" i="29"/>
  <c r="E60" i="29"/>
  <c r="D60" i="29"/>
  <c r="C60" i="29"/>
  <c r="E59" i="29"/>
  <c r="D59" i="29"/>
  <c r="C59" i="29"/>
  <c r="E58" i="29"/>
  <c r="D58" i="29"/>
  <c r="C58" i="29"/>
  <c r="E57" i="29"/>
  <c r="D57" i="29"/>
  <c r="C57" i="29"/>
  <c r="E56" i="29"/>
  <c r="D56" i="29"/>
  <c r="C56" i="29"/>
  <c r="E55" i="29"/>
  <c r="D55" i="29"/>
  <c r="C55" i="29"/>
  <c r="E54" i="29"/>
  <c r="D54" i="29"/>
  <c r="C54" i="29"/>
  <c r="E53" i="29"/>
  <c r="D53" i="29"/>
  <c r="C53" i="29"/>
  <c r="E52" i="29"/>
  <c r="D52" i="29"/>
  <c r="C52" i="29"/>
  <c r="E51" i="29"/>
  <c r="D51" i="29"/>
  <c r="C51" i="29"/>
  <c r="E50" i="29"/>
  <c r="D50" i="29"/>
  <c r="C50" i="29"/>
  <c r="E49" i="29"/>
  <c r="D49" i="29"/>
  <c r="C49" i="29"/>
  <c r="E48" i="29"/>
  <c r="D48" i="29"/>
  <c r="C48" i="29"/>
  <c r="E47" i="29"/>
  <c r="D47" i="29"/>
  <c r="C47" i="29"/>
  <c r="E46" i="29"/>
  <c r="D46" i="29"/>
  <c r="C46" i="29"/>
  <c r="E45" i="29"/>
  <c r="D45" i="29"/>
  <c r="C45" i="29"/>
  <c r="E44" i="29"/>
  <c r="D44" i="29"/>
  <c r="C44" i="29"/>
  <c r="E43" i="29"/>
  <c r="D43" i="29"/>
  <c r="C43" i="29"/>
  <c r="E42" i="29"/>
  <c r="D42" i="29"/>
  <c r="C42" i="29"/>
  <c r="E41" i="29"/>
  <c r="D41" i="29"/>
  <c r="C41" i="29"/>
  <c r="E40" i="29"/>
  <c r="D40" i="29"/>
  <c r="C40" i="29"/>
  <c r="E39" i="29"/>
  <c r="D39" i="29"/>
  <c r="C39" i="29"/>
  <c r="E38" i="29"/>
  <c r="D38" i="29"/>
  <c r="C38" i="29"/>
  <c r="E37" i="29"/>
  <c r="D37" i="29"/>
  <c r="C37" i="29"/>
  <c r="E36" i="29"/>
  <c r="D36" i="29"/>
  <c r="C36" i="29"/>
  <c r="E35" i="29"/>
  <c r="D35" i="29"/>
  <c r="C35" i="29"/>
  <c r="E34" i="29"/>
  <c r="D34" i="29"/>
  <c r="C34" i="29"/>
  <c r="E33" i="29"/>
  <c r="D33" i="29"/>
  <c r="C33" i="29"/>
  <c r="E32" i="29"/>
  <c r="D32" i="29"/>
  <c r="C32" i="29"/>
  <c r="E31" i="29"/>
  <c r="D31" i="29"/>
  <c r="C31" i="29"/>
  <c r="E30" i="29"/>
  <c r="D30" i="29"/>
  <c r="C30" i="29"/>
  <c r="E29" i="29"/>
  <c r="D29" i="29"/>
  <c r="C29" i="29"/>
  <c r="E28" i="29"/>
  <c r="D28" i="29"/>
  <c r="C28" i="29"/>
  <c r="E27" i="29"/>
  <c r="D27" i="29"/>
  <c r="C27" i="29"/>
  <c r="E26" i="29"/>
  <c r="D26" i="29"/>
  <c r="C26" i="29"/>
  <c r="E25" i="29"/>
  <c r="D25" i="29"/>
  <c r="C25" i="29"/>
  <c r="E24" i="29"/>
  <c r="D24" i="29"/>
  <c r="C24" i="29"/>
  <c r="E23" i="29"/>
  <c r="D23" i="29"/>
  <c r="C23" i="29"/>
  <c r="E22" i="29"/>
  <c r="D22" i="29"/>
  <c r="C22" i="29"/>
  <c r="E21" i="29"/>
  <c r="D21" i="29"/>
  <c r="C21" i="29"/>
  <c r="E20" i="29"/>
  <c r="D20" i="29"/>
  <c r="C20" i="29"/>
  <c r="E19" i="29"/>
  <c r="D19" i="29"/>
  <c r="C19" i="29"/>
  <c r="E18" i="29"/>
  <c r="D18" i="29"/>
  <c r="C18" i="29"/>
  <c r="E17" i="29"/>
  <c r="D17" i="29"/>
  <c r="C17" i="29"/>
  <c r="E16" i="29"/>
  <c r="D16" i="29"/>
  <c r="C16" i="29"/>
  <c r="E15" i="29"/>
  <c r="D15" i="29"/>
  <c r="C15" i="29"/>
  <c r="E14" i="29"/>
  <c r="D14" i="29"/>
  <c r="C14" i="29"/>
  <c r="E13" i="29"/>
  <c r="D13" i="29"/>
  <c r="C13" i="29"/>
  <c r="C3" i="27"/>
  <c r="D3" i="27"/>
  <c r="E3" i="27"/>
  <c r="F3" i="27"/>
  <c r="G3" i="27"/>
  <c r="H3" i="27"/>
  <c r="C4" i="27"/>
  <c r="D4" i="27"/>
  <c r="E4" i="27"/>
  <c r="F4" i="27"/>
  <c r="G4" i="27"/>
  <c r="H4" i="27"/>
  <c r="C5" i="27"/>
  <c r="D5" i="27"/>
  <c r="E5" i="27"/>
  <c r="F5" i="27"/>
  <c r="G5" i="27"/>
  <c r="H5" i="27"/>
  <c r="C6" i="27"/>
  <c r="D6" i="27"/>
  <c r="E6" i="27"/>
  <c r="F6" i="27"/>
  <c r="G6" i="27"/>
  <c r="H6" i="27"/>
  <c r="C7" i="27"/>
  <c r="D7" i="27"/>
  <c r="E7" i="27"/>
  <c r="F7" i="27"/>
  <c r="G7" i="27"/>
  <c r="H7" i="27"/>
  <c r="C8" i="27"/>
  <c r="D8" i="27"/>
  <c r="E8" i="27"/>
  <c r="F8" i="27"/>
  <c r="G8" i="27"/>
  <c r="H8" i="27"/>
  <c r="C9" i="27"/>
  <c r="D9" i="27"/>
  <c r="E9" i="27"/>
  <c r="F9" i="27"/>
  <c r="G9" i="27"/>
  <c r="H9" i="27"/>
  <c r="C10" i="27"/>
  <c r="D10" i="27"/>
  <c r="E10" i="27"/>
  <c r="F10" i="27"/>
  <c r="G10" i="27"/>
  <c r="H10" i="27"/>
  <c r="C11" i="27"/>
  <c r="D11" i="27"/>
  <c r="E11" i="27"/>
  <c r="F11" i="27"/>
  <c r="G11" i="27"/>
  <c r="H11" i="27"/>
  <c r="C12" i="27"/>
  <c r="D12" i="27"/>
  <c r="E12" i="27"/>
  <c r="F12" i="27"/>
  <c r="G12" i="27"/>
  <c r="H12" i="27"/>
  <c r="B12" i="27"/>
  <c r="B11" i="27"/>
  <c r="B10" i="27"/>
  <c r="B9" i="27"/>
  <c r="B8" i="27"/>
  <c r="B7" i="27"/>
  <c r="B6" i="27"/>
  <c r="B5" i="27"/>
  <c r="B4" i="27"/>
  <c r="B3" i="27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103" i="23"/>
  <c r="C3" i="23"/>
  <c r="K3" i="23" s="1"/>
  <c r="I3" i="23"/>
  <c r="J3" i="23"/>
  <c r="L3" i="23" l="1"/>
  <c r="H3" i="23"/>
  <c r="J23" i="30" l="1"/>
  <c r="L11" i="30"/>
  <c r="K11" i="30"/>
  <c r="J11" i="30"/>
  <c r="I11" i="30"/>
  <c r="H11" i="30"/>
  <c r="O22" i="30"/>
  <c r="N22" i="30"/>
  <c r="M22" i="30"/>
  <c r="L22" i="30"/>
  <c r="L23" i="30" s="1"/>
  <c r="K22" i="30"/>
  <c r="K23" i="30" s="1"/>
  <c r="J22" i="30"/>
  <c r="I22" i="30"/>
  <c r="I23" i="30" s="1"/>
  <c r="H22" i="30"/>
  <c r="H23" i="30" s="1"/>
  <c r="G22" i="30"/>
  <c r="F22" i="30"/>
  <c r="G10" i="30"/>
  <c r="H10" i="30"/>
  <c r="I10" i="30"/>
  <c r="J10" i="30"/>
  <c r="K10" i="30"/>
  <c r="L10" i="30"/>
  <c r="M10" i="30"/>
  <c r="N10" i="30"/>
  <c r="O10" i="30"/>
  <c r="F10" i="30"/>
  <c r="E401" i="1"/>
  <c r="F201" i="1"/>
  <c r="G251" i="1"/>
  <c r="I354" i="1"/>
  <c r="J151" i="1"/>
  <c r="K51" i="1"/>
  <c r="C401" i="1"/>
  <c r="P64" i="29"/>
  <c r="L451" i="1"/>
  <c r="I451" i="1"/>
  <c r="H451" i="1"/>
  <c r="D451" i="1"/>
  <c r="L401" i="1"/>
  <c r="I401" i="1"/>
  <c r="H401" i="1"/>
  <c r="D401" i="1"/>
  <c r="L351" i="1"/>
  <c r="H351" i="1"/>
  <c r="D351" i="1"/>
  <c r="L301" i="1"/>
  <c r="H301" i="1"/>
  <c r="E301" i="1"/>
  <c r="D301" i="1"/>
  <c r="L251" i="1"/>
  <c r="I251" i="1"/>
  <c r="H251" i="1"/>
  <c r="D251" i="1"/>
  <c r="C251" i="1"/>
  <c r="L201" i="1"/>
  <c r="I201" i="1"/>
  <c r="H201" i="1"/>
  <c r="D201" i="1"/>
  <c r="L151" i="1"/>
  <c r="I151" i="1"/>
  <c r="H151" i="1"/>
  <c r="E151" i="1"/>
  <c r="D151" i="1"/>
  <c r="L101" i="1"/>
  <c r="I101" i="1"/>
  <c r="H101" i="1"/>
  <c r="D101" i="1"/>
  <c r="C101" i="1"/>
  <c r="L51" i="1"/>
  <c r="I51" i="1"/>
  <c r="H51" i="1"/>
  <c r="E51" i="1"/>
  <c r="D51" i="1"/>
  <c r="C51" i="1"/>
  <c r="D202" i="1"/>
  <c r="E52" i="1"/>
  <c r="H152" i="1"/>
  <c r="L202" i="1"/>
  <c r="E104" i="1"/>
  <c r="L154" i="1"/>
  <c r="C105" i="1"/>
  <c r="I55" i="1"/>
  <c r="D206" i="1"/>
  <c r="E57" i="1"/>
  <c r="I57" i="1"/>
  <c r="D158" i="1"/>
  <c r="E108" i="1"/>
  <c r="H208" i="1"/>
  <c r="L158" i="1"/>
  <c r="C109" i="1"/>
  <c r="I110" i="1"/>
  <c r="D162" i="1"/>
  <c r="H212" i="1"/>
  <c r="I12" i="1"/>
  <c r="C113" i="1"/>
  <c r="I63" i="1"/>
  <c r="H164" i="1"/>
  <c r="L214" i="1"/>
  <c r="C15" i="1"/>
  <c r="E65" i="1"/>
  <c r="I16" i="1"/>
  <c r="C17" i="1"/>
  <c r="I67" i="1"/>
  <c r="D218" i="1"/>
  <c r="H168" i="1"/>
  <c r="L218" i="1"/>
  <c r="H319" i="1"/>
  <c r="L170" i="1"/>
  <c r="C121" i="1"/>
  <c r="I71" i="1"/>
  <c r="D222" i="1"/>
  <c r="C23" i="1"/>
  <c r="D174" i="1"/>
  <c r="H224" i="1"/>
  <c r="L174" i="1"/>
  <c r="C25" i="1"/>
  <c r="I75" i="1"/>
  <c r="L325" i="1"/>
  <c r="E77" i="1"/>
  <c r="D178" i="1"/>
  <c r="H228" i="1"/>
  <c r="C129" i="1"/>
  <c r="D329" i="1"/>
  <c r="I79" i="1"/>
  <c r="E380" i="1"/>
  <c r="I30" i="1"/>
  <c r="H82" i="1"/>
  <c r="L82" i="1"/>
  <c r="C133" i="1"/>
  <c r="D84" i="1"/>
  <c r="H184" i="1"/>
  <c r="I134" i="1"/>
  <c r="I35" i="1"/>
  <c r="D86" i="1"/>
  <c r="L286" i="1"/>
  <c r="C137" i="1"/>
  <c r="E37" i="1"/>
  <c r="D238" i="1"/>
  <c r="L88" i="1"/>
  <c r="I39" i="1"/>
  <c r="D190" i="1"/>
  <c r="E140" i="1"/>
  <c r="H90" i="1"/>
  <c r="L90" i="1"/>
  <c r="C141" i="1"/>
  <c r="D242" i="1"/>
  <c r="H92" i="1"/>
  <c r="I142" i="1"/>
  <c r="L92" i="1"/>
  <c r="H94" i="1"/>
  <c r="L244" i="1"/>
  <c r="C145" i="1"/>
  <c r="D96" i="1"/>
  <c r="H196" i="1"/>
  <c r="I146" i="1"/>
  <c r="L96" i="1"/>
  <c r="D248" i="1"/>
  <c r="H98" i="1"/>
  <c r="L98" i="1"/>
  <c r="C149" i="1"/>
  <c r="D100" i="1"/>
  <c r="I50" i="1"/>
  <c r="L100" i="1"/>
  <c r="D2" i="29"/>
  <c r="F2" i="29"/>
  <c r="G2" i="29"/>
  <c r="H2" i="29"/>
  <c r="I2" i="29"/>
  <c r="J2" i="29"/>
  <c r="K2" i="29"/>
  <c r="L2" i="29"/>
  <c r="C2" i="29"/>
  <c r="B2" i="27"/>
  <c r="A12" i="27"/>
  <c r="A11" i="27"/>
  <c r="A10" i="27"/>
  <c r="A9" i="27"/>
  <c r="A8" i="27"/>
  <c r="A7" i="27"/>
  <c r="A6" i="27"/>
  <c r="A5" i="27"/>
  <c r="A4" i="27"/>
  <c r="A3" i="27"/>
  <c r="H2" i="27"/>
  <c r="G2" i="27"/>
  <c r="F2" i="27"/>
  <c r="E2" i="27"/>
  <c r="D2" i="27"/>
  <c r="A2" i="27"/>
  <c r="F442" i="1" l="1"/>
  <c r="J190" i="1"/>
  <c r="J392" i="1"/>
  <c r="F451" i="1"/>
  <c r="G44" i="1"/>
  <c r="K66" i="1"/>
  <c r="F237" i="1"/>
  <c r="F272" i="1"/>
  <c r="J167" i="1"/>
  <c r="F290" i="1"/>
  <c r="J89" i="1"/>
  <c r="J373" i="1"/>
  <c r="J414" i="1"/>
  <c r="J106" i="1"/>
  <c r="D234" i="1"/>
  <c r="G341" i="1"/>
  <c r="G308" i="1"/>
  <c r="I34" i="1"/>
  <c r="H84" i="1"/>
  <c r="F400" i="1"/>
  <c r="F348" i="1"/>
  <c r="J297" i="1"/>
  <c r="F195" i="1"/>
  <c r="G36" i="1"/>
  <c r="F284" i="1"/>
  <c r="F432" i="1"/>
  <c r="J281" i="1"/>
  <c r="F279" i="1"/>
  <c r="F125" i="1"/>
  <c r="F219" i="1"/>
  <c r="J368" i="1"/>
  <c r="J215" i="1"/>
  <c r="F112" i="1"/>
  <c r="K361" i="1"/>
  <c r="F359" i="1"/>
  <c r="F156" i="1"/>
  <c r="J54" i="1"/>
  <c r="J300" i="1"/>
  <c r="E300" i="1"/>
  <c r="G399" i="1"/>
  <c r="J298" i="1"/>
  <c r="E148" i="1"/>
  <c r="I247" i="1"/>
  <c r="J95" i="1"/>
  <c r="E295" i="1"/>
  <c r="I443" i="1"/>
  <c r="F289" i="1"/>
  <c r="E435" i="1"/>
  <c r="J234" i="1"/>
  <c r="E34" i="1"/>
  <c r="G233" i="1"/>
  <c r="J332" i="1"/>
  <c r="E432" i="1"/>
  <c r="I281" i="1"/>
  <c r="J229" i="1"/>
  <c r="E79" i="1"/>
  <c r="I227" i="1"/>
  <c r="E375" i="1"/>
  <c r="I24" i="1"/>
  <c r="E323" i="1"/>
  <c r="J422" i="1"/>
  <c r="I218" i="1"/>
  <c r="F417" i="1"/>
  <c r="E16" i="1"/>
  <c r="I215" i="1"/>
  <c r="F314" i="1"/>
  <c r="J362" i="1"/>
  <c r="E112" i="1"/>
  <c r="J261" i="1"/>
  <c r="J209" i="1"/>
  <c r="I258" i="1"/>
  <c r="F353" i="1"/>
  <c r="J302" i="1"/>
  <c r="D92" i="1"/>
  <c r="L190" i="1"/>
  <c r="H240" i="1"/>
  <c r="F197" i="1"/>
  <c r="F97" i="1"/>
  <c r="E32" i="1"/>
  <c r="F181" i="1"/>
  <c r="F81" i="1"/>
  <c r="L230" i="1"/>
  <c r="L80" i="1"/>
  <c r="G278" i="1"/>
  <c r="G78" i="1"/>
  <c r="E120" i="1"/>
  <c r="E20" i="1"/>
  <c r="E67" i="1"/>
  <c r="E17" i="1"/>
  <c r="K451" i="1"/>
  <c r="K201" i="1"/>
  <c r="K151" i="1"/>
  <c r="K302" i="1"/>
  <c r="K157" i="1"/>
  <c r="K410" i="1"/>
  <c r="K351" i="1"/>
  <c r="K251" i="1"/>
  <c r="K101" i="1"/>
  <c r="K304" i="1"/>
  <c r="K255" i="1"/>
  <c r="K409" i="1"/>
  <c r="K62" i="1"/>
  <c r="K113" i="1"/>
  <c r="K167" i="1"/>
  <c r="K320" i="1"/>
  <c r="K371" i="1"/>
  <c r="K325" i="1"/>
  <c r="K179" i="1"/>
  <c r="K282" i="1"/>
  <c r="K187" i="1"/>
  <c r="K90" i="1"/>
  <c r="K398" i="1"/>
  <c r="K430" i="1"/>
  <c r="K43" i="1"/>
  <c r="K346" i="1"/>
  <c r="G451" i="1"/>
  <c r="G201" i="1"/>
  <c r="G151" i="1"/>
  <c r="G52" i="1"/>
  <c r="G357" i="1"/>
  <c r="G10" i="1"/>
  <c r="G265" i="1"/>
  <c r="G418" i="1"/>
  <c r="G273" i="1"/>
  <c r="G176" i="1"/>
  <c r="G403" i="1"/>
  <c r="G354" i="1"/>
  <c r="G406" i="1"/>
  <c r="G109" i="1"/>
  <c r="G161" i="1"/>
  <c r="G262" i="1"/>
  <c r="G114" i="1"/>
  <c r="G17" i="1"/>
  <c r="G219" i="1"/>
  <c r="G172" i="1"/>
  <c r="G425" i="1"/>
  <c r="G179" i="1"/>
  <c r="G282" i="1"/>
  <c r="G190" i="1"/>
  <c r="G95" i="1"/>
  <c r="G298" i="1"/>
  <c r="G255" i="1"/>
  <c r="G313" i="1"/>
  <c r="G21" i="1"/>
  <c r="G277" i="1"/>
  <c r="G85" i="1"/>
  <c r="G288" i="1"/>
  <c r="G246" i="1"/>
  <c r="G301" i="1"/>
  <c r="K350" i="1"/>
  <c r="G150" i="1"/>
  <c r="D194" i="1"/>
  <c r="D94" i="1"/>
  <c r="K42" i="1"/>
  <c r="G142" i="1"/>
  <c r="I38" i="1"/>
  <c r="I138" i="1"/>
  <c r="K34" i="1"/>
  <c r="K422" i="1"/>
  <c r="E9" i="1"/>
  <c r="E59" i="1"/>
  <c r="K58" i="1"/>
  <c r="K3" i="1"/>
  <c r="I7" i="1"/>
  <c r="G51" i="1"/>
  <c r="G101" i="1"/>
  <c r="I130" i="1"/>
  <c r="K299" i="1"/>
  <c r="K94" i="1"/>
  <c r="J187" i="1"/>
  <c r="J87" i="1"/>
  <c r="K86" i="1"/>
  <c r="H180" i="1"/>
  <c r="H280" i="1"/>
  <c r="E29" i="1"/>
  <c r="K178" i="1"/>
  <c r="I126" i="1"/>
  <c r="I26" i="1"/>
  <c r="K314" i="1"/>
  <c r="I59" i="1"/>
  <c r="I9" i="1"/>
  <c r="G28" i="1"/>
  <c r="G351" i="1"/>
  <c r="K401" i="1"/>
  <c r="G97" i="1"/>
  <c r="K239" i="1"/>
  <c r="G389" i="1"/>
  <c r="G281" i="1"/>
  <c r="K274" i="1"/>
  <c r="E24" i="1"/>
  <c r="E124" i="1"/>
  <c r="I73" i="1"/>
  <c r="I23" i="1"/>
  <c r="K69" i="1"/>
  <c r="G166" i="1"/>
  <c r="F261" i="1"/>
  <c r="F161" i="1"/>
  <c r="K356" i="1"/>
  <c r="K301" i="1"/>
  <c r="G401" i="1"/>
  <c r="J301" i="1"/>
  <c r="J251" i="1"/>
  <c r="J101" i="1"/>
  <c r="J213" i="1"/>
  <c r="J266" i="1"/>
  <c r="J421" i="1"/>
  <c r="J274" i="1"/>
  <c r="F301" i="1"/>
  <c r="F251" i="1"/>
  <c r="F101" i="1"/>
  <c r="F255" i="1"/>
  <c r="F208" i="1"/>
  <c r="F163" i="1"/>
  <c r="F271" i="1"/>
  <c r="J99" i="1"/>
  <c r="F449" i="1"/>
  <c r="J244" i="1"/>
  <c r="F294" i="1"/>
  <c r="J441" i="1"/>
  <c r="F391" i="1"/>
  <c r="J36" i="1"/>
  <c r="J433" i="1"/>
  <c r="F83" i="1"/>
  <c r="F151" i="1"/>
  <c r="J351" i="1"/>
  <c r="I351" i="1"/>
  <c r="I253" i="1"/>
  <c r="I261" i="1"/>
  <c r="I369" i="1"/>
  <c r="I172" i="1"/>
  <c r="E351" i="1"/>
  <c r="E261" i="1"/>
  <c r="E269" i="1"/>
  <c r="E422" i="1"/>
  <c r="H200" i="1"/>
  <c r="H100" i="1"/>
  <c r="J196" i="1"/>
  <c r="F446" i="1"/>
  <c r="J443" i="1"/>
  <c r="F93" i="1"/>
  <c r="E241" i="1"/>
  <c r="J88" i="1"/>
  <c r="F288" i="1"/>
  <c r="J385" i="1"/>
  <c r="F85" i="1"/>
  <c r="I433" i="1"/>
  <c r="J380" i="1"/>
  <c r="F180" i="1"/>
  <c r="I378" i="1"/>
  <c r="J377" i="1"/>
  <c r="F27" i="1"/>
  <c r="E421" i="1"/>
  <c r="F68" i="1"/>
  <c r="E263" i="1"/>
  <c r="F110" i="1"/>
  <c r="F7" i="1"/>
  <c r="F51" i="1"/>
  <c r="J51" i="1"/>
  <c r="E101" i="1"/>
  <c r="E201" i="1"/>
  <c r="J201" i="1"/>
  <c r="E251" i="1"/>
  <c r="I301" i="1"/>
  <c r="F351" i="1"/>
  <c r="F401" i="1"/>
  <c r="J401" i="1"/>
  <c r="E451" i="1"/>
  <c r="J451" i="1"/>
  <c r="C45" i="1"/>
  <c r="C33" i="1"/>
  <c r="C351" i="1"/>
  <c r="C451" i="1"/>
  <c r="C400" i="1"/>
  <c r="C348" i="1"/>
  <c r="C196" i="1"/>
  <c r="C344" i="1"/>
  <c r="C42" i="1"/>
  <c r="C440" i="1"/>
  <c r="C38" i="1"/>
  <c r="C386" i="1"/>
  <c r="C34" i="1"/>
  <c r="C382" i="1"/>
  <c r="C380" i="1"/>
  <c r="C78" i="1"/>
  <c r="C276" i="1"/>
  <c r="C74" i="1"/>
  <c r="C222" i="1"/>
  <c r="C70" i="1"/>
  <c r="C318" i="1"/>
  <c r="C66" i="1"/>
  <c r="C364" i="1"/>
  <c r="C62" i="1"/>
  <c r="C260" i="1"/>
  <c r="C408" i="1"/>
  <c r="C356" i="1"/>
  <c r="C254" i="1"/>
  <c r="C202" i="1"/>
  <c r="C37" i="1"/>
  <c r="C151" i="1"/>
  <c r="C301" i="1"/>
  <c r="C41" i="1"/>
  <c r="C201" i="1"/>
  <c r="C13" i="1"/>
  <c r="I18" i="1"/>
  <c r="C29" i="1"/>
  <c r="L84" i="1"/>
  <c r="L234" i="1"/>
  <c r="C21" i="1"/>
  <c r="E40" i="1"/>
  <c r="I42" i="1"/>
  <c r="I46" i="1"/>
  <c r="C49" i="1"/>
  <c r="L186" i="1"/>
  <c r="I5" i="1"/>
  <c r="E7" i="1"/>
  <c r="F350" i="1"/>
  <c r="F200" i="1"/>
  <c r="F100" i="1"/>
  <c r="F50" i="1"/>
  <c r="H399" i="1"/>
  <c r="H449" i="1"/>
  <c r="H349" i="1"/>
  <c r="H299" i="1"/>
  <c r="H199" i="1"/>
  <c r="H249" i="1"/>
  <c r="H149" i="1"/>
  <c r="H99" i="1"/>
  <c r="H49" i="1"/>
  <c r="L397" i="1"/>
  <c r="L347" i="1"/>
  <c r="L447" i="1"/>
  <c r="L297" i="1"/>
  <c r="L197" i="1"/>
  <c r="L147" i="1"/>
  <c r="L97" i="1"/>
  <c r="L247" i="1"/>
  <c r="L47" i="1"/>
  <c r="D447" i="1"/>
  <c r="D397" i="1"/>
  <c r="D347" i="1"/>
  <c r="D197" i="1"/>
  <c r="D147" i="1"/>
  <c r="D97" i="1"/>
  <c r="D297" i="1"/>
  <c r="D47" i="1"/>
  <c r="H395" i="1"/>
  <c r="H445" i="1"/>
  <c r="H345" i="1"/>
  <c r="H245" i="1"/>
  <c r="H195" i="1"/>
  <c r="H145" i="1"/>
  <c r="H95" i="1"/>
  <c r="H45" i="1"/>
  <c r="L443" i="1"/>
  <c r="L393" i="1"/>
  <c r="L343" i="1"/>
  <c r="L193" i="1"/>
  <c r="L293" i="1"/>
  <c r="L143" i="1"/>
  <c r="L93" i="1"/>
  <c r="L43" i="1"/>
  <c r="D393" i="1"/>
  <c r="D443" i="1"/>
  <c r="D343" i="1"/>
  <c r="D293" i="1"/>
  <c r="D193" i="1"/>
  <c r="D243" i="1"/>
  <c r="D143" i="1"/>
  <c r="D93" i="1"/>
  <c r="D43" i="1"/>
  <c r="F392" i="1"/>
  <c r="F292" i="1"/>
  <c r="F192" i="1"/>
  <c r="F92" i="1"/>
  <c r="F42" i="1"/>
  <c r="H391" i="1"/>
  <c r="H341" i="1"/>
  <c r="H441" i="1"/>
  <c r="H291" i="1"/>
  <c r="H191" i="1"/>
  <c r="H241" i="1"/>
  <c r="H141" i="1"/>
  <c r="H91" i="1"/>
  <c r="H41" i="1"/>
  <c r="J340" i="1"/>
  <c r="J90" i="1"/>
  <c r="L439" i="1"/>
  <c r="L389" i="1"/>
  <c r="L339" i="1"/>
  <c r="L289" i="1"/>
  <c r="L189" i="1"/>
  <c r="L239" i="1"/>
  <c r="L139" i="1"/>
  <c r="L89" i="1"/>
  <c r="L39" i="1"/>
  <c r="D439" i="1"/>
  <c r="D389" i="1"/>
  <c r="D339" i="1"/>
  <c r="D189" i="1"/>
  <c r="D239" i="1"/>
  <c r="D139" i="1"/>
  <c r="D89" i="1"/>
  <c r="D39" i="1"/>
  <c r="F88" i="1"/>
  <c r="H437" i="1"/>
  <c r="H387" i="1"/>
  <c r="H337" i="1"/>
  <c r="H187" i="1"/>
  <c r="H287" i="1"/>
  <c r="H237" i="1"/>
  <c r="H137" i="1"/>
  <c r="H87" i="1"/>
  <c r="H37" i="1"/>
  <c r="L435" i="1"/>
  <c r="L385" i="1"/>
  <c r="L335" i="1"/>
  <c r="L285" i="1"/>
  <c r="L185" i="1"/>
  <c r="L235" i="1"/>
  <c r="L135" i="1"/>
  <c r="L85" i="1"/>
  <c r="L35" i="1"/>
  <c r="D385" i="1"/>
  <c r="D435" i="1"/>
  <c r="D285" i="1"/>
  <c r="D335" i="1"/>
  <c r="D185" i="1"/>
  <c r="D235" i="1"/>
  <c r="D135" i="1"/>
  <c r="D85" i="1"/>
  <c r="D35" i="1"/>
  <c r="H433" i="1"/>
  <c r="H383" i="1"/>
  <c r="H283" i="1"/>
  <c r="H333" i="1"/>
  <c r="H183" i="1"/>
  <c r="H233" i="1"/>
  <c r="H133" i="1"/>
  <c r="H83" i="1"/>
  <c r="H33" i="1"/>
  <c r="J432" i="1"/>
  <c r="J182" i="1"/>
  <c r="J232" i="1"/>
  <c r="J32" i="1"/>
  <c r="L381" i="1"/>
  <c r="L281" i="1"/>
  <c r="L431" i="1"/>
  <c r="L331" i="1"/>
  <c r="L181" i="1"/>
  <c r="L231" i="1"/>
  <c r="L131" i="1"/>
  <c r="L81" i="1"/>
  <c r="L31" i="1"/>
  <c r="D431" i="1"/>
  <c r="D381" i="1"/>
  <c r="D331" i="1"/>
  <c r="D181" i="1"/>
  <c r="D281" i="1"/>
  <c r="D231" i="1"/>
  <c r="D131" i="1"/>
  <c r="D81" i="1"/>
  <c r="D31" i="1"/>
  <c r="F280" i="1"/>
  <c r="H429" i="1"/>
  <c r="H379" i="1"/>
  <c r="H329" i="1"/>
  <c r="H279" i="1"/>
  <c r="H179" i="1"/>
  <c r="H229" i="1"/>
  <c r="H129" i="1"/>
  <c r="H79" i="1"/>
  <c r="H29" i="1"/>
  <c r="L427" i="1"/>
  <c r="L377" i="1"/>
  <c r="L327" i="1"/>
  <c r="L177" i="1"/>
  <c r="L227" i="1"/>
  <c r="L127" i="1"/>
  <c r="L277" i="1"/>
  <c r="L77" i="1"/>
  <c r="L27" i="1"/>
  <c r="D427" i="1"/>
  <c r="D377" i="1"/>
  <c r="D277" i="1"/>
  <c r="D327" i="1"/>
  <c r="D177" i="1"/>
  <c r="D227" i="1"/>
  <c r="D127" i="1"/>
  <c r="D77" i="1"/>
  <c r="D27" i="1"/>
  <c r="H375" i="1"/>
  <c r="H425" i="1"/>
  <c r="H275" i="1"/>
  <c r="H325" i="1"/>
  <c r="H175" i="1"/>
  <c r="H225" i="1"/>
  <c r="H125" i="1"/>
  <c r="H75" i="1"/>
  <c r="H25" i="1"/>
  <c r="J124" i="1"/>
  <c r="L423" i="1"/>
  <c r="L373" i="1"/>
  <c r="L273" i="1"/>
  <c r="L323" i="1"/>
  <c r="L173" i="1"/>
  <c r="L223" i="1"/>
  <c r="L123" i="1"/>
  <c r="L73" i="1"/>
  <c r="L23" i="1"/>
  <c r="D423" i="1"/>
  <c r="D373" i="1"/>
  <c r="D323" i="1"/>
  <c r="D273" i="1"/>
  <c r="D173" i="1"/>
  <c r="D223" i="1"/>
  <c r="D123" i="1"/>
  <c r="D73" i="1"/>
  <c r="D23" i="1"/>
  <c r="F422" i="1"/>
  <c r="F222" i="1"/>
  <c r="H421" i="1"/>
  <c r="H371" i="1"/>
  <c r="H321" i="1"/>
  <c r="H171" i="1"/>
  <c r="H221" i="1"/>
  <c r="H121" i="1"/>
  <c r="H271" i="1"/>
  <c r="H71" i="1"/>
  <c r="H21" i="1"/>
  <c r="J420" i="1"/>
  <c r="J370" i="1"/>
  <c r="J270" i="1"/>
  <c r="J320" i="1"/>
  <c r="J170" i="1"/>
  <c r="J220" i="1"/>
  <c r="J120" i="1"/>
  <c r="J70" i="1"/>
  <c r="J20" i="1"/>
  <c r="L419" i="1"/>
  <c r="L369" i="1"/>
  <c r="L319" i="1"/>
  <c r="L169" i="1"/>
  <c r="L219" i="1"/>
  <c r="L119" i="1"/>
  <c r="L69" i="1"/>
  <c r="L19" i="1"/>
  <c r="D369" i="1"/>
  <c r="D269" i="1"/>
  <c r="D319" i="1"/>
  <c r="D419" i="1"/>
  <c r="D169" i="1"/>
  <c r="D219" i="1"/>
  <c r="D119" i="1"/>
  <c r="D69" i="1"/>
  <c r="D19" i="1"/>
  <c r="H417" i="1"/>
  <c r="H367" i="1"/>
  <c r="H267" i="1"/>
  <c r="H317" i="1"/>
  <c r="H167" i="1"/>
  <c r="H217" i="1"/>
  <c r="H117" i="1"/>
  <c r="H67" i="1"/>
  <c r="H17" i="1"/>
  <c r="F266" i="1"/>
  <c r="F66" i="1"/>
  <c r="H415" i="1"/>
  <c r="H365" i="1"/>
  <c r="H265" i="1"/>
  <c r="H115" i="1"/>
  <c r="H315" i="1"/>
  <c r="H215" i="1"/>
  <c r="H165" i="1"/>
  <c r="H65" i="1"/>
  <c r="H15" i="1"/>
  <c r="J264" i="1"/>
  <c r="J164" i="1"/>
  <c r="L413" i="1"/>
  <c r="L363" i="1"/>
  <c r="L263" i="1"/>
  <c r="L313" i="1"/>
  <c r="L113" i="1"/>
  <c r="L213" i="1"/>
  <c r="L163" i="1"/>
  <c r="L63" i="1"/>
  <c r="L13" i="1"/>
  <c r="D413" i="1"/>
  <c r="D363" i="1"/>
  <c r="D263" i="1"/>
  <c r="D113" i="1"/>
  <c r="D213" i="1"/>
  <c r="D163" i="1"/>
  <c r="D63" i="1"/>
  <c r="D13" i="1"/>
  <c r="H411" i="1"/>
  <c r="H361" i="1"/>
  <c r="H261" i="1"/>
  <c r="H311" i="1"/>
  <c r="H111" i="1"/>
  <c r="H211" i="1"/>
  <c r="H161" i="1"/>
  <c r="H61" i="1"/>
  <c r="H11" i="1"/>
  <c r="D411" i="1"/>
  <c r="D361" i="1"/>
  <c r="D261" i="1"/>
  <c r="D311" i="1"/>
  <c r="D161" i="1"/>
  <c r="D211" i="1"/>
  <c r="D111" i="1"/>
  <c r="D61" i="1"/>
  <c r="J410" i="1"/>
  <c r="J360" i="1"/>
  <c r="J260" i="1"/>
  <c r="J310" i="1"/>
  <c r="J110" i="1"/>
  <c r="J210" i="1"/>
  <c r="J160" i="1"/>
  <c r="J60" i="1"/>
  <c r="L409" i="1"/>
  <c r="L359" i="1"/>
  <c r="L259" i="1"/>
  <c r="L109" i="1"/>
  <c r="L209" i="1"/>
  <c r="L159" i="1"/>
  <c r="L59" i="1"/>
  <c r="H409" i="1"/>
  <c r="H359" i="1"/>
  <c r="H259" i="1"/>
  <c r="H309" i="1"/>
  <c r="H159" i="1"/>
  <c r="H209" i="1"/>
  <c r="H109" i="1"/>
  <c r="H59" i="1"/>
  <c r="D409" i="1"/>
  <c r="D359" i="1"/>
  <c r="D109" i="1"/>
  <c r="D259" i="1"/>
  <c r="D309" i="1"/>
  <c r="D209" i="1"/>
  <c r="D159" i="1"/>
  <c r="D59" i="1"/>
  <c r="L407" i="1"/>
  <c r="L357" i="1"/>
  <c r="L307" i="1"/>
  <c r="L157" i="1"/>
  <c r="L207" i="1"/>
  <c r="L107" i="1"/>
  <c r="L257" i="1"/>
  <c r="L57" i="1"/>
  <c r="H407" i="1"/>
  <c r="H357" i="1"/>
  <c r="H257" i="1"/>
  <c r="H307" i="1"/>
  <c r="H107" i="1"/>
  <c r="H207" i="1"/>
  <c r="H157" i="1"/>
  <c r="H57" i="1"/>
  <c r="D407" i="1"/>
  <c r="D357" i="1"/>
  <c r="D307" i="1"/>
  <c r="D157" i="1"/>
  <c r="D207" i="1"/>
  <c r="D107" i="1"/>
  <c r="D57" i="1"/>
  <c r="J256" i="1"/>
  <c r="J56" i="1"/>
  <c r="F406" i="1"/>
  <c r="F356" i="1"/>
  <c r="F256" i="1"/>
  <c r="F206" i="1"/>
  <c r="L405" i="1"/>
  <c r="L355" i="1"/>
  <c r="L255" i="1"/>
  <c r="L105" i="1"/>
  <c r="L305" i="1"/>
  <c r="L205" i="1"/>
  <c r="L155" i="1"/>
  <c r="L55" i="1"/>
  <c r="H405" i="1"/>
  <c r="H355" i="1"/>
  <c r="H305" i="1"/>
  <c r="H255" i="1"/>
  <c r="H155" i="1"/>
  <c r="H205" i="1"/>
  <c r="H105" i="1"/>
  <c r="H55" i="1"/>
  <c r="D405" i="1"/>
  <c r="D355" i="1"/>
  <c r="D255" i="1"/>
  <c r="D305" i="1"/>
  <c r="D105" i="1"/>
  <c r="D205" i="1"/>
  <c r="D155" i="1"/>
  <c r="D55" i="1"/>
  <c r="F404" i="1"/>
  <c r="F354" i="1"/>
  <c r="F304" i="1"/>
  <c r="F254" i="1"/>
  <c r="F104" i="1"/>
  <c r="F204" i="1"/>
  <c r="F154" i="1"/>
  <c r="F54" i="1"/>
  <c r="L403" i="1"/>
  <c r="L353" i="1"/>
  <c r="L303" i="1"/>
  <c r="L153" i="1"/>
  <c r="L203" i="1"/>
  <c r="L103" i="1"/>
  <c r="L53" i="1"/>
  <c r="H403" i="1"/>
  <c r="H353" i="1"/>
  <c r="H253" i="1"/>
  <c r="H103" i="1"/>
  <c r="H203" i="1"/>
  <c r="H153" i="1"/>
  <c r="H303" i="1"/>
  <c r="H53" i="1"/>
  <c r="D403" i="1"/>
  <c r="D353" i="1"/>
  <c r="D303" i="1"/>
  <c r="D153" i="1"/>
  <c r="D253" i="1"/>
  <c r="D203" i="1"/>
  <c r="D103" i="1"/>
  <c r="D53" i="1"/>
  <c r="J402" i="1"/>
  <c r="J352" i="1"/>
  <c r="J102" i="1"/>
  <c r="J202" i="1"/>
  <c r="J152" i="1"/>
  <c r="H3" i="1"/>
  <c r="F4" i="1"/>
  <c r="D5" i="1"/>
  <c r="L5" i="1"/>
  <c r="H7" i="1"/>
  <c r="H9" i="1"/>
  <c r="J10" i="1"/>
  <c r="H295" i="1"/>
  <c r="E450" i="1"/>
  <c r="E350" i="1"/>
  <c r="E250" i="1"/>
  <c r="E100" i="1"/>
  <c r="G349" i="1"/>
  <c r="G299" i="1"/>
  <c r="G99" i="1"/>
  <c r="I448" i="1"/>
  <c r="I398" i="1"/>
  <c r="I348" i="1"/>
  <c r="I298" i="1"/>
  <c r="I248" i="1"/>
  <c r="I198" i="1"/>
  <c r="I98" i="1"/>
  <c r="C447" i="1"/>
  <c r="C397" i="1"/>
  <c r="C347" i="1"/>
  <c r="C297" i="1"/>
  <c r="C247" i="1"/>
  <c r="C197" i="1"/>
  <c r="C97" i="1"/>
  <c r="E446" i="1"/>
  <c r="E396" i="1"/>
  <c r="E346" i="1"/>
  <c r="E296" i="1"/>
  <c r="E246" i="1"/>
  <c r="E196" i="1"/>
  <c r="E96" i="1"/>
  <c r="C443" i="1"/>
  <c r="C393" i="1"/>
  <c r="C343" i="1"/>
  <c r="C293" i="1"/>
  <c r="C243" i="1"/>
  <c r="C193" i="1"/>
  <c r="C93" i="1"/>
  <c r="E442" i="1"/>
  <c r="E392" i="1"/>
  <c r="E342" i="1"/>
  <c r="E292" i="1"/>
  <c r="E242" i="1"/>
  <c r="E192" i="1"/>
  <c r="E92" i="1"/>
  <c r="G441" i="1"/>
  <c r="G291" i="1"/>
  <c r="G241" i="1"/>
  <c r="I440" i="1"/>
  <c r="I340" i="1"/>
  <c r="I290" i="1"/>
  <c r="I390" i="1"/>
  <c r="I240" i="1"/>
  <c r="I190" i="1"/>
  <c r="I90" i="1"/>
  <c r="C439" i="1"/>
  <c r="C339" i="1"/>
  <c r="C289" i="1"/>
  <c r="C389" i="1"/>
  <c r="C239" i="1"/>
  <c r="C189" i="1"/>
  <c r="C89" i="1"/>
  <c r="E438" i="1"/>
  <c r="E338" i="1"/>
  <c r="E288" i="1"/>
  <c r="E238" i="1"/>
  <c r="E188" i="1"/>
  <c r="E88" i="1"/>
  <c r="E388" i="1"/>
  <c r="C435" i="1"/>
  <c r="C335" i="1"/>
  <c r="C285" i="1"/>
  <c r="C235" i="1"/>
  <c r="C185" i="1"/>
  <c r="C385" i="1"/>
  <c r="C85" i="1"/>
  <c r="G433" i="1"/>
  <c r="G333" i="1"/>
  <c r="G183" i="1"/>
  <c r="G383" i="1"/>
  <c r="I432" i="1"/>
  <c r="I332" i="1"/>
  <c r="I282" i="1"/>
  <c r="I382" i="1"/>
  <c r="I232" i="1"/>
  <c r="I182" i="1"/>
  <c r="I82" i="1"/>
  <c r="C431" i="1"/>
  <c r="C331" i="1"/>
  <c r="C281" i="1"/>
  <c r="C381" i="1"/>
  <c r="C231" i="1"/>
  <c r="C181" i="1"/>
  <c r="C81" i="1"/>
  <c r="E430" i="1"/>
  <c r="E330" i="1"/>
  <c r="E280" i="1"/>
  <c r="E230" i="1"/>
  <c r="E180" i="1"/>
  <c r="C427" i="1"/>
  <c r="C327" i="1"/>
  <c r="C277" i="1"/>
  <c r="C227" i="1"/>
  <c r="C177" i="1"/>
  <c r="C377" i="1"/>
  <c r="E426" i="1"/>
  <c r="E326" i="1"/>
  <c r="E276" i="1"/>
  <c r="E376" i="1"/>
  <c r="E226" i="1"/>
  <c r="E176" i="1"/>
  <c r="C425" i="1"/>
  <c r="C325" i="1"/>
  <c r="C275" i="1"/>
  <c r="C375" i="1"/>
  <c r="C225" i="1"/>
  <c r="C175" i="1"/>
  <c r="E424" i="1"/>
  <c r="E324" i="1"/>
  <c r="E274" i="1"/>
  <c r="E374" i="1"/>
  <c r="E224" i="1"/>
  <c r="E174" i="1"/>
  <c r="G321" i="1"/>
  <c r="I420" i="1"/>
  <c r="I320" i="1"/>
  <c r="I270" i="1"/>
  <c r="I220" i="1"/>
  <c r="I170" i="1"/>
  <c r="I370" i="1"/>
  <c r="C419" i="1"/>
  <c r="C319" i="1"/>
  <c r="C269" i="1"/>
  <c r="C219" i="1"/>
  <c r="C169" i="1"/>
  <c r="C369" i="1"/>
  <c r="E418" i="1"/>
  <c r="E318" i="1"/>
  <c r="E268" i="1"/>
  <c r="E368" i="1"/>
  <c r="E218" i="1"/>
  <c r="E168" i="1"/>
  <c r="C417" i="1"/>
  <c r="C317" i="1"/>
  <c r="C267" i="1"/>
  <c r="C367" i="1"/>
  <c r="C217" i="1"/>
  <c r="C167" i="1"/>
  <c r="C413" i="1"/>
  <c r="C313" i="1"/>
  <c r="C263" i="1"/>
  <c r="C213" i="1"/>
  <c r="C163" i="1"/>
  <c r="C363" i="1"/>
  <c r="C411" i="1"/>
  <c r="C311" i="1"/>
  <c r="C261" i="1"/>
  <c r="C211" i="1"/>
  <c r="C161" i="1"/>
  <c r="E410" i="1"/>
  <c r="E310" i="1"/>
  <c r="E260" i="1"/>
  <c r="E360" i="1"/>
  <c r="E210" i="1"/>
  <c r="E160" i="1"/>
  <c r="G209" i="1"/>
  <c r="G159" i="1"/>
  <c r="C407" i="1"/>
  <c r="C307" i="1"/>
  <c r="C257" i="1"/>
  <c r="C357" i="1"/>
  <c r="C207" i="1"/>
  <c r="C157" i="1"/>
  <c r="G155" i="1"/>
  <c r="I304" i="1"/>
  <c r="I254" i="1"/>
  <c r="I404" i="1"/>
  <c r="I204" i="1"/>
  <c r="I154" i="1"/>
  <c r="I302" i="1"/>
  <c r="I252" i="1"/>
  <c r="I352" i="1"/>
  <c r="I402" i="1"/>
  <c r="I202" i="1"/>
  <c r="I152" i="1"/>
  <c r="C57" i="1"/>
  <c r="E60" i="1"/>
  <c r="C65" i="1"/>
  <c r="I66" i="1"/>
  <c r="E68" i="1"/>
  <c r="C73" i="1"/>
  <c r="E76" i="1"/>
  <c r="C107" i="1"/>
  <c r="E110" i="1"/>
  <c r="I116" i="1"/>
  <c r="C123" i="1"/>
  <c r="E126" i="1"/>
  <c r="I132" i="1"/>
  <c r="C139" i="1"/>
  <c r="E142" i="1"/>
  <c r="I148" i="1"/>
  <c r="D257" i="1"/>
  <c r="D289" i="1"/>
  <c r="C361" i="1"/>
  <c r="E404" i="1"/>
  <c r="H400" i="1"/>
  <c r="H350" i="1"/>
  <c r="H450" i="1"/>
  <c r="H300" i="1"/>
  <c r="H150" i="1"/>
  <c r="H250" i="1"/>
  <c r="H50" i="1"/>
  <c r="L398" i="1"/>
  <c r="L348" i="1"/>
  <c r="L298" i="1"/>
  <c r="L448" i="1"/>
  <c r="L148" i="1"/>
  <c r="L48" i="1"/>
  <c r="L248" i="1"/>
  <c r="D448" i="1"/>
  <c r="D398" i="1"/>
  <c r="D348" i="1"/>
  <c r="D298" i="1"/>
  <c r="D148" i="1"/>
  <c r="D48" i="1"/>
  <c r="F397" i="1"/>
  <c r="F447" i="1"/>
  <c r="F347" i="1"/>
  <c r="F297" i="1"/>
  <c r="F247" i="1"/>
  <c r="F147" i="1"/>
  <c r="F47" i="1"/>
  <c r="H446" i="1"/>
  <c r="H396" i="1"/>
  <c r="H346" i="1"/>
  <c r="H296" i="1"/>
  <c r="H246" i="1"/>
  <c r="H146" i="1"/>
  <c r="H46" i="1"/>
  <c r="J395" i="1"/>
  <c r="J345" i="1"/>
  <c r="J245" i="1"/>
  <c r="J145" i="1"/>
  <c r="L444" i="1"/>
  <c r="L394" i="1"/>
  <c r="L344" i="1"/>
  <c r="L144" i="1"/>
  <c r="L44" i="1"/>
  <c r="L294" i="1"/>
  <c r="D394" i="1"/>
  <c r="D344" i="1"/>
  <c r="D444" i="1"/>
  <c r="D294" i="1"/>
  <c r="D244" i="1"/>
  <c r="D144" i="1"/>
  <c r="D44" i="1"/>
  <c r="F343" i="1"/>
  <c r="F143" i="1"/>
  <c r="H392" i="1"/>
  <c r="H342" i="1"/>
  <c r="H442" i="1"/>
  <c r="H292" i="1"/>
  <c r="H242" i="1"/>
  <c r="H142" i="1"/>
  <c r="H42" i="1"/>
  <c r="L440" i="1"/>
  <c r="L340" i="1"/>
  <c r="L390" i="1"/>
  <c r="L290" i="1"/>
  <c r="L240" i="1"/>
  <c r="L140" i="1"/>
  <c r="L40" i="1"/>
  <c r="D440" i="1"/>
  <c r="D390" i="1"/>
  <c r="D340" i="1"/>
  <c r="D290" i="1"/>
  <c r="D240" i="1"/>
  <c r="D140" i="1"/>
  <c r="D40" i="1"/>
  <c r="F389" i="1"/>
  <c r="F339" i="1"/>
  <c r="F239" i="1"/>
  <c r="F139" i="1"/>
  <c r="L438" i="1"/>
  <c r="L388" i="1"/>
  <c r="L338" i="1"/>
  <c r="L288" i="1"/>
  <c r="L188" i="1"/>
  <c r="L38" i="1"/>
  <c r="L138" i="1"/>
  <c r="H438" i="1"/>
  <c r="H388" i="1"/>
  <c r="H338" i="1"/>
  <c r="H238" i="1"/>
  <c r="H288" i="1"/>
  <c r="H138" i="1"/>
  <c r="H38" i="1"/>
  <c r="D438" i="1"/>
  <c r="D388" i="1"/>
  <c r="D288" i="1"/>
  <c r="D338" i="1"/>
  <c r="D188" i="1"/>
  <c r="D38" i="1"/>
  <c r="D138" i="1"/>
  <c r="J387" i="1"/>
  <c r="J437" i="1"/>
  <c r="J337" i="1"/>
  <c r="J287" i="1"/>
  <c r="J237" i="1"/>
  <c r="J137" i="1"/>
  <c r="J37" i="1"/>
  <c r="F337" i="1"/>
  <c r="L436" i="1"/>
  <c r="L386" i="1"/>
  <c r="L336" i="1"/>
  <c r="L236" i="1"/>
  <c r="L136" i="1"/>
  <c r="L36" i="1"/>
  <c r="H436" i="1"/>
  <c r="H386" i="1"/>
  <c r="H286" i="1"/>
  <c r="H336" i="1"/>
  <c r="H186" i="1"/>
  <c r="H36" i="1"/>
  <c r="H136" i="1"/>
  <c r="D386" i="1"/>
  <c r="D336" i="1"/>
  <c r="D286" i="1"/>
  <c r="D236" i="1"/>
  <c r="D136" i="1"/>
  <c r="D36" i="1"/>
  <c r="D436" i="1"/>
  <c r="F335" i="1"/>
  <c r="F135" i="1"/>
  <c r="H434" i="1"/>
  <c r="H384" i="1"/>
  <c r="H334" i="1"/>
  <c r="H284" i="1"/>
  <c r="H234" i="1"/>
  <c r="H134" i="1"/>
  <c r="H34" i="1"/>
  <c r="D434" i="1"/>
  <c r="D384" i="1"/>
  <c r="D334" i="1"/>
  <c r="D284" i="1"/>
  <c r="D184" i="1"/>
  <c r="D34" i="1"/>
  <c r="D134" i="1"/>
  <c r="F183" i="1"/>
  <c r="L382" i="1"/>
  <c r="L432" i="1"/>
  <c r="L332" i="1"/>
  <c r="L282" i="1"/>
  <c r="L232" i="1"/>
  <c r="L132" i="1"/>
  <c r="L32" i="1"/>
  <c r="H432" i="1"/>
  <c r="H382" i="1"/>
  <c r="H332" i="1"/>
  <c r="H282" i="1"/>
  <c r="H182" i="1"/>
  <c r="H32" i="1"/>
  <c r="H132" i="1"/>
  <c r="D432" i="1"/>
  <c r="D382" i="1"/>
  <c r="D332" i="1"/>
  <c r="D232" i="1"/>
  <c r="D132" i="1"/>
  <c r="D32" i="1"/>
  <c r="D282" i="1"/>
  <c r="J431" i="1"/>
  <c r="J381" i="1"/>
  <c r="J181" i="1"/>
  <c r="J31" i="1"/>
  <c r="J131" i="1"/>
  <c r="F381" i="1"/>
  <c r="F431" i="1"/>
  <c r="F331" i="1"/>
  <c r="F281" i="1"/>
  <c r="F231" i="1"/>
  <c r="F131" i="1"/>
  <c r="F31" i="1"/>
  <c r="L430" i="1"/>
  <c r="L380" i="1"/>
  <c r="L330" i="1"/>
  <c r="L280" i="1"/>
  <c r="L180" i="1"/>
  <c r="L30" i="1"/>
  <c r="L130" i="1"/>
  <c r="H430" i="1"/>
  <c r="H380" i="1"/>
  <c r="H330" i="1"/>
  <c r="H230" i="1"/>
  <c r="H130" i="1"/>
  <c r="H80" i="1"/>
  <c r="H30" i="1"/>
  <c r="D430" i="1"/>
  <c r="D380" i="1"/>
  <c r="D280" i="1"/>
  <c r="D330" i="1"/>
  <c r="D180" i="1"/>
  <c r="D80" i="1"/>
  <c r="D30" i="1"/>
  <c r="D130" i="1"/>
  <c r="J379" i="1"/>
  <c r="J329" i="1"/>
  <c r="J279" i="1"/>
  <c r="J129" i="1"/>
  <c r="J79" i="1"/>
  <c r="F429" i="1"/>
  <c r="F379" i="1"/>
  <c r="F179" i="1"/>
  <c r="F79" i="1"/>
  <c r="L428" i="1"/>
  <c r="L378" i="1"/>
  <c r="L328" i="1"/>
  <c r="L228" i="1"/>
  <c r="L278" i="1"/>
  <c r="L128" i="1"/>
  <c r="L78" i="1"/>
  <c r="L28" i="1"/>
  <c r="H428" i="1"/>
  <c r="H378" i="1"/>
  <c r="H278" i="1"/>
  <c r="H328" i="1"/>
  <c r="H178" i="1"/>
  <c r="H78" i="1"/>
  <c r="H28" i="1"/>
  <c r="H128" i="1"/>
  <c r="D428" i="1"/>
  <c r="D378" i="1"/>
  <c r="D328" i="1"/>
  <c r="D278" i="1"/>
  <c r="D228" i="1"/>
  <c r="D128" i="1"/>
  <c r="D78" i="1"/>
  <c r="D28" i="1"/>
  <c r="F327" i="1"/>
  <c r="L426" i="1"/>
  <c r="L376" i="1"/>
  <c r="L276" i="1"/>
  <c r="L326" i="1"/>
  <c r="L176" i="1"/>
  <c r="L76" i="1"/>
  <c r="L26" i="1"/>
  <c r="L126" i="1"/>
  <c r="H376" i="1"/>
  <c r="H426" i="1"/>
  <c r="H326" i="1"/>
  <c r="H276" i="1"/>
  <c r="H226" i="1"/>
  <c r="H126" i="1"/>
  <c r="H76" i="1"/>
  <c r="H26" i="1"/>
  <c r="D426" i="1"/>
  <c r="D376" i="1"/>
  <c r="D326" i="1"/>
  <c r="D276" i="1"/>
  <c r="D176" i="1"/>
  <c r="D76" i="1"/>
  <c r="D26" i="1"/>
  <c r="D126" i="1"/>
  <c r="J425" i="1"/>
  <c r="L374" i="1"/>
  <c r="L424" i="1"/>
  <c r="L324" i="1"/>
  <c r="L274" i="1"/>
  <c r="L224" i="1"/>
  <c r="L124" i="1"/>
  <c r="L74" i="1"/>
  <c r="L24" i="1"/>
  <c r="H424" i="1"/>
  <c r="H374" i="1"/>
  <c r="H324" i="1"/>
  <c r="H274" i="1"/>
  <c r="H174" i="1"/>
  <c r="H74" i="1"/>
  <c r="H24" i="1"/>
  <c r="H124" i="1"/>
  <c r="D424" i="1"/>
  <c r="D374" i="1"/>
  <c r="D324" i="1"/>
  <c r="D224" i="1"/>
  <c r="D124" i="1"/>
  <c r="D74" i="1"/>
  <c r="D24" i="1"/>
  <c r="J273" i="1"/>
  <c r="J323" i="1"/>
  <c r="J23" i="1"/>
  <c r="J123" i="1"/>
  <c r="L422" i="1"/>
  <c r="L372" i="1"/>
  <c r="L322" i="1"/>
  <c r="L272" i="1"/>
  <c r="L172" i="1"/>
  <c r="L72" i="1"/>
  <c r="L22" i="1"/>
  <c r="L122" i="1"/>
  <c r="H422" i="1"/>
  <c r="H372" i="1"/>
  <c r="H322" i="1"/>
  <c r="H222" i="1"/>
  <c r="H272" i="1"/>
  <c r="H122" i="1"/>
  <c r="H72" i="1"/>
  <c r="H22" i="1"/>
  <c r="D422" i="1"/>
  <c r="D372" i="1"/>
  <c r="D272" i="1"/>
  <c r="D322" i="1"/>
  <c r="D172" i="1"/>
  <c r="D72" i="1"/>
  <c r="D22" i="1"/>
  <c r="D122" i="1"/>
  <c r="J21" i="1"/>
  <c r="L420" i="1"/>
  <c r="L370" i="1"/>
  <c r="L320" i="1"/>
  <c r="L270" i="1"/>
  <c r="L220" i="1"/>
  <c r="L120" i="1"/>
  <c r="L70" i="1"/>
  <c r="L20" i="1"/>
  <c r="H420" i="1"/>
  <c r="H370" i="1"/>
  <c r="H270" i="1"/>
  <c r="H320" i="1"/>
  <c r="H170" i="1"/>
  <c r="H70" i="1"/>
  <c r="H20" i="1"/>
  <c r="H120" i="1"/>
  <c r="D370" i="1"/>
  <c r="D420" i="1"/>
  <c r="D320" i="1"/>
  <c r="D270" i="1"/>
  <c r="D220" i="1"/>
  <c r="D120" i="1"/>
  <c r="D70" i="1"/>
  <c r="D20" i="1"/>
  <c r="J419" i="1"/>
  <c r="J369" i="1"/>
  <c r="J319" i="1"/>
  <c r="J269" i="1"/>
  <c r="J169" i="1"/>
  <c r="J69" i="1"/>
  <c r="J19" i="1"/>
  <c r="J119" i="1"/>
  <c r="L418" i="1"/>
  <c r="L368" i="1"/>
  <c r="L268" i="1"/>
  <c r="L318" i="1"/>
  <c r="L168" i="1"/>
  <c r="L68" i="1"/>
  <c r="L18" i="1"/>
  <c r="L118" i="1"/>
  <c r="H368" i="1"/>
  <c r="H418" i="1"/>
  <c r="H318" i="1"/>
  <c r="H268" i="1"/>
  <c r="H218" i="1"/>
  <c r="H118" i="1"/>
  <c r="H68" i="1"/>
  <c r="H18" i="1"/>
  <c r="D418" i="1"/>
  <c r="D368" i="1"/>
  <c r="D318" i="1"/>
  <c r="D268" i="1"/>
  <c r="D168" i="1"/>
  <c r="D68" i="1"/>
  <c r="D18" i="1"/>
  <c r="D118" i="1"/>
  <c r="J417" i="1"/>
  <c r="J367" i="1"/>
  <c r="J117" i="1"/>
  <c r="J67" i="1"/>
  <c r="F367" i="1"/>
  <c r="F267" i="1"/>
  <c r="F67" i="1"/>
  <c r="F17" i="1"/>
  <c r="L366" i="1"/>
  <c r="L416" i="1"/>
  <c r="L316" i="1"/>
  <c r="L266" i="1"/>
  <c r="L216" i="1"/>
  <c r="L116" i="1"/>
  <c r="L66" i="1"/>
  <c r="L16" i="1"/>
  <c r="H366" i="1"/>
  <c r="H416" i="1"/>
  <c r="H316" i="1"/>
  <c r="H266" i="1"/>
  <c r="H166" i="1"/>
  <c r="H66" i="1"/>
  <c r="H16" i="1"/>
  <c r="H116" i="1"/>
  <c r="D366" i="1"/>
  <c r="D416" i="1"/>
  <c r="D316" i="1"/>
  <c r="D216" i="1"/>
  <c r="D266" i="1"/>
  <c r="D116" i="1"/>
  <c r="D66" i="1"/>
  <c r="D16" i="1"/>
  <c r="J365" i="1"/>
  <c r="J265" i="1"/>
  <c r="J65" i="1"/>
  <c r="J15" i="1"/>
  <c r="L364" i="1"/>
  <c r="L414" i="1"/>
  <c r="L314" i="1"/>
  <c r="L264" i="1"/>
  <c r="L164" i="1"/>
  <c r="L64" i="1"/>
  <c r="L14" i="1"/>
  <c r="L114" i="1"/>
  <c r="H364" i="1"/>
  <c r="H414" i="1"/>
  <c r="H314" i="1"/>
  <c r="H264" i="1"/>
  <c r="H214" i="1"/>
  <c r="H114" i="1"/>
  <c r="H64" i="1"/>
  <c r="H14" i="1"/>
  <c r="D414" i="1"/>
  <c r="D364" i="1"/>
  <c r="D264" i="1"/>
  <c r="D314" i="1"/>
  <c r="D164" i="1"/>
  <c r="D64" i="1"/>
  <c r="D14" i="1"/>
  <c r="D114" i="1"/>
  <c r="L362" i="1"/>
  <c r="L412" i="1"/>
  <c r="L312" i="1"/>
  <c r="L212" i="1"/>
  <c r="L262" i="1"/>
  <c r="L112" i="1"/>
  <c r="L62" i="1"/>
  <c r="L12" i="1"/>
  <c r="H412" i="1"/>
  <c r="H362" i="1"/>
  <c r="H262" i="1"/>
  <c r="H312" i="1"/>
  <c r="H162" i="1"/>
  <c r="H62" i="1"/>
  <c r="H12" i="1"/>
  <c r="H112" i="1"/>
  <c r="D362" i="1"/>
  <c r="D312" i="1"/>
  <c r="D262" i="1"/>
  <c r="D212" i="1"/>
  <c r="D412" i="1"/>
  <c r="D112" i="1"/>
  <c r="D62" i="1"/>
  <c r="D12" i="1"/>
  <c r="F361" i="1"/>
  <c r="F411" i="1"/>
  <c r="F311" i="1"/>
  <c r="F211" i="1"/>
  <c r="F111" i="1"/>
  <c r="F61" i="1"/>
  <c r="L410" i="1"/>
  <c r="L360" i="1"/>
  <c r="L260" i="1"/>
  <c r="L310" i="1"/>
  <c r="L160" i="1"/>
  <c r="L60" i="1"/>
  <c r="L110" i="1"/>
  <c r="H360" i="1"/>
  <c r="H410" i="1"/>
  <c r="H310" i="1"/>
  <c r="H260" i="1"/>
  <c r="H210" i="1"/>
  <c r="H110" i="1"/>
  <c r="H60" i="1"/>
  <c r="D360" i="1"/>
  <c r="D410" i="1"/>
  <c r="D310" i="1"/>
  <c r="D260" i="1"/>
  <c r="D160" i="1"/>
  <c r="D60" i="1"/>
  <c r="D110" i="1"/>
  <c r="J359" i="1"/>
  <c r="J409" i="1"/>
  <c r="J259" i="1"/>
  <c r="J109" i="1"/>
  <c r="J59" i="1"/>
  <c r="F309" i="1"/>
  <c r="F159" i="1"/>
  <c r="F109" i="1"/>
  <c r="L358" i="1"/>
  <c r="L408" i="1"/>
  <c r="L308" i="1"/>
  <c r="L258" i="1"/>
  <c r="L208" i="1"/>
  <c r="L108" i="1"/>
  <c r="L58" i="1"/>
  <c r="H408" i="1"/>
  <c r="H358" i="1"/>
  <c r="H308" i="1"/>
  <c r="H258" i="1"/>
  <c r="H158" i="1"/>
  <c r="H58" i="1"/>
  <c r="H108" i="1"/>
  <c r="D408" i="1"/>
  <c r="D358" i="1"/>
  <c r="D308" i="1"/>
  <c r="D208" i="1"/>
  <c r="D108" i="1"/>
  <c r="D58" i="1"/>
  <c r="J407" i="1"/>
  <c r="J357" i="1"/>
  <c r="J307" i="1"/>
  <c r="J257" i="1"/>
  <c r="J157" i="1"/>
  <c r="J57" i="1"/>
  <c r="J107" i="1"/>
  <c r="F307" i="1"/>
  <c r="L406" i="1"/>
  <c r="L356" i="1"/>
  <c r="L306" i="1"/>
  <c r="L256" i="1"/>
  <c r="L156" i="1"/>
  <c r="L56" i="1"/>
  <c r="L106" i="1"/>
  <c r="H406" i="1"/>
  <c r="H356" i="1"/>
  <c r="H306" i="1"/>
  <c r="H256" i="1"/>
  <c r="H206" i="1"/>
  <c r="H106" i="1"/>
  <c r="H56" i="1"/>
  <c r="D406" i="1"/>
  <c r="D356" i="1"/>
  <c r="D306" i="1"/>
  <c r="D256" i="1"/>
  <c r="D156" i="1"/>
  <c r="D56" i="1"/>
  <c r="D106" i="1"/>
  <c r="J355" i="1"/>
  <c r="J255" i="1"/>
  <c r="L404" i="1"/>
  <c r="L354" i="1"/>
  <c r="L304" i="1"/>
  <c r="L204" i="1"/>
  <c r="L104" i="1"/>
  <c r="L54" i="1"/>
  <c r="H404" i="1"/>
  <c r="H354" i="1"/>
  <c r="H254" i="1"/>
  <c r="H304" i="1"/>
  <c r="H154" i="1"/>
  <c r="H54" i="1"/>
  <c r="H104" i="1"/>
  <c r="D404" i="1"/>
  <c r="D354" i="1"/>
  <c r="D304" i="1"/>
  <c r="D204" i="1"/>
  <c r="D254" i="1"/>
  <c r="D104" i="1"/>
  <c r="D54" i="1"/>
  <c r="J403" i="1"/>
  <c r="J353" i="1"/>
  <c r="J303" i="1"/>
  <c r="J253" i="1"/>
  <c r="J153" i="1"/>
  <c r="J53" i="1"/>
  <c r="J103" i="1"/>
  <c r="L402" i="1"/>
  <c r="L352" i="1"/>
  <c r="L252" i="1"/>
  <c r="L302" i="1"/>
  <c r="L152" i="1"/>
  <c r="L52" i="1"/>
  <c r="L102" i="1"/>
  <c r="H402" i="1"/>
  <c r="H352" i="1"/>
  <c r="H302" i="1"/>
  <c r="H202" i="1"/>
  <c r="H252" i="1"/>
  <c r="H102" i="1"/>
  <c r="H52" i="1"/>
  <c r="D402" i="1"/>
  <c r="D352" i="1"/>
  <c r="D302" i="1"/>
  <c r="D252" i="1"/>
  <c r="D152" i="1"/>
  <c r="D52" i="1"/>
  <c r="D102" i="1"/>
  <c r="D2" i="1"/>
  <c r="H2" i="1"/>
  <c r="L2" i="1"/>
  <c r="J3" i="1"/>
  <c r="D4" i="1"/>
  <c r="H4" i="1"/>
  <c r="L4" i="1"/>
  <c r="D6" i="1"/>
  <c r="H6" i="1"/>
  <c r="L6" i="1"/>
  <c r="J7" i="1"/>
  <c r="D8" i="1"/>
  <c r="H8" i="1"/>
  <c r="L8" i="1"/>
  <c r="J9" i="1"/>
  <c r="D10" i="1"/>
  <c r="H10" i="1"/>
  <c r="L10" i="1"/>
  <c r="F11" i="1"/>
  <c r="E18" i="1"/>
  <c r="C19" i="1"/>
  <c r="I20" i="1"/>
  <c r="E26" i="1"/>
  <c r="C27" i="1"/>
  <c r="E30" i="1"/>
  <c r="C31" i="1"/>
  <c r="I32" i="1"/>
  <c r="G33" i="1"/>
  <c r="C35" i="1"/>
  <c r="E38" i="1"/>
  <c r="C39" i="1"/>
  <c r="I40" i="1"/>
  <c r="G41" i="1"/>
  <c r="E42" i="1"/>
  <c r="C43" i="1"/>
  <c r="E46" i="1"/>
  <c r="C47" i="1"/>
  <c r="I48" i="1"/>
  <c r="E50" i="1"/>
  <c r="J81" i="1"/>
  <c r="H86" i="1"/>
  <c r="D88" i="1"/>
  <c r="I102" i="1"/>
  <c r="C117" i="1"/>
  <c r="C125" i="1"/>
  <c r="H156" i="1"/>
  <c r="J159" i="1"/>
  <c r="L162" i="1"/>
  <c r="D166" i="1"/>
  <c r="H172" i="1"/>
  <c r="L178" i="1"/>
  <c r="D182" i="1"/>
  <c r="F185" i="1"/>
  <c r="H188" i="1"/>
  <c r="L194" i="1"/>
  <c r="D198" i="1"/>
  <c r="J203" i="1"/>
  <c r="L206" i="1"/>
  <c r="D210" i="1"/>
  <c r="H216" i="1"/>
  <c r="J219" i="1"/>
  <c r="L222" i="1"/>
  <c r="D226" i="1"/>
  <c r="F229" i="1"/>
  <c r="H232" i="1"/>
  <c r="L238" i="1"/>
  <c r="F250" i="1"/>
  <c r="L253" i="1"/>
  <c r="D258" i="1"/>
  <c r="D274" i="1"/>
  <c r="J282" i="1"/>
  <c r="L449" i="1"/>
  <c r="L399" i="1"/>
  <c r="L349" i="1"/>
  <c r="L299" i="1"/>
  <c r="L249" i="1"/>
  <c r="L149" i="1"/>
  <c r="L99" i="1"/>
  <c r="L199" i="1"/>
  <c r="L49" i="1"/>
  <c r="D449" i="1"/>
  <c r="D399" i="1"/>
  <c r="D349" i="1"/>
  <c r="D299" i="1"/>
  <c r="D249" i="1"/>
  <c r="D149" i="1"/>
  <c r="D99" i="1"/>
  <c r="D199" i="1"/>
  <c r="D49" i="1"/>
  <c r="H447" i="1"/>
  <c r="H397" i="1"/>
  <c r="H347" i="1"/>
  <c r="H297" i="1"/>
  <c r="H247" i="1"/>
  <c r="H147" i="1"/>
  <c r="H97" i="1"/>
  <c r="H197" i="1"/>
  <c r="H47" i="1"/>
  <c r="L445" i="1"/>
  <c r="L395" i="1"/>
  <c r="L345" i="1"/>
  <c r="L295" i="1"/>
  <c r="L245" i="1"/>
  <c r="L145" i="1"/>
  <c r="L95" i="1"/>
  <c r="L195" i="1"/>
  <c r="L45" i="1"/>
  <c r="D445" i="1"/>
  <c r="D395" i="1"/>
  <c r="D345" i="1"/>
  <c r="D295" i="1"/>
  <c r="D245" i="1"/>
  <c r="D145" i="1"/>
  <c r="D95" i="1"/>
  <c r="D195" i="1"/>
  <c r="D45" i="1"/>
  <c r="H443" i="1"/>
  <c r="H393" i="1"/>
  <c r="H343" i="1"/>
  <c r="H293" i="1"/>
  <c r="H243" i="1"/>
  <c r="H143" i="1"/>
  <c r="H93" i="1"/>
  <c r="H193" i="1"/>
  <c r="H43" i="1"/>
  <c r="J442" i="1"/>
  <c r="J342" i="1"/>
  <c r="J292" i="1"/>
  <c r="J142" i="1"/>
  <c r="J242" i="1"/>
  <c r="J192" i="1"/>
  <c r="J42" i="1"/>
  <c r="L441" i="1"/>
  <c r="L391" i="1"/>
  <c r="L341" i="1"/>
  <c r="L291" i="1"/>
  <c r="L141" i="1"/>
  <c r="L91" i="1"/>
  <c r="L241" i="1"/>
  <c r="L191" i="1"/>
  <c r="L41" i="1"/>
  <c r="D441" i="1"/>
  <c r="D391" i="1"/>
  <c r="D341" i="1"/>
  <c r="D291" i="1"/>
  <c r="D141" i="1"/>
  <c r="D91" i="1"/>
  <c r="D241" i="1"/>
  <c r="D191" i="1"/>
  <c r="D41" i="1"/>
  <c r="F390" i="1"/>
  <c r="F90" i="1"/>
  <c r="H439" i="1"/>
  <c r="H389" i="1"/>
  <c r="H339" i="1"/>
  <c r="H289" i="1"/>
  <c r="H139" i="1"/>
  <c r="H89" i="1"/>
  <c r="H239" i="1"/>
  <c r="H189" i="1"/>
  <c r="H39" i="1"/>
  <c r="L437" i="1"/>
  <c r="L387" i="1"/>
  <c r="L287" i="1"/>
  <c r="L137" i="1"/>
  <c r="L87" i="1"/>
  <c r="L337" i="1"/>
  <c r="L237" i="1"/>
  <c r="L187" i="1"/>
  <c r="L37" i="1"/>
  <c r="D437" i="1"/>
  <c r="D387" i="1"/>
  <c r="D287" i="1"/>
  <c r="D337" i="1"/>
  <c r="D137" i="1"/>
  <c r="D87" i="1"/>
  <c r="D237" i="1"/>
  <c r="D187" i="1"/>
  <c r="D37" i="1"/>
  <c r="H435" i="1"/>
  <c r="H385" i="1"/>
  <c r="H285" i="1"/>
  <c r="H135" i="1"/>
  <c r="H85" i="1"/>
  <c r="H235" i="1"/>
  <c r="H185" i="1"/>
  <c r="H35" i="1"/>
  <c r="L433" i="1"/>
  <c r="L383" i="1"/>
  <c r="L283" i="1"/>
  <c r="L333" i="1"/>
  <c r="L133" i="1"/>
  <c r="L83" i="1"/>
  <c r="L233" i="1"/>
  <c r="L183" i="1"/>
  <c r="L33" i="1"/>
  <c r="D433" i="1"/>
  <c r="D383" i="1"/>
  <c r="D283" i="1"/>
  <c r="D333" i="1"/>
  <c r="D133" i="1"/>
  <c r="D83" i="1"/>
  <c r="D233" i="1"/>
  <c r="D183" i="1"/>
  <c r="D33" i="1"/>
  <c r="H431" i="1"/>
  <c r="H381" i="1"/>
  <c r="H281" i="1"/>
  <c r="H131" i="1"/>
  <c r="H81" i="1"/>
  <c r="H331" i="1"/>
  <c r="H231" i="1"/>
  <c r="H181" i="1"/>
  <c r="H31" i="1"/>
  <c r="L429" i="1"/>
  <c r="L379" i="1"/>
  <c r="L279" i="1"/>
  <c r="L329" i="1"/>
  <c r="L129" i="1"/>
  <c r="L229" i="1"/>
  <c r="L179" i="1"/>
  <c r="L79" i="1"/>
  <c r="L29" i="1"/>
  <c r="D429" i="1"/>
  <c r="D379" i="1"/>
  <c r="D279" i="1"/>
  <c r="D129" i="1"/>
  <c r="D229" i="1"/>
  <c r="D179" i="1"/>
  <c r="D79" i="1"/>
  <c r="D29" i="1"/>
  <c r="H427" i="1"/>
  <c r="H377" i="1"/>
  <c r="H277" i="1"/>
  <c r="H327" i="1"/>
  <c r="H127" i="1"/>
  <c r="H227" i="1"/>
  <c r="H177" i="1"/>
  <c r="H77" i="1"/>
  <c r="H27" i="1"/>
  <c r="J426" i="1"/>
  <c r="J376" i="1"/>
  <c r="J276" i="1"/>
  <c r="J326" i="1"/>
  <c r="J126" i="1"/>
  <c r="J226" i="1"/>
  <c r="J176" i="1"/>
  <c r="J76" i="1"/>
  <c r="J26" i="1"/>
  <c r="L425" i="1"/>
  <c r="L375" i="1"/>
  <c r="L275" i="1"/>
  <c r="L125" i="1"/>
  <c r="L225" i="1"/>
  <c r="L175" i="1"/>
  <c r="L75" i="1"/>
  <c r="L25" i="1"/>
  <c r="D425" i="1"/>
  <c r="D375" i="1"/>
  <c r="D275" i="1"/>
  <c r="D125" i="1"/>
  <c r="D325" i="1"/>
  <c r="D225" i="1"/>
  <c r="D175" i="1"/>
  <c r="D75" i="1"/>
  <c r="D25" i="1"/>
  <c r="H423" i="1"/>
  <c r="H373" i="1"/>
  <c r="H273" i="1"/>
  <c r="H323" i="1"/>
  <c r="H123" i="1"/>
  <c r="H223" i="1"/>
  <c r="H173" i="1"/>
  <c r="H73" i="1"/>
  <c r="H23" i="1"/>
  <c r="L421" i="1"/>
  <c r="L371" i="1"/>
  <c r="L271" i="1"/>
  <c r="L121" i="1"/>
  <c r="L321" i="1"/>
  <c r="L221" i="1"/>
  <c r="L171" i="1"/>
  <c r="L71" i="1"/>
  <c r="L21" i="1"/>
  <c r="D421" i="1"/>
  <c r="D371" i="1"/>
  <c r="D271" i="1"/>
  <c r="D321" i="1"/>
  <c r="D121" i="1"/>
  <c r="D221" i="1"/>
  <c r="D171" i="1"/>
  <c r="D71" i="1"/>
  <c r="D21" i="1"/>
  <c r="F420" i="1"/>
  <c r="F370" i="1"/>
  <c r="F270" i="1"/>
  <c r="F320" i="1"/>
  <c r="F120" i="1"/>
  <c r="F220" i="1"/>
  <c r="F170" i="1"/>
  <c r="F70" i="1"/>
  <c r="F20" i="1"/>
  <c r="H419" i="1"/>
  <c r="H369" i="1"/>
  <c r="H269" i="1"/>
  <c r="H119" i="1"/>
  <c r="H219" i="1"/>
  <c r="H169" i="1"/>
  <c r="H69" i="1"/>
  <c r="H19" i="1"/>
  <c r="J418" i="1"/>
  <c r="J268" i="1"/>
  <c r="J318" i="1"/>
  <c r="J218" i="1"/>
  <c r="J18" i="1"/>
  <c r="L417" i="1"/>
  <c r="L367" i="1"/>
  <c r="L267" i="1"/>
  <c r="L317" i="1"/>
  <c r="L117" i="1"/>
  <c r="L217" i="1"/>
  <c r="L167" i="1"/>
  <c r="L67" i="1"/>
  <c r="L17" i="1"/>
  <c r="D417" i="1"/>
  <c r="D367" i="1"/>
  <c r="D267" i="1"/>
  <c r="D317" i="1"/>
  <c r="D117" i="1"/>
  <c r="D217" i="1"/>
  <c r="D167" i="1"/>
  <c r="D67" i="1"/>
  <c r="D17" i="1"/>
  <c r="L415" i="1"/>
  <c r="L365" i="1"/>
  <c r="L265" i="1"/>
  <c r="L315" i="1"/>
  <c r="L165" i="1"/>
  <c r="L215" i="1"/>
  <c r="L115" i="1"/>
  <c r="L65" i="1"/>
  <c r="L15" i="1"/>
  <c r="D415" i="1"/>
  <c r="D365" i="1"/>
  <c r="D315" i="1"/>
  <c r="D165" i="1"/>
  <c r="D215" i="1"/>
  <c r="D115" i="1"/>
  <c r="D265" i="1"/>
  <c r="D65" i="1"/>
  <c r="D15" i="1"/>
  <c r="F414" i="1"/>
  <c r="F364" i="1"/>
  <c r="F164" i="1"/>
  <c r="F214" i="1"/>
  <c r="F64" i="1"/>
  <c r="H413" i="1"/>
  <c r="H363" i="1"/>
  <c r="H313" i="1"/>
  <c r="H163" i="1"/>
  <c r="H213" i="1"/>
  <c r="H113" i="1"/>
  <c r="H63" i="1"/>
  <c r="H13" i="1"/>
  <c r="J262" i="1"/>
  <c r="J312" i="1"/>
  <c r="J112" i="1"/>
  <c r="J62" i="1"/>
  <c r="L411" i="1"/>
  <c r="L361" i="1"/>
  <c r="L311" i="1"/>
  <c r="L161" i="1"/>
  <c r="L261" i="1"/>
  <c r="L211" i="1"/>
  <c r="L111" i="1"/>
  <c r="L61" i="1"/>
  <c r="L11" i="1"/>
  <c r="D3" i="1"/>
  <c r="L3" i="1"/>
  <c r="H5" i="1"/>
  <c r="D7" i="1"/>
  <c r="L7" i="1"/>
  <c r="D9" i="1"/>
  <c r="L9" i="1"/>
  <c r="D11" i="1"/>
  <c r="L243" i="1"/>
  <c r="L269" i="1"/>
  <c r="D313" i="1"/>
  <c r="I450" i="1"/>
  <c r="I400" i="1"/>
  <c r="I300" i="1"/>
  <c r="I250" i="1"/>
  <c r="I350" i="1"/>
  <c r="I200" i="1"/>
  <c r="I150" i="1"/>
  <c r="I100" i="1"/>
  <c r="K399" i="1"/>
  <c r="K249" i="1"/>
  <c r="C449" i="1"/>
  <c r="C399" i="1"/>
  <c r="C299" i="1"/>
  <c r="C249" i="1"/>
  <c r="C349" i="1"/>
  <c r="C199" i="1"/>
  <c r="C99" i="1"/>
  <c r="I446" i="1"/>
  <c r="I396" i="1"/>
  <c r="I296" i="1"/>
  <c r="I246" i="1"/>
  <c r="I346" i="1"/>
  <c r="I196" i="1"/>
  <c r="I96" i="1"/>
  <c r="C445" i="1"/>
  <c r="C395" i="1"/>
  <c r="C295" i="1"/>
  <c r="C245" i="1"/>
  <c r="C345" i="1"/>
  <c r="C195" i="1"/>
  <c r="C95" i="1"/>
  <c r="G293" i="1"/>
  <c r="I442" i="1"/>
  <c r="I392" i="1"/>
  <c r="I292" i="1"/>
  <c r="I342" i="1"/>
  <c r="I242" i="1"/>
  <c r="I192" i="1"/>
  <c r="I92" i="1"/>
  <c r="C441" i="1"/>
  <c r="C391" i="1"/>
  <c r="C291" i="1"/>
  <c r="C341" i="1"/>
  <c r="C241" i="1"/>
  <c r="C191" i="1"/>
  <c r="C91" i="1"/>
  <c r="E440" i="1"/>
  <c r="E290" i="1"/>
  <c r="E340" i="1"/>
  <c r="E390" i="1"/>
  <c r="E240" i="1"/>
  <c r="E190" i="1"/>
  <c r="E90" i="1"/>
  <c r="I438" i="1"/>
  <c r="I338" i="1"/>
  <c r="I288" i="1"/>
  <c r="I238" i="1"/>
  <c r="I188" i="1"/>
  <c r="I388" i="1"/>
  <c r="I88" i="1"/>
  <c r="C437" i="1"/>
  <c r="C337" i="1"/>
  <c r="C287" i="1"/>
  <c r="C387" i="1"/>
  <c r="C237" i="1"/>
  <c r="C187" i="1"/>
  <c r="C87" i="1"/>
  <c r="G335" i="1"/>
  <c r="I434" i="1"/>
  <c r="I334" i="1"/>
  <c r="I284" i="1"/>
  <c r="I384" i="1"/>
  <c r="I234" i="1"/>
  <c r="I184" i="1"/>
  <c r="I84" i="1"/>
  <c r="C433" i="1"/>
  <c r="C333" i="1"/>
  <c r="C283" i="1"/>
  <c r="C383" i="1"/>
  <c r="C233" i="1"/>
  <c r="C183" i="1"/>
  <c r="C83" i="1"/>
  <c r="I430" i="1"/>
  <c r="I330" i="1"/>
  <c r="I280" i="1"/>
  <c r="I380" i="1"/>
  <c r="I230" i="1"/>
  <c r="I180" i="1"/>
  <c r="C429" i="1"/>
  <c r="C329" i="1"/>
  <c r="C279" i="1"/>
  <c r="C229" i="1"/>
  <c r="C179" i="1"/>
  <c r="C379" i="1"/>
  <c r="G377" i="1"/>
  <c r="I426" i="1"/>
  <c r="I326" i="1"/>
  <c r="I276" i="1"/>
  <c r="I376" i="1"/>
  <c r="I226" i="1"/>
  <c r="I176" i="1"/>
  <c r="I424" i="1"/>
  <c r="I324" i="1"/>
  <c r="I274" i="1"/>
  <c r="I224" i="1"/>
  <c r="I174" i="1"/>
  <c r="C423" i="1"/>
  <c r="C323" i="1"/>
  <c r="C273" i="1"/>
  <c r="C373" i="1"/>
  <c r="C223" i="1"/>
  <c r="C173" i="1"/>
  <c r="C421" i="1"/>
  <c r="C321" i="1"/>
  <c r="C271" i="1"/>
  <c r="C371" i="1"/>
  <c r="C221" i="1"/>
  <c r="C171" i="1"/>
  <c r="E420" i="1"/>
  <c r="E320" i="1"/>
  <c r="E270" i="1"/>
  <c r="E370" i="1"/>
  <c r="E220" i="1"/>
  <c r="E170" i="1"/>
  <c r="I418" i="1"/>
  <c r="I268" i="1"/>
  <c r="I368" i="1"/>
  <c r="I416" i="1"/>
  <c r="I316" i="1"/>
  <c r="I266" i="1"/>
  <c r="I366" i="1"/>
  <c r="I216" i="1"/>
  <c r="I166" i="1"/>
  <c r="C415" i="1"/>
  <c r="C315" i="1"/>
  <c r="C265" i="1"/>
  <c r="C365" i="1"/>
  <c r="C215" i="1"/>
  <c r="C165" i="1"/>
  <c r="E414" i="1"/>
  <c r="E264" i="1"/>
  <c r="I412" i="1"/>
  <c r="I312" i="1"/>
  <c r="I262" i="1"/>
  <c r="I212" i="1"/>
  <c r="I162" i="1"/>
  <c r="I362" i="1"/>
  <c r="I410" i="1"/>
  <c r="I310" i="1"/>
  <c r="I260" i="1"/>
  <c r="I360" i="1"/>
  <c r="I210" i="1"/>
  <c r="I160" i="1"/>
  <c r="K209" i="1"/>
  <c r="C409" i="1"/>
  <c r="C309" i="1"/>
  <c r="C259" i="1"/>
  <c r="C359" i="1"/>
  <c r="C209" i="1"/>
  <c r="C159" i="1"/>
  <c r="E308" i="1"/>
  <c r="E258" i="1"/>
  <c r="E408" i="1"/>
  <c r="E358" i="1"/>
  <c r="E208" i="1"/>
  <c r="E158" i="1"/>
  <c r="C305" i="1"/>
  <c r="C255" i="1"/>
  <c r="C355" i="1"/>
  <c r="C205" i="1"/>
  <c r="C155" i="1"/>
  <c r="C405" i="1"/>
  <c r="E304" i="1"/>
  <c r="E254" i="1"/>
  <c r="E354" i="1"/>
  <c r="E204" i="1"/>
  <c r="E154" i="1"/>
  <c r="C303" i="1"/>
  <c r="C253" i="1"/>
  <c r="C403" i="1"/>
  <c r="C203" i="1"/>
  <c r="C153" i="1"/>
  <c r="C353" i="1"/>
  <c r="E402" i="1"/>
  <c r="E302" i="1"/>
  <c r="E252" i="1"/>
  <c r="E352" i="1"/>
  <c r="E202" i="1"/>
  <c r="E152" i="1"/>
  <c r="C53" i="1"/>
  <c r="I54" i="1"/>
  <c r="C61" i="1"/>
  <c r="I62" i="1"/>
  <c r="C69" i="1"/>
  <c r="I70" i="1"/>
  <c r="C77" i="1"/>
  <c r="E80" i="1"/>
  <c r="E102" i="1"/>
  <c r="C115" i="1"/>
  <c r="E118" i="1"/>
  <c r="I124" i="1"/>
  <c r="C131" i="1"/>
  <c r="I140" i="1"/>
  <c r="C147" i="1"/>
  <c r="E150" i="1"/>
  <c r="H263" i="1"/>
  <c r="F316" i="1"/>
  <c r="L450" i="1"/>
  <c r="L400" i="1"/>
  <c r="L350" i="1"/>
  <c r="L300" i="1"/>
  <c r="L250" i="1"/>
  <c r="L200" i="1"/>
  <c r="L150" i="1"/>
  <c r="L50" i="1"/>
  <c r="D450" i="1"/>
  <c r="D400" i="1"/>
  <c r="D350" i="1"/>
  <c r="D300" i="1"/>
  <c r="D250" i="1"/>
  <c r="D200" i="1"/>
  <c r="D50" i="1"/>
  <c r="D150" i="1"/>
  <c r="F249" i="1"/>
  <c r="F199" i="1"/>
  <c r="H448" i="1"/>
  <c r="H398" i="1"/>
  <c r="H348" i="1"/>
  <c r="H298" i="1"/>
  <c r="H248" i="1"/>
  <c r="H198" i="1"/>
  <c r="H48" i="1"/>
  <c r="H148" i="1"/>
  <c r="L446" i="1"/>
  <c r="L396" i="1"/>
  <c r="L346" i="1"/>
  <c r="L296" i="1"/>
  <c r="L246" i="1"/>
  <c r="L196" i="1"/>
  <c r="L46" i="1"/>
  <c r="L146" i="1"/>
  <c r="D446" i="1"/>
  <c r="D396" i="1"/>
  <c r="D346" i="1"/>
  <c r="D296" i="1"/>
  <c r="D246" i="1"/>
  <c r="D196" i="1"/>
  <c r="D46" i="1"/>
  <c r="D146" i="1"/>
  <c r="F395" i="1"/>
  <c r="F345" i="1"/>
  <c r="F295" i="1"/>
  <c r="F45" i="1"/>
  <c r="F145" i="1"/>
  <c r="H444" i="1"/>
  <c r="H394" i="1"/>
  <c r="H344" i="1"/>
  <c r="H294" i="1"/>
  <c r="H244" i="1"/>
  <c r="H194" i="1"/>
  <c r="H44" i="1"/>
  <c r="H144" i="1"/>
  <c r="L442" i="1"/>
  <c r="L392" i="1"/>
  <c r="L342" i="1"/>
  <c r="L292" i="1"/>
  <c r="L192" i="1"/>
  <c r="L42" i="1"/>
  <c r="L142" i="1"/>
  <c r="D442" i="1"/>
  <c r="D392" i="1"/>
  <c r="D342" i="1"/>
  <c r="D292" i="1"/>
  <c r="D192" i="1"/>
  <c r="D42" i="1"/>
  <c r="D142" i="1"/>
  <c r="F441" i="1"/>
  <c r="F41" i="1"/>
  <c r="F141" i="1"/>
  <c r="H440" i="1"/>
  <c r="H390" i="1"/>
  <c r="H340" i="1"/>
  <c r="H290" i="1"/>
  <c r="H190" i="1"/>
  <c r="H40" i="1"/>
  <c r="H140" i="1"/>
  <c r="J389" i="1"/>
  <c r="J39" i="1"/>
  <c r="L434" i="1"/>
  <c r="L384" i="1"/>
  <c r="L284" i="1"/>
  <c r="L334" i="1"/>
  <c r="L184" i="1"/>
  <c r="L34" i="1"/>
  <c r="L134" i="1"/>
  <c r="K100" i="1"/>
  <c r="I199" i="1"/>
  <c r="C448" i="1"/>
  <c r="C198" i="1"/>
  <c r="I447" i="1"/>
  <c r="I347" i="1"/>
  <c r="I197" i="1"/>
  <c r="I97" i="1"/>
  <c r="E447" i="1"/>
  <c r="E397" i="1"/>
  <c r="E347" i="1"/>
  <c r="E297" i="1"/>
  <c r="E247" i="1"/>
  <c r="E197" i="1"/>
  <c r="E147" i="1"/>
  <c r="E97" i="1"/>
  <c r="C396" i="1"/>
  <c r="I445" i="1"/>
  <c r="I395" i="1"/>
  <c r="I345" i="1"/>
  <c r="I295" i="1"/>
  <c r="I245" i="1"/>
  <c r="I195" i="1"/>
  <c r="I145" i="1"/>
  <c r="I95" i="1"/>
  <c r="G444" i="1"/>
  <c r="G394" i="1"/>
  <c r="G344" i="1"/>
  <c r="G194" i="1"/>
  <c r="G294" i="1"/>
  <c r="G244" i="1"/>
  <c r="G144" i="1"/>
  <c r="G94" i="1"/>
  <c r="C394" i="1"/>
  <c r="E443" i="1"/>
  <c r="E393" i="1"/>
  <c r="E293" i="1"/>
  <c r="E243" i="1"/>
  <c r="E193" i="1"/>
  <c r="E143" i="1"/>
  <c r="E93" i="1"/>
  <c r="E343" i="1"/>
  <c r="I241" i="1"/>
  <c r="I191" i="1"/>
  <c r="G240" i="1"/>
  <c r="C390" i="1"/>
  <c r="C290" i="1"/>
  <c r="C140" i="1"/>
  <c r="I439" i="1"/>
  <c r="I389" i="1"/>
  <c r="I339" i="1"/>
  <c r="I239" i="1"/>
  <c r="I189" i="1"/>
  <c r="I139" i="1"/>
  <c r="I89" i="1"/>
  <c r="I289" i="1"/>
  <c r="E439" i="1"/>
  <c r="E389" i="1"/>
  <c r="E339" i="1"/>
  <c r="E289" i="1"/>
  <c r="E239" i="1"/>
  <c r="E189" i="1"/>
  <c r="E139" i="1"/>
  <c r="E89" i="1"/>
  <c r="K388" i="1"/>
  <c r="K288" i="1"/>
  <c r="K88" i="1"/>
  <c r="C338" i="1"/>
  <c r="C138" i="1"/>
  <c r="I437" i="1"/>
  <c r="I387" i="1"/>
  <c r="I337" i="1"/>
  <c r="I287" i="1"/>
  <c r="I237" i="1"/>
  <c r="I187" i="1"/>
  <c r="I137" i="1"/>
  <c r="I87" i="1"/>
  <c r="E437" i="1"/>
  <c r="E387" i="1"/>
  <c r="E337" i="1"/>
  <c r="E287" i="1"/>
  <c r="E237" i="1"/>
  <c r="E187" i="1"/>
  <c r="E137" i="1"/>
  <c r="E87" i="1"/>
  <c r="G436" i="1"/>
  <c r="G386" i="1"/>
  <c r="G236" i="1"/>
  <c r="G186" i="1"/>
  <c r="G136" i="1"/>
  <c r="G286" i="1"/>
  <c r="C436" i="1"/>
  <c r="I435" i="1"/>
  <c r="I385" i="1"/>
  <c r="I335" i="1"/>
  <c r="I285" i="1"/>
  <c r="I235" i="1"/>
  <c r="I185" i="1"/>
  <c r="I135" i="1"/>
  <c r="I85" i="1"/>
  <c r="E385" i="1"/>
  <c r="E335" i="1"/>
  <c r="E285" i="1"/>
  <c r="E185" i="1"/>
  <c r="E135" i="1"/>
  <c r="E85" i="1"/>
  <c r="G434" i="1"/>
  <c r="G134" i="1"/>
  <c r="K232" i="1"/>
  <c r="G332" i="1"/>
  <c r="C332" i="1"/>
  <c r="C282" i="1"/>
  <c r="C132" i="1"/>
  <c r="E431" i="1"/>
  <c r="E381" i="1"/>
  <c r="E331" i="1"/>
  <c r="E281" i="1"/>
  <c r="E231" i="1"/>
  <c r="E181" i="1"/>
  <c r="E131" i="1"/>
  <c r="E81" i="1"/>
  <c r="K280" i="1"/>
  <c r="C430" i="1"/>
  <c r="I429" i="1"/>
  <c r="I379" i="1"/>
  <c r="I329" i="1"/>
  <c r="I279" i="1"/>
  <c r="I229" i="1"/>
  <c r="I179" i="1"/>
  <c r="I129" i="1"/>
  <c r="E429" i="1"/>
  <c r="E379" i="1"/>
  <c r="E329" i="1"/>
  <c r="E279" i="1"/>
  <c r="E229" i="1"/>
  <c r="E179" i="1"/>
  <c r="E129" i="1"/>
  <c r="K428" i="1"/>
  <c r="K228" i="1"/>
  <c r="G428" i="1"/>
  <c r="G378" i="1"/>
  <c r="G328" i="1"/>
  <c r="G228" i="1"/>
  <c r="G178" i="1"/>
  <c r="G128" i="1"/>
  <c r="E427" i="1"/>
  <c r="E377" i="1"/>
  <c r="E327" i="1"/>
  <c r="E277" i="1"/>
  <c r="E227" i="1"/>
  <c r="E177" i="1"/>
  <c r="E127" i="1"/>
  <c r="K326" i="1"/>
  <c r="G426" i="1"/>
  <c r="G226" i="1"/>
  <c r="C376" i="1"/>
  <c r="I425" i="1"/>
  <c r="I375" i="1"/>
  <c r="I325" i="1"/>
  <c r="I275" i="1"/>
  <c r="I225" i="1"/>
  <c r="I175" i="1"/>
  <c r="I125" i="1"/>
  <c r="E425" i="1"/>
  <c r="E325" i="1"/>
  <c r="E225" i="1"/>
  <c r="E175" i="1"/>
  <c r="E125" i="1"/>
  <c r="K374" i="1"/>
  <c r="C374" i="1"/>
  <c r="C224" i="1"/>
  <c r="C174" i="1"/>
  <c r="I423" i="1"/>
  <c r="I373" i="1"/>
  <c r="I323" i="1"/>
  <c r="I223" i="1"/>
  <c r="I173" i="1"/>
  <c r="I123" i="1"/>
  <c r="I273" i="1"/>
  <c r="E373" i="1"/>
  <c r="I421" i="1"/>
  <c r="I371" i="1"/>
  <c r="I321" i="1"/>
  <c r="I271" i="1"/>
  <c r="I221" i="1"/>
  <c r="I171" i="1"/>
  <c r="I121" i="1"/>
  <c r="K420" i="1"/>
  <c r="K120" i="1"/>
  <c r="G370" i="1"/>
  <c r="K368" i="1"/>
  <c r="K218" i="1"/>
  <c r="G218" i="1"/>
  <c r="C368" i="1"/>
  <c r="C218" i="1"/>
  <c r="I417" i="1"/>
  <c r="I367" i="1"/>
  <c r="I317" i="1"/>
  <c r="I267" i="1"/>
  <c r="I217" i="1"/>
  <c r="I167" i="1"/>
  <c r="I117" i="1"/>
  <c r="E417" i="1"/>
  <c r="E367" i="1"/>
  <c r="E317" i="1"/>
  <c r="E217" i="1"/>
  <c r="E167" i="1"/>
  <c r="E117" i="1"/>
  <c r="E267" i="1"/>
  <c r="K416" i="1"/>
  <c r="K366" i="1"/>
  <c r="K316" i="1"/>
  <c r="K266" i="1"/>
  <c r="K216" i="1"/>
  <c r="K166" i="1"/>
  <c r="K116" i="1"/>
  <c r="G316" i="1"/>
  <c r="G266" i="1"/>
  <c r="C316" i="1"/>
  <c r="C166" i="1"/>
  <c r="C116" i="1"/>
  <c r="E415" i="1"/>
  <c r="E365" i="1"/>
  <c r="E315" i="1"/>
  <c r="E265" i="1"/>
  <c r="E215" i="1"/>
  <c r="E165" i="1"/>
  <c r="E115" i="1"/>
  <c r="K364" i="1"/>
  <c r="K114" i="1"/>
  <c r="C414" i="1"/>
  <c r="C164" i="1"/>
  <c r="I413" i="1"/>
  <c r="I363" i="1"/>
  <c r="I313" i="1"/>
  <c r="I263" i="1"/>
  <c r="I213" i="1"/>
  <c r="I163" i="1"/>
  <c r="I113" i="1"/>
  <c r="K362" i="1"/>
  <c r="K312" i="1"/>
  <c r="C112" i="1"/>
  <c r="I311" i="1"/>
  <c r="G260" i="1"/>
  <c r="C360" i="1"/>
  <c r="C110" i="1"/>
  <c r="I409" i="1"/>
  <c r="I359" i="1"/>
  <c r="I309" i="1"/>
  <c r="I259" i="1"/>
  <c r="I209" i="1"/>
  <c r="I159" i="1"/>
  <c r="I109" i="1"/>
  <c r="E359" i="1"/>
  <c r="E309" i="1"/>
  <c r="E409" i="1"/>
  <c r="E259" i="1"/>
  <c r="E209" i="1"/>
  <c r="E159" i="1"/>
  <c r="E109" i="1"/>
  <c r="K258" i="1"/>
  <c r="G358" i="1"/>
  <c r="C308" i="1"/>
  <c r="C258" i="1"/>
  <c r="I407" i="1"/>
  <c r="I357" i="1"/>
  <c r="I307" i="1"/>
  <c r="I207" i="1"/>
  <c r="I157" i="1"/>
  <c r="I257" i="1"/>
  <c r="I107" i="1"/>
  <c r="E407" i="1"/>
  <c r="E357" i="1"/>
  <c r="E307" i="1"/>
  <c r="E257" i="1"/>
  <c r="E207" i="1"/>
  <c r="E157" i="1"/>
  <c r="E107" i="1"/>
  <c r="K306" i="1"/>
  <c r="C406" i="1"/>
  <c r="C156" i="1"/>
  <c r="I405" i="1"/>
  <c r="I355" i="1"/>
  <c r="I305" i="1"/>
  <c r="I255" i="1"/>
  <c r="I205" i="1"/>
  <c r="I155" i="1"/>
  <c r="I105" i="1"/>
  <c r="E355" i="1"/>
  <c r="K154" i="1"/>
  <c r="G204" i="1"/>
  <c r="E353" i="1"/>
  <c r="K202" i="1"/>
  <c r="G352" i="1"/>
  <c r="C102" i="1"/>
  <c r="C252" i="1"/>
  <c r="I2" i="1"/>
  <c r="C3" i="1"/>
  <c r="G3" i="1"/>
  <c r="E4" i="1"/>
  <c r="I4" i="1"/>
  <c r="C5" i="1"/>
  <c r="C7" i="1"/>
  <c r="K7" i="1"/>
  <c r="E8" i="1"/>
  <c r="C9" i="1"/>
  <c r="G9" i="1"/>
  <c r="K9" i="1"/>
  <c r="E10" i="1"/>
  <c r="I10" i="1"/>
  <c r="C11" i="1"/>
  <c r="G11" i="1"/>
  <c r="I13" i="1"/>
  <c r="E15" i="1"/>
  <c r="C16" i="1"/>
  <c r="K16" i="1"/>
  <c r="I17" i="1"/>
  <c r="K20" i="1"/>
  <c r="I21" i="1"/>
  <c r="I25" i="1"/>
  <c r="E27" i="1"/>
  <c r="I29" i="1"/>
  <c r="E31" i="1"/>
  <c r="C32" i="1"/>
  <c r="E35" i="1"/>
  <c r="I37" i="1"/>
  <c r="E39" i="1"/>
  <c r="G42" i="1"/>
  <c r="E43" i="1"/>
  <c r="I45" i="1"/>
  <c r="E47" i="1"/>
  <c r="C48" i="1"/>
  <c r="I52" i="1"/>
  <c r="E54" i="1"/>
  <c r="C55" i="1"/>
  <c r="E58" i="1"/>
  <c r="C59" i="1"/>
  <c r="I60" i="1"/>
  <c r="C63" i="1"/>
  <c r="C67" i="1"/>
  <c r="E70" i="1"/>
  <c r="C71" i="1"/>
  <c r="E74" i="1"/>
  <c r="C75" i="1"/>
  <c r="I76" i="1"/>
  <c r="C79" i="1"/>
  <c r="I80" i="1"/>
  <c r="D82" i="1"/>
  <c r="L86" i="1"/>
  <c r="H88" i="1"/>
  <c r="D90" i="1"/>
  <c r="L94" i="1"/>
  <c r="H96" i="1"/>
  <c r="D98" i="1"/>
  <c r="C103" i="1"/>
  <c r="I104" i="1"/>
  <c r="K107" i="1"/>
  <c r="C111" i="1"/>
  <c r="I112" i="1"/>
  <c r="C119" i="1"/>
  <c r="I120" i="1"/>
  <c r="C127" i="1"/>
  <c r="E130" i="1"/>
  <c r="C135" i="1"/>
  <c r="E138" i="1"/>
  <c r="G141" i="1"/>
  <c r="C143" i="1"/>
  <c r="E146" i="1"/>
  <c r="K147" i="1"/>
  <c r="G149" i="1"/>
  <c r="D154" i="1"/>
  <c r="H160" i="1"/>
  <c r="L166" i="1"/>
  <c r="D170" i="1"/>
  <c r="H176" i="1"/>
  <c r="J179" i="1"/>
  <c r="L182" i="1"/>
  <c r="D186" i="1"/>
  <c r="H192" i="1"/>
  <c r="J195" i="1"/>
  <c r="L198" i="1"/>
  <c r="H204" i="1"/>
  <c r="J207" i="1"/>
  <c r="L210" i="1"/>
  <c r="D214" i="1"/>
  <c r="F217" i="1"/>
  <c r="H220" i="1"/>
  <c r="J223" i="1"/>
  <c r="L226" i="1"/>
  <c r="D230" i="1"/>
  <c r="H236" i="1"/>
  <c r="J239" i="1"/>
  <c r="L242" i="1"/>
  <c r="D247" i="1"/>
  <c r="L254" i="1"/>
  <c r="F259" i="1"/>
  <c r="J267" i="1"/>
  <c r="F293" i="1"/>
  <c r="L309" i="1"/>
  <c r="H335" i="1"/>
  <c r="K406" i="1" l="1"/>
  <c r="C312" i="1"/>
  <c r="J189" i="1"/>
  <c r="J439" i="1"/>
  <c r="G239" i="1"/>
  <c r="K19" i="1"/>
  <c r="K119" i="1"/>
  <c r="K369" i="1"/>
  <c r="J156" i="1"/>
  <c r="J356" i="1"/>
  <c r="F22" i="1"/>
  <c r="F172" i="1"/>
  <c r="F372" i="1"/>
  <c r="J140" i="1"/>
  <c r="J390" i="1"/>
  <c r="G102" i="1"/>
  <c r="C104" i="1"/>
  <c r="K354" i="1"/>
  <c r="K156" i="1"/>
  <c r="G258" i="1"/>
  <c r="K310" i="1"/>
  <c r="G222" i="1"/>
  <c r="G242" i="1"/>
  <c r="K196" i="1"/>
  <c r="G200" i="1"/>
  <c r="J289" i="1"/>
  <c r="J92" i="1"/>
  <c r="J306" i="1"/>
  <c r="K213" i="1"/>
  <c r="K269" i="1"/>
  <c r="J206" i="1"/>
  <c r="J406" i="1"/>
  <c r="F72" i="1"/>
  <c r="F322" i="1"/>
  <c r="J40" i="1"/>
  <c r="J240" i="1"/>
  <c r="J440" i="1"/>
  <c r="F142" i="1"/>
  <c r="F342" i="1"/>
  <c r="K256" i="1"/>
  <c r="C28" i="1"/>
  <c r="G5" i="1"/>
  <c r="C354" i="1"/>
  <c r="K206" i="1"/>
  <c r="C370" i="1"/>
  <c r="C278" i="1"/>
  <c r="C236" i="1"/>
  <c r="I93" i="1"/>
  <c r="J139" i="1"/>
  <c r="J339" i="1"/>
  <c r="F55" i="1"/>
  <c r="F137" i="1"/>
  <c r="J6" i="1"/>
  <c r="F122" i="1"/>
  <c r="J290" i="1"/>
  <c r="F242" i="1"/>
  <c r="F87" i="1"/>
  <c r="E123" i="1"/>
  <c r="C326" i="1"/>
  <c r="I177" i="1"/>
  <c r="K434" i="1"/>
  <c r="E235" i="1"/>
  <c r="G86" i="1"/>
  <c r="G336" i="1"/>
  <c r="K386" i="1"/>
  <c r="G338" i="1"/>
  <c r="G390" i="1"/>
  <c r="C342" i="1"/>
  <c r="K148" i="1"/>
  <c r="I374" i="1"/>
  <c r="G289" i="1"/>
  <c r="K199" i="1"/>
  <c r="J12" i="1"/>
  <c r="J162" i="1"/>
  <c r="J412" i="1"/>
  <c r="F240" i="1"/>
  <c r="F340" i="1"/>
  <c r="J115" i="1"/>
  <c r="J315" i="1"/>
  <c r="F117" i="1"/>
  <c r="F317" i="1"/>
  <c r="J17" i="1"/>
  <c r="J317" i="1"/>
  <c r="J173" i="1"/>
  <c r="J423" i="1"/>
  <c r="F425" i="1"/>
  <c r="F29" i="1"/>
  <c r="F329" i="1"/>
  <c r="F287" i="1"/>
  <c r="J45" i="1"/>
  <c r="J445" i="1"/>
  <c r="I74" i="1"/>
  <c r="I158" i="1"/>
  <c r="G191" i="1"/>
  <c r="G391" i="1"/>
  <c r="K193" i="1"/>
  <c r="G249" i="1"/>
  <c r="G449" i="1"/>
  <c r="F106" i="1"/>
  <c r="F306" i="1"/>
  <c r="J64" i="1"/>
  <c r="J314" i="1"/>
  <c r="J132" i="1"/>
  <c r="J382" i="1"/>
  <c r="F300" i="1"/>
  <c r="F450" i="1"/>
  <c r="G53" i="1"/>
  <c r="C160" i="1"/>
  <c r="K112" i="1"/>
  <c r="C418" i="1"/>
  <c r="C134" i="1"/>
  <c r="K184" i="1"/>
  <c r="K292" i="1"/>
  <c r="K244" i="1"/>
  <c r="C250" i="1"/>
  <c r="J434" i="1"/>
  <c r="F40" i="1"/>
  <c r="F440" i="1"/>
  <c r="F37" i="1"/>
  <c r="F387" i="1"/>
  <c r="G145" i="1"/>
  <c r="G129" i="1"/>
  <c r="G79" i="1"/>
  <c r="G353" i="1"/>
  <c r="E212" i="1"/>
  <c r="E166" i="1"/>
  <c r="G379" i="1"/>
  <c r="J214" i="1"/>
  <c r="J364" i="1"/>
  <c r="J248" i="1"/>
  <c r="E116" i="1"/>
  <c r="C302" i="1"/>
  <c r="C126" i="1"/>
  <c r="G269" i="1"/>
  <c r="F140" i="1"/>
  <c r="F148" i="1"/>
  <c r="G65" i="1"/>
  <c r="C352" i="1"/>
  <c r="C310" i="1"/>
  <c r="K162" i="1"/>
  <c r="C168" i="1"/>
  <c r="C176" i="1"/>
  <c r="C434" i="1"/>
  <c r="K234" i="1"/>
  <c r="K136" i="1"/>
  <c r="G138" i="1"/>
  <c r="C142" i="1"/>
  <c r="K242" i="1"/>
  <c r="E245" i="1"/>
  <c r="F6" i="1"/>
  <c r="J212" i="1"/>
  <c r="F190" i="1"/>
  <c r="G49" i="1"/>
  <c r="J165" i="1"/>
  <c r="J415" i="1"/>
  <c r="F167" i="1"/>
  <c r="J217" i="1"/>
  <c r="J73" i="1"/>
  <c r="F129" i="1"/>
  <c r="F187" i="1"/>
  <c r="F437" i="1"/>
  <c r="J295" i="1"/>
  <c r="G113" i="1"/>
  <c r="G91" i="1"/>
  <c r="G199" i="1"/>
  <c r="F56" i="1"/>
  <c r="J14" i="1"/>
  <c r="J114" i="1"/>
  <c r="J82" i="1"/>
  <c r="F150" i="1"/>
  <c r="C4" i="1"/>
  <c r="C50" i="1"/>
  <c r="C300" i="1"/>
  <c r="C150" i="1"/>
  <c r="K381" i="1"/>
  <c r="K81" i="1"/>
  <c r="K50" i="1"/>
  <c r="K450" i="1"/>
  <c r="K150" i="1"/>
  <c r="G111" i="1"/>
  <c r="G411" i="1"/>
  <c r="G211" i="1"/>
  <c r="K377" i="1"/>
  <c r="K127" i="1"/>
  <c r="K137" i="1"/>
  <c r="K437" i="1"/>
  <c r="K237" i="1"/>
  <c r="K321" i="1"/>
  <c r="K171" i="1"/>
  <c r="K23" i="1"/>
  <c r="K423" i="1"/>
  <c r="K173" i="1"/>
  <c r="K73" i="1"/>
  <c r="K407" i="1"/>
  <c r="K207" i="1"/>
  <c r="K123" i="1"/>
  <c r="G69" i="1"/>
  <c r="G38" i="1"/>
  <c r="C152" i="1"/>
  <c r="C402" i="1"/>
  <c r="C210" i="1"/>
  <c r="C410" i="1"/>
  <c r="K212" i="1"/>
  <c r="K412" i="1"/>
  <c r="C268" i="1"/>
  <c r="C226" i="1"/>
  <c r="C426" i="1"/>
  <c r="C184" i="1"/>
  <c r="C334" i="1"/>
  <c r="K84" i="1"/>
  <c r="K334" i="1"/>
  <c r="G188" i="1"/>
  <c r="G388" i="1"/>
  <c r="C392" i="1"/>
  <c r="C292" i="1"/>
  <c r="K92" i="1"/>
  <c r="K392" i="1"/>
  <c r="C100" i="1"/>
  <c r="C450" i="1"/>
  <c r="K250" i="1"/>
  <c r="K400" i="1"/>
  <c r="K143" i="1"/>
  <c r="G121" i="1"/>
  <c r="G361" i="1"/>
  <c r="G319" i="1"/>
  <c r="K271" i="1"/>
  <c r="K223" i="1"/>
  <c r="K387" i="1"/>
  <c r="F153" i="1"/>
  <c r="G45" i="1"/>
  <c r="G29" i="1"/>
  <c r="G203" i="1"/>
  <c r="K257" i="1"/>
  <c r="E284" i="1"/>
  <c r="K293" i="1"/>
  <c r="F346" i="1"/>
  <c r="G439" i="1"/>
  <c r="G189" i="1"/>
  <c r="E132" i="1"/>
  <c r="E382" i="1"/>
  <c r="K373" i="1"/>
  <c r="K284" i="1"/>
  <c r="F189" i="1"/>
  <c r="G133" i="1"/>
  <c r="G77" i="1"/>
  <c r="K71" i="1"/>
  <c r="I68" i="1"/>
  <c r="G61" i="1"/>
  <c r="K48" i="1"/>
  <c r="E23" i="1"/>
  <c r="K12" i="1"/>
  <c r="I8" i="1"/>
  <c r="G302" i="1"/>
  <c r="G254" i="1"/>
  <c r="K404" i="1"/>
  <c r="K106" i="1"/>
  <c r="C108" i="1"/>
  <c r="G160" i="1"/>
  <c r="I211" i="1"/>
  <c r="K262" i="1"/>
  <c r="E313" i="1"/>
  <c r="C366" i="1"/>
  <c r="C118" i="1"/>
  <c r="C170" i="1"/>
  <c r="C424" i="1"/>
  <c r="E275" i="1"/>
  <c r="C82" i="1"/>
  <c r="C234" i="1"/>
  <c r="C384" i="1"/>
  <c r="K134" i="1"/>
  <c r="K384" i="1"/>
  <c r="G238" i="1"/>
  <c r="G438" i="1"/>
  <c r="C90" i="1"/>
  <c r="C192" i="1"/>
  <c r="C442" i="1"/>
  <c r="K142" i="1"/>
  <c r="K342" i="1"/>
  <c r="C194" i="1"/>
  <c r="E95" i="1"/>
  <c r="K198" i="1"/>
  <c r="C200" i="1"/>
  <c r="K300" i="1"/>
  <c r="G261" i="1"/>
  <c r="G369" i="1"/>
  <c r="G419" i="1"/>
  <c r="K421" i="1"/>
  <c r="K273" i="1"/>
  <c r="G225" i="1"/>
  <c r="E182" i="1"/>
  <c r="K287" i="1"/>
  <c r="E348" i="1"/>
  <c r="K99" i="1"/>
  <c r="J338" i="1"/>
  <c r="F14" i="1"/>
  <c r="J168" i="1"/>
  <c r="J184" i="1"/>
  <c r="F9" i="1"/>
  <c r="F257" i="1"/>
  <c r="J309" i="1"/>
  <c r="J121" i="1"/>
  <c r="F25" i="1"/>
  <c r="F427" i="1"/>
  <c r="F33" i="1"/>
  <c r="G253" i="1"/>
  <c r="K307" i="1"/>
  <c r="E262" i="1"/>
  <c r="G165" i="1"/>
  <c r="K277" i="1"/>
  <c r="G195" i="1"/>
  <c r="J2" i="1"/>
  <c r="C84" i="1"/>
  <c r="C284" i="1"/>
  <c r="G88" i="1"/>
  <c r="C92" i="1"/>
  <c r="C242" i="1"/>
  <c r="K192" i="1"/>
  <c r="K442" i="1"/>
  <c r="C350" i="1"/>
  <c r="K200" i="1"/>
  <c r="K57" i="1"/>
  <c r="G311" i="1"/>
  <c r="G169" i="1"/>
  <c r="K221" i="1"/>
  <c r="K323" i="1"/>
  <c r="K87" i="1"/>
  <c r="K337" i="1"/>
  <c r="F32" i="1"/>
  <c r="J235" i="1"/>
  <c r="J191" i="1"/>
  <c r="K357" i="1"/>
  <c r="G315" i="1"/>
  <c r="G171" i="1"/>
  <c r="G395" i="1"/>
  <c r="K37" i="1"/>
  <c r="C248" i="1"/>
  <c r="C398" i="1"/>
  <c r="J405" i="1"/>
  <c r="J5" i="1"/>
  <c r="G50" i="1"/>
  <c r="G450" i="1"/>
  <c r="J252" i="1"/>
  <c r="J52" i="1"/>
  <c r="F264" i="1"/>
  <c r="F114" i="1"/>
  <c r="I118" i="1"/>
  <c r="I318" i="1"/>
  <c r="I168" i="1"/>
  <c r="E75" i="1"/>
  <c r="E25" i="1"/>
  <c r="J429" i="1"/>
  <c r="J29" i="1"/>
  <c r="G283" i="1"/>
  <c r="G83" i="1"/>
  <c r="F89" i="1"/>
  <c r="F439" i="1"/>
  <c r="F39" i="1"/>
  <c r="I297" i="1"/>
  <c r="I47" i="1"/>
  <c r="I397" i="1"/>
  <c r="I147" i="1"/>
  <c r="E400" i="1"/>
  <c r="E200" i="1"/>
  <c r="F209" i="1"/>
  <c r="F409" i="1"/>
  <c r="F59" i="1"/>
  <c r="J118" i="1"/>
  <c r="J68" i="1"/>
  <c r="J231" i="1"/>
  <c r="J331" i="1"/>
  <c r="F95" i="1"/>
  <c r="F445" i="1"/>
  <c r="F245" i="1"/>
  <c r="F253" i="1"/>
  <c r="F3" i="1"/>
  <c r="F403" i="1"/>
  <c r="F103" i="1"/>
  <c r="J11" i="1"/>
  <c r="J411" i="1"/>
  <c r="J61" i="1"/>
  <c r="J311" i="1"/>
  <c r="I265" i="1"/>
  <c r="I65" i="1"/>
  <c r="I15" i="1"/>
  <c r="I365" i="1"/>
  <c r="I115" i="1"/>
  <c r="J122" i="1"/>
  <c r="J22" i="1"/>
  <c r="J372" i="1"/>
  <c r="J72" i="1"/>
  <c r="J375" i="1"/>
  <c r="J125" i="1"/>
  <c r="J325" i="1"/>
  <c r="J25" i="1"/>
  <c r="J175" i="1"/>
  <c r="I31" i="1"/>
  <c r="I431" i="1"/>
  <c r="I181" i="1"/>
  <c r="E384" i="1"/>
  <c r="E434" i="1"/>
  <c r="E234" i="1"/>
  <c r="E184" i="1"/>
  <c r="I43" i="1"/>
  <c r="I293" i="1"/>
  <c r="I143" i="1"/>
  <c r="E298" i="1"/>
  <c r="E98" i="1"/>
  <c r="E398" i="1"/>
  <c r="J150" i="1"/>
  <c r="J400" i="1"/>
  <c r="J100" i="1"/>
  <c r="J250" i="1"/>
  <c r="K11" i="1"/>
  <c r="K61" i="1"/>
  <c r="K411" i="1"/>
  <c r="K211" i="1"/>
  <c r="K111" i="1"/>
  <c r="F369" i="1"/>
  <c r="F69" i="1"/>
  <c r="F169" i="1"/>
  <c r="F119" i="1"/>
  <c r="F332" i="1"/>
  <c r="F282" i="1"/>
  <c r="F182" i="1"/>
  <c r="F132" i="1"/>
  <c r="J97" i="1"/>
  <c r="J347" i="1"/>
  <c r="J47" i="1"/>
  <c r="I315" i="1"/>
  <c r="I231" i="1"/>
  <c r="I193" i="1"/>
  <c r="J147" i="1"/>
  <c r="J397" i="1"/>
  <c r="K261" i="1"/>
  <c r="E248" i="1"/>
  <c r="J172" i="1"/>
  <c r="F232" i="1"/>
  <c r="J350" i="1"/>
  <c r="F53" i="1"/>
  <c r="J361" i="1"/>
  <c r="F319" i="1"/>
  <c r="J75" i="1"/>
  <c r="E334" i="1"/>
  <c r="F207" i="1"/>
  <c r="F357" i="1"/>
  <c r="F57" i="1"/>
  <c r="F418" i="1"/>
  <c r="F168" i="1"/>
  <c r="F218" i="1"/>
  <c r="F318" i="1"/>
  <c r="F177" i="1"/>
  <c r="F377" i="1"/>
  <c r="F127" i="1"/>
  <c r="F227" i="1"/>
  <c r="F330" i="1"/>
  <c r="F430" i="1"/>
  <c r="F230" i="1"/>
  <c r="F380" i="1"/>
  <c r="F130" i="1"/>
  <c r="F435" i="1"/>
  <c r="F285" i="1"/>
  <c r="F235" i="1"/>
  <c r="F338" i="1"/>
  <c r="F188" i="1"/>
  <c r="F388" i="1"/>
  <c r="F238" i="1"/>
  <c r="F438" i="1"/>
  <c r="F193" i="1"/>
  <c r="F243" i="1"/>
  <c r="F443" i="1"/>
  <c r="F43" i="1"/>
  <c r="F296" i="1"/>
  <c r="F196" i="1"/>
  <c r="F396" i="1"/>
  <c r="F246" i="1"/>
  <c r="F146" i="1"/>
  <c r="E14" i="1"/>
  <c r="E314" i="1"/>
  <c r="E364" i="1"/>
  <c r="E64" i="1"/>
  <c r="F283" i="1"/>
  <c r="F133" i="1"/>
  <c r="F333" i="1"/>
  <c r="F241" i="1"/>
  <c r="F91" i="1"/>
  <c r="F291" i="1"/>
  <c r="F99" i="1"/>
  <c r="F349" i="1"/>
  <c r="F49" i="1"/>
  <c r="F366" i="1"/>
  <c r="F116" i="1"/>
  <c r="F216" i="1"/>
  <c r="F16" i="1"/>
  <c r="J171" i="1"/>
  <c r="J321" i="1"/>
  <c r="J71" i="1"/>
  <c r="J271" i="1"/>
  <c r="J155" i="1"/>
  <c r="J205" i="1"/>
  <c r="J305" i="1"/>
  <c r="E48" i="1"/>
  <c r="I408" i="1"/>
  <c r="I208" i="1"/>
  <c r="I358" i="1"/>
  <c r="E12" i="1"/>
  <c r="E362" i="1"/>
  <c r="E412" i="1"/>
  <c r="E162" i="1"/>
  <c r="E316" i="1"/>
  <c r="E366" i="1"/>
  <c r="E266" i="1"/>
  <c r="E216" i="1"/>
  <c r="E73" i="1"/>
  <c r="E423" i="1"/>
  <c r="E223" i="1"/>
  <c r="I427" i="1"/>
  <c r="I77" i="1"/>
  <c r="I27" i="1"/>
  <c r="I327" i="1"/>
  <c r="I127" i="1"/>
  <c r="E282" i="1"/>
  <c r="E82" i="1"/>
  <c r="J384" i="1"/>
  <c r="J334" i="1"/>
  <c r="J84" i="1"/>
  <c r="E395" i="1"/>
  <c r="E45" i="1"/>
  <c r="E445" i="1"/>
  <c r="E145" i="1"/>
  <c r="J448" i="1"/>
  <c r="J198" i="1"/>
  <c r="J348" i="1"/>
  <c r="J148" i="1"/>
  <c r="J398" i="1"/>
  <c r="J48" i="1"/>
  <c r="J354" i="1"/>
  <c r="J104" i="1"/>
  <c r="J304" i="1"/>
  <c r="J254" i="1"/>
  <c r="J154" i="1"/>
  <c r="F362" i="1"/>
  <c r="F212" i="1"/>
  <c r="F262" i="1"/>
  <c r="F162" i="1"/>
  <c r="F412" i="1"/>
  <c r="F12" i="1"/>
  <c r="F225" i="1"/>
  <c r="F375" i="1"/>
  <c r="F75" i="1"/>
  <c r="F175" i="1"/>
  <c r="F434" i="1"/>
  <c r="F234" i="1"/>
  <c r="F34" i="1"/>
  <c r="F384" i="1"/>
  <c r="F134" i="1"/>
  <c r="F84" i="1"/>
  <c r="F298" i="1"/>
  <c r="F198" i="1"/>
  <c r="F248" i="1"/>
  <c r="G8" i="1"/>
  <c r="G408" i="1"/>
  <c r="G158" i="1"/>
  <c r="F233" i="1"/>
  <c r="E114" i="1"/>
  <c r="E62" i="1"/>
  <c r="G108" i="1"/>
  <c r="I111" i="1"/>
  <c r="I361" i="1"/>
  <c r="I415" i="1"/>
  <c r="E173" i="1"/>
  <c r="I277" i="1"/>
  <c r="I81" i="1"/>
  <c r="I331" i="1"/>
  <c r="I343" i="1"/>
  <c r="E195" i="1"/>
  <c r="F191" i="1"/>
  <c r="J197" i="1"/>
  <c r="J447" i="1"/>
  <c r="F299" i="1"/>
  <c r="I108" i="1"/>
  <c r="K311" i="1"/>
  <c r="E164" i="1"/>
  <c r="E232" i="1"/>
  <c r="E448" i="1"/>
  <c r="J4" i="1"/>
  <c r="J222" i="1"/>
  <c r="F82" i="1"/>
  <c r="J134" i="1"/>
  <c r="F48" i="1"/>
  <c r="F398" i="1"/>
  <c r="J50" i="1"/>
  <c r="J450" i="1"/>
  <c r="F203" i="1"/>
  <c r="J55" i="1"/>
  <c r="F407" i="1"/>
  <c r="J111" i="1"/>
  <c r="F269" i="1"/>
  <c r="F419" i="1"/>
  <c r="J221" i="1"/>
  <c r="F325" i="1"/>
  <c r="J275" i="1"/>
  <c r="F77" i="1"/>
  <c r="F383" i="1"/>
  <c r="F385" i="1"/>
  <c r="F393" i="1"/>
  <c r="I308" i="1"/>
  <c r="E312" i="1"/>
  <c r="E416" i="1"/>
  <c r="J204" i="1"/>
  <c r="F62" i="1"/>
  <c r="F416" i="1"/>
  <c r="F118" i="1"/>
  <c r="F184" i="1"/>
  <c r="J211" i="1"/>
  <c r="G243" i="1"/>
  <c r="G343" i="1"/>
  <c r="G170" i="1"/>
  <c r="G220" i="1"/>
  <c r="G362" i="1"/>
  <c r="G412" i="1"/>
  <c r="G68" i="1"/>
  <c r="G168" i="1"/>
  <c r="K226" i="1"/>
  <c r="K426" i="1"/>
  <c r="J322" i="1"/>
  <c r="F157" i="1"/>
  <c r="E66" i="1"/>
  <c r="G402" i="1"/>
  <c r="K104" i="1"/>
  <c r="G208" i="1"/>
  <c r="K308" i="1"/>
  <c r="K160" i="1"/>
  <c r="I161" i="1"/>
  <c r="I411" i="1"/>
  <c r="G162" i="1"/>
  <c r="I165" i="1"/>
  <c r="E273" i="1"/>
  <c r="K276" i="1"/>
  <c r="I377" i="1"/>
  <c r="I131" i="1"/>
  <c r="I381" i="1"/>
  <c r="K390" i="1"/>
  <c r="I243" i="1"/>
  <c r="I393" i="1"/>
  <c r="E345" i="1"/>
  <c r="G198" i="1"/>
  <c r="F341" i="1"/>
  <c r="J247" i="1"/>
  <c r="F149" i="1"/>
  <c r="F399" i="1"/>
  <c r="E134" i="1"/>
  <c r="K161" i="1"/>
  <c r="E214" i="1"/>
  <c r="E332" i="1"/>
  <c r="E198" i="1"/>
  <c r="J272" i="1"/>
  <c r="F382" i="1"/>
  <c r="J34" i="1"/>
  <c r="J284" i="1"/>
  <c r="F98" i="1"/>
  <c r="F448" i="1"/>
  <c r="J200" i="1"/>
  <c r="F303" i="1"/>
  <c r="J105" i="1"/>
  <c r="F107" i="1"/>
  <c r="J161" i="1"/>
  <c r="F19" i="1"/>
  <c r="J371" i="1"/>
  <c r="F275" i="1"/>
  <c r="J225" i="1"/>
  <c r="F277" i="1"/>
  <c r="F433" i="1"/>
  <c r="F35" i="1"/>
  <c r="I58" i="1"/>
  <c r="E84" i="1"/>
  <c r="J404" i="1"/>
  <c r="F312" i="1"/>
  <c r="F368" i="1"/>
  <c r="F30" i="1"/>
  <c r="F334" i="1"/>
  <c r="F38" i="1"/>
  <c r="F46" i="1"/>
  <c r="J98" i="1"/>
  <c r="G58" i="1"/>
  <c r="F176" i="1"/>
  <c r="F226" i="1"/>
  <c r="I236" i="1"/>
  <c r="I86" i="1"/>
  <c r="J178" i="1"/>
  <c r="J128" i="1"/>
  <c r="J208" i="1"/>
  <c r="J8" i="1"/>
  <c r="K419" i="1"/>
  <c r="K169" i="1"/>
  <c r="K319" i="1"/>
  <c r="G339" i="1"/>
  <c r="G89" i="1"/>
  <c r="K449" i="1"/>
  <c r="K349" i="1"/>
  <c r="G421" i="1"/>
  <c r="G271" i="1"/>
  <c r="G371" i="1"/>
  <c r="G71" i="1"/>
  <c r="G445" i="1"/>
  <c r="G345" i="1"/>
  <c r="G295" i="1"/>
  <c r="G429" i="1"/>
  <c r="G329" i="1"/>
  <c r="G279" i="1"/>
  <c r="G103" i="1"/>
  <c r="G303" i="1"/>
  <c r="G153" i="1"/>
  <c r="G15" i="1"/>
  <c r="G365" i="1"/>
  <c r="G415" i="1"/>
  <c r="G215" i="1"/>
  <c r="G115" i="1"/>
  <c r="K443" i="1"/>
  <c r="K393" i="1"/>
  <c r="K93" i="1"/>
  <c r="K343" i="1"/>
  <c r="K327" i="1"/>
  <c r="K227" i="1"/>
  <c r="K427" i="1"/>
  <c r="K77" i="1"/>
  <c r="K27" i="1"/>
  <c r="C44" i="1"/>
  <c r="C12" i="1"/>
  <c r="C404" i="1"/>
  <c r="C162" i="1"/>
  <c r="C362" i="1"/>
  <c r="C328" i="1"/>
  <c r="C86" i="1"/>
  <c r="C244" i="1"/>
  <c r="C154" i="1"/>
  <c r="C420" i="1"/>
  <c r="C128" i="1"/>
  <c r="C20" i="1"/>
  <c r="C204" i="1"/>
  <c r="C412" i="1"/>
  <c r="C270" i="1"/>
  <c r="C178" i="1"/>
  <c r="C136" i="1"/>
  <c r="C94" i="1"/>
  <c r="C294" i="1"/>
  <c r="C220" i="1"/>
  <c r="C286" i="1"/>
  <c r="C444" i="1"/>
  <c r="C212" i="1"/>
  <c r="C378" i="1"/>
  <c r="C336" i="1"/>
  <c r="C36" i="1"/>
  <c r="C262" i="1"/>
  <c r="C120" i="1"/>
  <c r="C320" i="1"/>
  <c r="C322" i="1"/>
  <c r="C228" i="1"/>
  <c r="C428" i="1"/>
  <c r="C180" i="1"/>
  <c r="C186" i="1"/>
  <c r="C144" i="1"/>
  <c r="C296" i="1"/>
  <c r="F352" i="1"/>
  <c r="F152" i="1"/>
  <c r="F273" i="1"/>
  <c r="F423" i="1"/>
  <c r="E178" i="1"/>
  <c r="E278" i="1"/>
  <c r="E78" i="1"/>
  <c r="E333" i="1"/>
  <c r="E433" i="1"/>
  <c r="E83" i="1"/>
  <c r="E436" i="1"/>
  <c r="E186" i="1"/>
  <c r="E349" i="1"/>
  <c r="E399" i="1"/>
  <c r="F328" i="1"/>
  <c r="F78" i="1"/>
  <c r="F286" i="1"/>
  <c r="F186" i="1"/>
  <c r="F74" i="1"/>
  <c r="F124" i="1"/>
  <c r="G124" i="1"/>
  <c r="G424" i="1"/>
  <c r="K383" i="1"/>
  <c r="K33" i="1"/>
  <c r="K291" i="1"/>
  <c r="K191" i="1"/>
  <c r="G130" i="1"/>
  <c r="G30" i="1"/>
  <c r="G337" i="1"/>
  <c r="G137" i="1"/>
  <c r="G87" i="1"/>
  <c r="K435" i="1"/>
  <c r="K185" i="1"/>
  <c r="K195" i="1"/>
  <c r="K445" i="1"/>
  <c r="G14" i="1"/>
  <c r="I119" i="1"/>
  <c r="G174" i="1"/>
  <c r="F165" i="1"/>
  <c r="F215" i="1"/>
  <c r="F365" i="1"/>
  <c r="F65" i="1"/>
  <c r="F415" i="1"/>
  <c r="F15" i="1"/>
  <c r="F326" i="1"/>
  <c r="F426" i="1"/>
  <c r="F126" i="1"/>
  <c r="F376" i="1"/>
  <c r="F26" i="1"/>
  <c r="I278" i="1"/>
  <c r="I228" i="1"/>
  <c r="I28" i="1"/>
  <c r="I178" i="1"/>
  <c r="I428" i="1"/>
  <c r="I78" i="1"/>
  <c r="I328" i="1"/>
  <c r="I383" i="1"/>
  <c r="I233" i="1"/>
  <c r="I333" i="1"/>
  <c r="I33" i="1"/>
  <c r="I283" i="1"/>
  <c r="I436" i="1"/>
  <c r="I336" i="1"/>
  <c r="I286" i="1"/>
  <c r="I36" i="1"/>
  <c r="I391" i="1"/>
  <c r="I441" i="1"/>
  <c r="I141" i="1"/>
  <c r="I91" i="1"/>
  <c r="I291" i="1"/>
  <c r="I41" i="1"/>
  <c r="I344" i="1"/>
  <c r="I394" i="1"/>
  <c r="I294" i="1"/>
  <c r="I44" i="1"/>
  <c r="I444" i="1"/>
  <c r="I249" i="1"/>
  <c r="I399" i="1"/>
  <c r="I99" i="1"/>
  <c r="I449" i="1"/>
  <c r="I299" i="1"/>
  <c r="E69" i="1"/>
  <c r="E419" i="1"/>
  <c r="E119" i="1"/>
  <c r="E319" i="1"/>
  <c r="E303" i="1"/>
  <c r="E253" i="1"/>
  <c r="I114" i="1"/>
  <c r="I14" i="1"/>
  <c r="I314" i="1"/>
  <c r="I264" i="1"/>
  <c r="I164" i="1"/>
  <c r="I64" i="1"/>
  <c r="J428" i="1"/>
  <c r="J278" i="1"/>
  <c r="J78" i="1"/>
  <c r="J328" i="1"/>
  <c r="J28" i="1"/>
  <c r="J378" i="1"/>
  <c r="F221" i="1"/>
  <c r="F371" i="1"/>
  <c r="F21" i="1"/>
  <c r="F321" i="1"/>
  <c r="F121" i="1"/>
  <c r="E122" i="1"/>
  <c r="E103" i="1"/>
  <c r="G214" i="1"/>
  <c r="I169" i="1"/>
  <c r="G374" i="1"/>
  <c r="G430" i="1"/>
  <c r="I83" i="1"/>
  <c r="E299" i="1"/>
  <c r="G407" i="1"/>
  <c r="K433" i="1"/>
  <c r="J413" i="1"/>
  <c r="I364" i="1"/>
  <c r="I194" i="1"/>
  <c r="E36" i="1"/>
  <c r="E294" i="1"/>
  <c r="E244" i="1"/>
  <c r="E306" i="1"/>
  <c r="E206" i="1"/>
  <c r="E6" i="1"/>
  <c r="I353" i="1"/>
  <c r="I103" i="1"/>
  <c r="F44" i="1"/>
  <c r="F444" i="1"/>
  <c r="K353" i="1"/>
  <c r="K103" i="1"/>
  <c r="K53" i="1"/>
  <c r="K372" i="1"/>
  <c r="K172" i="1"/>
  <c r="K217" i="1"/>
  <c r="K67" i="1"/>
  <c r="K115" i="1"/>
  <c r="K165" i="1"/>
  <c r="G422" i="1"/>
  <c r="G330" i="1"/>
  <c r="E283" i="1"/>
  <c r="G247" i="1"/>
  <c r="E155" i="1"/>
  <c r="E405" i="1"/>
  <c r="E105" i="1"/>
  <c r="J286" i="1"/>
  <c r="J436" i="1"/>
  <c r="J236" i="1"/>
  <c r="J386" i="1"/>
  <c r="J86" i="1"/>
  <c r="J336" i="1"/>
  <c r="J186" i="1"/>
  <c r="J294" i="1"/>
  <c r="J194" i="1"/>
  <c r="J44" i="1"/>
  <c r="J444" i="1"/>
  <c r="J344" i="1"/>
  <c r="J144" i="1"/>
  <c r="J374" i="1"/>
  <c r="J324" i="1"/>
  <c r="J74" i="1"/>
  <c r="J174" i="1"/>
  <c r="J24" i="1"/>
  <c r="J424" i="1"/>
  <c r="I403" i="1"/>
  <c r="G156" i="1"/>
  <c r="I136" i="1"/>
  <c r="I128" i="1"/>
  <c r="E153" i="1"/>
  <c r="E205" i="1"/>
  <c r="G356" i="1"/>
  <c r="G414" i="1"/>
  <c r="E219" i="1"/>
  <c r="I133" i="1"/>
  <c r="E191" i="1"/>
  <c r="G196" i="1"/>
  <c r="I149" i="1"/>
  <c r="I386" i="1"/>
  <c r="E322" i="1"/>
  <c r="F265" i="1"/>
  <c r="F71" i="1"/>
  <c r="I244" i="1"/>
  <c r="F158" i="1"/>
  <c r="J394" i="1"/>
  <c r="F205" i="1"/>
  <c r="F305" i="1"/>
  <c r="J258" i="1"/>
  <c r="J408" i="1"/>
  <c r="J108" i="1"/>
  <c r="J308" i="1"/>
  <c r="K231" i="1"/>
  <c r="K281" i="1"/>
  <c r="K31" i="1"/>
  <c r="K181" i="1"/>
  <c r="K347" i="1"/>
  <c r="K247" i="1"/>
  <c r="K447" i="1"/>
  <c r="K197" i="1"/>
  <c r="K436" i="1"/>
  <c r="K286" i="1"/>
  <c r="K344" i="1"/>
  <c r="K144" i="1"/>
  <c r="G384" i="1"/>
  <c r="G334" i="1"/>
  <c r="G84" i="1"/>
  <c r="G392" i="1"/>
  <c r="G292" i="1"/>
  <c r="G300" i="1"/>
  <c r="G250" i="1"/>
  <c r="G127" i="1"/>
  <c r="G227" i="1"/>
  <c r="G48" i="1"/>
  <c r="G348" i="1"/>
  <c r="G398" i="1"/>
  <c r="G32" i="1"/>
  <c r="G232" i="1"/>
  <c r="K46" i="1"/>
  <c r="K296" i="1"/>
  <c r="K96" i="1"/>
  <c r="K30" i="1"/>
  <c r="K330" i="1"/>
  <c r="K80" i="1"/>
  <c r="K340" i="1"/>
  <c r="K440" i="1"/>
  <c r="K190" i="1"/>
  <c r="K175" i="1"/>
  <c r="K425" i="1"/>
  <c r="K375" i="1"/>
  <c r="K13" i="1"/>
  <c r="K413" i="1"/>
  <c r="K163" i="1"/>
  <c r="K313" i="1"/>
  <c r="K75" i="1"/>
  <c r="K44" i="1"/>
  <c r="G34" i="1"/>
  <c r="G152" i="1"/>
  <c r="G304" i="1"/>
  <c r="K204" i="1"/>
  <c r="K108" i="1"/>
  <c r="K358" i="1"/>
  <c r="K260" i="1"/>
  <c r="K360" i="1"/>
  <c r="G312" i="1"/>
  <c r="G116" i="1"/>
  <c r="G366" i="1"/>
  <c r="G318" i="1"/>
  <c r="G120" i="1"/>
  <c r="G420" i="1"/>
  <c r="K176" i="1"/>
  <c r="K130" i="1"/>
  <c r="G82" i="1"/>
  <c r="G432" i="1"/>
  <c r="G234" i="1"/>
  <c r="K186" i="1"/>
  <c r="K240" i="1"/>
  <c r="G342" i="1"/>
  <c r="K294" i="1"/>
  <c r="K446" i="1"/>
  <c r="G248" i="1"/>
  <c r="G350" i="1"/>
  <c r="G427" i="1"/>
  <c r="G443" i="1"/>
  <c r="F355" i="1"/>
  <c r="K363" i="1"/>
  <c r="K331" i="1"/>
  <c r="K297" i="1"/>
  <c r="J158" i="1"/>
  <c r="K8" i="1"/>
  <c r="G2" i="1"/>
  <c r="K40" i="1"/>
  <c r="K36" i="1"/>
  <c r="G18" i="1"/>
  <c r="G252" i="1"/>
  <c r="G104" i="1"/>
  <c r="K158" i="1"/>
  <c r="K110" i="1"/>
  <c r="G112" i="1"/>
  <c r="G118" i="1"/>
  <c r="G368" i="1"/>
  <c r="K230" i="1"/>
  <c r="G132" i="1"/>
  <c r="G284" i="1"/>
  <c r="K336" i="1"/>
  <c r="K290" i="1"/>
  <c r="G92" i="1"/>
  <c r="G442" i="1"/>
  <c r="K394" i="1"/>
  <c r="K246" i="1"/>
  <c r="G98" i="1"/>
  <c r="G400" i="1"/>
  <c r="G93" i="1"/>
  <c r="K47" i="1"/>
  <c r="F5" i="1"/>
  <c r="F105" i="1"/>
  <c r="K225" i="1"/>
  <c r="K431" i="1"/>
  <c r="K397" i="1"/>
  <c r="J358" i="1"/>
  <c r="K219" i="1"/>
  <c r="G221" i="1"/>
  <c r="K177" i="1"/>
  <c r="G229" i="1"/>
  <c r="K243" i="1"/>
  <c r="G245" i="1"/>
  <c r="F166" i="1"/>
  <c r="F18" i="1"/>
  <c r="F268" i="1"/>
  <c r="F80" i="1"/>
  <c r="F138" i="1"/>
  <c r="F96" i="1"/>
  <c r="K74" i="1"/>
  <c r="K324" i="1"/>
  <c r="K124" i="1"/>
  <c r="K439" i="1"/>
  <c r="K189" i="1"/>
  <c r="K339" i="1"/>
  <c r="K389" i="1"/>
  <c r="K39" i="1"/>
  <c r="K14" i="1"/>
  <c r="K64" i="1"/>
  <c r="K414" i="1"/>
  <c r="K214" i="1"/>
  <c r="K78" i="1"/>
  <c r="K328" i="1"/>
  <c r="K128" i="1"/>
  <c r="G135" i="1"/>
  <c r="G235" i="1"/>
  <c r="G35" i="1"/>
  <c r="G435" i="1"/>
  <c r="G185" i="1"/>
  <c r="G13" i="1"/>
  <c r="G63" i="1"/>
  <c r="G363" i="1"/>
  <c r="G413" i="1"/>
  <c r="G213" i="1"/>
  <c r="G40" i="1"/>
  <c r="G440" i="1"/>
  <c r="G140" i="1"/>
  <c r="G25" i="1"/>
  <c r="G325" i="1"/>
  <c r="G375" i="1"/>
  <c r="G75" i="1"/>
  <c r="G125" i="1"/>
  <c r="G275" i="1"/>
  <c r="G367" i="1"/>
  <c r="G417" i="1"/>
  <c r="G167" i="1"/>
  <c r="G317" i="1"/>
  <c r="G309" i="1"/>
  <c r="G359" i="1"/>
  <c r="G259" i="1"/>
  <c r="G76" i="1"/>
  <c r="G326" i="1"/>
  <c r="G126" i="1"/>
  <c r="G26" i="1"/>
  <c r="G60" i="1"/>
  <c r="G410" i="1"/>
  <c r="G210" i="1"/>
  <c r="K38" i="1"/>
  <c r="K338" i="1"/>
  <c r="K138" i="1"/>
  <c r="K448" i="1"/>
  <c r="K248" i="1"/>
  <c r="K382" i="1"/>
  <c r="K182" i="1"/>
  <c r="K32" i="1"/>
  <c r="K70" i="1"/>
  <c r="K370" i="1"/>
  <c r="K170" i="1"/>
  <c r="K109" i="1"/>
  <c r="K309" i="1"/>
  <c r="K359" i="1"/>
  <c r="K259" i="1"/>
  <c r="K68" i="1"/>
  <c r="K18" i="1"/>
  <c r="K318" i="1"/>
  <c r="K118" i="1"/>
  <c r="K2" i="1"/>
  <c r="K52" i="1"/>
  <c r="K252" i="1"/>
  <c r="K352" i="1"/>
  <c r="K102" i="1"/>
  <c r="F10" i="1"/>
  <c r="F410" i="1"/>
  <c r="F160" i="1"/>
  <c r="F360" i="1"/>
  <c r="F210" i="1"/>
  <c r="E21" i="1"/>
  <c r="E71" i="1"/>
  <c r="E371" i="1"/>
  <c r="E221" i="1"/>
  <c r="J227" i="1"/>
  <c r="J277" i="1"/>
  <c r="J127" i="1"/>
  <c r="J427" i="1"/>
  <c r="J177" i="1"/>
  <c r="J330" i="1"/>
  <c r="J180" i="1"/>
  <c r="J430" i="1"/>
  <c r="J130" i="1"/>
  <c r="J30" i="1"/>
  <c r="J85" i="1"/>
  <c r="J335" i="1"/>
  <c r="J135" i="1"/>
  <c r="J285" i="1"/>
  <c r="J288" i="1"/>
  <c r="J188" i="1"/>
  <c r="J138" i="1"/>
  <c r="J38" i="1"/>
  <c r="J93" i="1"/>
  <c r="J393" i="1"/>
  <c r="J193" i="1"/>
  <c r="J343" i="1"/>
  <c r="J43" i="1"/>
  <c r="J446" i="1"/>
  <c r="J246" i="1"/>
  <c r="J46" i="1"/>
  <c r="J396" i="1"/>
  <c r="J146" i="1"/>
  <c r="E61" i="1"/>
  <c r="E11" i="1"/>
  <c r="E311" i="1"/>
  <c r="E111" i="1"/>
  <c r="I22" i="1"/>
  <c r="I122" i="1"/>
  <c r="I272" i="1"/>
  <c r="I222" i="1"/>
  <c r="I106" i="1"/>
  <c r="I256" i="1"/>
  <c r="I356" i="1"/>
  <c r="I406" i="1"/>
  <c r="J183" i="1"/>
  <c r="J333" i="1"/>
  <c r="J33" i="1"/>
  <c r="J283" i="1"/>
  <c r="J391" i="1"/>
  <c r="J141" i="1"/>
  <c r="J91" i="1"/>
  <c r="J341" i="1"/>
  <c r="J41" i="1"/>
  <c r="J199" i="1"/>
  <c r="J249" i="1"/>
  <c r="J449" i="1"/>
  <c r="J149" i="1"/>
  <c r="F413" i="1"/>
  <c r="F63" i="1"/>
  <c r="F213" i="1"/>
  <c r="F313" i="1"/>
  <c r="F13" i="1"/>
  <c r="J416" i="1"/>
  <c r="J166" i="1"/>
  <c r="J16" i="1"/>
  <c r="J366" i="1"/>
  <c r="J216" i="1"/>
  <c r="E361" i="1"/>
  <c r="E271" i="1"/>
  <c r="I156" i="1"/>
  <c r="F260" i="1"/>
  <c r="J230" i="1"/>
  <c r="J83" i="1"/>
  <c r="I56" i="1"/>
  <c r="J143" i="1"/>
  <c r="J388" i="1"/>
  <c r="J96" i="1"/>
  <c r="J299" i="1"/>
  <c r="F263" i="1"/>
  <c r="J27" i="1"/>
  <c r="J133" i="1"/>
  <c r="J435" i="1"/>
  <c r="J49" i="1"/>
  <c r="I322" i="1"/>
  <c r="K289" i="1"/>
  <c r="J316" i="1"/>
  <c r="F2" i="1"/>
  <c r="F302" i="1"/>
  <c r="F102" i="1"/>
  <c r="F252" i="1"/>
  <c r="F52" i="1"/>
  <c r="E13" i="1"/>
  <c r="E63" i="1"/>
  <c r="E363" i="1"/>
  <c r="E163" i="1"/>
  <c r="F373" i="1"/>
  <c r="F223" i="1"/>
  <c r="F323" i="1"/>
  <c r="F123" i="1"/>
  <c r="E128" i="1"/>
  <c r="E28" i="1"/>
  <c r="E378" i="1"/>
  <c r="E428" i="1"/>
  <c r="E228" i="1"/>
  <c r="E33" i="1"/>
  <c r="E383" i="1"/>
  <c r="E133" i="1"/>
  <c r="E136" i="1"/>
  <c r="E286" i="1"/>
  <c r="E86" i="1"/>
  <c r="E386" i="1"/>
  <c r="E291" i="1"/>
  <c r="E41" i="1"/>
  <c r="E391" i="1"/>
  <c r="E141" i="1"/>
  <c r="E144" i="1"/>
  <c r="E444" i="1"/>
  <c r="E344" i="1"/>
  <c r="E394" i="1"/>
  <c r="E194" i="1"/>
  <c r="E249" i="1"/>
  <c r="E49" i="1"/>
  <c r="E199" i="1"/>
  <c r="E22" i="1"/>
  <c r="E272" i="1"/>
  <c r="E222" i="1"/>
  <c r="E256" i="1"/>
  <c r="E356" i="1"/>
  <c r="E56" i="1"/>
  <c r="E106" i="1"/>
  <c r="E406" i="1"/>
  <c r="I19" i="1"/>
  <c r="I69" i="1"/>
  <c r="I419" i="1"/>
  <c r="I219" i="1"/>
  <c r="I53" i="1"/>
  <c r="I3" i="1"/>
  <c r="I203" i="1"/>
  <c r="F378" i="1"/>
  <c r="F228" i="1"/>
  <c r="F278" i="1"/>
  <c r="F178" i="1"/>
  <c r="F436" i="1"/>
  <c r="F136" i="1"/>
  <c r="F36" i="1"/>
  <c r="F386" i="1"/>
  <c r="F86" i="1"/>
  <c r="F394" i="1"/>
  <c r="F144" i="1"/>
  <c r="F344" i="1"/>
  <c r="F94" i="1"/>
  <c r="F374" i="1"/>
  <c r="F224" i="1"/>
  <c r="F274" i="1"/>
  <c r="F174" i="1"/>
  <c r="F308" i="1"/>
  <c r="F58" i="1"/>
  <c r="F408" i="1"/>
  <c r="F108" i="1"/>
  <c r="F8" i="1"/>
  <c r="J313" i="1"/>
  <c r="J113" i="1"/>
  <c r="J263" i="1"/>
  <c r="J63" i="1"/>
  <c r="G131" i="1"/>
  <c r="G31" i="1"/>
  <c r="G431" i="1"/>
  <c r="G231" i="1"/>
  <c r="G331" i="1"/>
  <c r="G181" i="1"/>
  <c r="G147" i="1"/>
  <c r="G47" i="1"/>
  <c r="G447" i="1"/>
  <c r="G347" i="1"/>
  <c r="G397" i="1"/>
  <c r="G197" i="1"/>
  <c r="G24" i="1"/>
  <c r="G74" i="1"/>
  <c r="G274" i="1"/>
  <c r="K133" i="1"/>
  <c r="K333" i="1"/>
  <c r="K183" i="1"/>
  <c r="K283" i="1"/>
  <c r="K83" i="1"/>
  <c r="K41" i="1"/>
  <c r="K141" i="1"/>
  <c r="K341" i="1"/>
  <c r="K441" i="1"/>
  <c r="K241" i="1"/>
  <c r="K403" i="1"/>
  <c r="K203" i="1"/>
  <c r="K303" i="1"/>
  <c r="K153" i="1"/>
  <c r="K22" i="1"/>
  <c r="K72" i="1"/>
  <c r="K322" i="1"/>
  <c r="K122" i="1"/>
  <c r="G396" i="1"/>
  <c r="G146" i="1"/>
  <c r="G46" i="1"/>
  <c r="G80" i="1"/>
  <c r="G380" i="1"/>
  <c r="G180" i="1"/>
  <c r="G355" i="1"/>
  <c r="G405" i="1"/>
  <c r="G205" i="1"/>
  <c r="G105" i="1"/>
  <c r="G387" i="1"/>
  <c r="G437" i="1"/>
  <c r="G237" i="1"/>
  <c r="G72" i="1"/>
  <c r="G272" i="1"/>
  <c r="G22" i="1"/>
  <c r="G64" i="1"/>
  <c r="G364" i="1"/>
  <c r="G164" i="1"/>
  <c r="G56" i="1"/>
  <c r="G6" i="1"/>
  <c r="G306" i="1"/>
  <c r="G106" i="1"/>
  <c r="G23" i="1"/>
  <c r="G423" i="1"/>
  <c r="G223" i="1"/>
  <c r="G123" i="1"/>
  <c r="G73" i="1"/>
  <c r="G323" i="1"/>
  <c r="G173" i="1"/>
  <c r="G107" i="1"/>
  <c r="G207" i="1"/>
  <c r="G7" i="1"/>
  <c r="G57" i="1"/>
  <c r="G307" i="1"/>
  <c r="G157" i="1"/>
  <c r="K285" i="1"/>
  <c r="K85" i="1"/>
  <c r="K35" i="1"/>
  <c r="K385" i="1"/>
  <c r="K135" i="1"/>
  <c r="K145" i="1"/>
  <c r="K45" i="1"/>
  <c r="K295" i="1"/>
  <c r="K95" i="1"/>
  <c r="K245" i="1"/>
  <c r="K129" i="1"/>
  <c r="K379" i="1"/>
  <c r="K79" i="1"/>
  <c r="K29" i="1"/>
  <c r="K429" i="1"/>
  <c r="K229" i="1"/>
  <c r="K117" i="1"/>
  <c r="K17" i="1"/>
  <c r="K267" i="1"/>
  <c r="K367" i="1"/>
  <c r="K105" i="1"/>
  <c r="K405" i="1"/>
  <c r="K5" i="1"/>
  <c r="K305" i="1"/>
  <c r="K205" i="1"/>
  <c r="K15" i="1"/>
  <c r="K315" i="1"/>
  <c r="K365" i="1"/>
  <c r="K265" i="1"/>
  <c r="J163" i="1"/>
  <c r="K59" i="1"/>
  <c r="K55" i="1"/>
  <c r="K28" i="1"/>
  <c r="K24" i="1"/>
  <c r="K402" i="1"/>
  <c r="I153" i="1"/>
  <c r="G206" i="1"/>
  <c r="G310" i="1"/>
  <c r="E161" i="1"/>
  <c r="E411" i="1"/>
  <c r="E113" i="1"/>
  <c r="E413" i="1"/>
  <c r="G264" i="1"/>
  <c r="K164" i="1"/>
  <c r="K268" i="1"/>
  <c r="K418" i="1"/>
  <c r="I269" i="1"/>
  <c r="K220" i="1"/>
  <c r="E121" i="1"/>
  <c r="E321" i="1"/>
  <c r="G322" i="1"/>
  <c r="K222" i="1"/>
  <c r="G224" i="1"/>
  <c r="K174" i="1"/>
  <c r="K424" i="1"/>
  <c r="G276" i="1"/>
  <c r="K278" i="1"/>
  <c r="G230" i="1"/>
  <c r="K82" i="1"/>
  <c r="K332" i="1"/>
  <c r="E183" i="1"/>
  <c r="K188" i="1"/>
  <c r="K438" i="1"/>
  <c r="G340" i="1"/>
  <c r="E341" i="1"/>
  <c r="G346" i="1"/>
  <c r="G296" i="1"/>
  <c r="K298" i="1"/>
  <c r="E99" i="1"/>
  <c r="E449" i="1"/>
  <c r="J243" i="1"/>
  <c r="G67" i="1"/>
  <c r="K155" i="1"/>
  <c r="I206" i="1"/>
  <c r="G257" i="1"/>
  <c r="G163" i="1"/>
  <c r="K215" i="1"/>
  <c r="G217" i="1"/>
  <c r="K317" i="1"/>
  <c r="E372" i="1"/>
  <c r="E328" i="1"/>
  <c r="K279" i="1"/>
  <c r="G81" i="1"/>
  <c r="G385" i="1"/>
  <c r="E236" i="1"/>
  <c r="K391" i="1"/>
  <c r="K345" i="1"/>
  <c r="G297" i="1"/>
  <c r="F310" i="1"/>
  <c r="F324" i="1"/>
  <c r="F128" i="1"/>
  <c r="J80" i="1"/>
  <c r="F236" i="1"/>
  <c r="J438" i="1"/>
  <c r="F194" i="1"/>
  <c r="J296" i="1"/>
  <c r="G37" i="1"/>
  <c r="F363" i="1"/>
  <c r="J363" i="1"/>
  <c r="F23" i="1"/>
  <c r="J77" i="1"/>
  <c r="J233" i="1"/>
  <c r="J35" i="1"/>
  <c r="J291" i="1"/>
  <c r="J349" i="1"/>
  <c r="K253" i="1"/>
  <c r="G305" i="1"/>
  <c r="G409" i="1"/>
  <c r="I422" i="1"/>
  <c r="K235" i="1"/>
  <c r="G187" i="1"/>
  <c r="F402" i="1"/>
  <c r="F258" i="1"/>
  <c r="J66" i="1"/>
  <c r="E44" i="1"/>
  <c r="F173" i="1"/>
  <c r="K139" i="1"/>
  <c r="G117" i="1"/>
  <c r="I72" i="1"/>
  <c r="I6" i="1"/>
  <c r="K152" i="1"/>
  <c r="I303" i="1"/>
  <c r="G256" i="1"/>
  <c r="G110" i="1"/>
  <c r="G360" i="1"/>
  <c r="E211" i="1"/>
  <c r="E213" i="1"/>
  <c r="G314" i="1"/>
  <c r="K264" i="1"/>
  <c r="K168" i="1"/>
  <c r="I319" i="1"/>
  <c r="K270" i="1"/>
  <c r="E171" i="1"/>
  <c r="G122" i="1"/>
  <c r="G372" i="1"/>
  <c r="K272" i="1"/>
  <c r="G324" i="1"/>
  <c r="K224" i="1"/>
  <c r="G376" i="1"/>
  <c r="K378" i="1"/>
  <c r="G280" i="1"/>
  <c r="K132" i="1"/>
  <c r="K432" i="1"/>
  <c r="E233" i="1"/>
  <c r="K238" i="1"/>
  <c r="G90" i="1"/>
  <c r="G290" i="1"/>
  <c r="E91" i="1"/>
  <c r="E441" i="1"/>
  <c r="G96" i="1"/>
  <c r="G446" i="1"/>
  <c r="K98" i="1"/>
  <c r="K348" i="1"/>
  <c r="E149" i="1"/>
  <c r="J293" i="1"/>
  <c r="E72" i="1"/>
  <c r="K65" i="1"/>
  <c r="G59" i="1"/>
  <c r="K355" i="1"/>
  <c r="I306" i="1"/>
  <c r="K159" i="1"/>
  <c r="G263" i="1"/>
  <c r="K415" i="1"/>
  <c r="G267" i="1"/>
  <c r="K417" i="1"/>
  <c r="E172" i="1"/>
  <c r="G175" i="1"/>
  <c r="K329" i="1"/>
  <c r="G381" i="1"/>
  <c r="K233" i="1"/>
  <c r="G285" i="1"/>
  <c r="E336" i="1"/>
  <c r="K91" i="1"/>
  <c r="E94" i="1"/>
  <c r="K395" i="1"/>
  <c r="F60" i="1"/>
  <c r="F24" i="1"/>
  <c r="F424" i="1"/>
  <c r="F28" i="1"/>
  <c r="F428" i="1"/>
  <c r="J280" i="1"/>
  <c r="F336" i="1"/>
  <c r="J238" i="1"/>
  <c r="F244" i="1"/>
  <c r="J346" i="1"/>
  <c r="F113" i="1"/>
  <c r="J13" i="1"/>
  <c r="F73" i="1"/>
  <c r="J327" i="1"/>
  <c r="J383" i="1"/>
  <c r="J185" i="1"/>
  <c r="J241" i="1"/>
  <c r="J399" i="1"/>
  <c r="G55" i="1"/>
  <c r="E156" i="1"/>
  <c r="I372" i="1"/>
  <c r="G373" i="1"/>
  <c r="K335" i="1"/>
  <c r="G287" i="1"/>
  <c r="K89" i="1"/>
  <c r="F202" i="1"/>
  <c r="F358" i="1"/>
  <c r="J116" i="1"/>
  <c r="E5" i="1"/>
  <c r="E55" i="1"/>
  <c r="E53" i="1"/>
  <c r="E3" i="1"/>
  <c r="G16" i="1"/>
  <c r="G66" i="1"/>
  <c r="G143" i="1"/>
  <c r="G43" i="1"/>
  <c r="G70" i="1"/>
  <c r="G20" i="1"/>
  <c r="G62" i="1"/>
  <c r="G12" i="1"/>
  <c r="G54" i="1"/>
  <c r="G4" i="1"/>
  <c r="K125" i="1"/>
  <c r="K25" i="1"/>
  <c r="K54" i="1"/>
  <c r="K4" i="1"/>
  <c r="K76" i="1"/>
  <c r="K26" i="1"/>
  <c r="K60" i="1"/>
  <c r="K10" i="1"/>
  <c r="F276" i="1"/>
  <c r="I144" i="1"/>
  <c r="K131" i="1"/>
  <c r="K63" i="1"/>
  <c r="I49" i="1"/>
  <c r="E19" i="1"/>
  <c r="G202" i="1"/>
  <c r="E203" i="1"/>
  <c r="E403" i="1"/>
  <c r="G154" i="1"/>
  <c r="G404" i="1"/>
  <c r="K254" i="1"/>
  <c r="E255" i="1"/>
  <c r="E305" i="1"/>
  <c r="K208" i="1"/>
  <c r="K408" i="1"/>
  <c r="K210" i="1"/>
  <c r="G212" i="1"/>
  <c r="G216" i="1"/>
  <c r="G416" i="1"/>
  <c r="G268" i="1"/>
  <c r="E169" i="1"/>
  <c r="E369" i="1"/>
  <c r="G270" i="1"/>
  <c r="G320" i="1"/>
  <c r="K126" i="1"/>
  <c r="K376" i="1"/>
  <c r="K180" i="1"/>
  <c r="K380" i="1"/>
  <c r="G182" i="1"/>
  <c r="G382" i="1"/>
  <c r="I183" i="1"/>
  <c r="G184" i="1"/>
  <c r="K236" i="1"/>
  <c r="K140" i="1"/>
  <c r="I341" i="1"/>
  <c r="G192" i="1"/>
  <c r="K194" i="1"/>
  <c r="K444" i="1"/>
  <c r="K146" i="1"/>
  <c r="K396" i="1"/>
  <c r="G148" i="1"/>
  <c r="G448" i="1"/>
  <c r="I349" i="1"/>
  <c r="G100" i="1"/>
  <c r="G177" i="1"/>
  <c r="G327" i="1"/>
  <c r="G193" i="1"/>
  <c r="G393" i="1"/>
  <c r="F155" i="1"/>
  <c r="F405" i="1"/>
  <c r="F115" i="1"/>
  <c r="F315" i="1"/>
  <c r="F171" i="1"/>
  <c r="F421" i="1"/>
  <c r="K263" i="1"/>
  <c r="I214" i="1"/>
  <c r="I414" i="1"/>
  <c r="K275" i="1"/>
  <c r="I186" i="1"/>
  <c r="I94" i="1"/>
  <c r="K97" i="1"/>
  <c r="J58" i="1"/>
  <c r="J224" i="1"/>
  <c r="F76" i="1"/>
  <c r="J228" i="1"/>
  <c r="J136" i="1"/>
  <c r="J94" i="1"/>
  <c r="G27" i="1"/>
  <c r="I61" i="1"/>
  <c r="I11" i="1"/>
  <c r="K56" i="1"/>
  <c r="K6" i="1"/>
  <c r="G139" i="1"/>
  <c r="G39" i="1"/>
  <c r="K149" i="1"/>
  <c r="K49" i="1"/>
  <c r="G119" i="1"/>
  <c r="G19" i="1"/>
  <c r="K121" i="1"/>
  <c r="K21" i="1"/>
  <c r="C206" i="1"/>
  <c r="C214" i="1"/>
  <c r="C372" i="1"/>
  <c r="C388" i="1"/>
  <c r="C346" i="1"/>
  <c r="C358" i="1"/>
  <c r="C314" i="1"/>
  <c r="C216" i="1"/>
  <c r="C422" i="1"/>
  <c r="C40" i="1"/>
  <c r="C24" i="1"/>
  <c r="C106" i="1"/>
  <c r="C208" i="1"/>
  <c r="C114" i="1"/>
  <c r="C266" i="1"/>
  <c r="C124" i="1"/>
  <c r="C324" i="1"/>
  <c r="C130" i="1"/>
  <c r="C232" i="1"/>
  <c r="C432" i="1"/>
  <c r="C88" i="1"/>
  <c r="C238" i="1"/>
  <c r="C340" i="1"/>
  <c r="C240" i="1"/>
  <c r="C148" i="1"/>
  <c r="C298" i="1"/>
  <c r="C54" i="1"/>
  <c r="C304" i="1"/>
  <c r="C256" i="1"/>
  <c r="C6" i="1"/>
  <c r="C56" i="1"/>
  <c r="C64" i="1"/>
  <c r="C14" i="1"/>
  <c r="C272" i="1"/>
  <c r="C72" i="1"/>
  <c r="C22" i="1"/>
  <c r="C80" i="1"/>
  <c r="C30" i="1"/>
  <c r="C246" i="1"/>
  <c r="C46" i="1"/>
  <c r="C122" i="1"/>
  <c r="C230" i="1"/>
  <c r="C288" i="1"/>
  <c r="C96" i="1"/>
  <c r="C58" i="1"/>
  <c r="C8" i="1"/>
  <c r="C306" i="1"/>
  <c r="C158" i="1"/>
  <c r="C264" i="1"/>
  <c r="C416" i="1"/>
  <c r="C172" i="1"/>
  <c r="C274" i="1"/>
  <c r="C280" i="1"/>
  <c r="C330" i="1"/>
  <c r="C182" i="1"/>
  <c r="C188" i="1"/>
  <c r="C438" i="1"/>
  <c r="C190" i="1"/>
  <c r="C146" i="1"/>
  <c r="C446" i="1"/>
  <c r="C98" i="1"/>
  <c r="C52" i="1"/>
  <c r="C2" i="1"/>
  <c r="C10" i="1"/>
  <c r="C60" i="1"/>
  <c r="C18" i="1"/>
  <c r="C68" i="1"/>
  <c r="C26" i="1"/>
  <c r="C76" i="1"/>
  <c r="B2" i="26"/>
  <c r="H85" i="19"/>
  <c r="G85" i="19"/>
  <c r="I85" i="19" s="1"/>
  <c r="F85" i="19"/>
  <c r="D85" i="19"/>
  <c r="C85" i="19"/>
  <c r="E85" i="19" s="1"/>
  <c r="H84" i="19"/>
  <c r="G84" i="19"/>
  <c r="I84" i="19" s="1"/>
  <c r="F84" i="19"/>
  <c r="D84" i="19"/>
  <c r="C84" i="19"/>
  <c r="E84" i="19" s="1"/>
  <c r="H83" i="19"/>
  <c r="G83" i="19"/>
  <c r="I83" i="19" s="1"/>
  <c r="F83" i="19"/>
  <c r="D83" i="19"/>
  <c r="C83" i="19"/>
  <c r="E83" i="19" s="1"/>
  <c r="H82" i="19"/>
  <c r="G82" i="19"/>
  <c r="I82" i="19" s="1"/>
  <c r="F82" i="19"/>
  <c r="D82" i="19"/>
  <c r="C82" i="19"/>
  <c r="E82" i="19" s="1"/>
  <c r="J82" i="19" s="1"/>
  <c r="H81" i="19"/>
  <c r="G81" i="19"/>
  <c r="I81" i="19" s="1"/>
  <c r="F81" i="19"/>
  <c r="D81" i="19"/>
  <c r="C81" i="19"/>
  <c r="E81" i="19" s="1"/>
  <c r="H80" i="19"/>
  <c r="G80" i="19"/>
  <c r="I80" i="19" s="1"/>
  <c r="F80" i="19"/>
  <c r="D80" i="19"/>
  <c r="C80" i="19"/>
  <c r="E80" i="19" s="1"/>
  <c r="H79" i="19"/>
  <c r="G79" i="19"/>
  <c r="I79" i="19" s="1"/>
  <c r="F79" i="19"/>
  <c r="D79" i="19"/>
  <c r="C79" i="19"/>
  <c r="E79" i="19" s="1"/>
  <c r="H78" i="19"/>
  <c r="G78" i="19"/>
  <c r="I78" i="19" s="1"/>
  <c r="F78" i="19"/>
  <c r="D78" i="19"/>
  <c r="C78" i="19"/>
  <c r="E78" i="19" s="1"/>
  <c r="J78" i="19" s="1"/>
  <c r="H77" i="19"/>
  <c r="G77" i="19"/>
  <c r="I77" i="19" s="1"/>
  <c r="F77" i="19"/>
  <c r="D77" i="19"/>
  <c r="C77" i="19"/>
  <c r="E77" i="19" s="1"/>
  <c r="H76" i="19"/>
  <c r="G76" i="19"/>
  <c r="I76" i="19" s="1"/>
  <c r="F76" i="19"/>
  <c r="D76" i="19"/>
  <c r="C76" i="19"/>
  <c r="E76" i="19" s="1"/>
  <c r="H75" i="19"/>
  <c r="G75" i="19"/>
  <c r="I75" i="19" s="1"/>
  <c r="F75" i="19"/>
  <c r="D75" i="19"/>
  <c r="C75" i="19"/>
  <c r="E75" i="19" s="1"/>
  <c r="H74" i="19"/>
  <c r="G74" i="19"/>
  <c r="I74" i="19" s="1"/>
  <c r="F74" i="19"/>
  <c r="D74" i="19"/>
  <c r="C74" i="19"/>
  <c r="E74" i="19" s="1"/>
  <c r="J74" i="19" s="1"/>
  <c r="H73" i="19"/>
  <c r="G73" i="19"/>
  <c r="I73" i="19" s="1"/>
  <c r="F73" i="19"/>
  <c r="D73" i="19"/>
  <c r="C73" i="19"/>
  <c r="E73" i="19" s="1"/>
  <c r="H72" i="19"/>
  <c r="G72" i="19"/>
  <c r="I72" i="19" s="1"/>
  <c r="F72" i="19"/>
  <c r="D72" i="19"/>
  <c r="C72" i="19"/>
  <c r="E72" i="19" s="1"/>
  <c r="H71" i="19"/>
  <c r="G71" i="19"/>
  <c r="I71" i="19" s="1"/>
  <c r="F71" i="19"/>
  <c r="D71" i="19"/>
  <c r="C71" i="19"/>
  <c r="E71" i="19" s="1"/>
  <c r="H70" i="19"/>
  <c r="G70" i="19"/>
  <c r="I70" i="19" s="1"/>
  <c r="F70" i="19"/>
  <c r="D70" i="19"/>
  <c r="C70" i="19"/>
  <c r="E70" i="19" s="1"/>
  <c r="J70" i="19" s="1"/>
  <c r="H69" i="19"/>
  <c r="G69" i="19"/>
  <c r="I69" i="19" s="1"/>
  <c r="F69" i="19"/>
  <c r="D69" i="19"/>
  <c r="C69" i="19"/>
  <c r="E69" i="19" s="1"/>
  <c r="H68" i="19"/>
  <c r="G68" i="19"/>
  <c r="I68" i="19" s="1"/>
  <c r="F68" i="19"/>
  <c r="D68" i="19"/>
  <c r="C68" i="19"/>
  <c r="E68" i="19" s="1"/>
  <c r="H67" i="19"/>
  <c r="G67" i="19"/>
  <c r="I67" i="19" s="1"/>
  <c r="F67" i="19"/>
  <c r="D67" i="19"/>
  <c r="C67" i="19"/>
  <c r="E67" i="19" s="1"/>
  <c r="H66" i="19"/>
  <c r="G66" i="19"/>
  <c r="I66" i="19" s="1"/>
  <c r="F66" i="19"/>
  <c r="D66" i="19"/>
  <c r="C66" i="19"/>
  <c r="E66" i="19" s="1"/>
  <c r="J66" i="19" s="1"/>
  <c r="H65" i="19"/>
  <c r="G65" i="19"/>
  <c r="I65" i="19" s="1"/>
  <c r="F65" i="19"/>
  <c r="D65" i="19"/>
  <c r="C65" i="19"/>
  <c r="E65" i="19" s="1"/>
  <c r="J65" i="19" s="1"/>
  <c r="H64" i="19"/>
  <c r="G64" i="19"/>
  <c r="I64" i="19" s="1"/>
  <c r="F64" i="19"/>
  <c r="D64" i="19"/>
  <c r="C64" i="19"/>
  <c r="E64" i="19" s="1"/>
  <c r="H63" i="19"/>
  <c r="G63" i="19"/>
  <c r="I63" i="19" s="1"/>
  <c r="F63" i="19"/>
  <c r="D63" i="19"/>
  <c r="C63" i="19"/>
  <c r="E63" i="19" s="1"/>
  <c r="H62" i="19"/>
  <c r="G62" i="19"/>
  <c r="I62" i="19" s="1"/>
  <c r="F62" i="19"/>
  <c r="D62" i="19"/>
  <c r="C62" i="19"/>
  <c r="E62" i="19" s="1"/>
  <c r="H61" i="19"/>
  <c r="G61" i="19"/>
  <c r="I61" i="19" s="1"/>
  <c r="F61" i="19"/>
  <c r="D61" i="19"/>
  <c r="C61" i="19"/>
  <c r="E61" i="19" s="1"/>
  <c r="J61" i="19" s="1"/>
  <c r="H60" i="19"/>
  <c r="G60" i="19"/>
  <c r="I60" i="19" s="1"/>
  <c r="F60" i="19"/>
  <c r="D60" i="19"/>
  <c r="C60" i="19"/>
  <c r="E60" i="19" s="1"/>
  <c r="H59" i="19"/>
  <c r="G59" i="19"/>
  <c r="I59" i="19" s="1"/>
  <c r="F59" i="19"/>
  <c r="D59" i="19"/>
  <c r="C59" i="19"/>
  <c r="E59" i="19" s="1"/>
  <c r="H58" i="19"/>
  <c r="G58" i="19"/>
  <c r="I58" i="19" s="1"/>
  <c r="F58" i="19"/>
  <c r="D58" i="19"/>
  <c r="C58" i="19"/>
  <c r="E58" i="19" s="1"/>
  <c r="H57" i="19"/>
  <c r="G57" i="19"/>
  <c r="I57" i="19" s="1"/>
  <c r="F57" i="19"/>
  <c r="D57" i="19"/>
  <c r="C57" i="19"/>
  <c r="E57" i="19" s="1"/>
  <c r="J57" i="19" s="1"/>
  <c r="H56" i="19"/>
  <c r="G56" i="19"/>
  <c r="I56" i="19" s="1"/>
  <c r="F56" i="19"/>
  <c r="D56" i="19"/>
  <c r="C56" i="19"/>
  <c r="E56" i="19" s="1"/>
  <c r="O3" i="19"/>
  <c r="P3" i="19" s="1"/>
  <c r="D3" i="23" l="1"/>
  <c r="I13" i="23"/>
  <c r="J13" i="23"/>
  <c r="L13" i="23"/>
  <c r="H13" i="23"/>
  <c r="K13" i="23"/>
  <c r="B12" i="26"/>
  <c r="B3" i="26"/>
  <c r="J67" i="19"/>
  <c r="J71" i="19"/>
  <c r="J75" i="19"/>
  <c r="J79" i="19"/>
  <c r="J83" i="19"/>
  <c r="J68" i="19"/>
  <c r="J72" i="19"/>
  <c r="J76" i="19"/>
  <c r="J80" i="19"/>
  <c r="J84" i="19"/>
  <c r="J69" i="19"/>
  <c r="J73" i="19"/>
  <c r="J77" i="19"/>
  <c r="J81" i="19"/>
  <c r="J85" i="19"/>
  <c r="J58" i="19"/>
  <c r="J62" i="19"/>
  <c r="J59" i="19"/>
  <c r="J63" i="19"/>
  <c r="J56" i="19"/>
  <c r="J60" i="19"/>
  <c r="J64" i="19"/>
  <c r="K23" i="23" l="1"/>
  <c r="H23" i="23"/>
  <c r="L23" i="23"/>
  <c r="J23" i="23"/>
  <c r="I23" i="23"/>
  <c r="J4" i="23"/>
  <c r="K4" i="23"/>
  <c r="I4" i="23"/>
  <c r="H4" i="23"/>
  <c r="L4" i="23"/>
  <c r="B22" i="26"/>
  <c r="D13" i="23"/>
  <c r="I5" i="23" l="1"/>
  <c r="J5" i="23"/>
  <c r="L5" i="23"/>
  <c r="K5" i="23"/>
  <c r="H5" i="23"/>
  <c r="B4" i="26"/>
  <c r="B13" i="26"/>
  <c r="H14" i="23"/>
  <c r="L14" i="23"/>
  <c r="I14" i="23"/>
  <c r="J14" i="23"/>
  <c r="K14" i="23"/>
  <c r="I33" i="23"/>
  <c r="J33" i="23"/>
  <c r="H33" i="23"/>
  <c r="K33" i="23"/>
  <c r="L33" i="23"/>
  <c r="B14" i="26" l="1"/>
  <c r="K15" i="23"/>
  <c r="H15" i="23"/>
  <c r="L15" i="23"/>
  <c r="J15" i="23"/>
  <c r="I15" i="23"/>
  <c r="K43" i="23"/>
  <c r="H43" i="23"/>
  <c r="L43" i="23"/>
  <c r="I43" i="23"/>
  <c r="J43" i="23"/>
  <c r="H6" i="23"/>
  <c r="L6" i="23"/>
  <c r="I6" i="23"/>
  <c r="J6" i="23"/>
  <c r="K6" i="23"/>
  <c r="B5" i="26"/>
  <c r="B15" i="26"/>
  <c r="J16" i="23" l="1"/>
  <c r="K16" i="23"/>
  <c r="I16" i="23"/>
  <c r="H16" i="23"/>
  <c r="L16" i="23"/>
  <c r="I17" i="23"/>
  <c r="J17" i="23"/>
  <c r="H17" i="23"/>
  <c r="K17" i="23"/>
  <c r="L17" i="23"/>
  <c r="K7" i="23"/>
  <c r="H7" i="23"/>
  <c r="L7" i="23"/>
  <c r="J7" i="23"/>
  <c r="I7" i="23"/>
  <c r="B6" i="26"/>
  <c r="B16" i="26"/>
  <c r="H18" i="23" l="1"/>
  <c r="L18" i="23"/>
  <c r="I18" i="23"/>
  <c r="K18" i="23"/>
  <c r="J18" i="23"/>
  <c r="B7" i="26"/>
  <c r="J8" i="23"/>
  <c r="K8" i="23"/>
  <c r="I8" i="23"/>
  <c r="L8" i="23"/>
  <c r="H8" i="23"/>
  <c r="B17" i="26"/>
  <c r="H55" i="19"/>
  <c r="G55" i="19"/>
  <c r="F55" i="19"/>
  <c r="D55" i="19"/>
  <c r="C55" i="19"/>
  <c r="H54" i="19"/>
  <c r="G54" i="19"/>
  <c r="I54" i="19" s="1"/>
  <c r="F54" i="19"/>
  <c r="D54" i="19"/>
  <c r="C54" i="19"/>
  <c r="E54" i="19" s="1"/>
  <c r="H53" i="19"/>
  <c r="G53" i="19"/>
  <c r="F53" i="19"/>
  <c r="D53" i="19"/>
  <c r="C53" i="19"/>
  <c r="E53" i="19" s="1"/>
  <c r="H52" i="19"/>
  <c r="G52" i="19"/>
  <c r="F52" i="19"/>
  <c r="D52" i="19"/>
  <c r="C52" i="19"/>
  <c r="E52" i="19" s="1"/>
  <c r="H51" i="19"/>
  <c r="G51" i="19"/>
  <c r="F51" i="19"/>
  <c r="D51" i="19"/>
  <c r="C51" i="19"/>
  <c r="H50" i="19"/>
  <c r="G50" i="19"/>
  <c r="I50" i="19" s="1"/>
  <c r="F50" i="19"/>
  <c r="D50" i="19"/>
  <c r="C50" i="19"/>
  <c r="E50" i="19" s="1"/>
  <c r="H49" i="19"/>
  <c r="G49" i="19"/>
  <c r="F49" i="19"/>
  <c r="D49" i="19"/>
  <c r="C49" i="19"/>
  <c r="E49" i="19" s="1"/>
  <c r="H48" i="19"/>
  <c r="G48" i="19"/>
  <c r="F48" i="19"/>
  <c r="D48" i="19"/>
  <c r="C48" i="19"/>
  <c r="E48" i="19" s="1"/>
  <c r="H47" i="19"/>
  <c r="G47" i="19"/>
  <c r="F47" i="19"/>
  <c r="D47" i="19"/>
  <c r="C47" i="19"/>
  <c r="H46" i="19"/>
  <c r="G46" i="19"/>
  <c r="I46" i="19" s="1"/>
  <c r="F46" i="19"/>
  <c r="D46" i="19"/>
  <c r="C46" i="19"/>
  <c r="E46" i="19" s="1"/>
  <c r="H45" i="19"/>
  <c r="G45" i="19"/>
  <c r="F45" i="19"/>
  <c r="D45" i="19"/>
  <c r="C45" i="19"/>
  <c r="E45" i="19" s="1"/>
  <c r="H44" i="19"/>
  <c r="G44" i="19"/>
  <c r="F44" i="19"/>
  <c r="D44" i="19"/>
  <c r="C44" i="19"/>
  <c r="E44" i="19" s="1"/>
  <c r="H43" i="19"/>
  <c r="G43" i="19"/>
  <c r="F43" i="19"/>
  <c r="D43" i="19"/>
  <c r="C43" i="19"/>
  <c r="H42" i="19"/>
  <c r="G42" i="19"/>
  <c r="I42" i="19" s="1"/>
  <c r="F42" i="19"/>
  <c r="D42" i="19"/>
  <c r="C42" i="19"/>
  <c r="E42" i="19" s="1"/>
  <c r="H41" i="19"/>
  <c r="G41" i="19"/>
  <c r="F41" i="19"/>
  <c r="D41" i="19"/>
  <c r="C41" i="19"/>
  <c r="E41" i="19" s="1"/>
  <c r="H40" i="19"/>
  <c r="G40" i="19"/>
  <c r="F40" i="19"/>
  <c r="D40" i="19"/>
  <c r="C40" i="19"/>
  <c r="E40" i="19" s="1"/>
  <c r="H39" i="19"/>
  <c r="G39" i="19"/>
  <c r="F39" i="19"/>
  <c r="D39" i="19"/>
  <c r="C39" i="19"/>
  <c r="H38" i="19"/>
  <c r="G38" i="19"/>
  <c r="I38" i="19" s="1"/>
  <c r="F38" i="19"/>
  <c r="D38" i="19"/>
  <c r="C38" i="19"/>
  <c r="E38" i="19" s="1"/>
  <c r="H37" i="19"/>
  <c r="G37" i="19"/>
  <c r="F37" i="19"/>
  <c r="D37" i="19"/>
  <c r="C37" i="19"/>
  <c r="E37" i="19" s="1"/>
  <c r="H36" i="19"/>
  <c r="G36" i="19"/>
  <c r="F36" i="19"/>
  <c r="D36" i="19"/>
  <c r="C36" i="19"/>
  <c r="E36" i="19" s="1"/>
  <c r="H35" i="19"/>
  <c r="G35" i="19"/>
  <c r="F35" i="19"/>
  <c r="D35" i="19"/>
  <c r="C35" i="19"/>
  <c r="H34" i="19"/>
  <c r="G34" i="19"/>
  <c r="I34" i="19" s="1"/>
  <c r="F34" i="19"/>
  <c r="D34" i="19"/>
  <c r="C34" i="19"/>
  <c r="E34" i="19" s="1"/>
  <c r="H33" i="19"/>
  <c r="G33" i="19"/>
  <c r="F33" i="19"/>
  <c r="D33" i="19"/>
  <c r="C33" i="19"/>
  <c r="E33" i="19" s="1"/>
  <c r="H32" i="19"/>
  <c r="G32" i="19"/>
  <c r="F32" i="19"/>
  <c r="D32" i="19"/>
  <c r="C32" i="19"/>
  <c r="E32" i="19" s="1"/>
  <c r="H31" i="19"/>
  <c r="G31" i="19"/>
  <c r="F31" i="19"/>
  <c r="D31" i="19"/>
  <c r="C31" i="19"/>
  <c r="H30" i="19"/>
  <c r="G30" i="19"/>
  <c r="I30" i="19" s="1"/>
  <c r="F30" i="19"/>
  <c r="D30" i="19"/>
  <c r="C30" i="19"/>
  <c r="E30" i="19" s="1"/>
  <c r="H29" i="19"/>
  <c r="G29" i="19"/>
  <c r="I29" i="19" s="1"/>
  <c r="F29" i="19"/>
  <c r="D29" i="19"/>
  <c r="C29" i="19"/>
  <c r="E29" i="19" s="1"/>
  <c r="H28" i="19"/>
  <c r="I28" i="19" s="1"/>
  <c r="G28" i="19"/>
  <c r="F28" i="19"/>
  <c r="E28" i="19"/>
  <c r="D28" i="19"/>
  <c r="C28" i="19"/>
  <c r="H27" i="19"/>
  <c r="I27" i="19" s="1"/>
  <c r="G27" i="19"/>
  <c r="F27" i="19"/>
  <c r="D27" i="19"/>
  <c r="E27" i="19" s="1"/>
  <c r="C27" i="19"/>
  <c r="H26" i="19"/>
  <c r="G26" i="19"/>
  <c r="I26" i="19" s="1"/>
  <c r="F26" i="19"/>
  <c r="D26" i="19"/>
  <c r="C26" i="19"/>
  <c r="E26" i="19" s="1"/>
  <c r="H25" i="19"/>
  <c r="G25" i="19"/>
  <c r="F25" i="19"/>
  <c r="D25" i="19"/>
  <c r="C25" i="19"/>
  <c r="E25" i="19" s="1"/>
  <c r="H24" i="19"/>
  <c r="I24" i="19" s="1"/>
  <c r="G24" i="19"/>
  <c r="F24" i="19"/>
  <c r="E24" i="19"/>
  <c r="D24" i="19"/>
  <c r="C24" i="19"/>
  <c r="H23" i="19"/>
  <c r="I23" i="19" s="1"/>
  <c r="G23" i="19"/>
  <c r="F23" i="19"/>
  <c r="D23" i="19"/>
  <c r="E23" i="19" s="1"/>
  <c r="C23" i="19"/>
  <c r="H22" i="19"/>
  <c r="G22" i="19"/>
  <c r="I22" i="19" s="1"/>
  <c r="F22" i="19"/>
  <c r="D22" i="19"/>
  <c r="C22" i="19"/>
  <c r="E22" i="19" s="1"/>
  <c r="H21" i="19"/>
  <c r="G21" i="19"/>
  <c r="F21" i="19"/>
  <c r="D21" i="19"/>
  <c r="C21" i="19"/>
  <c r="E21" i="19" s="1"/>
  <c r="G65" i="21"/>
  <c r="D65" i="21"/>
  <c r="B65" i="21"/>
  <c r="H65" i="21" s="1"/>
  <c r="I64" i="21"/>
  <c r="H64" i="21"/>
  <c r="E64" i="21"/>
  <c r="D64" i="21"/>
  <c r="B64" i="21"/>
  <c r="G64" i="21" s="1"/>
  <c r="I63" i="21"/>
  <c r="H63" i="21"/>
  <c r="E63" i="21"/>
  <c r="F63" i="21" s="1"/>
  <c r="D63" i="21"/>
  <c r="B63" i="21"/>
  <c r="G63" i="21" s="1"/>
  <c r="G62" i="21"/>
  <c r="B62" i="21"/>
  <c r="H61" i="21"/>
  <c r="B61" i="21"/>
  <c r="D61" i="21" s="1"/>
  <c r="I60" i="21"/>
  <c r="H60" i="21"/>
  <c r="E60" i="21"/>
  <c r="D60" i="21"/>
  <c r="F60" i="21" s="1"/>
  <c r="B60" i="21"/>
  <c r="G60" i="21" s="1"/>
  <c r="J60" i="21" s="1"/>
  <c r="I59" i="21"/>
  <c r="H59" i="21"/>
  <c r="F59" i="21"/>
  <c r="E59" i="21"/>
  <c r="D59" i="21"/>
  <c r="B59" i="21"/>
  <c r="G59" i="21" s="1"/>
  <c r="B58" i="21"/>
  <c r="G57" i="21"/>
  <c r="D57" i="21"/>
  <c r="B57" i="21"/>
  <c r="H57" i="21" s="1"/>
  <c r="I56" i="21"/>
  <c r="H56" i="21"/>
  <c r="E56" i="21"/>
  <c r="D56" i="21"/>
  <c r="B56" i="21"/>
  <c r="G56" i="21" s="1"/>
  <c r="I55" i="21"/>
  <c r="H55" i="21"/>
  <c r="E55" i="21"/>
  <c r="F55" i="21" s="1"/>
  <c r="D55" i="21"/>
  <c r="B55" i="21"/>
  <c r="G55" i="21" s="1"/>
  <c r="G54" i="21"/>
  <c r="B54" i="21"/>
  <c r="H53" i="21"/>
  <c r="B53" i="21"/>
  <c r="D53" i="21" s="1"/>
  <c r="I52" i="21"/>
  <c r="H52" i="21"/>
  <c r="E52" i="21"/>
  <c r="D52" i="21"/>
  <c r="F52" i="21" s="1"/>
  <c r="B52" i="21"/>
  <c r="G52" i="21" s="1"/>
  <c r="J52" i="21" s="1"/>
  <c r="I51" i="21"/>
  <c r="H51" i="21"/>
  <c r="F51" i="21"/>
  <c r="K51" i="21" s="1"/>
  <c r="E51" i="21"/>
  <c r="D51" i="21"/>
  <c r="B51" i="21"/>
  <c r="G51" i="21" s="1"/>
  <c r="J51" i="21" s="1"/>
  <c r="B50" i="21"/>
  <c r="G49" i="21"/>
  <c r="D49" i="21"/>
  <c r="B49" i="21"/>
  <c r="H49" i="21" s="1"/>
  <c r="I48" i="21"/>
  <c r="H48" i="21"/>
  <c r="E48" i="21"/>
  <c r="D48" i="21"/>
  <c r="B48" i="21"/>
  <c r="G48" i="21" s="1"/>
  <c r="I47" i="21"/>
  <c r="E47" i="21"/>
  <c r="B47" i="21"/>
  <c r="H47" i="21" s="1"/>
  <c r="B46" i="21"/>
  <c r="G45" i="21"/>
  <c r="D45" i="21"/>
  <c r="B45" i="21"/>
  <c r="H45" i="21" s="1"/>
  <c r="I44" i="21"/>
  <c r="H44" i="21"/>
  <c r="E44" i="21"/>
  <c r="D44" i="21"/>
  <c r="B44" i="21"/>
  <c r="G44" i="21" s="1"/>
  <c r="I43" i="21"/>
  <c r="H43" i="21"/>
  <c r="E43" i="21"/>
  <c r="F43" i="21" s="1"/>
  <c r="D43" i="21"/>
  <c r="B43" i="21"/>
  <c r="G43" i="21" s="1"/>
  <c r="G42" i="21"/>
  <c r="B42" i="21"/>
  <c r="H41" i="21"/>
  <c r="B41" i="21"/>
  <c r="I40" i="21"/>
  <c r="H40" i="21"/>
  <c r="E40" i="21"/>
  <c r="D40" i="21"/>
  <c r="F40" i="21" s="1"/>
  <c r="B40" i="21"/>
  <c r="G40" i="21" s="1"/>
  <c r="J40" i="21" s="1"/>
  <c r="I39" i="21"/>
  <c r="E39" i="21"/>
  <c r="F39" i="21" s="1"/>
  <c r="D39" i="21"/>
  <c r="B39" i="21"/>
  <c r="H39" i="21" s="1"/>
  <c r="B38" i="21"/>
  <c r="B37" i="21"/>
  <c r="I36" i="21"/>
  <c r="H36" i="21"/>
  <c r="E36" i="21"/>
  <c r="D36" i="21"/>
  <c r="F36" i="21" s="1"/>
  <c r="B36" i="21"/>
  <c r="G36" i="21" s="1"/>
  <c r="J36" i="21" s="1"/>
  <c r="I35" i="21"/>
  <c r="E35" i="21"/>
  <c r="B35" i="21"/>
  <c r="H35" i="21" s="1"/>
  <c r="B34" i="21"/>
  <c r="B33" i="21"/>
  <c r="I32" i="21"/>
  <c r="H32" i="21"/>
  <c r="E32" i="21"/>
  <c r="D32" i="21"/>
  <c r="F32" i="21" s="1"/>
  <c r="B32" i="21"/>
  <c r="G32" i="21" s="1"/>
  <c r="J32" i="21" s="1"/>
  <c r="I31" i="21"/>
  <c r="E31" i="21"/>
  <c r="B31" i="21"/>
  <c r="H31" i="21" s="1"/>
  <c r="B30" i="21"/>
  <c r="B29" i="21"/>
  <c r="I28" i="21"/>
  <c r="H28" i="21"/>
  <c r="E28" i="21"/>
  <c r="D28" i="21"/>
  <c r="F28" i="21" s="1"/>
  <c r="B28" i="21"/>
  <c r="G28" i="21" s="1"/>
  <c r="J28" i="21" s="1"/>
  <c r="I27" i="21"/>
  <c r="E27" i="21"/>
  <c r="B27" i="21"/>
  <c r="H27" i="21" s="1"/>
  <c r="B26" i="21"/>
  <c r="B25" i="21"/>
  <c r="I24" i="21"/>
  <c r="H24" i="21"/>
  <c r="E24" i="21"/>
  <c r="D24" i="21"/>
  <c r="F24" i="21" s="1"/>
  <c r="B24" i="21"/>
  <c r="G24" i="21" s="1"/>
  <c r="J24" i="21" s="1"/>
  <c r="G23" i="21"/>
  <c r="B23" i="21"/>
  <c r="I22" i="21"/>
  <c r="H22" i="21"/>
  <c r="E22" i="21"/>
  <c r="D22" i="21"/>
  <c r="F22" i="21" s="1"/>
  <c r="B22" i="21"/>
  <c r="G22" i="21" s="1"/>
  <c r="I21" i="21"/>
  <c r="H21" i="21"/>
  <c r="E21" i="21"/>
  <c r="F21" i="21" s="1"/>
  <c r="D21" i="21"/>
  <c r="B21" i="21"/>
  <c r="G21" i="21" s="1"/>
  <c r="J21" i="21" s="1"/>
  <c r="B20" i="21"/>
  <c r="I20" i="21" s="1"/>
  <c r="G19" i="21"/>
  <c r="B19" i="21"/>
  <c r="I18" i="21"/>
  <c r="H18" i="21"/>
  <c r="E18" i="21"/>
  <c r="D18" i="21"/>
  <c r="B18" i="21"/>
  <c r="G18" i="21" s="1"/>
  <c r="I17" i="21"/>
  <c r="H17" i="21"/>
  <c r="E17" i="21"/>
  <c r="F17" i="21" s="1"/>
  <c r="D17" i="21"/>
  <c r="B17" i="21"/>
  <c r="G17" i="21" s="1"/>
  <c r="G16" i="21"/>
  <c r="B16" i="21"/>
  <c r="H15" i="21"/>
  <c r="B15" i="21"/>
  <c r="I14" i="21"/>
  <c r="H14" i="21"/>
  <c r="E14" i="21"/>
  <c r="D14" i="21"/>
  <c r="F14" i="21" s="1"/>
  <c r="B14" i="21"/>
  <c r="G14" i="21" s="1"/>
  <c r="J14" i="21" s="1"/>
  <c r="I13" i="21"/>
  <c r="H13" i="21"/>
  <c r="F13" i="21"/>
  <c r="E13" i="21"/>
  <c r="D13" i="21"/>
  <c r="B13" i="21"/>
  <c r="G13" i="21" s="1"/>
  <c r="J13" i="21" s="1"/>
  <c r="B12" i="21"/>
  <c r="G11" i="21"/>
  <c r="D11" i="21"/>
  <c r="B11" i="21"/>
  <c r="H11" i="21" s="1"/>
  <c r="I10" i="21"/>
  <c r="H10" i="21"/>
  <c r="E10" i="21"/>
  <c r="D10" i="21"/>
  <c r="B10" i="21"/>
  <c r="G10" i="21" s="1"/>
  <c r="I9" i="21"/>
  <c r="H9" i="21"/>
  <c r="E9" i="21"/>
  <c r="F9" i="21" s="1"/>
  <c r="D9" i="21"/>
  <c r="B9" i="21"/>
  <c r="G9" i="21" s="1"/>
  <c r="G8" i="21"/>
  <c r="B8" i="21"/>
  <c r="H7" i="21"/>
  <c r="B7" i="21"/>
  <c r="I6" i="21"/>
  <c r="H6" i="21"/>
  <c r="G6" i="21"/>
  <c r="E6" i="21"/>
  <c r="D6" i="21"/>
  <c r="F6" i="21" s="1"/>
  <c r="H20" i="19"/>
  <c r="G20" i="19"/>
  <c r="F20" i="19"/>
  <c r="D20" i="19"/>
  <c r="C20" i="19"/>
  <c r="E20" i="19" s="1"/>
  <c r="H19" i="19"/>
  <c r="G19" i="19"/>
  <c r="F19" i="19"/>
  <c r="D19" i="19"/>
  <c r="C19" i="19"/>
  <c r="E19" i="19" s="1"/>
  <c r="H18" i="19"/>
  <c r="G18" i="19"/>
  <c r="F18" i="19"/>
  <c r="D18" i="19"/>
  <c r="C18" i="19"/>
  <c r="E18" i="19" s="1"/>
  <c r="H17" i="19"/>
  <c r="G17" i="19"/>
  <c r="I17" i="19" s="1"/>
  <c r="F17" i="19"/>
  <c r="D17" i="19"/>
  <c r="C17" i="19"/>
  <c r="E17" i="19" s="1"/>
  <c r="H16" i="19"/>
  <c r="G16" i="19"/>
  <c r="F16" i="19"/>
  <c r="D16" i="19"/>
  <c r="C16" i="19"/>
  <c r="E16" i="19" s="1"/>
  <c r="H15" i="19"/>
  <c r="G15" i="19"/>
  <c r="F15" i="19"/>
  <c r="D15" i="19"/>
  <c r="C15" i="19"/>
  <c r="E15" i="19" s="1"/>
  <c r="H14" i="19"/>
  <c r="G14" i="19"/>
  <c r="F14" i="19"/>
  <c r="D14" i="19"/>
  <c r="C14" i="19"/>
  <c r="E14" i="19" s="1"/>
  <c r="H13" i="19"/>
  <c r="G13" i="19"/>
  <c r="I13" i="19" s="1"/>
  <c r="F13" i="19"/>
  <c r="D13" i="19"/>
  <c r="C13" i="19"/>
  <c r="E13" i="19" s="1"/>
  <c r="H12" i="19"/>
  <c r="G12" i="19"/>
  <c r="F12" i="19"/>
  <c r="D12" i="19"/>
  <c r="C12" i="19"/>
  <c r="E12" i="19" s="1"/>
  <c r="H11" i="19"/>
  <c r="G11" i="19"/>
  <c r="F11" i="19"/>
  <c r="D11" i="19"/>
  <c r="C11" i="19"/>
  <c r="E11" i="19" s="1"/>
  <c r="H10" i="19"/>
  <c r="G10" i="19"/>
  <c r="I10" i="19" s="1"/>
  <c r="F10" i="19"/>
  <c r="D10" i="19"/>
  <c r="C10" i="19"/>
  <c r="E10" i="19" s="1"/>
  <c r="H9" i="19"/>
  <c r="G9" i="19"/>
  <c r="I9" i="19" s="1"/>
  <c r="F9" i="19"/>
  <c r="D9" i="19"/>
  <c r="C9" i="19"/>
  <c r="E9" i="19" s="1"/>
  <c r="H8" i="19"/>
  <c r="G8" i="19"/>
  <c r="F8" i="19"/>
  <c r="D8" i="19"/>
  <c r="C8" i="19"/>
  <c r="E8" i="19" s="1"/>
  <c r="H7" i="19"/>
  <c r="G7" i="19"/>
  <c r="F7" i="19"/>
  <c r="D7" i="19"/>
  <c r="C7" i="19"/>
  <c r="E7" i="19" s="1"/>
  <c r="H6" i="19"/>
  <c r="G6" i="19"/>
  <c r="F6" i="19"/>
  <c r="D6" i="19"/>
  <c r="C6" i="19"/>
  <c r="E6" i="19" s="1"/>
  <c r="H5" i="19"/>
  <c r="G5" i="19"/>
  <c r="D5" i="19"/>
  <c r="C5" i="19"/>
  <c r="E5" i="19" s="1"/>
  <c r="A5" i="19"/>
  <c r="F5" i="19" s="1"/>
  <c r="J9" i="21" l="1"/>
  <c r="K9" i="21" s="1"/>
  <c r="J43" i="21"/>
  <c r="K63" i="21"/>
  <c r="J17" i="21"/>
  <c r="K17" i="21" s="1"/>
  <c r="J55" i="21"/>
  <c r="K55" i="21" s="1"/>
  <c r="J63" i="21"/>
  <c r="K19" i="23"/>
  <c r="H19" i="23"/>
  <c r="L19" i="23"/>
  <c r="J19" i="23"/>
  <c r="I19" i="23"/>
  <c r="I9" i="23"/>
  <c r="J9" i="23"/>
  <c r="H9" i="23"/>
  <c r="L9" i="23"/>
  <c r="K9" i="23"/>
  <c r="B8" i="26"/>
  <c r="B18" i="26"/>
  <c r="I8" i="19"/>
  <c r="I12" i="19"/>
  <c r="I16" i="19"/>
  <c r="I20" i="19"/>
  <c r="J24" i="19"/>
  <c r="I25" i="19"/>
  <c r="I31" i="19"/>
  <c r="I35" i="19"/>
  <c r="I39" i="19"/>
  <c r="I43" i="19"/>
  <c r="I47" i="19"/>
  <c r="I51" i="19"/>
  <c r="I55" i="19"/>
  <c r="I6" i="19"/>
  <c r="J9" i="19"/>
  <c r="J13" i="19"/>
  <c r="I14" i="19"/>
  <c r="J17" i="19"/>
  <c r="I18" i="19"/>
  <c r="I21" i="19"/>
  <c r="J23" i="19"/>
  <c r="J26" i="19"/>
  <c r="J28" i="19"/>
  <c r="I33" i="19"/>
  <c r="I37" i="19"/>
  <c r="J37" i="19" s="1"/>
  <c r="I41" i="19"/>
  <c r="I45" i="19"/>
  <c r="J45" i="19" s="1"/>
  <c r="I49" i="19"/>
  <c r="I53" i="19"/>
  <c r="J53" i="19" s="1"/>
  <c r="I7" i="19"/>
  <c r="I11" i="19"/>
  <c r="J11" i="19" s="1"/>
  <c r="I15" i="19"/>
  <c r="I19" i="19"/>
  <c r="K28" i="21"/>
  <c r="K36" i="21"/>
  <c r="K43" i="21"/>
  <c r="K24" i="21"/>
  <c r="K32" i="21"/>
  <c r="J59" i="21"/>
  <c r="K59" i="21" s="1"/>
  <c r="J21" i="19"/>
  <c r="J29" i="19"/>
  <c r="J22" i="19"/>
  <c r="J27" i="19"/>
  <c r="J30" i="19"/>
  <c r="J25" i="19"/>
  <c r="J32" i="19"/>
  <c r="J33" i="19"/>
  <c r="J41" i="19"/>
  <c r="J49" i="19"/>
  <c r="J34" i="19"/>
  <c r="J38" i="19"/>
  <c r="J42" i="19"/>
  <c r="J46" i="19"/>
  <c r="J50" i="19"/>
  <c r="J54" i="19"/>
  <c r="E31" i="19"/>
  <c r="I32" i="19"/>
  <c r="E35" i="19"/>
  <c r="J35" i="19" s="1"/>
  <c r="I36" i="19"/>
  <c r="J36" i="19" s="1"/>
  <c r="E39" i="19"/>
  <c r="J39" i="19" s="1"/>
  <c r="I40" i="19"/>
  <c r="J40" i="19" s="1"/>
  <c r="E43" i="19"/>
  <c r="J43" i="19" s="1"/>
  <c r="I44" i="19"/>
  <c r="J44" i="19" s="1"/>
  <c r="E47" i="19"/>
  <c r="I48" i="19"/>
  <c r="J48" i="19" s="1"/>
  <c r="E51" i="19"/>
  <c r="J51" i="19" s="1"/>
  <c r="I52" i="19"/>
  <c r="J52" i="19" s="1"/>
  <c r="E55" i="19"/>
  <c r="J55" i="19" s="1"/>
  <c r="I12" i="21"/>
  <c r="E12" i="21"/>
  <c r="H12" i="21"/>
  <c r="D12" i="21"/>
  <c r="F12" i="21" s="1"/>
  <c r="K13" i="21"/>
  <c r="I33" i="21"/>
  <c r="E33" i="21"/>
  <c r="H33" i="21"/>
  <c r="D33" i="21"/>
  <c r="F33" i="21" s="1"/>
  <c r="G33" i="21"/>
  <c r="J33" i="21" s="1"/>
  <c r="I50" i="21"/>
  <c r="E50" i="21"/>
  <c r="H50" i="21"/>
  <c r="D50" i="21"/>
  <c r="F50" i="21" s="1"/>
  <c r="G50" i="21"/>
  <c r="F57" i="21"/>
  <c r="I7" i="21"/>
  <c r="E7" i="21"/>
  <c r="I15" i="21"/>
  <c r="E15" i="21"/>
  <c r="I37" i="21"/>
  <c r="E37" i="21"/>
  <c r="H37" i="21"/>
  <c r="G37" i="21"/>
  <c r="J37" i="21" s="1"/>
  <c r="D37" i="21"/>
  <c r="F37" i="21" s="1"/>
  <c r="J6" i="21"/>
  <c r="K6" i="21" s="1"/>
  <c r="D7" i="21"/>
  <c r="F7" i="21" s="1"/>
  <c r="I8" i="21"/>
  <c r="E8" i="21"/>
  <c r="H8" i="21"/>
  <c r="D8" i="21"/>
  <c r="J10" i="21"/>
  <c r="G12" i="21"/>
  <c r="J12" i="21" s="1"/>
  <c r="D15" i="21"/>
  <c r="F15" i="21" s="1"/>
  <c r="I16" i="21"/>
  <c r="E16" i="21"/>
  <c r="H16" i="21"/>
  <c r="D16" i="21"/>
  <c r="F16" i="21" s="1"/>
  <c r="J18" i="21"/>
  <c r="J22" i="21"/>
  <c r="K22" i="21" s="1"/>
  <c r="I25" i="21"/>
  <c r="E25" i="21"/>
  <c r="H25" i="21"/>
  <c r="G25" i="21"/>
  <c r="D25" i="21"/>
  <c r="F49" i="21"/>
  <c r="I58" i="21"/>
  <c r="E58" i="21"/>
  <c r="H58" i="21"/>
  <c r="D58" i="21"/>
  <c r="F58" i="21" s="1"/>
  <c r="G58" i="21"/>
  <c r="F65" i="21"/>
  <c r="F11" i="21"/>
  <c r="K14" i="21"/>
  <c r="G7" i="21"/>
  <c r="F10" i="21"/>
  <c r="K10" i="21" s="1"/>
  <c r="I11" i="21"/>
  <c r="J11" i="21" s="1"/>
  <c r="E11" i="21"/>
  <c r="G15" i="21"/>
  <c r="J15" i="21" s="1"/>
  <c r="F18" i="21"/>
  <c r="K18" i="21" s="1"/>
  <c r="H19" i="21"/>
  <c r="I19" i="21"/>
  <c r="E19" i="21"/>
  <c r="D19" i="21"/>
  <c r="F19" i="21" s="1"/>
  <c r="K21" i="21"/>
  <c r="H23" i="21"/>
  <c r="I23" i="21"/>
  <c r="D23" i="21"/>
  <c r="F23" i="21" s="1"/>
  <c r="E23" i="21"/>
  <c r="I29" i="21"/>
  <c r="E29" i="21"/>
  <c r="H29" i="21"/>
  <c r="D29" i="21"/>
  <c r="G29" i="21"/>
  <c r="J29" i="21" s="1"/>
  <c r="I46" i="21"/>
  <c r="E46" i="21"/>
  <c r="H46" i="21"/>
  <c r="D46" i="21"/>
  <c r="F46" i="21" s="1"/>
  <c r="G46" i="21"/>
  <c r="F61" i="21"/>
  <c r="I30" i="21"/>
  <c r="E30" i="21"/>
  <c r="H30" i="21"/>
  <c r="D30" i="21"/>
  <c r="F30" i="21" s="1"/>
  <c r="I34" i="21"/>
  <c r="E34" i="21"/>
  <c r="H34" i="21"/>
  <c r="D34" i="21"/>
  <c r="F34" i="21" s="1"/>
  <c r="I38" i="21"/>
  <c r="E38" i="21"/>
  <c r="H38" i="21"/>
  <c r="D38" i="21"/>
  <c r="F38" i="21" s="1"/>
  <c r="I41" i="21"/>
  <c r="E41" i="21"/>
  <c r="K52" i="21"/>
  <c r="K60" i="21"/>
  <c r="D20" i="21"/>
  <c r="F20" i="21" s="1"/>
  <c r="H20" i="21"/>
  <c r="D41" i="21"/>
  <c r="F41" i="21" s="1"/>
  <c r="I42" i="21"/>
  <c r="E42" i="21"/>
  <c r="H42" i="21"/>
  <c r="D42" i="21"/>
  <c r="J44" i="21"/>
  <c r="J48" i="21"/>
  <c r="I54" i="21"/>
  <c r="E54" i="21"/>
  <c r="H54" i="21"/>
  <c r="J54" i="21" s="1"/>
  <c r="D54" i="21"/>
  <c r="F54" i="21" s="1"/>
  <c r="J56" i="21"/>
  <c r="I62" i="21"/>
  <c r="E62" i="21"/>
  <c r="H62" i="21"/>
  <c r="D62" i="21"/>
  <c r="F62" i="21" s="1"/>
  <c r="J64" i="21"/>
  <c r="G20" i="21"/>
  <c r="I26" i="21"/>
  <c r="E26" i="21"/>
  <c r="H26" i="21"/>
  <c r="D26" i="21"/>
  <c r="K40" i="21"/>
  <c r="I53" i="21"/>
  <c r="E53" i="21"/>
  <c r="F53" i="21" s="1"/>
  <c r="K53" i="21" s="1"/>
  <c r="I61" i="21"/>
  <c r="E61" i="21"/>
  <c r="E20" i="21"/>
  <c r="G26" i="21"/>
  <c r="J26" i="21" s="1"/>
  <c r="G30" i="21"/>
  <c r="J30" i="21" s="1"/>
  <c r="G34" i="21"/>
  <c r="G38" i="21"/>
  <c r="G41" i="21"/>
  <c r="J41" i="21" s="1"/>
  <c r="F44" i="21"/>
  <c r="I45" i="21"/>
  <c r="J45" i="21" s="1"/>
  <c r="E45" i="21"/>
  <c r="F45" i="21" s="1"/>
  <c r="F48" i="21"/>
  <c r="I49" i="21"/>
  <c r="J49" i="21" s="1"/>
  <c r="E49" i="21"/>
  <c r="G53" i="21"/>
  <c r="J53" i="21" s="1"/>
  <c r="F56" i="21"/>
  <c r="I57" i="21"/>
  <c r="J57" i="21" s="1"/>
  <c r="E57" i="21"/>
  <c r="G61" i="21"/>
  <c r="F64" i="21"/>
  <c r="K64" i="21" s="1"/>
  <c r="I65" i="21"/>
  <c r="J65" i="21" s="1"/>
  <c r="E65" i="21"/>
  <c r="G27" i="21"/>
  <c r="J27" i="21" s="1"/>
  <c r="G31" i="21"/>
  <c r="J31" i="21" s="1"/>
  <c r="G35" i="21"/>
  <c r="J35" i="21" s="1"/>
  <c r="G39" i="21"/>
  <c r="J39" i="21" s="1"/>
  <c r="K39" i="21" s="1"/>
  <c r="G47" i="21"/>
  <c r="J47" i="21" s="1"/>
  <c r="D27" i="21"/>
  <c r="F27" i="21" s="1"/>
  <c r="K27" i="21" s="1"/>
  <c r="D31" i="21"/>
  <c r="F31" i="21" s="1"/>
  <c r="D35" i="21"/>
  <c r="F35" i="21" s="1"/>
  <c r="D47" i="21"/>
  <c r="F47" i="21" s="1"/>
  <c r="K47" i="21" s="1"/>
  <c r="J6" i="19"/>
  <c r="J10" i="19"/>
  <c r="J14" i="19"/>
  <c r="J18" i="19"/>
  <c r="J7" i="19"/>
  <c r="J15" i="19"/>
  <c r="J19" i="19"/>
  <c r="I5" i="19"/>
  <c r="J5" i="19" s="1"/>
  <c r="J8" i="19"/>
  <c r="J12" i="19"/>
  <c r="J16" i="19"/>
  <c r="J20" i="19"/>
  <c r="K12" i="21" l="1"/>
  <c r="K48" i="21"/>
  <c r="J20" i="23"/>
  <c r="K20" i="23"/>
  <c r="I20" i="23"/>
  <c r="L20" i="23"/>
  <c r="H20" i="23"/>
  <c r="H10" i="23"/>
  <c r="L10" i="23"/>
  <c r="I10" i="23"/>
  <c r="K10" i="23"/>
  <c r="J10" i="23"/>
  <c r="B9" i="26"/>
  <c r="B19" i="26"/>
  <c r="J47" i="19"/>
  <c r="J31" i="19"/>
  <c r="K45" i="21"/>
  <c r="J23" i="21"/>
  <c r="J42" i="21"/>
  <c r="K15" i="21"/>
  <c r="J8" i="21"/>
  <c r="K31" i="21"/>
  <c r="K44" i="21"/>
  <c r="J62" i="21"/>
  <c r="K62" i="21" s="1"/>
  <c r="J19" i="21"/>
  <c r="K19" i="21" s="1"/>
  <c r="J16" i="21"/>
  <c r="K30" i="21"/>
  <c r="K11" i="21"/>
  <c r="K49" i="21"/>
  <c r="K65" i="21"/>
  <c r="K33" i="21"/>
  <c r="J61" i="21"/>
  <c r="K61" i="21" s="1"/>
  <c r="J38" i="21"/>
  <c r="K38" i="21" s="1"/>
  <c r="F26" i="21"/>
  <c r="K26" i="21" s="1"/>
  <c r="J20" i="21"/>
  <c r="K20" i="21" s="1"/>
  <c r="F29" i="21"/>
  <c r="K29" i="21" s="1"/>
  <c r="J25" i="21"/>
  <c r="K16" i="21"/>
  <c r="K56" i="21"/>
  <c r="K54" i="21"/>
  <c r="J7" i="21"/>
  <c r="K7" i="21" s="1"/>
  <c r="F25" i="21"/>
  <c r="K57" i="21"/>
  <c r="K35" i="21"/>
  <c r="J34" i="21"/>
  <c r="K34" i="21" s="1"/>
  <c r="F42" i="21"/>
  <c r="K41" i="21"/>
  <c r="J46" i="21"/>
  <c r="K46" i="21" s="1"/>
  <c r="K23" i="21"/>
  <c r="J58" i="21"/>
  <c r="K58" i="21" s="1"/>
  <c r="F8" i="21"/>
  <c r="K37" i="21"/>
  <c r="J50" i="21"/>
  <c r="K50" i="21" s="1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3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3" i="15"/>
  <c r="D3" i="15"/>
  <c r="C3" i="15"/>
  <c r="H27" i="15"/>
  <c r="G27" i="15"/>
  <c r="F27" i="15"/>
  <c r="H26" i="15"/>
  <c r="G26" i="15"/>
  <c r="F26" i="15"/>
  <c r="H25" i="15"/>
  <c r="G25" i="15"/>
  <c r="F25" i="15"/>
  <c r="H24" i="15"/>
  <c r="G24" i="15"/>
  <c r="F24" i="15"/>
  <c r="H23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G19" i="15"/>
  <c r="F19" i="15"/>
  <c r="H18" i="15"/>
  <c r="G18" i="15"/>
  <c r="F18" i="15"/>
  <c r="H17" i="15"/>
  <c r="G17" i="15"/>
  <c r="F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H4" i="15"/>
  <c r="G4" i="15"/>
  <c r="F4" i="15"/>
  <c r="H3" i="15"/>
  <c r="G3" i="15"/>
  <c r="F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3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J4" i="15"/>
  <c r="K3" i="15"/>
  <c r="J3" i="15"/>
  <c r="I3" i="15"/>
  <c r="I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4" i="15"/>
  <c r="K8" i="21" l="1"/>
  <c r="K11" i="23"/>
  <c r="H11" i="23"/>
  <c r="L11" i="23"/>
  <c r="I11" i="23"/>
  <c r="J11" i="23"/>
  <c r="B10" i="26"/>
  <c r="I21" i="23"/>
  <c r="J21" i="23"/>
  <c r="L21" i="23"/>
  <c r="H21" i="23"/>
  <c r="K21" i="23"/>
  <c r="B20" i="26"/>
  <c r="K42" i="21"/>
  <c r="K25" i="21"/>
  <c r="B11" i="26" l="1"/>
  <c r="J12" i="23"/>
  <c r="K12" i="23"/>
  <c r="I12" i="23"/>
  <c r="H12" i="23"/>
  <c r="L12" i="23"/>
  <c r="B21" i="26"/>
  <c r="H22" i="23"/>
  <c r="L22" i="23"/>
  <c r="I22" i="23"/>
  <c r="J22" i="23"/>
  <c r="K22" i="2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2" i="10"/>
  <c r="AI89" i="4" l="1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88" i="4"/>
  <c r="AH90" i="4" l="1"/>
  <c r="AH91" i="4"/>
  <c r="AH92" i="4"/>
  <c r="AH93" i="4"/>
  <c r="AH94" i="4"/>
  <c r="AH95" i="4"/>
  <c r="AH96" i="4"/>
  <c r="AH97" i="4"/>
  <c r="AH98" i="4"/>
  <c r="AG90" i="4"/>
  <c r="AG91" i="4"/>
  <c r="AG92" i="4"/>
  <c r="AG93" i="4"/>
  <c r="AG94" i="4"/>
  <c r="AG95" i="4"/>
  <c r="AG96" i="4"/>
  <c r="AG97" i="4"/>
  <c r="AG98" i="4"/>
  <c r="AG88" i="4"/>
  <c r="AH88" i="4" s="1"/>
  <c r="AF89" i="4"/>
  <c r="AF90" i="4"/>
  <c r="AF91" i="4"/>
  <c r="AF92" i="4"/>
  <c r="AF93" i="4"/>
  <c r="AF94" i="4"/>
  <c r="AF95" i="4"/>
  <c r="AF96" i="4"/>
  <c r="AF97" i="4"/>
  <c r="AF98" i="4"/>
  <c r="AF88" i="4"/>
  <c r="AE89" i="4"/>
  <c r="AG89" i="4" s="1"/>
  <c r="AH89" i="4" s="1"/>
  <c r="AE90" i="4"/>
  <c r="AE91" i="4"/>
  <c r="AE92" i="4"/>
  <c r="AE93" i="4"/>
  <c r="AE94" i="4"/>
  <c r="AE95" i="4"/>
  <c r="AE96" i="4"/>
  <c r="AE97" i="4"/>
  <c r="AE98" i="4"/>
  <c r="AE88" i="4"/>
  <c r="AD89" i="4"/>
  <c r="AD90" i="4"/>
  <c r="AD91" i="4"/>
  <c r="AD92" i="4"/>
  <c r="AD93" i="4"/>
  <c r="AD94" i="4"/>
  <c r="AD95" i="4"/>
  <c r="AD96" i="4"/>
  <c r="AD97" i="4"/>
  <c r="AD98" i="4"/>
  <c r="AD88" i="4"/>
  <c r="J261" i="4"/>
  <c r="J262" i="4" s="1"/>
  <c r="J263" i="4" s="1"/>
  <c r="J264" i="4" s="1"/>
  <c r="I261" i="4"/>
  <c r="I262" i="4" s="1"/>
  <c r="I263" i="4" s="1"/>
  <c r="I264" i="4" s="1"/>
  <c r="H261" i="4"/>
  <c r="H262" i="4" s="1"/>
  <c r="H263" i="4" s="1"/>
  <c r="H264" i="4" s="1"/>
  <c r="G261" i="4"/>
  <c r="G262" i="4" s="1"/>
  <c r="J222" i="4"/>
  <c r="I222" i="4"/>
  <c r="H222" i="4"/>
  <c r="G222" i="4"/>
  <c r="J117" i="4"/>
  <c r="I117" i="4"/>
  <c r="H117" i="4"/>
  <c r="J12" i="4"/>
  <c r="J388" i="4" s="1"/>
  <c r="I12" i="4"/>
  <c r="H12" i="4"/>
  <c r="H388" i="4" s="1"/>
  <c r="I388" i="4" l="1"/>
  <c r="G263" i="4"/>
  <c r="G264" i="4" s="1"/>
  <c r="G388" i="4"/>
  <c r="B32" i="26"/>
  <c r="B33" i="26"/>
  <c r="B43" i="26"/>
  <c r="B42" i="26"/>
  <c r="D33" i="23"/>
  <c r="D23" i="23"/>
  <c r="J24" i="23" l="1"/>
  <c r="K24" i="23"/>
  <c r="I24" i="23"/>
  <c r="H24" i="23"/>
  <c r="L24" i="23"/>
  <c r="H34" i="23"/>
  <c r="L34" i="23"/>
  <c r="I34" i="23"/>
  <c r="K34" i="23"/>
  <c r="J34" i="23"/>
  <c r="B23" i="26"/>
  <c r="J44" i="23"/>
  <c r="K44" i="23"/>
  <c r="I44" i="23"/>
  <c r="H44" i="23"/>
  <c r="L44" i="23"/>
  <c r="K35" i="23" l="1"/>
  <c r="H35" i="23"/>
  <c r="L35" i="23"/>
  <c r="J35" i="23"/>
  <c r="I35" i="23"/>
  <c r="B34" i="26"/>
  <c r="I45" i="23"/>
  <c r="J45" i="23"/>
  <c r="L45" i="23"/>
  <c r="H45" i="23"/>
  <c r="K45" i="23"/>
  <c r="B44" i="26"/>
  <c r="I25" i="23"/>
  <c r="J25" i="23"/>
  <c r="H25" i="23"/>
  <c r="K25" i="23"/>
  <c r="L25" i="23"/>
  <c r="B24" i="26"/>
  <c r="J36" i="23" l="1"/>
  <c r="K36" i="23"/>
  <c r="I36" i="23"/>
  <c r="L36" i="23"/>
  <c r="H36" i="23"/>
  <c r="B35" i="26"/>
  <c r="H46" i="23"/>
  <c r="L46" i="23"/>
  <c r="I46" i="23"/>
  <c r="J46" i="23"/>
  <c r="K46" i="23"/>
  <c r="B45" i="26"/>
  <c r="H26" i="23"/>
  <c r="L26" i="23"/>
  <c r="I26" i="23"/>
  <c r="K26" i="23"/>
  <c r="J26" i="23"/>
  <c r="B25" i="26"/>
  <c r="K47" i="23" l="1"/>
  <c r="H47" i="23"/>
  <c r="L47" i="23"/>
  <c r="J47" i="23"/>
  <c r="I47" i="23"/>
  <c r="B46" i="26"/>
  <c r="K27" i="23"/>
  <c r="H27" i="23"/>
  <c r="L27" i="23"/>
  <c r="I27" i="23"/>
  <c r="J27" i="23"/>
  <c r="B26" i="26"/>
  <c r="I37" i="23"/>
  <c r="J37" i="23"/>
  <c r="L37" i="23"/>
  <c r="H37" i="23"/>
  <c r="K37" i="23"/>
  <c r="B36" i="26"/>
  <c r="H38" i="23" l="1"/>
  <c r="L38" i="23"/>
  <c r="I38" i="23"/>
  <c r="J38" i="23"/>
  <c r="K38" i="23"/>
  <c r="B37" i="26"/>
  <c r="J48" i="23"/>
  <c r="K48" i="23"/>
  <c r="I48" i="23"/>
  <c r="H48" i="23"/>
  <c r="L48" i="23"/>
  <c r="B47" i="26"/>
  <c r="J28" i="23"/>
  <c r="K28" i="23"/>
  <c r="I28" i="23"/>
  <c r="L28" i="23"/>
  <c r="H28" i="23"/>
  <c r="B27" i="26"/>
  <c r="I29" i="23" l="1"/>
  <c r="J29" i="23"/>
  <c r="L29" i="23"/>
  <c r="H29" i="23"/>
  <c r="K29" i="23"/>
  <c r="B28" i="26"/>
  <c r="I49" i="23"/>
  <c r="J49" i="23"/>
  <c r="H49" i="23"/>
  <c r="K49" i="23"/>
  <c r="L49" i="23"/>
  <c r="B48" i="26"/>
  <c r="K39" i="23"/>
  <c r="H39" i="23"/>
  <c r="L39" i="23"/>
  <c r="J39" i="23"/>
  <c r="I39" i="23"/>
  <c r="B38" i="26"/>
  <c r="J40" i="23" l="1"/>
  <c r="K40" i="23"/>
  <c r="I40" i="23"/>
  <c r="L40" i="23"/>
  <c r="H40" i="23"/>
  <c r="B39" i="26"/>
  <c r="H50" i="23"/>
  <c r="L50" i="23"/>
  <c r="I50" i="23"/>
  <c r="K50" i="23"/>
  <c r="J50" i="23"/>
  <c r="B49" i="26"/>
  <c r="H30" i="23"/>
  <c r="L30" i="23"/>
  <c r="I30" i="23"/>
  <c r="J30" i="23"/>
  <c r="K30" i="23"/>
  <c r="B29" i="26"/>
  <c r="K31" i="23" l="1"/>
  <c r="H31" i="23"/>
  <c r="L31" i="23"/>
  <c r="J31" i="23"/>
  <c r="I31" i="23"/>
  <c r="B30" i="26"/>
  <c r="K51" i="23"/>
  <c r="H51" i="23"/>
  <c r="L51" i="23"/>
  <c r="I51" i="23"/>
  <c r="J51" i="23"/>
  <c r="B50" i="26"/>
  <c r="I41" i="23"/>
  <c r="J41" i="23"/>
  <c r="H41" i="23"/>
  <c r="K41" i="23"/>
  <c r="L41" i="23"/>
  <c r="B40" i="26"/>
  <c r="J52" i="23" l="1"/>
  <c r="K52" i="23"/>
  <c r="I52" i="23"/>
  <c r="H52" i="23"/>
  <c r="L52" i="23"/>
  <c r="B51" i="26"/>
  <c r="H42" i="23"/>
  <c r="L42" i="23"/>
  <c r="I42" i="23"/>
  <c r="K42" i="23"/>
  <c r="J42" i="23"/>
  <c r="B41" i="26"/>
  <c r="J32" i="23"/>
  <c r="K32" i="23"/>
  <c r="I32" i="23"/>
  <c r="L32" i="23"/>
  <c r="H32" i="23"/>
  <c r="B31" i="26"/>
  <c r="I53" i="23" l="1"/>
  <c r="H53" i="23"/>
  <c r="L53" i="23"/>
  <c r="J53" i="23"/>
  <c r="K63" i="23"/>
  <c r="D63" i="23"/>
  <c r="K73" i="23"/>
  <c r="L74" i="23"/>
  <c r="K74" i="23"/>
  <c r="K94" i="23"/>
  <c r="I94" i="23"/>
  <c r="J84" i="23"/>
  <c r="C84" i="23"/>
  <c r="H84" i="23" s="1"/>
  <c r="L76" i="23"/>
  <c r="I76" i="23"/>
  <c r="H85" i="23"/>
  <c r="L85" i="23"/>
  <c r="K77" i="23"/>
  <c r="J77" i="23"/>
  <c r="C95" i="23"/>
  <c r="L95" i="23" s="1"/>
  <c r="K96" i="23"/>
  <c r="L96" i="23"/>
  <c r="J78" i="23"/>
  <c r="I78" i="23"/>
  <c r="K86" i="23"/>
  <c r="I87" i="23"/>
  <c r="L87" i="23"/>
  <c r="J87" i="23"/>
  <c r="C87" i="23"/>
  <c r="K87" i="23" s="1"/>
  <c r="H97" i="23"/>
  <c r="K97" i="23"/>
  <c r="L97" i="23"/>
  <c r="L80" i="23"/>
  <c r="J80" i="23"/>
  <c r="C80" i="23"/>
  <c r="H80" i="23" s="1"/>
  <c r="J88" i="23"/>
  <c r="K88" i="23"/>
  <c r="I88" i="23"/>
  <c r="K99" i="23"/>
  <c r="I99" i="23"/>
  <c r="L81" i="23"/>
  <c r="H81" i="23"/>
  <c r="I81" i="23"/>
  <c r="K89" i="23"/>
  <c r="L89" i="23"/>
  <c r="J89" i="23"/>
  <c r="I89" i="23"/>
  <c r="C89" i="23"/>
  <c r="H89" i="23" s="1"/>
  <c r="L64" i="23"/>
  <c r="I64" i="23"/>
  <c r="I90" i="23"/>
  <c r="L82" i="23"/>
  <c r="H82" i="23"/>
  <c r="K82" i="23"/>
  <c r="H100" i="23"/>
  <c r="L100" i="23"/>
  <c r="C100" i="23"/>
  <c r="I100" i="23" s="1"/>
  <c r="K55" i="23"/>
  <c r="B54" i="26"/>
  <c r="L55" i="23"/>
  <c r="I55" i="23"/>
  <c r="H55" i="23"/>
  <c r="C55" i="23"/>
  <c r="J55" i="23" s="1"/>
  <c r="K65" i="23"/>
  <c r="H101" i="23"/>
  <c r="I91" i="23"/>
  <c r="H91" i="23"/>
  <c r="I66" i="23"/>
  <c r="H66" i="23"/>
  <c r="C66" i="23"/>
  <c r="L66" i="23" s="1"/>
  <c r="I56" i="23"/>
  <c r="B55" i="26"/>
  <c r="J56" i="23"/>
  <c r="H56" i="23"/>
  <c r="C56" i="23"/>
  <c r="L56" i="23" s="1"/>
  <c r="L92" i="23"/>
  <c r="I92" i="23"/>
  <c r="I102" i="23"/>
  <c r="K102" i="23"/>
  <c r="L102" i="23"/>
  <c r="L57" i="23"/>
  <c r="H57" i="23"/>
  <c r="J68" i="23"/>
  <c r="L68" i="23"/>
  <c r="K68" i="23"/>
  <c r="C75" i="23"/>
  <c r="C94" i="23"/>
  <c r="H94" i="23" s="1"/>
  <c r="C77" i="23"/>
  <c r="I77" i="23" s="1"/>
  <c r="C86" i="23"/>
  <c r="I86" i="23" s="1"/>
  <c r="C98" i="23"/>
  <c r="C81" i="23"/>
  <c r="J81" i="23" s="1"/>
  <c r="C82" i="23"/>
  <c r="J82" i="23" s="1"/>
  <c r="C91" i="23"/>
  <c r="J91" i="23" s="1"/>
  <c r="C67" i="23"/>
  <c r="J59" i="23"/>
  <c r="L59" i="23"/>
  <c r="K59" i="23"/>
  <c r="I59" i="23"/>
  <c r="L69" i="23"/>
  <c r="K70" i="23"/>
  <c r="J70" i="23"/>
  <c r="K60" i="23"/>
  <c r="I60" i="23"/>
  <c r="B59" i="26"/>
  <c r="J60" i="23"/>
  <c r="C76" i="23"/>
  <c r="K76" i="23" s="1"/>
  <c r="C79" i="23"/>
  <c r="C64" i="23"/>
  <c r="J64" i="23" s="1"/>
  <c r="C92" i="23"/>
  <c r="H92" i="23" s="1"/>
  <c r="C69" i="23"/>
  <c r="K69" i="23" s="1"/>
  <c r="H71" i="23"/>
  <c r="J71" i="23"/>
  <c r="K71" i="23"/>
  <c r="L72" i="23"/>
  <c r="H72" i="23"/>
  <c r="C72" i="23"/>
  <c r="J72" i="23" s="1"/>
  <c r="I62" i="23"/>
  <c r="L62" i="23"/>
  <c r="K62" i="23"/>
  <c r="J62" i="23"/>
  <c r="C62" i="23"/>
  <c r="B61" i="26" s="1"/>
  <c r="C71" i="23"/>
  <c r="L71" i="23" s="1"/>
  <c r="C63" i="23"/>
  <c r="H63" i="23" s="1"/>
  <c r="C83" i="23"/>
  <c r="C96" i="23"/>
  <c r="H96" i="23" s="1"/>
  <c r="C88" i="23"/>
  <c r="H88" i="23" s="1"/>
  <c r="C65" i="23"/>
  <c r="J65" i="23" s="1"/>
  <c r="C61" i="23"/>
  <c r="H61" i="23" s="1"/>
  <c r="C85" i="23"/>
  <c r="J85" i="23" s="1"/>
  <c r="C97" i="23"/>
  <c r="J97" i="23" s="1"/>
  <c r="C90" i="23"/>
  <c r="K90" i="23" s="1"/>
  <c r="C57" i="23"/>
  <c r="C68" i="23"/>
  <c r="I68" i="23" s="1"/>
  <c r="C59" i="23"/>
  <c r="H59" i="23" s="1"/>
  <c r="C74" i="23"/>
  <c r="J74" i="23" s="1"/>
  <c r="C93" i="23"/>
  <c r="C78" i="23"/>
  <c r="H78" i="23" s="1"/>
  <c r="C99" i="23"/>
  <c r="L99" i="23" s="1"/>
  <c r="C101" i="23"/>
  <c r="J101" i="23" s="1"/>
  <c r="C58" i="23"/>
  <c r="K58" i="23" s="1"/>
  <c r="C70" i="23"/>
  <c r="H70" i="23" s="1"/>
  <c r="C53" i="23"/>
  <c r="K53" i="23" s="1"/>
  <c r="C73" i="23"/>
  <c r="I73" i="23" s="1"/>
  <c r="C54" i="23"/>
  <c r="C102" i="23"/>
  <c r="H102" i="23" s="1"/>
  <c r="C60" i="23"/>
  <c r="L60" i="23" s="1"/>
  <c r="I79" i="23" l="1"/>
  <c r="J79" i="23"/>
  <c r="K79" i="23"/>
  <c r="H79" i="23"/>
  <c r="L79" i="23"/>
  <c r="K54" i="23"/>
  <c r="H54" i="23"/>
  <c r="J54" i="23"/>
  <c r="B53" i="26"/>
  <c r="L54" i="23"/>
  <c r="I54" i="23"/>
  <c r="B57" i="26"/>
  <c r="I58" i="23"/>
  <c r="J58" i="23"/>
  <c r="H58" i="23"/>
  <c r="L58" i="23"/>
  <c r="L93" i="23"/>
  <c r="K93" i="23"/>
  <c r="I93" i="23"/>
  <c r="H93" i="23"/>
  <c r="D93" i="23"/>
  <c r="J93" i="23"/>
  <c r="D83" i="23"/>
  <c r="B56" i="26"/>
  <c r="J57" i="23"/>
  <c r="I57" i="23"/>
  <c r="K57" i="23"/>
  <c r="B60" i="26"/>
  <c r="I61" i="23"/>
  <c r="J61" i="23"/>
  <c r="K61" i="23"/>
  <c r="L61" i="23"/>
  <c r="L83" i="23"/>
  <c r="H83" i="23"/>
  <c r="I83" i="23"/>
  <c r="J83" i="23"/>
  <c r="D73" i="23"/>
  <c r="K83" i="23"/>
  <c r="L67" i="23"/>
  <c r="K67" i="23"/>
  <c r="J67" i="23"/>
  <c r="H67" i="23"/>
  <c r="I98" i="23"/>
  <c r="K98" i="23"/>
  <c r="J98" i="23"/>
  <c r="H98" i="23"/>
  <c r="L98" i="23"/>
  <c r="K75" i="23"/>
  <c r="J75" i="23"/>
  <c r="I75" i="23"/>
  <c r="L75" i="23"/>
  <c r="H75" i="23"/>
  <c r="I67" i="23"/>
  <c r="L91" i="23"/>
  <c r="L101" i="23"/>
  <c r="H90" i="23"/>
  <c r="L86" i="23"/>
  <c r="I95" i="23"/>
  <c r="H74" i="23"/>
  <c r="H73" i="23"/>
  <c r="D53" i="23"/>
  <c r="H62" i="23"/>
  <c r="K72" i="23"/>
  <c r="I71" i="23"/>
  <c r="H60" i="23"/>
  <c r="L70" i="23"/>
  <c r="I70" i="23"/>
  <c r="I69" i="23"/>
  <c r="B58" i="26"/>
  <c r="H68" i="23"/>
  <c r="J102" i="23"/>
  <c r="K92" i="23"/>
  <c r="J92" i="23"/>
  <c r="K56" i="23"/>
  <c r="J66" i="23"/>
  <c r="K91" i="23"/>
  <c r="I101" i="23"/>
  <c r="H65" i="23"/>
  <c r="L65" i="23"/>
  <c r="J100" i="23"/>
  <c r="I82" i="23"/>
  <c r="L90" i="23"/>
  <c r="H64" i="23"/>
  <c r="K64" i="23"/>
  <c r="K81" i="23"/>
  <c r="H99" i="23"/>
  <c r="J99" i="23"/>
  <c r="L88" i="23"/>
  <c r="K80" i="23"/>
  <c r="I97" i="23"/>
  <c r="H87" i="23"/>
  <c r="J86" i="23"/>
  <c r="L78" i="23"/>
  <c r="K78" i="23"/>
  <c r="J96" i="23"/>
  <c r="J95" i="23"/>
  <c r="L77" i="23"/>
  <c r="H77" i="23"/>
  <c r="K85" i="23"/>
  <c r="H76" i="23"/>
  <c r="L84" i="23"/>
  <c r="I84" i="23"/>
  <c r="L94" i="23"/>
  <c r="I74" i="23"/>
  <c r="J73" i="23"/>
  <c r="J63" i="23"/>
  <c r="L63" i="23"/>
  <c r="D43" i="23"/>
  <c r="K95" i="23"/>
  <c r="H69" i="23"/>
  <c r="K101" i="23"/>
  <c r="I65" i="23"/>
  <c r="J90" i="23"/>
  <c r="H86" i="23"/>
  <c r="H95" i="23"/>
  <c r="J76" i="23"/>
  <c r="K84" i="23"/>
  <c r="I63" i="23"/>
  <c r="I72" i="23"/>
  <c r="J69" i="23"/>
  <c r="K66" i="23"/>
  <c r="K100" i="23"/>
  <c r="I80" i="23"/>
  <c r="I96" i="23"/>
  <c r="I85" i="23"/>
  <c r="J94" i="23"/>
  <c r="L73" i="23"/>
  <c r="B52" i="26"/>
</calcChain>
</file>

<file path=xl/sharedStrings.xml><?xml version="1.0" encoding="utf-8"?>
<sst xmlns="http://schemas.openxmlformats.org/spreadsheetml/2006/main" count="2084" uniqueCount="777">
  <si>
    <t>Construction Name and Level</t>
    <phoneticPr fontId="5" type="noConversion"/>
  </si>
  <si>
    <t>Construction Time</t>
    <phoneticPr fontId="5" type="noConversion"/>
  </si>
  <si>
    <t>Instant Build Cost (Gold)</t>
    <phoneticPr fontId="5" type="noConversion"/>
  </si>
  <si>
    <t>Construction Reward</t>
    <phoneticPr fontId="5" type="noConversion"/>
  </si>
  <si>
    <t>Construction Resource Cost</t>
    <phoneticPr fontId="5" type="noConversion"/>
  </si>
  <si>
    <t>Rewards of the Quest to build this Construction</t>
    <phoneticPr fontId="5" type="noConversion"/>
  </si>
  <si>
    <t>Prepositive Constructions</t>
    <phoneticPr fontId="5" type="noConversion"/>
  </si>
  <si>
    <t>Prepositive Researches</t>
    <phoneticPr fontId="5" type="noConversion"/>
  </si>
  <si>
    <t>Resource Output (Unit/Hour)</t>
    <phoneticPr fontId="5" type="noConversion"/>
  </si>
  <si>
    <t>Resource Capacity</t>
    <phoneticPr fontId="5" type="noConversion"/>
  </si>
  <si>
    <t>Building Completion Improvements</t>
    <phoneticPr fontId="5" type="noConversion"/>
  </si>
  <si>
    <t>Hero XP</t>
    <phoneticPr fontId="5" type="noConversion"/>
  </si>
  <si>
    <t>Power</t>
    <phoneticPr fontId="5" type="noConversion"/>
  </si>
  <si>
    <t>Stone</t>
    <phoneticPr fontId="5" type="noConversion"/>
  </si>
  <si>
    <t>Wood</t>
    <phoneticPr fontId="5" type="noConversion"/>
  </si>
  <si>
    <t>Ore</t>
    <phoneticPr fontId="5" type="noConversion"/>
  </si>
  <si>
    <t>Food</t>
    <phoneticPr fontId="5" type="noConversion"/>
  </si>
  <si>
    <t>Silver</t>
    <phoneticPr fontId="5" type="noConversion"/>
  </si>
  <si>
    <t>Improvement Type</t>
    <phoneticPr fontId="5" type="noConversion"/>
  </si>
  <si>
    <t>Amount</t>
    <phoneticPr fontId="5" type="noConversion"/>
  </si>
  <si>
    <t>Stronghold 1</t>
  </si>
  <si>
    <t>—</t>
    <phoneticPr fontId="5" type="noConversion"/>
  </si>
  <si>
    <t>March Size</t>
    <phoneticPr fontId="5" type="noConversion"/>
  </si>
  <si>
    <t>Alliance Help Time</t>
    <phoneticPr fontId="5" type="noConversion"/>
  </si>
  <si>
    <t>Unlock Academy</t>
    <phoneticPr fontId="5" type="noConversion"/>
  </si>
  <si>
    <t>Stronghold 2</t>
  </si>
  <si>
    <t>Walls 1</t>
  </si>
  <si>
    <t>March Size</t>
  </si>
  <si>
    <t>Stronghold 3</t>
    <phoneticPr fontId="5" type="noConversion"/>
  </si>
  <si>
    <t>Walls 2</t>
  </si>
  <si>
    <t>Stronghold 4</t>
    <phoneticPr fontId="5" type="noConversion"/>
  </si>
  <si>
    <t>Walls 3</t>
  </si>
  <si>
    <t>Stronghold 5</t>
  </si>
  <si>
    <t>Walls 4</t>
  </si>
  <si>
    <t>Unlock Marketplace</t>
    <phoneticPr fontId="5" type="noConversion"/>
  </si>
  <si>
    <t>Stronghold 6</t>
  </si>
  <si>
    <t>Walls 5</t>
  </si>
  <si>
    <t>Storehouse 5</t>
    <phoneticPr fontId="5" type="noConversion"/>
  </si>
  <si>
    <t>March Slots +</t>
    <phoneticPr fontId="5" type="noConversion"/>
  </si>
  <si>
    <t>Stronghold 7</t>
  </si>
  <si>
    <t>Walls 6</t>
    <phoneticPr fontId="5" type="noConversion"/>
  </si>
  <si>
    <t>Hospital 6</t>
    <phoneticPr fontId="5" type="noConversion"/>
  </si>
  <si>
    <t>Stronghold 8</t>
  </si>
  <si>
    <t>Walls 7</t>
  </si>
  <si>
    <t>Academy 7</t>
    <phoneticPr fontId="5" type="noConversion"/>
  </si>
  <si>
    <t>Stronghold 9</t>
  </si>
  <si>
    <t>Walls 8</t>
  </si>
  <si>
    <t>Marketplace 8</t>
    <phoneticPr fontId="5" type="noConversion"/>
  </si>
  <si>
    <t>Alliance Help Time</t>
    <phoneticPr fontId="5" type="noConversion"/>
  </si>
  <si>
    <t>Stronghold 10</t>
  </si>
  <si>
    <t>Walls 9</t>
  </si>
  <si>
    <t>Barracks 9</t>
    <phoneticPr fontId="5" type="noConversion"/>
  </si>
  <si>
    <t>Unlock Capturable</t>
    <phoneticPr fontId="5" type="noConversion"/>
  </si>
  <si>
    <t>Stronghold 11</t>
  </si>
  <si>
    <t>Walls 10</t>
  </si>
  <si>
    <t>Gymnos 10</t>
    <phoneticPr fontId="5" type="noConversion"/>
  </si>
  <si>
    <t>March Slots +</t>
    <phoneticPr fontId="5" type="noConversion"/>
  </si>
  <si>
    <t>Stronghold 12</t>
  </si>
  <si>
    <t>Walls 11</t>
  </si>
  <si>
    <t>Stronghold 13</t>
  </si>
  <si>
    <t>Walls 12</t>
  </si>
  <si>
    <t>Stronghold 14</t>
  </si>
  <si>
    <t>Walls 13</t>
  </si>
  <si>
    <t>Stronghold 15</t>
  </si>
  <si>
    <t>Walls 14</t>
  </si>
  <si>
    <t>Unlock Graveyard</t>
    <phoneticPr fontId="5" type="noConversion"/>
  </si>
  <si>
    <t>Stronghold 16</t>
  </si>
  <si>
    <t>Walls 15</t>
  </si>
  <si>
    <t>Stronghold 17</t>
  </si>
  <si>
    <t>Walls 16</t>
  </si>
  <si>
    <t>Stronghold 18</t>
  </si>
  <si>
    <t>Walls 17</t>
  </si>
  <si>
    <t>Stronghold 19</t>
  </si>
  <si>
    <t>Walls 18</t>
  </si>
  <si>
    <t>Stronghold 20</t>
  </si>
  <si>
    <t>Walls 19</t>
  </si>
  <si>
    <t>Stronghold 21</t>
  </si>
  <si>
    <t>Walls 20</t>
  </si>
  <si>
    <t>—</t>
    <phoneticPr fontId="5" type="noConversion"/>
  </si>
  <si>
    <t>Trap Capacity</t>
    <phoneticPr fontId="5" type="noConversion"/>
  </si>
  <si>
    <t>Trap Capacity</t>
  </si>
  <si>
    <t>Forge 4</t>
    <phoneticPr fontId="5" type="noConversion"/>
  </si>
  <si>
    <t>Forge 5</t>
  </si>
  <si>
    <t>Walls 6</t>
  </si>
  <si>
    <t>Forge 6</t>
  </si>
  <si>
    <t>Forge 7</t>
    <phoneticPr fontId="5" type="noConversion"/>
  </si>
  <si>
    <t>Forge 8</t>
    <phoneticPr fontId="5" type="noConversion"/>
  </si>
  <si>
    <t>Forge 9</t>
  </si>
  <si>
    <t>Forge 10</t>
  </si>
  <si>
    <t>Forge 11</t>
  </si>
  <si>
    <t>Forge 12</t>
  </si>
  <si>
    <t>Forge 13</t>
  </si>
  <si>
    <t>Forge 14</t>
  </si>
  <si>
    <t>Forge 15</t>
  </si>
  <si>
    <t>Forge 16</t>
  </si>
  <si>
    <t>Forge 17</t>
  </si>
  <si>
    <t>Forge 18</t>
  </si>
  <si>
    <t>Forge 19</t>
  </si>
  <si>
    <t>Forge 20</t>
  </si>
  <si>
    <t>Walls 21</t>
  </si>
  <si>
    <t>Forge 21</t>
  </si>
  <si>
    <t>Trap Attack</t>
    <phoneticPr fontId="5" type="noConversion"/>
  </si>
  <si>
    <t>Storehouse 1</t>
    <phoneticPr fontId="5" type="noConversion"/>
  </si>
  <si>
    <t>Stronghold 1</t>
    <phoneticPr fontId="5" type="noConversion"/>
  </si>
  <si>
    <t>Storage for Each Rss</t>
    <phoneticPr fontId="5" type="noConversion"/>
  </si>
  <si>
    <t>Storehouse 2</t>
    <phoneticPr fontId="5" type="noConversion"/>
  </si>
  <si>
    <t>Stronghold 2</t>
    <phoneticPr fontId="5" type="noConversion"/>
  </si>
  <si>
    <t>Storehouse 3</t>
    <phoneticPr fontId="5" type="noConversion"/>
  </si>
  <si>
    <t>Storehouse 4</t>
    <phoneticPr fontId="5" type="noConversion"/>
  </si>
  <si>
    <t>Storehouse 5</t>
  </si>
  <si>
    <t>Storehouse 6</t>
  </si>
  <si>
    <t>Storehouse 7</t>
  </si>
  <si>
    <t>Storehouse 8</t>
  </si>
  <si>
    <t>Stronghold 8</t>
    <phoneticPr fontId="5" type="noConversion"/>
  </si>
  <si>
    <t>Storehouse 9</t>
  </si>
  <si>
    <t>Storehouse 10</t>
  </si>
  <si>
    <t>Storehouse 11</t>
  </si>
  <si>
    <t>Storehouse 12</t>
  </si>
  <si>
    <t>Storehouse 13</t>
  </si>
  <si>
    <t>Storehouse 14</t>
  </si>
  <si>
    <t>Storehouse 15</t>
  </si>
  <si>
    <t>Storehouse 16</t>
  </si>
  <si>
    <t>Storehouse 17</t>
  </si>
  <si>
    <t>Storehouse 18</t>
  </si>
  <si>
    <t>Storehouse 19</t>
  </si>
  <si>
    <t>Storehouse 20</t>
  </si>
  <si>
    <t>Storehouse 21</t>
  </si>
  <si>
    <t>Silver Production</t>
    <phoneticPr fontId="5" type="noConversion"/>
  </si>
  <si>
    <t>Farm 1</t>
    <phoneticPr fontId="5" type="noConversion"/>
  </si>
  <si>
    <t>Farm 1</t>
    <phoneticPr fontId="5" type="noConversion"/>
  </si>
  <si>
    <t>Farm 2</t>
    <phoneticPr fontId="5" type="noConversion"/>
  </si>
  <si>
    <t>Farm 2</t>
    <phoneticPr fontId="5" type="noConversion"/>
  </si>
  <si>
    <t>Farm 3</t>
  </si>
  <si>
    <t>Farm 4</t>
  </si>
  <si>
    <t>Farm 5</t>
  </si>
  <si>
    <t>Farm 6</t>
  </si>
  <si>
    <t>Stronghold 6</t>
    <phoneticPr fontId="5" type="noConversion"/>
  </si>
  <si>
    <t>Stronghold 6</t>
    <phoneticPr fontId="5" type="noConversion"/>
  </si>
  <si>
    <t>Farm 7</t>
  </si>
  <si>
    <t>Farm 8</t>
  </si>
  <si>
    <t>Farm 9</t>
  </si>
  <si>
    <t>Farm 10</t>
  </si>
  <si>
    <t>Farm 11</t>
  </si>
  <si>
    <t>Farm 12</t>
  </si>
  <si>
    <t>Farm 13</t>
  </si>
  <si>
    <t>Farm 14</t>
  </si>
  <si>
    <t>Farm 15</t>
  </si>
  <si>
    <t>Farm 16</t>
  </si>
  <si>
    <t>Farm 17</t>
  </si>
  <si>
    <t>Farm 18</t>
  </si>
  <si>
    <t>Farm 19</t>
  </si>
  <si>
    <t>Farm 20</t>
  </si>
  <si>
    <t>Farm 21</t>
  </si>
  <si>
    <t>Logging Camp 1</t>
    <phoneticPr fontId="5" type="noConversion"/>
  </si>
  <si>
    <t>Logging Camp 1</t>
    <phoneticPr fontId="5" type="noConversion"/>
  </si>
  <si>
    <t>Logging Camp 2</t>
    <phoneticPr fontId="5" type="noConversion"/>
  </si>
  <si>
    <t>Logging Camp 2</t>
    <phoneticPr fontId="5" type="noConversion"/>
  </si>
  <si>
    <t>Logging Camp 3</t>
  </si>
  <si>
    <t>Logging Camp 4</t>
  </si>
  <si>
    <t>Logging Camp 5</t>
  </si>
  <si>
    <t>Logging Camp 6</t>
  </si>
  <si>
    <t>Logging Camp 7</t>
  </si>
  <si>
    <t>Logging Camp 8</t>
  </si>
  <si>
    <t>Logging Camp 9</t>
  </si>
  <si>
    <t>Logging Camp 10</t>
  </si>
  <si>
    <t>Logging Camp 11</t>
  </si>
  <si>
    <t>Logging Camp 12</t>
  </si>
  <si>
    <t>Logging Camp 13</t>
  </si>
  <si>
    <t>Logging Camp 14</t>
  </si>
  <si>
    <t>Logging Camp 15</t>
  </si>
  <si>
    <t>Logging Camp 16</t>
  </si>
  <si>
    <t>Logging Camp 17</t>
  </si>
  <si>
    <t>Logging Camp 18</t>
  </si>
  <si>
    <t>Logging Camp 19</t>
  </si>
  <si>
    <t>Logging Camp 20</t>
  </si>
  <si>
    <t>Logging Camp 21</t>
  </si>
  <si>
    <t>Quarry 1</t>
    <phoneticPr fontId="5" type="noConversion"/>
  </si>
  <si>
    <t>Quarry 2</t>
    <phoneticPr fontId="5" type="noConversion"/>
  </si>
  <si>
    <t>Quarry 3</t>
  </si>
  <si>
    <t>Quarry 4</t>
  </si>
  <si>
    <t>Quarry 5</t>
  </si>
  <si>
    <t>Quarry 6</t>
  </si>
  <si>
    <t>Quarry 7</t>
  </si>
  <si>
    <t>Quarry 8</t>
  </si>
  <si>
    <t>Quarry 9</t>
  </si>
  <si>
    <t>Quarry 10</t>
  </si>
  <si>
    <t>Quarry 11</t>
  </si>
  <si>
    <t>Quarry 12</t>
  </si>
  <si>
    <t>Quarry 13</t>
  </si>
  <si>
    <t>Quarry 14</t>
  </si>
  <si>
    <t>Quarry 15</t>
  </si>
  <si>
    <t>Quarry 16</t>
  </si>
  <si>
    <t>Quarry 17</t>
  </si>
  <si>
    <t>Quarry 18</t>
  </si>
  <si>
    <t>Quarry 19</t>
  </si>
  <si>
    <t>Quarry 20</t>
  </si>
  <si>
    <t>Quarry 21</t>
  </si>
  <si>
    <t>Mine 1</t>
    <phoneticPr fontId="5" type="noConversion"/>
  </si>
  <si>
    <t>Mine 2</t>
    <phoneticPr fontId="5" type="noConversion"/>
  </si>
  <si>
    <t>Mine 3</t>
  </si>
  <si>
    <t>Mine 4</t>
  </si>
  <si>
    <t>Mine 5</t>
  </si>
  <si>
    <t>Mine 6</t>
  </si>
  <si>
    <t>Mine 7</t>
  </si>
  <si>
    <t>Mine 8</t>
  </si>
  <si>
    <t>Mine 9</t>
  </si>
  <si>
    <t>Mine 10</t>
  </si>
  <si>
    <t>Mine 11</t>
  </si>
  <si>
    <t>Mine 12</t>
  </si>
  <si>
    <t>Mine 13</t>
  </si>
  <si>
    <t>Mine 14</t>
  </si>
  <si>
    <t>Mine 15</t>
  </si>
  <si>
    <t>Mine 16</t>
  </si>
  <si>
    <t>Mine 17</t>
  </si>
  <si>
    <t>Mine 18</t>
  </si>
  <si>
    <t>Mine 19</t>
  </si>
  <si>
    <t>Mine 20</t>
  </si>
  <si>
    <t>Mine 21</t>
  </si>
  <si>
    <t>Villa 1</t>
    <phoneticPr fontId="5" type="noConversion"/>
  </si>
  <si>
    <t>Training Speed</t>
  </si>
  <si>
    <t>Villa 2</t>
    <phoneticPr fontId="5" type="noConversion"/>
  </si>
  <si>
    <t>Villa 3</t>
  </si>
  <si>
    <t>Villa 4</t>
  </si>
  <si>
    <t>Villa 5</t>
  </si>
  <si>
    <t>Villa 6</t>
  </si>
  <si>
    <t>Logging Camp 6</t>
    <phoneticPr fontId="5" type="noConversion"/>
  </si>
  <si>
    <t>Farm 6</t>
    <phoneticPr fontId="5" type="noConversion"/>
  </si>
  <si>
    <t>Villa 7</t>
  </si>
  <si>
    <t>Logging Camp 7</t>
    <phoneticPr fontId="5" type="noConversion"/>
  </si>
  <si>
    <t>Farm 7</t>
    <phoneticPr fontId="5" type="noConversion"/>
  </si>
  <si>
    <t>Villa 8</t>
  </si>
  <si>
    <t>Villa 9</t>
  </si>
  <si>
    <t>Villa 10</t>
  </si>
  <si>
    <t>Villa 11</t>
  </si>
  <si>
    <t>Villa 12</t>
  </si>
  <si>
    <t>Villa 13</t>
  </si>
  <si>
    <t>Villa 14</t>
  </si>
  <si>
    <t>Villa 15</t>
  </si>
  <si>
    <t>Villa 16</t>
  </si>
  <si>
    <t>Villa 17</t>
  </si>
  <si>
    <t>Villa 18</t>
  </si>
  <si>
    <t>Villa 19</t>
  </si>
  <si>
    <t>Villa 20</t>
  </si>
  <si>
    <t>Villa 21</t>
  </si>
  <si>
    <t>Troop Attack</t>
    <phoneticPr fontId="5" type="noConversion"/>
  </si>
  <si>
    <t>Barracks 1</t>
    <phoneticPr fontId="5" type="noConversion"/>
  </si>
  <si>
    <t>Troop Queue</t>
  </si>
  <si>
    <t>Barracks 2</t>
  </si>
  <si>
    <t>Quarry 2</t>
    <phoneticPr fontId="5" type="noConversion"/>
  </si>
  <si>
    <t>Barracks 3</t>
  </si>
  <si>
    <t>Quarry 3</t>
    <phoneticPr fontId="5" type="noConversion"/>
  </si>
  <si>
    <t>Barracks 4</t>
  </si>
  <si>
    <t>Barracks 5</t>
  </si>
  <si>
    <t>Troop Defense</t>
    <phoneticPr fontId="5" type="noConversion"/>
  </si>
  <si>
    <t>Barracks 6</t>
  </si>
  <si>
    <t>Barracks 7</t>
  </si>
  <si>
    <t>Barracks 8</t>
  </si>
  <si>
    <t>Barracks 9</t>
  </si>
  <si>
    <t>Barracks 10</t>
  </si>
  <si>
    <t>Barracks 11</t>
  </si>
  <si>
    <t>Barracks 12</t>
  </si>
  <si>
    <t>Barracks 13</t>
  </si>
  <si>
    <t>Barracks 14</t>
  </si>
  <si>
    <t>Barracks 15</t>
  </si>
  <si>
    <t>Barracks 16</t>
  </si>
  <si>
    <t>Barracks 17</t>
  </si>
  <si>
    <t>Barracks 18</t>
  </si>
  <si>
    <t>Barracks 19</t>
  </si>
  <si>
    <t>Barracks 20</t>
  </si>
  <si>
    <t>Barracks 21</t>
  </si>
  <si>
    <t>Hospital 1</t>
    <phoneticPr fontId="5" type="noConversion"/>
  </si>
  <si>
    <t>Hospital Capacity</t>
    <phoneticPr fontId="5" type="noConversion"/>
  </si>
  <si>
    <t>Hospital 2</t>
  </si>
  <si>
    <t>Barracks 2</t>
    <phoneticPr fontId="5" type="noConversion"/>
  </si>
  <si>
    <t>Hospital 3</t>
  </si>
  <si>
    <t>Hospital 4</t>
  </si>
  <si>
    <t>Hospital 5</t>
  </si>
  <si>
    <t>Hospital 6</t>
  </si>
  <si>
    <t>Hospital 7</t>
  </si>
  <si>
    <t>Hospital 8</t>
  </si>
  <si>
    <t>Hospital 9</t>
  </si>
  <si>
    <t>Hospital 10</t>
  </si>
  <si>
    <t>Hospital 11</t>
  </si>
  <si>
    <t>Hospital 12</t>
  </si>
  <si>
    <t>Hospital 13</t>
  </si>
  <si>
    <t>Hospital 14</t>
  </si>
  <si>
    <t>Hospital 15</t>
  </si>
  <si>
    <t>Hospital 16</t>
  </si>
  <si>
    <t>Hospital 17</t>
  </si>
  <si>
    <t>Hospital 18</t>
  </si>
  <si>
    <t>Hospital 19</t>
  </si>
  <si>
    <t>Hospital 20</t>
  </si>
  <si>
    <t>Hospital 21</t>
  </si>
  <si>
    <t>Troop Health</t>
    <phoneticPr fontId="5" type="noConversion"/>
  </si>
  <si>
    <t>Academy 1</t>
    <phoneticPr fontId="5" type="noConversion"/>
  </si>
  <si>
    <t>Research Speed</t>
  </si>
  <si>
    <t>Academy 2</t>
  </si>
  <si>
    <t>Academy 3</t>
  </si>
  <si>
    <t>Stronghold 3</t>
  </si>
  <si>
    <t>Academy 4</t>
  </si>
  <si>
    <t>Stronghold 4</t>
  </si>
  <si>
    <t>Academy 5</t>
  </si>
  <si>
    <t>Academy 6</t>
  </si>
  <si>
    <t>Academy 7</t>
  </si>
  <si>
    <t>Academy 8</t>
  </si>
  <si>
    <t>Academy 9</t>
  </si>
  <si>
    <t>Academy 10</t>
  </si>
  <si>
    <t>Academy 11</t>
  </si>
  <si>
    <t>Academy 12</t>
  </si>
  <si>
    <t>Academy 13</t>
  </si>
  <si>
    <t>Academy 14</t>
  </si>
  <si>
    <t>Academy 15</t>
  </si>
  <si>
    <t>Academy 16</t>
  </si>
  <si>
    <t>Academy 17</t>
  </si>
  <si>
    <t>Academy 18</t>
  </si>
  <si>
    <t>Academy 19</t>
  </si>
  <si>
    <t>Academy 20</t>
  </si>
  <si>
    <t>Academy 21</t>
  </si>
  <si>
    <t>Forge 1</t>
    <phoneticPr fontId="5" type="noConversion"/>
  </si>
  <si>
    <t>Mine 1</t>
    <phoneticPr fontId="5" type="noConversion"/>
  </si>
  <si>
    <t>Crafting Speed</t>
  </si>
  <si>
    <t>Forge 2</t>
  </si>
  <si>
    <t>Mine 2</t>
  </si>
  <si>
    <t>Forge 3</t>
  </si>
  <si>
    <t>Forge 4</t>
  </si>
  <si>
    <t>Mine 5</t>
    <phoneticPr fontId="5" type="noConversion"/>
  </si>
  <si>
    <t>Forge 7</t>
  </si>
  <si>
    <t>Mine 7</t>
    <phoneticPr fontId="5" type="noConversion"/>
  </si>
  <si>
    <t>Forge 8</t>
  </si>
  <si>
    <t>Unlock Extra Accessory</t>
    <phoneticPr fontId="5" type="noConversion"/>
  </si>
  <si>
    <t>Marketplace 1</t>
    <phoneticPr fontId="5" type="noConversion"/>
  </si>
  <si>
    <t>Stronghold 5</t>
    <phoneticPr fontId="5" type="noConversion"/>
  </si>
  <si>
    <t>Resource Help Capacity</t>
    <phoneticPr fontId="5" type="noConversion"/>
  </si>
  <si>
    <t>Resource Help Tax</t>
    <phoneticPr fontId="5" type="noConversion"/>
  </si>
  <si>
    <t>Marketplace 2</t>
  </si>
  <si>
    <t>Marketplace 3</t>
  </si>
  <si>
    <t>Marketplace 4</t>
  </si>
  <si>
    <t>Marketplace 5</t>
  </si>
  <si>
    <t>Marketplace 6</t>
  </si>
  <si>
    <t>Stronghold 7</t>
    <phoneticPr fontId="5" type="noConversion"/>
  </si>
  <si>
    <t>Marketplace 7</t>
  </si>
  <si>
    <t>Marketplace 8</t>
  </si>
  <si>
    <t>Stronghold 8</t>
    <phoneticPr fontId="5" type="noConversion"/>
  </si>
  <si>
    <t>Marketplace 9</t>
  </si>
  <si>
    <t>Marketplace 10</t>
  </si>
  <si>
    <t>Marketplace 11</t>
  </si>
  <si>
    <t>Marketplace 12</t>
  </si>
  <si>
    <t>Marketplace 13</t>
  </si>
  <si>
    <t>Marketplace 14</t>
  </si>
  <si>
    <t>Marketplace 15</t>
  </si>
  <si>
    <t>Marketplace 16</t>
  </si>
  <si>
    <t>Marketplace 17</t>
  </si>
  <si>
    <t>Marketplace 18</t>
  </si>
  <si>
    <t>Marketplace 19</t>
  </si>
  <si>
    <t>Marketplace 20</t>
  </si>
  <si>
    <t>Marketplace 21</t>
  </si>
  <si>
    <t>Trade March Speed</t>
    <phoneticPr fontId="5" type="noConversion"/>
  </si>
  <si>
    <t>Embassy 1</t>
  </si>
  <si>
    <t>Quarry 6</t>
    <phoneticPr fontId="5" type="noConversion"/>
  </si>
  <si>
    <t>Reinforce Troop Capacity</t>
  </si>
  <si>
    <t>Embassy 2</t>
  </si>
  <si>
    <t>Embassy 3</t>
  </si>
  <si>
    <t>Embassy 4</t>
  </si>
  <si>
    <t>Embassy 5</t>
  </si>
  <si>
    <t>Embassy 6</t>
  </si>
  <si>
    <t>Quarry 8</t>
    <phoneticPr fontId="5" type="noConversion"/>
  </si>
  <si>
    <t>Embassy 7</t>
  </si>
  <si>
    <t>Embassy 8</t>
  </si>
  <si>
    <t>Embassy 9</t>
  </si>
  <si>
    <t>Embassy 10</t>
  </si>
  <si>
    <t>Embassy 11</t>
  </si>
  <si>
    <t>Embassy 12</t>
  </si>
  <si>
    <t>Embassy 13</t>
  </si>
  <si>
    <t>Embassy 14</t>
  </si>
  <si>
    <t>Embassy 15</t>
  </si>
  <si>
    <t>Embassy 16</t>
  </si>
  <si>
    <t>Embassy 17</t>
  </si>
  <si>
    <t>Embassy 18</t>
  </si>
  <si>
    <t>Embassy 19</t>
  </si>
  <si>
    <t>Embassy 20</t>
  </si>
  <si>
    <t>Embassy 21</t>
  </si>
  <si>
    <t>Embassy Defense Bonus</t>
    <phoneticPr fontId="5" type="noConversion"/>
  </si>
  <si>
    <t>Hall of War 1</t>
  </si>
  <si>
    <t>Embassy 1</t>
    <phoneticPr fontId="5" type="noConversion"/>
  </si>
  <si>
    <t>Book of War * 1</t>
    <phoneticPr fontId="5" type="noConversion"/>
  </si>
  <si>
    <t>Rally Troop Capacity</t>
  </si>
  <si>
    <t>Hall of War 2</t>
  </si>
  <si>
    <t>Book of War * 2</t>
  </si>
  <si>
    <t>Hall of War 3</t>
  </si>
  <si>
    <t>Book of War * 5</t>
    <phoneticPr fontId="5" type="noConversion"/>
  </si>
  <si>
    <t>Hall of War 4</t>
  </si>
  <si>
    <t>Book of War * 12</t>
    <phoneticPr fontId="5" type="noConversion"/>
  </si>
  <si>
    <t>Hall of War 5</t>
  </si>
  <si>
    <t>Hall of War 6</t>
  </si>
  <si>
    <t>Hall of War 7</t>
  </si>
  <si>
    <t>Hall of War 8</t>
  </si>
  <si>
    <t>Hall of War 9</t>
  </si>
  <si>
    <t>Hall of War 10</t>
  </si>
  <si>
    <t>Hall of War 11</t>
  </si>
  <si>
    <t>Hall of War 12</t>
  </si>
  <si>
    <t>Hall of War 13</t>
  </si>
  <si>
    <t>Hall of War 14</t>
  </si>
  <si>
    <t>Hall of War 15</t>
  </si>
  <si>
    <t>Hall of War 16</t>
  </si>
  <si>
    <t>Hall of War 17</t>
  </si>
  <si>
    <t>Hall of War 18</t>
  </si>
  <si>
    <t>Hall of War 19</t>
  </si>
  <si>
    <t>Hall of War 20</t>
  </si>
  <si>
    <t>Hall of War 21</t>
  </si>
  <si>
    <t>Rally Attack Bonus</t>
    <phoneticPr fontId="5" type="noConversion"/>
  </si>
  <si>
    <t>Watchtower 1</t>
    <phoneticPr fontId="5" type="noConversion"/>
  </si>
  <si>
    <t>Watchtower 2</t>
  </si>
  <si>
    <t>Scout Bonus Cost</t>
    <phoneticPr fontId="5" type="noConversion"/>
  </si>
  <si>
    <t>Watchtower 3</t>
  </si>
  <si>
    <t>Watchtower 4</t>
  </si>
  <si>
    <t>Watchtower 5</t>
  </si>
  <si>
    <t>Watchtower 6</t>
  </si>
  <si>
    <t>Watchtower 7</t>
  </si>
  <si>
    <t>Watchtower 8</t>
  </si>
  <si>
    <t>Watchtower 9</t>
  </si>
  <si>
    <t>Watchtower 10</t>
  </si>
  <si>
    <t>Watchtower 11</t>
  </si>
  <si>
    <t>Watchtower 12</t>
  </si>
  <si>
    <t>Watchtower 13</t>
  </si>
  <si>
    <t>Watchtower 14</t>
  </si>
  <si>
    <t>Watchtower 15</t>
  </si>
  <si>
    <t>Watchtower 16</t>
  </si>
  <si>
    <t>Watchtower 17</t>
  </si>
  <si>
    <t>Watchtower 18</t>
  </si>
  <si>
    <t>Watchtower 19</t>
  </si>
  <si>
    <t>Watchtower 20</t>
  </si>
  <si>
    <t>Watchtower 21</t>
  </si>
  <si>
    <t>Gymnos 1</t>
    <phoneticPr fontId="5" type="noConversion"/>
  </si>
  <si>
    <t>Villa 3</t>
    <phoneticPr fontId="5" type="noConversion"/>
  </si>
  <si>
    <t>Hero XP Modifier</t>
    <phoneticPr fontId="5" type="noConversion"/>
  </si>
  <si>
    <t>Hero XP Retention</t>
    <phoneticPr fontId="5" type="noConversion"/>
  </si>
  <si>
    <t>Gymnos 2</t>
  </si>
  <si>
    <t>Gymnos 3</t>
  </si>
  <si>
    <t>Gymnos 4</t>
  </si>
  <si>
    <t>Gymnos 5</t>
  </si>
  <si>
    <t>Villa 5</t>
    <phoneticPr fontId="5" type="noConversion"/>
  </si>
  <si>
    <t>Gymnos 6</t>
  </si>
  <si>
    <t>Gymnos 7</t>
  </si>
  <si>
    <t>Gymnos 8</t>
  </si>
  <si>
    <t>Gymnos 9</t>
  </si>
  <si>
    <t>Gymnos 10</t>
  </si>
  <si>
    <t>Gymnos 11</t>
  </si>
  <si>
    <t>Gymnos 12</t>
  </si>
  <si>
    <t>Gymnos 13</t>
  </si>
  <si>
    <t>Gymnos 14</t>
  </si>
  <si>
    <t>Gymnos 15</t>
  </si>
  <si>
    <t>Gymnos 16</t>
  </si>
  <si>
    <t>Gymnos 17</t>
  </si>
  <si>
    <t>Gymnos 18</t>
  </si>
  <si>
    <t>Gymnos 19</t>
  </si>
  <si>
    <t>Gymnos 20</t>
  </si>
  <si>
    <t>Gymnos 21</t>
  </si>
  <si>
    <t>Gold Mine 1</t>
    <phoneticPr fontId="5" type="noConversion"/>
  </si>
  <si>
    <t>Connect with Facebook</t>
    <phoneticPr fontId="5" type="noConversion"/>
  </si>
  <si>
    <t>Gold Collections per Day</t>
    <phoneticPr fontId="5" type="noConversion"/>
  </si>
  <si>
    <t>Gold Mine 2</t>
  </si>
  <si>
    <t>Academy 2</t>
    <phoneticPr fontId="5" type="noConversion"/>
  </si>
  <si>
    <t>Golden Pickaxe * 1</t>
    <phoneticPr fontId="5" type="noConversion"/>
  </si>
  <si>
    <t>Gold Mine 3</t>
  </si>
  <si>
    <t>Gold Mine 4</t>
  </si>
  <si>
    <t>Gold Mine 5</t>
  </si>
  <si>
    <t>Gold Mine 6</t>
  </si>
  <si>
    <t>Gold Mine 7</t>
  </si>
  <si>
    <t>Gold Mine 8</t>
  </si>
  <si>
    <t>Gold Mine 9</t>
  </si>
  <si>
    <t>Gold Mine 10</t>
  </si>
  <si>
    <t>Gold Mine 11</t>
  </si>
  <si>
    <t>Gold Mine 12</t>
  </si>
  <si>
    <t>Gold Mine 13</t>
  </si>
  <si>
    <t>Gold Mine 14</t>
  </si>
  <si>
    <t>Gold Mine 15</t>
  </si>
  <si>
    <t>Gold Mine 16</t>
  </si>
  <si>
    <t>Gold Mine 17</t>
  </si>
  <si>
    <t>Gold Mine 18</t>
  </si>
  <si>
    <t>Gold Mine 19</t>
  </si>
  <si>
    <t>Gold Mine 20</t>
  </si>
  <si>
    <t>Gold Mine 21</t>
  </si>
  <si>
    <t>Bonus Gold per Collection</t>
    <phoneticPr fontId="5" type="noConversion"/>
  </si>
  <si>
    <t>resource cost</t>
    <phoneticPr fontId="5" type="noConversion"/>
  </si>
  <si>
    <t>output during leveling</t>
    <phoneticPr fontId="5" type="noConversion"/>
  </si>
  <si>
    <t>total rewards</t>
    <phoneticPr fontId="5" type="noConversion"/>
  </si>
  <si>
    <t>resources gained</t>
    <phoneticPr fontId="5" type="noConversion"/>
  </si>
  <si>
    <t>gained/cost</t>
    <phoneticPr fontId="5" type="noConversion"/>
  </si>
  <si>
    <t>兴奋点</t>
  </si>
  <si>
    <t>参数</t>
  </si>
  <si>
    <t>时间点（天）</t>
  </si>
  <si>
    <t>建造车辆</t>
  </si>
  <si>
    <t>1、2</t>
  </si>
  <si>
    <t>制造装备</t>
  </si>
  <si>
    <t>加入联盟</t>
  </si>
  <si>
    <t>修理队列解锁</t>
  </si>
  <si>
    <t>3、4、5、6</t>
  </si>
  <si>
    <t>车辆升级</t>
  </si>
  <si>
    <t>制造弹药</t>
  </si>
  <si>
    <t>解锁车队</t>
  </si>
  <si>
    <t>装备升档</t>
  </si>
  <si>
    <t>弹药升档</t>
  </si>
  <si>
    <t>output to full time</t>
    <phoneticPr fontId="5" type="noConversion"/>
  </si>
  <si>
    <t>HQ Level</t>
    <phoneticPr fontId="5" type="noConversion"/>
  </si>
  <si>
    <t>Resource Enhancing from Research</t>
    <phoneticPr fontId="5" type="noConversion"/>
  </si>
  <si>
    <t>Enhancing Result</t>
    <phoneticPr fontId="5" type="noConversion"/>
  </si>
  <si>
    <t>level</t>
    <phoneticPr fontId="5" type="noConversion"/>
  </si>
  <si>
    <t>resource needed</t>
    <phoneticPr fontId="5" type="noConversion"/>
  </si>
  <si>
    <t>junk</t>
    <phoneticPr fontId="5" type="noConversion"/>
  </si>
  <si>
    <t>oil</t>
    <phoneticPr fontId="5" type="noConversion"/>
  </si>
  <si>
    <t>metal</t>
    <phoneticPr fontId="5" type="noConversion"/>
  </si>
  <si>
    <t>junk-collector</t>
    <phoneticPr fontId="5" type="noConversion"/>
  </si>
  <si>
    <t>metal-collector</t>
    <phoneticPr fontId="5" type="noConversion"/>
  </si>
  <si>
    <t>oil-collector</t>
    <phoneticPr fontId="5" type="noConversion"/>
  </si>
  <si>
    <t>中文名</t>
  </si>
  <si>
    <t>简述</t>
  </si>
  <si>
    <t>类型</t>
  </si>
  <si>
    <t>生命值上限</t>
  </si>
  <si>
    <t>车辆生命的上限值。（治疗不可突破生命值，但护盾可以在这个限制之外发挥作用）</t>
  </si>
  <si>
    <t>Int</t>
  </si>
  <si>
    <t>攻击力</t>
  </si>
  <si>
    <t>攻击力不区分物理、魔法</t>
  </si>
  <si>
    <t>护甲</t>
  </si>
  <si>
    <t>护甲可按比率降低对方造成的伤害。其伤害减免百分比与级别有关。</t>
  </si>
  <si>
    <t>暴击几率等级</t>
  </si>
  <si>
    <t>影响伤害的几率性结果计算。其比率折算随对方升级而递减。</t>
  </si>
  <si>
    <t>暴击伤害等级</t>
  </si>
  <si>
    <t>偏移几率等级</t>
  </si>
  <si>
    <t>偏移减伤等级</t>
  </si>
  <si>
    <t>精准等级</t>
  </si>
  <si>
    <t>降低自身攻击被偏移的几率。</t>
  </si>
  <si>
    <t>护甲穿透</t>
  </si>
  <si>
    <t>攻击敌方单位时忽略一部分护甲。极值情况为按0%护甲减伤计算。</t>
  </si>
  <si>
    <t>韧性等级</t>
  </si>
  <si>
    <t>降低自身承受暴击时的暴击伤害。</t>
  </si>
  <si>
    <t>攻击类型</t>
  </si>
  <si>
    <t>分为散弹、穿透、投掷三种攻击类型，与护甲类型有互相克制的二维表关系</t>
  </si>
  <si>
    <t>护甲类型</t>
  </si>
  <si>
    <t>轻甲、中甲、重甲三种。</t>
  </si>
  <si>
    <t>装备属性投放从基础到复杂分为4个层级。前期以1、2级属性投放为主，3、4级属性后期逐步加入。</t>
  </si>
  <si>
    <t>层级</t>
  </si>
  <si>
    <t>属性种类</t>
  </si>
  <si>
    <t>攻击力、护甲、生命值</t>
  </si>
  <si>
    <t>偏移几率等级、暴击几率等级</t>
  </si>
  <si>
    <t>护甲穿透、偏移减伤等级、暴击伤害等级</t>
  </si>
  <si>
    <t>韧性等级、精准等级</t>
  </si>
  <si>
    <t>裸车属性与装备属性的加总为基础属性。属性的百分比加成均以基础属性为乘数。</t>
    <phoneticPr fontId="5" type="noConversion"/>
  </si>
  <si>
    <t>在最终数值的计算上，每一对状态一并计算。数据的计算原则：</t>
  </si>
  <si>
    <t>护甲ehp乘数</t>
    <phoneticPr fontId="5" type="noConversion"/>
  </si>
  <si>
    <t>偏移几率</t>
    <phoneticPr fontId="5" type="noConversion"/>
  </si>
  <si>
    <t>偏移减伤</t>
    <phoneticPr fontId="5" type="noConversion"/>
  </si>
  <si>
    <t>暴击几率</t>
    <phoneticPr fontId="5" type="noConversion"/>
  </si>
  <si>
    <t>暴击伤害</t>
    <phoneticPr fontId="5" type="noConversion"/>
  </si>
  <si>
    <t>标杆值</t>
    <phoneticPr fontId="5" type="noConversion"/>
  </si>
  <si>
    <t>攻击向</t>
    <phoneticPr fontId="5" type="noConversion"/>
  </si>
  <si>
    <t>防御向</t>
    <phoneticPr fontId="5" type="noConversion"/>
  </si>
  <si>
    <t>subtotal</t>
    <phoneticPr fontId="5" type="noConversion"/>
  </si>
  <si>
    <t>基础值</t>
    <phoneticPr fontId="5" type="noConversion"/>
  </si>
  <si>
    <t>total</t>
    <phoneticPr fontId="5" type="noConversion"/>
  </si>
  <si>
    <t>百分比部分</t>
    <phoneticPr fontId="5" type="noConversion"/>
  </si>
  <si>
    <t>科技</t>
    <phoneticPr fontId="5" type="noConversion"/>
  </si>
  <si>
    <t>道具</t>
    <phoneticPr fontId="5" type="noConversion"/>
  </si>
  <si>
    <t>技能</t>
    <phoneticPr fontId="5" type="noConversion"/>
  </si>
  <si>
    <t>道具、科技的加成均为百分比形式，技能、弹药的加成可能包含固定数值加成。</t>
    <phoneticPr fontId="5" type="noConversion"/>
  </si>
  <si>
    <t>弹药</t>
    <phoneticPr fontId="5" type="noConversion"/>
  </si>
  <si>
    <t>裸车</t>
    <phoneticPr fontId="5" type="noConversion"/>
  </si>
  <si>
    <t>装备</t>
    <phoneticPr fontId="5" type="noConversion"/>
  </si>
  <si>
    <t>乘数比</t>
    <phoneticPr fontId="5" type="noConversion"/>
  </si>
  <si>
    <t>固定数值部分（弹药为加成，非基础数值）</t>
    <phoneticPr fontId="5" type="noConversion"/>
  </si>
  <si>
    <t>另一方面玩家开始追求高品质的装备</t>
    <phoneticPr fontId="5" type="noConversion"/>
  </si>
  <si>
    <t>总体占比</t>
    <phoneticPr fontId="5" type="noConversion"/>
  </si>
  <si>
    <t>average</t>
    <phoneticPr fontId="5" type="noConversion"/>
  </si>
  <si>
    <t>part</t>
    <phoneticPr fontId="5" type="noConversion"/>
  </si>
  <si>
    <t>position factor</t>
    <phoneticPr fontId="5" type="noConversion"/>
  </si>
  <si>
    <t>armor</t>
    <phoneticPr fontId="5" type="noConversion"/>
  </si>
  <si>
    <t>weapon</t>
    <phoneticPr fontId="5" type="noConversion"/>
  </si>
  <si>
    <t>chasis</t>
    <phoneticPr fontId="5" type="noConversion"/>
  </si>
  <si>
    <t>engine</t>
    <phoneticPr fontId="5" type="noConversion"/>
  </si>
  <si>
    <t>tyre</t>
    <phoneticPr fontId="5" type="noConversion"/>
  </si>
  <si>
    <t>total</t>
    <phoneticPr fontId="5" type="noConversion"/>
  </si>
  <si>
    <t>level</t>
    <phoneticPr fontId="5" type="noConversion"/>
  </si>
  <si>
    <t>属性种类</t>
    <phoneticPr fontId="5" type="noConversion"/>
  </si>
  <si>
    <r>
      <t>l</t>
    </r>
    <r>
      <rPr>
        <sz val="7"/>
        <color theme="1"/>
        <rFont val="Arial Unicode MS"/>
        <family val="2"/>
        <charset val="134"/>
      </rPr>
      <t xml:space="preserve">   </t>
    </r>
    <r>
      <rPr>
        <sz val="9"/>
        <color theme="1"/>
        <rFont val="Arial Unicode MS"/>
        <family val="2"/>
        <charset val="134"/>
      </rPr>
      <t>百分比加成、减益统一以车辆基础数值（裸车属性+装备属性）上计算</t>
    </r>
  </si>
  <si>
    <r>
      <t>l</t>
    </r>
    <r>
      <rPr>
        <sz val="7"/>
        <color theme="1"/>
        <rFont val="Arial Unicode MS"/>
        <family val="2"/>
        <charset val="134"/>
      </rPr>
      <t xml:space="preserve">   </t>
    </r>
    <r>
      <rPr>
        <sz val="9"/>
        <color theme="1"/>
        <rFont val="Arial Unicode MS"/>
        <family val="2"/>
        <charset val="134"/>
      </rPr>
      <t>先计算百分比加成、减益，后计算固定数值的加成、减益</t>
    </r>
  </si>
  <si>
    <t>低方级别</t>
    <phoneticPr fontId="5" type="noConversion"/>
  </si>
  <si>
    <t>高方级别</t>
    <phoneticPr fontId="5" type="noConversion"/>
  </si>
  <si>
    <t>参考比率</t>
    <phoneticPr fontId="5" type="noConversion"/>
  </si>
  <si>
    <t>单挑战斗力比率</t>
    <phoneticPr fontId="5" type="noConversion"/>
  </si>
  <si>
    <t>carLevel</t>
    <phoneticPr fontId="5" type="noConversion"/>
  </si>
  <si>
    <t>equipLevel</t>
    <phoneticPr fontId="5" type="noConversion"/>
  </si>
  <si>
    <t>a</t>
    <phoneticPr fontId="5" type="noConversion"/>
  </si>
  <si>
    <t>b</t>
    <phoneticPr fontId="5" type="noConversion"/>
  </si>
  <si>
    <t>crit chance</t>
    <phoneticPr fontId="5" type="noConversion"/>
  </si>
  <si>
    <t>crit damage</t>
    <phoneticPr fontId="5" type="noConversion"/>
  </si>
  <si>
    <t>dodge chance</t>
    <phoneticPr fontId="5" type="noConversion"/>
  </si>
  <si>
    <t>dodge damage</t>
    <phoneticPr fontId="5" type="noConversion"/>
  </si>
  <si>
    <t>stat</t>
    <phoneticPr fontId="5" type="noConversion"/>
  </si>
  <si>
    <t>满承重车辆强弱关系</t>
    <phoneticPr fontId="5" type="noConversion"/>
  </si>
  <si>
    <t>2辆20级对抗1辆30级有优势</t>
    <phoneticPr fontId="5" type="noConversion"/>
  </si>
  <si>
    <t>weight</t>
    <phoneticPr fontId="5" type="noConversion"/>
  </si>
  <si>
    <t>loadingCapacity</t>
    <phoneticPr fontId="5" type="noConversion"/>
  </si>
  <si>
    <t>itemLevel</t>
    <phoneticPr fontId="5" type="noConversion"/>
  </si>
  <si>
    <t>baseLoadingCapacity</t>
    <phoneticPr fontId="5" type="noConversion"/>
  </si>
  <si>
    <t>不计装备、属性的差异，车的升级带来的纯级别收益：</t>
    <phoneticPr fontId="5" type="noConversion"/>
  </si>
  <si>
    <r>
      <t>l</t>
    </r>
    <r>
      <rPr>
        <sz val="7"/>
        <color theme="1"/>
        <rFont val="Arial Unicode MS"/>
        <family val="2"/>
        <charset val="134"/>
      </rPr>
      <t xml:space="preserve">   </t>
    </r>
    <r>
      <rPr>
        <sz val="9"/>
        <color theme="1"/>
        <rFont val="Arial Unicode MS"/>
        <family val="2"/>
        <charset val="134"/>
      </rPr>
      <t>此模型内所有攻击必然造成伤害。取消了完全的闪避而代之以部分减伤的偏移。</t>
    </r>
  </si>
  <si>
    <r>
      <t>l</t>
    </r>
    <r>
      <rPr>
        <sz val="7"/>
        <color theme="1"/>
        <rFont val="Arial Unicode MS"/>
        <family val="2"/>
        <charset val="134"/>
      </rPr>
      <t xml:space="preserve">   </t>
    </r>
    <r>
      <rPr>
        <sz val="9"/>
        <color theme="1"/>
        <rFont val="Arial Unicode MS"/>
        <family val="2"/>
        <charset val="134"/>
      </rPr>
      <t>以小数值为导向，重视质感</t>
    </r>
  </si>
  <si>
    <r>
      <t>l</t>
    </r>
    <r>
      <rPr>
        <sz val="7"/>
        <color theme="1"/>
        <rFont val="Arial Unicode MS"/>
        <family val="2"/>
        <charset val="134"/>
      </rPr>
      <t xml:space="preserve">   </t>
    </r>
    <r>
      <rPr>
        <sz val="9"/>
        <color theme="1"/>
        <rFont val="Arial Unicode MS"/>
        <family val="2"/>
        <charset val="134"/>
      </rPr>
      <t>比率型属性均需要按照对方级别进行折算</t>
    </r>
    <phoneticPr fontId="5" type="noConversion"/>
  </si>
  <si>
    <t xml:space="preserve">      其他目标</t>
    <phoneticPr fontId="5" type="noConversion"/>
  </si>
  <si>
    <t>x</t>
    <phoneticPr fontId="5" type="noConversion"/>
  </si>
  <si>
    <t>参数分母</t>
    <phoneticPr fontId="5" type="noConversion"/>
  </si>
  <si>
    <t>itemLevel</t>
    <phoneticPr fontId="5" type="noConversion"/>
  </si>
  <si>
    <t>HP Uplimit</t>
  </si>
  <si>
    <t>Attack</t>
  </si>
  <si>
    <t>Defense</t>
  </si>
  <si>
    <t>Crit Chance Level</t>
  </si>
  <si>
    <t>Crit Result Level</t>
  </si>
  <si>
    <t>Absorption Chance Level</t>
  </si>
  <si>
    <t>Absorption Result Level</t>
  </si>
  <si>
    <t>Precision Level</t>
  </si>
  <si>
    <t>Penetration Level</t>
  </si>
  <si>
    <t>Toughness</t>
  </si>
  <si>
    <t>level</t>
    <phoneticPr fontId="5" type="noConversion"/>
  </si>
  <si>
    <t>standard</t>
    <phoneticPr fontId="5" type="noConversion"/>
  </si>
  <si>
    <t>属性</t>
  </si>
  <si>
    <t>属性价值系数</t>
  </si>
  <si>
    <t>生命值</t>
  </si>
  <si>
    <t>car1</t>
    <phoneticPr fontId="5" type="noConversion"/>
  </si>
  <si>
    <t>car2</t>
    <phoneticPr fontId="5" type="noConversion"/>
  </si>
  <si>
    <t>vehicle type</t>
    <phoneticPr fontId="5" type="noConversion"/>
  </si>
  <si>
    <t>total</t>
    <phoneticPr fontId="5" type="noConversion"/>
  </si>
  <si>
    <t>vehicle</t>
    <phoneticPr fontId="5" type="noConversion"/>
  </si>
  <si>
    <t>buggy1</t>
  </si>
  <si>
    <t>pickup1</t>
  </si>
  <si>
    <t>buggy2</t>
  </si>
  <si>
    <t>car2</t>
    <phoneticPr fontId="5" type="noConversion"/>
  </si>
  <si>
    <t>pickup2</t>
  </si>
  <si>
    <t>buggy3</t>
  </si>
  <si>
    <t>car3</t>
    <phoneticPr fontId="5" type="noConversion"/>
  </si>
  <si>
    <t>pickup3</t>
  </si>
  <si>
    <t>buggy1</t>
    <phoneticPr fontId="5" type="noConversion"/>
  </si>
  <si>
    <t>car1</t>
    <phoneticPr fontId="5" type="noConversion"/>
  </si>
  <si>
    <t>pickup1</t>
    <phoneticPr fontId="5" type="noConversion"/>
  </si>
  <si>
    <t>buggy2</t>
    <phoneticPr fontId="5" type="noConversion"/>
  </si>
  <si>
    <t>car2</t>
    <phoneticPr fontId="5" type="noConversion"/>
  </si>
  <si>
    <t>pickup2</t>
    <phoneticPr fontId="5" type="noConversion"/>
  </si>
  <si>
    <t>buggy3</t>
    <phoneticPr fontId="5" type="noConversion"/>
  </si>
  <si>
    <t>car3</t>
    <phoneticPr fontId="5" type="noConversion"/>
  </si>
  <si>
    <t>pickup3</t>
    <phoneticPr fontId="5" type="noConversion"/>
  </si>
  <si>
    <t>car3</t>
    <phoneticPr fontId="5" type="noConversion"/>
  </si>
  <si>
    <t>level</t>
    <phoneticPr fontId="5" type="noConversion"/>
  </si>
  <si>
    <t>type</t>
    <phoneticPr fontId="5" type="noConversion"/>
  </si>
  <si>
    <t>裸车</t>
    <phoneticPr fontId="5" type="noConversion"/>
  </si>
  <si>
    <t>装备</t>
    <phoneticPr fontId="5" type="noConversion"/>
  </si>
  <si>
    <t>ItemQuality</t>
    <phoneticPr fontId="5" type="noConversion"/>
  </si>
  <si>
    <t>弹药百分比</t>
    <phoneticPr fontId="5" type="noConversion"/>
  </si>
  <si>
    <t>弹药固定数值</t>
    <phoneticPr fontId="5" type="noConversion"/>
  </si>
  <si>
    <t>50级</t>
    <phoneticPr fontId="5" type="noConversion"/>
  </si>
  <si>
    <t>品质5</t>
    <phoneticPr fontId="5" type="noConversion"/>
  </si>
  <si>
    <t>50级裸车属性占比</t>
    <phoneticPr fontId="5" type="noConversion"/>
  </si>
  <si>
    <t>50级装备属性占比</t>
    <phoneticPr fontId="5" type="noConversion"/>
  </si>
  <si>
    <t>total属性</t>
    <phoneticPr fontId="5" type="noConversion"/>
  </si>
  <si>
    <t>装备度</t>
    <phoneticPr fontId="5" type="noConversion"/>
  </si>
  <si>
    <t>比率折算</t>
    <phoneticPr fontId="5" type="noConversion"/>
  </si>
  <si>
    <t>不使用</t>
    <phoneticPr fontId="5" type="noConversion"/>
  </si>
  <si>
    <t>倍率</t>
    <phoneticPr fontId="5" type="noConversion"/>
  </si>
  <si>
    <r>
      <t>l</t>
    </r>
    <r>
      <rPr>
        <sz val="7"/>
        <color theme="1"/>
        <rFont val="Arial Unicode MS"/>
        <family val="2"/>
        <charset val="134"/>
      </rPr>
      <t xml:space="preserve">   </t>
    </r>
    <r>
      <rPr>
        <sz val="9"/>
        <color theme="1"/>
        <rFont val="Arial Unicode MS"/>
        <family val="2"/>
        <charset val="134"/>
      </rPr>
      <t>维持稳定的、适应玩家碎片时间的战斗节奏。一场战斗的基准时间为30秒（前期车队6位置不满时约20秒），且不超过90秒。</t>
    </r>
    <phoneticPr fontId="5" type="noConversion"/>
  </si>
  <si>
    <t>问题</t>
    <phoneticPr fontId="5" type="noConversion"/>
  </si>
  <si>
    <t>可能的解决方案</t>
    <phoneticPr fontId="5" type="noConversion"/>
  </si>
  <si>
    <t>关联的内容</t>
    <phoneticPr fontId="5" type="noConversion"/>
  </si>
  <si>
    <t>全加攻击力比平均加要厉害</t>
    <phoneticPr fontId="5" type="noConversion"/>
  </si>
  <si>
    <r>
      <rPr>
        <b/>
        <sz val="7"/>
        <color theme="1"/>
        <rFont val="Times New Roman"/>
        <family val="1"/>
      </rPr>
      <t xml:space="preserve"> </t>
    </r>
    <r>
      <rPr>
        <b/>
        <sz val="14"/>
        <color theme="1"/>
        <rFont val="微软雅黑"/>
        <family val="2"/>
        <charset val="134"/>
      </rPr>
      <t>属性投放顺序</t>
    </r>
    <phoneticPr fontId="5" type="noConversion"/>
  </si>
  <si>
    <r>
      <rPr>
        <b/>
        <sz val="7"/>
        <color theme="1"/>
        <rFont val="Times New Roman"/>
        <family val="1"/>
      </rPr>
      <t xml:space="preserve"> </t>
    </r>
    <r>
      <rPr>
        <b/>
        <sz val="14"/>
        <color theme="1"/>
        <rFont val="微软雅黑"/>
        <family val="2"/>
        <charset val="134"/>
      </rPr>
      <t>属性加成计算</t>
    </r>
    <phoneticPr fontId="5" type="noConversion"/>
  </si>
  <si>
    <t>（不同等级、同装备品质的车辆对比）</t>
    <phoneticPr fontId="5" type="noConversion"/>
  </si>
  <si>
    <t xml:space="preserve">为达到此目标，我们从裸车属性与承重两方面调节：
</t>
    <phoneticPr fontId="5" type="noConversion"/>
  </si>
  <si>
    <t>裸车属性提高慢于装备属性提高</t>
    <phoneticPr fontId="5" type="noConversion"/>
  </si>
  <si>
    <t>保证30级承重：20级承重&lt;1.40</t>
    <phoneticPr fontId="5" type="noConversion"/>
  </si>
  <si>
    <t>装备属性的整体状况</t>
    <phoneticPr fontId="5" type="noConversion"/>
  </si>
  <si>
    <t>为体现出装备属性间的差异，需要一定的数量级。装备方面的需求啊：希望最低级的装备一条属性为两位数，随着游戏时间逐步成长为3位数。我们将在规划中尽量实现这个目标。</t>
    <phoneticPr fontId="5" type="noConversion"/>
  </si>
  <si>
    <t>每个部位上有1-5条不等的属性条目</t>
    <phoneticPr fontId="5" type="noConversion"/>
  </si>
  <si>
    <t>5个部位</t>
    <phoneticPr fontId="5" type="noConversion"/>
  </si>
  <si>
    <t>前期裸车属性占比进一步加大
初始属性中，攻击力、生命值有更大的比重</t>
    <phoneticPr fontId="5" type="noConversion"/>
  </si>
  <si>
    <t>玩家属性在裸车上与装备上各占比多少</t>
    <phoneticPr fontId="5" type="noConversion"/>
  </si>
  <si>
    <t xml:space="preserve">玩家裸体属性在各条目上的分配
</t>
    <phoneticPr fontId="5" type="noConversion"/>
  </si>
  <si>
    <t>关联比率计算常数的厘定</t>
    <phoneticPr fontId="5" type="noConversion"/>
  </si>
  <si>
    <t>对战斗力有影响的因素包括：属性、级别、道具、科技、技能、弹药。由于技能目前未加入版本，需要提前规划其buff幅度。技能不全有buff效果，另外其引入时间较晚。因此技能的buff效果可以不放在常规范围之中。</t>
    <phoneticPr fontId="5" type="noConversion"/>
  </si>
  <si>
    <t>我们通过投放的规划，使得一辆车用完每日精力值时数学期望是得到品质3装备</t>
    <phoneticPr fontId="5" type="noConversion"/>
  </si>
  <si>
    <t>以品质3装备为基本参考，ItemLevel为规划的基本线。ItemLevel以偏线性的方式成长，不会膨胀过快(不是纯直线的成长)</t>
    <phoneticPr fontId="5" type="noConversion"/>
  </si>
  <si>
    <t>重要时间点</t>
    <phoneticPr fontId="5" type="noConversion"/>
  </si>
  <si>
    <t>第1天</t>
    <phoneticPr fontId="5" type="noConversion"/>
  </si>
  <si>
    <t>一方面玩家制造更多的车，并武装这些车辆</t>
    <phoneticPr fontId="5" type="noConversion"/>
  </si>
  <si>
    <t>装备在整车中的属性比例</t>
    <phoneticPr fontId="5" type="noConversion"/>
  </si>
  <si>
    <t>低等级</t>
    <phoneticPr fontId="5" type="noConversion"/>
  </si>
  <si>
    <t>中等级</t>
    <phoneticPr fontId="5" type="noConversion"/>
  </si>
  <si>
    <t>高等级</t>
    <phoneticPr fontId="5" type="noConversion"/>
  </si>
  <si>
    <t>后期</t>
    <phoneticPr fontId="5" type="noConversion"/>
  </si>
  <si>
    <t>品质预期</t>
    <phoneticPr fontId="5" type="noConversion"/>
  </si>
  <si>
    <t>我们通过投放的规划，使得一辆车用完每日精力值时数学期望是得到品质3装备。玩家的付费或者后续改进会提高装备的品质。若玩家仅完成每日任务，其平均得到品质2装备。</t>
    <phoneticPr fontId="5" type="noConversion"/>
  </si>
  <si>
    <t>几条追求线</t>
    <phoneticPr fontId="5" type="noConversion"/>
  </si>
  <si>
    <t>对一场战斗没有太强作用，主要可以加快玩家march的节奏。</t>
    <phoneticPr fontId="5" type="noConversion"/>
  </si>
  <si>
    <t>跟随游戏进程会解锁车队。玩家解锁车队时将车队都用上是理性的选择。</t>
    <phoneticPr fontId="5" type="noConversion"/>
  </si>
  <si>
    <t>我们主要希望玩家追求车辆级别。</t>
    <phoneticPr fontId="5" type="noConversion"/>
  </si>
  <si>
    <t>车辆的战斗力提升重点转移到装备上。获得高装等的装备、将车辆承重占满十分关键。</t>
    <phoneticPr fontId="5" type="noConversion"/>
  </si>
  <si>
    <t>根据装备系统的设定，装备等级与装备品质的提高客观上将使得装备上的属性条目增加，这将带来额外的收益。</t>
    <phoneticPr fontId="5" type="noConversion"/>
  </si>
  <si>
    <t>用更好的装备将车辆承重填满。车辆承重上升相对快，而装备等级与重量成正比。</t>
    <phoneticPr fontId="5" type="noConversion"/>
  </si>
  <si>
    <t>品质带来的突变比较明显，但获得困难。品质相当于重量（或装备等级）的含金量。</t>
    <phoneticPr fontId="5" type="noConversion"/>
  </si>
  <si>
    <t>车辆本体属性</t>
    <phoneticPr fontId="5" type="noConversion"/>
  </si>
  <si>
    <t>装备等级</t>
    <phoneticPr fontId="5" type="noConversion"/>
  </si>
  <si>
    <t>装备品质</t>
    <phoneticPr fontId="5" type="noConversion"/>
  </si>
  <si>
    <t>更多的车队</t>
    <phoneticPr fontId="5" type="noConversion"/>
  </si>
  <si>
    <t>后备车辆</t>
    <phoneticPr fontId="5" type="noConversion"/>
  </si>
  <si>
    <t>其他</t>
    <phoneticPr fontId="5" type="noConversion"/>
  </si>
  <si>
    <t>前期</t>
    <phoneticPr fontId="5" type="noConversion"/>
  </si>
  <si>
    <t>一定级别后</t>
    <phoneticPr fontId="5" type="noConversion"/>
  </si>
  <si>
    <t>占满承重后</t>
    <phoneticPr fontId="5" type="noConversion"/>
  </si>
  <si>
    <t>关于同tier装备的选择</t>
    <phoneticPr fontId="5" type="noConversion"/>
  </si>
  <si>
    <t>在提高品质的两个方式上，用赌博取向和用稳健取向的数学期望相等，如果我们有进一步的需求则在此基础上调整</t>
    <phoneticPr fontId="5" type="noConversion"/>
  </si>
  <si>
    <t>车辆级别</t>
    <phoneticPr fontId="5" type="noConversion"/>
  </si>
  <si>
    <t>车辆的级别会带来比率计算上的优势。在前期促进玩家升级车辆。</t>
    <phoneticPr fontId="5" type="noConversion"/>
  </si>
  <si>
    <t>随升级而提升，上升相对慢。</t>
    <phoneticPr fontId="5" type="noConversion"/>
  </si>
  <si>
    <t>追求重点</t>
    <phoneticPr fontId="5" type="noConversion"/>
  </si>
  <si>
    <t>同品质的装备之间的选择可能成为一个风险，建议回头看一下。如：tier1装备中的1、2、3、4级，玩家在选择时如何处理？</t>
    <phoneticPr fontId="5" type="noConversion"/>
  </si>
  <si>
    <t>装备应当是直接用普通品质的合成可以快速的增长全体power，但增长单个车队的power主要靠稀有度</t>
    <phoneticPr fontId="5" type="noConversion"/>
  </si>
  <si>
    <t>1、两个数组，一个是属性价值，一个是换算参数</t>
    <phoneticPr fontId="5" type="noConversion"/>
  </si>
  <si>
    <t>2、将初始属性、级别作为数组输入</t>
    <phoneticPr fontId="5" type="noConversion"/>
  </si>
  <si>
    <t>3、跑完后重新输入初始属性、级别</t>
    <phoneticPr fontId="5" type="noConversion"/>
  </si>
  <si>
    <t>求最大值过程：n个for循环，通过比率来求极值。</t>
    <phoneticPr fontId="5" type="noConversion"/>
  </si>
  <si>
    <t>每帧刷新：各个装备位上</t>
    <phoneticPr fontId="5" type="noConversion"/>
  </si>
  <si>
    <t>步进值可以手调（直接进代码改也可以，因为是lua）</t>
    <phoneticPr fontId="5" type="noConversion"/>
  </si>
  <si>
    <t>每个装备位上5个槽</t>
    <phoneticPr fontId="5" type="noConversion"/>
  </si>
  <si>
    <t>静态的量：初始属性、</t>
    <phoneticPr fontId="5" type="noConversion"/>
  </si>
  <si>
    <t>界面：</t>
    <phoneticPr fontId="5" type="noConversion"/>
  </si>
  <si>
    <t>Engine</t>
    <phoneticPr fontId="5" type="noConversion"/>
  </si>
  <si>
    <t>x%</t>
    <phoneticPr fontId="5" type="noConversion"/>
  </si>
  <si>
    <t>y点</t>
    <phoneticPr fontId="5" type="noConversion"/>
  </si>
  <si>
    <t>两个按钮，run</t>
    <phoneticPr fontId="5" type="noConversion"/>
  </si>
  <si>
    <t>挑战点：</t>
    <phoneticPr fontId="5" type="noConversion"/>
  </si>
  <si>
    <t>lua从excel表中读取数值</t>
    <phoneticPr fontId="5" type="noConversion"/>
  </si>
  <si>
    <t>for循环效率得运行之后才知道</t>
    <phoneticPr fontId="5" type="noConversion"/>
  </si>
  <si>
    <t>再到1%</t>
    <phoneticPr fontId="5" type="noConversion"/>
  </si>
  <si>
    <t>几个参数</t>
    <phoneticPr fontId="5" type="noConversion"/>
  </si>
  <si>
    <t>lv</t>
    <phoneticPr fontId="5" type="noConversion"/>
  </si>
  <si>
    <t>一级table</t>
    <phoneticPr fontId="5" type="noConversion"/>
  </si>
  <si>
    <t>total</t>
    <phoneticPr fontId="5" type="noConversion"/>
  </si>
  <si>
    <t>body</t>
    <phoneticPr fontId="5" type="noConversion"/>
  </si>
  <si>
    <t>engine</t>
    <phoneticPr fontId="5" type="noConversion"/>
  </si>
  <si>
    <t>weapon</t>
    <phoneticPr fontId="5" type="noConversion"/>
  </si>
  <si>
    <t>二级</t>
    <phoneticPr fontId="5" type="noConversion"/>
  </si>
  <si>
    <t>三级</t>
    <phoneticPr fontId="5" type="noConversion"/>
  </si>
  <si>
    <t>percentage</t>
    <phoneticPr fontId="5" type="noConversion"/>
  </si>
  <si>
    <t>先从0.01%开始</t>
    <phoneticPr fontId="5" type="noConversion"/>
  </si>
  <si>
    <t>再到5%</t>
    <phoneticPr fontId="5" type="noConversion"/>
  </si>
  <si>
    <t>全部为global</t>
    <phoneticPr fontId="5" type="noConversion"/>
  </si>
  <si>
    <t>value</t>
    <phoneticPr fontId="5" type="noConversion"/>
  </si>
  <si>
    <t>hp</t>
    <phoneticPr fontId="5" type="noConversion"/>
  </si>
  <si>
    <t>att</t>
    <phoneticPr fontId="5" type="noConversion"/>
  </si>
  <si>
    <t>def</t>
    <phoneticPr fontId="5" type="noConversion"/>
  </si>
  <si>
    <t>dgRtLv</t>
    <phoneticPr fontId="5" type="noConversion"/>
  </si>
  <si>
    <t>dgDgLv</t>
    <phoneticPr fontId="5" type="noConversion"/>
  </si>
  <si>
    <t>ctRtLv</t>
    <phoneticPr fontId="5" type="noConversion"/>
  </si>
  <si>
    <t>ctDgLv</t>
    <phoneticPr fontId="5" type="noConversion"/>
  </si>
  <si>
    <t>precs</t>
    <phoneticPr fontId="5" type="noConversion"/>
  </si>
  <si>
    <t>penetr</t>
    <phoneticPr fontId="5" type="noConversion"/>
  </si>
  <si>
    <t>tough</t>
    <phoneticPr fontId="5" type="noConversion"/>
  </si>
  <si>
    <t>由于装备上的属性是什么不好获取（装备表没传），我们先不讨论装备的属性是那几条</t>
    <phoneticPr fontId="5" type="noConversion"/>
  </si>
  <si>
    <t>所有装备都是在10条属性当中随机选那么几条</t>
    <phoneticPr fontId="5" type="noConversion"/>
  </si>
  <si>
    <t>级别</t>
    <phoneticPr fontId="5" type="noConversion"/>
  </si>
  <si>
    <t>statValue</t>
    <phoneticPr fontId="5" type="noConversion"/>
  </si>
  <si>
    <t>isRate</t>
    <phoneticPr fontId="5" type="noConversion"/>
  </si>
  <si>
    <t>isCounter</t>
    <phoneticPr fontId="5" type="noConversion"/>
  </si>
  <si>
    <t>rateFactor</t>
    <phoneticPr fontId="5" type="noConversion"/>
  </si>
  <si>
    <t>5个部位</t>
    <phoneticPr fontId="5" type="noConversion"/>
  </si>
  <si>
    <t>建立一个最大值和一个</t>
    <phoneticPr fontId="5" type="noConversion"/>
  </si>
  <si>
    <t>做到数字都显示出来，找ui要一些框、线</t>
    <phoneticPr fontId="5" type="noConversion"/>
  </si>
  <si>
    <t>c-10-n</t>
    <phoneticPr fontId="5" type="noConversion"/>
  </si>
  <si>
    <t>n层属性各跑1%到99%</t>
    <phoneticPr fontId="5" type="noConversion"/>
  </si>
  <si>
    <t>到这里检测条数问题</t>
    <phoneticPr fontId="5" type="noConversion"/>
  </si>
  <si>
    <t>之后可以把装备上是什么属性独立出来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</si>
</sst>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;[Red]\-#,##0\ "/>
    <numFmt numFmtId="177" formatCode="0_ "/>
    <numFmt numFmtId="178" formatCode="0.0%"/>
    <numFmt numFmtId="179" formatCode="0.0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1"/>
      <color theme="1"/>
      <name val="Arial Unicode MS"/>
      <family val="2"/>
      <charset val="134"/>
    </font>
    <font>
      <b/>
      <sz val="9"/>
      <color rgb="FF000000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7"/>
      <color theme="1"/>
      <name val="Times New Roman"/>
      <family val="1"/>
    </font>
    <font>
      <i/>
      <sz val="9"/>
      <color rgb="FF000000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7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0"/>
      <color rgb="FF222222"/>
      <name val="Arial Unicode MS"/>
      <family val="2"/>
      <charset val="134"/>
    </font>
    <font>
      <sz val="11"/>
      <color rgb="FF3F3F76"/>
      <name val="宋体"/>
      <family val="2"/>
      <charset val="134"/>
      <scheme val="minor"/>
    </font>
    <font>
      <b/>
      <sz val="10"/>
      <color theme="1"/>
      <name val="Arial Unicode MS"/>
      <family val="2"/>
      <charset val="134"/>
    </font>
    <font>
      <sz val="11"/>
      <color theme="0" tint="-0.34998626667073579"/>
      <name val="Arial Unicode MS"/>
      <family val="2"/>
      <charset val="134"/>
    </font>
    <font>
      <sz val="11"/>
      <color rgb="FF9C65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b/>
      <sz val="10"/>
      <color theme="0" tint="-0.14999847407452621"/>
      <name val="Arial Unicode MS"/>
      <family val="2"/>
      <charset val="134"/>
    </font>
    <font>
      <sz val="11"/>
      <color theme="0" tint="-0.14999847407452621"/>
      <name val="Arial Unicode MS"/>
      <family val="2"/>
      <charset val="134"/>
    </font>
    <font>
      <sz val="11"/>
      <color theme="0" tint="-0.14999847407452621"/>
      <name val="宋体"/>
      <family val="2"/>
      <charset val="134"/>
      <scheme val="minor"/>
    </font>
    <font>
      <sz val="11"/>
      <color theme="0" tint="-0.1499984740745262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22" fillId="11" borderId="27" applyNumberFormat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25" fillId="16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7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76" fontId="8" fillId="0" borderId="0" xfId="0" applyNumberFormat="1" applyFont="1" applyAlignment="1">
      <alignment horizontal="right" vertical="center" wrapText="1"/>
    </xf>
    <xf numFmtId="176" fontId="8" fillId="0" borderId="0" xfId="0" applyNumberFormat="1" applyFont="1" applyAlignment="1">
      <alignment horizontal="center" vertical="center" wrapText="1"/>
    </xf>
    <xf numFmtId="46" fontId="8" fillId="0" borderId="0" xfId="0" applyNumberFormat="1" applyFont="1" applyAlignment="1">
      <alignment horizontal="center" vertical="center" wrapText="1"/>
    </xf>
    <xf numFmtId="176" fontId="8" fillId="0" borderId="0" xfId="0" applyNumberFormat="1" applyFont="1" applyBorder="1" applyAlignment="1">
      <alignment horizontal="right" vertical="center" wrapText="1"/>
    </xf>
    <xf numFmtId="176" fontId="8" fillId="0" borderId="0" xfId="0" applyNumberFormat="1" applyFont="1" applyAlignment="1">
      <alignment horizontal="left" vertical="center" wrapText="1"/>
    </xf>
    <xf numFmtId="9" fontId="8" fillId="0" borderId="0" xfId="0" applyNumberFormat="1" applyFont="1" applyAlignment="1">
      <alignment horizontal="left" vertical="center" wrapText="1"/>
    </xf>
    <xf numFmtId="176" fontId="9" fillId="0" borderId="12" xfId="0" applyNumberFormat="1" applyFont="1" applyBorder="1" applyAlignment="1">
      <alignment horizontal="center" vertical="center" wrapText="1"/>
    </xf>
    <xf numFmtId="176" fontId="8" fillId="4" borderId="13" xfId="0" applyNumberFormat="1" applyFont="1" applyFill="1" applyBorder="1" applyAlignment="1">
      <alignment horizontal="center" vertical="center" wrapText="1"/>
    </xf>
    <xf numFmtId="176" fontId="8" fillId="4" borderId="10" xfId="0" applyNumberFormat="1" applyFont="1" applyFill="1" applyBorder="1" applyAlignment="1">
      <alignment horizontal="center" vertical="center" wrapText="1"/>
    </xf>
    <xf numFmtId="176" fontId="8" fillId="4" borderId="7" xfId="0" applyNumberFormat="1" applyFont="1" applyFill="1" applyBorder="1" applyAlignment="1">
      <alignment horizontal="center" vertical="center" wrapText="1"/>
    </xf>
    <xf numFmtId="176" fontId="8" fillId="5" borderId="7" xfId="0" applyNumberFormat="1" applyFont="1" applyFill="1" applyBorder="1" applyAlignment="1">
      <alignment horizontal="center" vertical="center" wrapText="1"/>
    </xf>
    <xf numFmtId="176" fontId="8" fillId="5" borderId="10" xfId="0" applyNumberFormat="1" applyFont="1" applyFill="1" applyBorder="1" applyAlignment="1">
      <alignment horizontal="center" vertical="center" wrapText="1"/>
    </xf>
    <xf numFmtId="176" fontId="8" fillId="0" borderId="12" xfId="0" applyNumberFormat="1" applyFont="1" applyBorder="1" applyAlignment="1">
      <alignment horizontal="center" vertical="center" wrapText="1"/>
    </xf>
    <xf numFmtId="176" fontId="8" fillId="0" borderId="15" xfId="0" applyNumberFormat="1" applyFont="1" applyBorder="1" applyAlignment="1">
      <alignment horizontal="center" vertical="center" wrapText="1"/>
    </xf>
    <xf numFmtId="9" fontId="8" fillId="0" borderId="15" xfId="0" applyNumberFormat="1" applyFont="1" applyBorder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 wrapText="1"/>
    </xf>
    <xf numFmtId="46" fontId="8" fillId="0" borderId="0" xfId="0" applyNumberFormat="1" applyFont="1" applyAlignment="1">
      <alignment horizontal="right" vertical="center" wrapText="1"/>
    </xf>
    <xf numFmtId="176" fontId="8" fillId="0" borderId="6" xfId="0" applyNumberFormat="1" applyFont="1" applyBorder="1" applyAlignment="1">
      <alignment horizontal="right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176" fontId="8" fillId="0" borderId="6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8" fillId="0" borderId="16" xfId="0" applyNumberFormat="1" applyFont="1" applyBorder="1" applyAlignment="1">
      <alignment horizontal="left" vertical="center" wrapText="1"/>
    </xf>
    <xf numFmtId="46" fontId="8" fillId="0" borderId="6" xfId="0" applyNumberFormat="1" applyFont="1" applyBorder="1" applyAlignment="1">
      <alignment horizontal="right" vertical="center" wrapText="1"/>
    </xf>
    <xf numFmtId="176" fontId="8" fillId="0" borderId="0" xfId="0" applyNumberFormat="1" applyFont="1" applyFill="1" applyBorder="1" applyAlignment="1">
      <alignment horizontal="right" vertical="center" wrapText="1"/>
    </xf>
    <xf numFmtId="176" fontId="8" fillId="0" borderId="6" xfId="0" applyNumberFormat="1" applyFont="1" applyFill="1" applyBorder="1" applyAlignment="1">
      <alignment horizontal="right" vertical="center" wrapText="1"/>
    </xf>
    <xf numFmtId="176" fontId="8" fillId="0" borderId="0" xfId="0" applyNumberFormat="1" applyFont="1" applyFill="1" applyAlignment="1">
      <alignment horizontal="right" vertical="center" wrapText="1"/>
    </xf>
    <xf numFmtId="176" fontId="8" fillId="0" borderId="11" xfId="0" applyNumberFormat="1" applyFont="1" applyBorder="1" applyAlignment="1">
      <alignment horizontal="left" vertical="center" wrapText="1"/>
    </xf>
    <xf numFmtId="176" fontId="8" fillId="0" borderId="0" xfId="0" applyNumberFormat="1" applyFont="1" applyBorder="1" applyAlignment="1">
      <alignment horizontal="left" vertical="center" wrapText="1"/>
    </xf>
    <xf numFmtId="176" fontId="8" fillId="0" borderId="11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46" fontId="8" fillId="0" borderId="0" xfId="0" applyNumberFormat="1" applyFont="1" applyBorder="1" applyAlignment="1">
      <alignment horizontal="right" vertical="center" wrapText="1"/>
    </xf>
    <xf numFmtId="46" fontId="8" fillId="0" borderId="12" xfId="0" applyNumberFormat="1" applyFont="1" applyBorder="1" applyAlignment="1">
      <alignment horizontal="right" vertical="center" wrapText="1"/>
    </xf>
    <xf numFmtId="176" fontId="8" fillId="0" borderId="15" xfId="0" applyNumberFormat="1" applyFont="1" applyBorder="1" applyAlignment="1">
      <alignment horizontal="right" vertical="center" wrapText="1"/>
    </xf>
    <xf numFmtId="176" fontId="8" fillId="0" borderId="12" xfId="0" applyNumberFormat="1" applyFont="1" applyFill="1" applyBorder="1" applyAlignment="1">
      <alignment horizontal="right" vertical="center" wrapText="1"/>
    </xf>
    <xf numFmtId="176" fontId="8" fillId="0" borderId="15" xfId="0" applyNumberFormat="1" applyFont="1" applyFill="1" applyBorder="1" applyAlignment="1">
      <alignment horizontal="right" vertical="center" wrapText="1"/>
    </xf>
    <xf numFmtId="176" fontId="8" fillId="0" borderId="14" xfId="0" applyNumberFormat="1" applyFont="1" applyBorder="1" applyAlignment="1">
      <alignment horizontal="center" vertical="center" wrapText="1"/>
    </xf>
    <xf numFmtId="176" fontId="8" fillId="0" borderId="12" xfId="0" applyNumberFormat="1" applyFont="1" applyBorder="1" applyAlignment="1">
      <alignment horizontal="right" vertical="center" wrapText="1"/>
    </xf>
    <xf numFmtId="176" fontId="8" fillId="0" borderId="14" xfId="0" applyNumberFormat="1" applyFont="1" applyBorder="1" applyAlignment="1">
      <alignment horizontal="left" vertical="center" wrapText="1"/>
    </xf>
    <xf numFmtId="46" fontId="8" fillId="0" borderId="15" xfId="0" applyNumberFormat="1" applyFont="1" applyBorder="1" applyAlignment="1">
      <alignment horizontal="right" vertical="center" wrapText="1"/>
    </xf>
    <xf numFmtId="176" fontId="8" fillId="0" borderId="11" xfId="0" applyNumberFormat="1" applyFont="1" applyBorder="1" applyAlignment="1">
      <alignment horizontal="right" vertical="center" wrapText="1"/>
    </xf>
    <xf numFmtId="9" fontId="8" fillId="0" borderId="6" xfId="0" applyNumberFormat="1" applyFont="1" applyBorder="1" applyAlignment="1">
      <alignment horizontal="right" vertical="center" wrapText="1"/>
    </xf>
    <xf numFmtId="176" fontId="8" fillId="0" borderId="12" xfId="0" applyNumberFormat="1" applyFont="1" applyBorder="1" applyAlignment="1">
      <alignment horizontal="left" vertical="center" wrapText="1"/>
    </xf>
    <xf numFmtId="9" fontId="8" fillId="0" borderId="15" xfId="0" applyNumberFormat="1" applyFont="1" applyBorder="1" applyAlignment="1">
      <alignment horizontal="right" vertical="center" wrapText="1"/>
    </xf>
    <xf numFmtId="176" fontId="8" fillId="0" borderId="17" xfId="0" applyNumberFormat="1" applyFont="1" applyBorder="1" applyAlignment="1">
      <alignment horizontal="right" vertical="center" wrapText="1"/>
    </xf>
    <xf numFmtId="176" fontId="8" fillId="0" borderId="11" xfId="0" applyNumberFormat="1" applyFont="1" applyFill="1" applyBorder="1" applyAlignment="1">
      <alignment horizontal="right" vertical="center" wrapText="1"/>
    </xf>
    <xf numFmtId="177" fontId="8" fillId="0" borderId="15" xfId="0" applyNumberFormat="1" applyFont="1" applyBorder="1" applyAlignment="1">
      <alignment horizontal="right" vertical="center" wrapText="1"/>
    </xf>
    <xf numFmtId="9" fontId="8" fillId="0" borderId="18" xfId="0" applyNumberFormat="1" applyFont="1" applyBorder="1" applyAlignment="1">
      <alignment horizontal="right" vertical="center" wrapText="1"/>
    </xf>
    <xf numFmtId="9" fontId="8" fillId="0" borderId="17" xfId="0" applyNumberFormat="1" applyFont="1" applyBorder="1" applyAlignment="1">
      <alignment horizontal="left" vertical="center" wrapText="1"/>
    </xf>
    <xf numFmtId="9" fontId="8" fillId="0" borderId="0" xfId="0" applyNumberFormat="1" applyFont="1" applyBorder="1" applyAlignment="1">
      <alignment horizontal="left" vertical="center" wrapText="1"/>
    </xf>
    <xf numFmtId="9" fontId="8" fillId="0" borderId="12" xfId="0" applyNumberFormat="1" applyFont="1" applyBorder="1" applyAlignment="1">
      <alignment horizontal="left" vertical="center" wrapText="1"/>
    </xf>
    <xf numFmtId="9" fontId="8" fillId="0" borderId="0" xfId="1" applyFont="1" applyAlignment="1">
      <alignment horizontal="right" vertical="center" wrapText="1"/>
    </xf>
    <xf numFmtId="1" fontId="7" fillId="0" borderId="0" xfId="0" applyNumberFormat="1" applyFont="1" applyBorder="1" applyAlignment="1">
      <alignment vertical="center" wrapText="1"/>
    </xf>
    <xf numFmtId="9" fontId="7" fillId="0" borderId="5" xfId="1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Alignment="1">
      <alignment horizontal="left" vertical="center" wrapText="1"/>
    </xf>
    <xf numFmtId="0" fontId="11" fillId="3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right" vertical="center"/>
    </xf>
    <xf numFmtId="9" fontId="12" fillId="0" borderId="0" xfId="0" applyNumberFormat="1" applyFont="1" applyBorder="1" applyAlignment="1">
      <alignment horizontal="right" vertical="center"/>
    </xf>
    <xf numFmtId="0" fontId="7" fillId="3" borderId="2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9" fontId="7" fillId="0" borderId="3" xfId="1" applyFont="1" applyBorder="1" applyAlignment="1">
      <alignment vertical="center" wrapText="1"/>
    </xf>
    <xf numFmtId="10" fontId="7" fillId="0" borderId="5" xfId="0" applyNumberFormat="1" applyFont="1" applyBorder="1" applyAlignment="1">
      <alignment vertical="center" wrapText="1"/>
    </xf>
    <xf numFmtId="10" fontId="7" fillId="0" borderId="3" xfId="0" applyNumberFormat="1" applyFont="1" applyBorder="1" applyAlignment="1">
      <alignment vertical="center" wrapText="1"/>
    </xf>
    <xf numFmtId="9" fontId="7" fillId="0" borderId="0" xfId="1" applyFont="1">
      <alignment vertical="center"/>
    </xf>
    <xf numFmtId="1" fontId="7" fillId="0" borderId="0" xfId="0" applyNumberFormat="1" applyFont="1">
      <alignment vertical="center"/>
    </xf>
    <xf numFmtId="178" fontId="7" fillId="0" borderId="0" xfId="1" applyNumberFormat="1" applyFont="1">
      <alignment vertical="center"/>
    </xf>
    <xf numFmtId="0" fontId="7" fillId="3" borderId="0" xfId="0" applyFont="1" applyFill="1">
      <alignment vertical="center"/>
    </xf>
    <xf numFmtId="0" fontId="15" fillId="0" borderId="0" xfId="0" applyFont="1" applyBorder="1" applyAlignment="1">
      <alignment horizontal="left" vertical="center" indent="1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13" fillId="3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9" fontId="7" fillId="0" borderId="0" xfId="0" applyNumberFormat="1" applyFont="1" applyAlignment="1">
      <alignment horizontal="left" vertical="center" wrapText="1"/>
    </xf>
    <xf numFmtId="178" fontId="7" fillId="0" borderId="0" xfId="0" applyNumberFormat="1" applyFont="1" applyAlignment="1">
      <alignment horizontal="left" vertical="center" wrapText="1"/>
    </xf>
    <xf numFmtId="178" fontId="7" fillId="2" borderId="0" xfId="0" applyNumberFormat="1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9" fontId="7" fillId="3" borderId="24" xfId="0" applyNumberFormat="1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left" vertical="center" wrapText="1"/>
    </xf>
    <xf numFmtId="0" fontId="7" fillId="6" borderId="25" xfId="1" applyNumberFormat="1" applyFont="1" applyFill="1" applyBorder="1" applyAlignment="1">
      <alignment horizontal="left" vertical="center" wrapText="1"/>
    </xf>
    <xf numFmtId="0" fontId="7" fillId="6" borderId="25" xfId="0" applyFont="1" applyFill="1" applyBorder="1" applyAlignment="1">
      <alignment horizontal="left" vertical="center" wrapText="1"/>
    </xf>
    <xf numFmtId="0" fontId="7" fillId="6" borderId="26" xfId="0" applyFont="1" applyFill="1" applyBorder="1" applyAlignment="1">
      <alignment horizontal="left" vertical="center" wrapText="1"/>
    </xf>
    <xf numFmtId="9" fontId="7" fillId="3" borderId="19" xfId="0" applyNumberFormat="1" applyFont="1" applyFill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21" xfId="0" applyFont="1" applyFill="1" applyBorder="1" applyAlignment="1">
      <alignment horizontal="left" vertical="center" wrapText="1"/>
    </xf>
    <xf numFmtId="9" fontId="7" fillId="3" borderId="0" xfId="0" applyNumberFormat="1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9" fontId="7" fillId="3" borderId="5" xfId="0" applyNumberFormat="1" applyFont="1" applyFill="1" applyBorder="1" applyAlignment="1">
      <alignment horizontal="left" vertical="center" wrapText="1"/>
    </xf>
    <xf numFmtId="9" fontId="7" fillId="0" borderId="0" xfId="0" applyNumberFormat="1" applyFont="1" applyBorder="1" applyAlignment="1">
      <alignment horizontal="left" vertical="center" wrapText="1"/>
    </xf>
    <xf numFmtId="178" fontId="7" fillId="0" borderId="0" xfId="0" applyNumberFormat="1" applyFont="1" applyBorder="1" applyAlignment="1">
      <alignment horizontal="left" vertical="center" wrapText="1"/>
    </xf>
    <xf numFmtId="178" fontId="7" fillId="0" borderId="5" xfId="0" applyNumberFormat="1" applyFont="1" applyBorder="1" applyAlignment="1">
      <alignment horizontal="left" vertical="center" wrapText="1"/>
    </xf>
    <xf numFmtId="178" fontId="7" fillId="0" borderId="21" xfId="1" applyNumberFormat="1" applyFont="1" applyBorder="1" applyAlignment="1">
      <alignment horizontal="left" vertical="center" wrapText="1"/>
    </xf>
    <xf numFmtId="178" fontId="7" fillId="0" borderId="22" xfId="1" applyNumberFormat="1" applyFont="1" applyBorder="1" applyAlignment="1">
      <alignment horizontal="left" vertical="center" wrapText="1"/>
    </xf>
    <xf numFmtId="9" fontId="7" fillId="0" borderId="1" xfId="0" applyNumberFormat="1" applyFont="1" applyBorder="1" applyAlignment="1">
      <alignment horizontal="left" vertical="center" wrapText="1"/>
    </xf>
    <xf numFmtId="178" fontId="7" fillId="0" borderId="1" xfId="0" applyNumberFormat="1" applyFont="1" applyBorder="1" applyAlignment="1">
      <alignment horizontal="left" vertical="center" wrapText="1"/>
    </xf>
    <xf numFmtId="178" fontId="7" fillId="0" borderId="3" xfId="0" applyNumberFormat="1" applyFont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178" fontId="7" fillId="2" borderId="25" xfId="0" applyNumberFormat="1" applyFont="1" applyFill="1" applyBorder="1" applyAlignment="1">
      <alignment horizontal="left" vertical="center" wrapText="1"/>
    </xf>
    <xf numFmtId="178" fontId="7" fillId="2" borderId="26" xfId="0" applyNumberFormat="1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horizontal="left" vertical="center" wrapText="1"/>
    </xf>
    <xf numFmtId="9" fontId="7" fillId="3" borderId="21" xfId="0" applyNumberFormat="1" applyFont="1" applyFill="1" applyBorder="1" applyAlignment="1">
      <alignment horizontal="left" vertical="center" wrapText="1"/>
    </xf>
    <xf numFmtId="178" fontId="7" fillId="0" borderId="21" xfId="0" applyNumberFormat="1" applyFont="1" applyBorder="1" applyAlignment="1">
      <alignment horizontal="left" vertical="center" wrapText="1"/>
    </xf>
    <xf numFmtId="178" fontId="7" fillId="0" borderId="22" xfId="0" applyNumberFormat="1" applyFont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center" wrapText="1"/>
    </xf>
    <xf numFmtId="9" fontId="7" fillId="8" borderId="0" xfId="0" applyNumberFormat="1" applyFont="1" applyFill="1" applyAlignment="1">
      <alignment horizontal="left" vertical="center" wrapText="1"/>
    </xf>
    <xf numFmtId="9" fontId="7" fillId="9" borderId="0" xfId="1" applyFont="1" applyFill="1" applyAlignment="1">
      <alignment horizontal="left" vertical="center" wrapText="1"/>
    </xf>
    <xf numFmtId="9" fontId="7" fillId="9" borderId="0" xfId="0" applyNumberFormat="1" applyFont="1" applyFill="1" applyAlignment="1">
      <alignment horizontal="left" vertical="center" wrapText="1"/>
    </xf>
    <xf numFmtId="0" fontId="11" fillId="3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7" fillId="10" borderId="0" xfId="0" applyFont="1" applyFill="1">
      <alignment vertical="center"/>
    </xf>
    <xf numFmtId="9" fontId="7" fillId="2" borderId="0" xfId="1" applyFont="1" applyFill="1">
      <alignment vertical="center"/>
    </xf>
    <xf numFmtId="179" fontId="7" fillId="0" borderId="0" xfId="0" applyNumberFormat="1" applyFont="1">
      <alignment vertical="center"/>
    </xf>
    <xf numFmtId="0" fontId="7" fillId="3" borderId="0" xfId="0" applyFont="1" applyFill="1" applyBorder="1" applyAlignment="1">
      <alignment horizontal="left" vertical="center" wrapText="1"/>
    </xf>
    <xf numFmtId="9" fontId="7" fillId="0" borderId="22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9" fontId="7" fillId="0" borderId="22" xfId="1" applyFont="1" applyBorder="1" applyAlignment="1">
      <alignment horizontal="left" vertical="center" wrapText="1"/>
    </xf>
    <xf numFmtId="9" fontId="7" fillId="0" borderId="1" xfId="1" applyFont="1" applyBorder="1" applyAlignment="1">
      <alignment horizontal="left" vertical="center" wrapText="1"/>
    </xf>
    <xf numFmtId="9" fontId="7" fillId="0" borderId="3" xfId="1" applyFont="1" applyBorder="1" applyAlignment="1">
      <alignment horizontal="left" vertical="center" wrapText="1"/>
    </xf>
    <xf numFmtId="0" fontId="21" fillId="0" borderId="0" xfId="0" applyFont="1">
      <alignment vertical="center"/>
    </xf>
    <xf numFmtId="0" fontId="7" fillId="7" borderId="0" xfId="0" applyFont="1" applyFill="1">
      <alignment vertical="center"/>
    </xf>
    <xf numFmtId="1" fontId="7" fillId="7" borderId="0" xfId="0" applyNumberFormat="1" applyFont="1" applyFill="1">
      <alignment vertical="center"/>
    </xf>
    <xf numFmtId="179" fontId="7" fillId="7" borderId="0" xfId="0" applyNumberFormat="1" applyFont="1" applyFill="1">
      <alignment vertical="center"/>
    </xf>
    <xf numFmtId="0" fontId="7" fillId="7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 wrapText="1"/>
    </xf>
    <xf numFmtId="0" fontId="23" fillId="3" borderId="20" xfId="5" applyFont="1" applyFill="1" applyBorder="1" applyAlignment="1">
      <alignment horizontal="center"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0" fillId="0" borderId="0" xfId="0">
      <alignment vertical="center"/>
    </xf>
    <xf numFmtId="1" fontId="0" fillId="0" borderId="0" xfId="0" applyNumberFormat="1">
      <alignment vertical="center"/>
    </xf>
    <xf numFmtId="1" fontId="7" fillId="0" borderId="0" xfId="0" applyNumberFormat="1" applyFont="1" applyFill="1" applyAlignment="1">
      <alignment vertical="center" wrapText="1"/>
    </xf>
    <xf numFmtId="0" fontId="20" fillId="3" borderId="20" xfId="5" applyFont="1" applyFill="1" applyBorder="1" applyAlignment="1">
      <alignment horizontal="center" vertical="center" wrapText="1"/>
    </xf>
    <xf numFmtId="0" fontId="20" fillId="12" borderId="0" xfId="5" applyFont="1" applyFill="1" applyBorder="1" applyAlignment="1">
      <alignment horizontal="center" vertical="center" wrapText="1"/>
    </xf>
    <xf numFmtId="0" fontId="20" fillId="3" borderId="0" xfId="5" applyFont="1" applyFill="1" applyBorder="1" applyAlignment="1">
      <alignment horizontal="center" vertical="center" wrapText="1"/>
    </xf>
    <xf numFmtId="9" fontId="7" fillId="3" borderId="0" xfId="1" applyFont="1" applyFill="1">
      <alignment vertical="center"/>
    </xf>
    <xf numFmtId="0" fontId="0" fillId="3" borderId="0" xfId="0" applyFill="1">
      <alignment vertical="center"/>
    </xf>
    <xf numFmtId="2" fontId="24" fillId="0" borderId="0" xfId="0" applyNumberFormat="1" applyFont="1" applyFill="1" applyAlignment="1">
      <alignment vertical="center" wrapText="1"/>
    </xf>
    <xf numFmtId="0" fontId="7" fillId="15" borderId="0" xfId="0" applyFont="1" applyFill="1">
      <alignment vertical="center"/>
    </xf>
    <xf numFmtId="9" fontId="7" fillId="0" borderId="0" xfId="0" applyNumberFormat="1" applyFont="1">
      <alignment vertical="center"/>
    </xf>
    <xf numFmtId="9" fontId="22" fillId="11" borderId="27" xfId="4" applyNumberFormat="1">
      <alignment vertical="center"/>
    </xf>
    <xf numFmtId="0" fontId="10" fillId="0" borderId="0" xfId="0" applyFont="1">
      <alignment vertical="center"/>
    </xf>
    <xf numFmtId="178" fontId="22" fillId="11" borderId="27" xfId="4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2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9" fontId="1" fillId="0" borderId="0" xfId="0" applyNumberFormat="1" applyFont="1" applyAlignment="1">
      <alignment horizontal="left" vertical="center" wrapText="1"/>
    </xf>
    <xf numFmtId="0" fontId="26" fillId="0" borderId="0" xfId="0" applyFont="1" applyBorder="1" applyAlignment="1">
      <alignment horizontal="left" vertical="center" indent="1"/>
    </xf>
    <xf numFmtId="0" fontId="1" fillId="0" borderId="0" xfId="0" applyFont="1">
      <alignment vertical="center"/>
    </xf>
    <xf numFmtId="0" fontId="1" fillId="3" borderId="0" xfId="0" applyFont="1" applyFill="1" applyBorder="1" applyAlignment="1">
      <alignment vertical="center" wrapText="1"/>
    </xf>
    <xf numFmtId="0" fontId="25" fillId="16" borderId="0" xfId="8" applyAlignment="1">
      <alignment horizontal="left" vertical="center"/>
    </xf>
    <xf numFmtId="0" fontId="27" fillId="3" borderId="20" xfId="5" applyFont="1" applyFill="1" applyBorder="1" applyAlignment="1">
      <alignment horizontal="center" vertical="center" wrapText="1"/>
    </xf>
    <xf numFmtId="0" fontId="28" fillId="0" borderId="0" xfId="0" applyFont="1" applyFill="1" applyAlignment="1">
      <alignment vertical="center" wrapText="1"/>
    </xf>
    <xf numFmtId="0" fontId="28" fillId="6" borderId="25" xfId="1" applyNumberFormat="1" applyFont="1" applyFill="1" applyBorder="1" applyAlignment="1">
      <alignment horizontal="left" vertical="center" wrapText="1"/>
    </xf>
    <xf numFmtId="9" fontId="28" fillId="0" borderId="21" xfId="1" applyNumberFormat="1" applyFont="1" applyBorder="1" applyAlignment="1">
      <alignment horizontal="left" vertical="center" wrapText="1"/>
    </xf>
    <xf numFmtId="9" fontId="28" fillId="0" borderId="0" xfId="0" applyNumberFormat="1" applyFont="1" applyBorder="1" applyAlignment="1">
      <alignment horizontal="left" vertical="center" wrapText="1"/>
    </xf>
    <xf numFmtId="178" fontId="28" fillId="0" borderId="0" xfId="0" applyNumberFormat="1" applyFont="1" applyBorder="1" applyAlignment="1">
      <alignment horizontal="left" vertical="center" wrapText="1"/>
    </xf>
    <xf numFmtId="178" fontId="28" fillId="0" borderId="5" xfId="0" applyNumberFormat="1" applyFont="1" applyBorder="1" applyAlignment="1">
      <alignment horizontal="left" vertical="center" wrapText="1"/>
    </xf>
    <xf numFmtId="178" fontId="28" fillId="0" borderId="21" xfId="0" applyNumberFormat="1" applyFont="1" applyBorder="1" applyAlignment="1">
      <alignment horizontal="left" vertical="center" wrapText="1"/>
    </xf>
    <xf numFmtId="178" fontId="28" fillId="2" borderId="25" xfId="0" applyNumberFormat="1" applyFont="1" applyFill="1" applyBorder="1" applyAlignment="1">
      <alignment horizontal="left" vertical="center" wrapText="1"/>
    </xf>
    <xf numFmtId="0" fontId="29" fillId="0" borderId="0" xfId="0" applyFont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11" fillId="3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176" fontId="8" fillId="0" borderId="12" xfId="0" applyNumberFormat="1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8" fillId="0" borderId="14" xfId="0" applyNumberFormat="1" applyFont="1" applyBorder="1" applyAlignment="1">
      <alignment horizontal="center" vertical="center" wrapText="1"/>
    </xf>
    <xf numFmtId="176" fontId="8" fillId="0" borderId="15" xfId="0" applyNumberFormat="1" applyFont="1" applyBorder="1" applyAlignment="1">
      <alignment horizontal="center" vertical="center" wrapText="1"/>
    </xf>
    <xf numFmtId="176" fontId="8" fillId="5" borderId="8" xfId="0" applyNumberFormat="1" applyFont="1" applyFill="1" applyBorder="1" applyAlignment="1">
      <alignment horizontal="center" vertical="center" wrapText="1"/>
    </xf>
    <xf numFmtId="176" fontId="8" fillId="5" borderId="9" xfId="0" applyNumberFormat="1" applyFont="1" applyFill="1" applyBorder="1" applyAlignment="1">
      <alignment horizontal="center" vertical="center" wrapText="1"/>
    </xf>
    <xf numFmtId="176" fontId="8" fillId="5" borderId="10" xfId="0" applyNumberFormat="1" applyFont="1" applyFill="1" applyBorder="1" applyAlignment="1">
      <alignment horizontal="center" vertical="center" wrapText="1"/>
    </xf>
    <xf numFmtId="46" fontId="8" fillId="0" borderId="0" xfId="0" applyNumberFormat="1" applyFont="1" applyAlignment="1">
      <alignment horizontal="center" vertical="center" wrapText="1"/>
    </xf>
    <xf numFmtId="176" fontId="8" fillId="4" borderId="7" xfId="0" applyNumberFormat="1" applyFont="1" applyFill="1" applyBorder="1" applyAlignment="1">
      <alignment horizontal="center" vertical="center" wrapText="1"/>
    </xf>
    <xf numFmtId="0" fontId="30" fillId="0" borderId="0" xfId="0" applyFont="1">
      <alignment vertical="center"/>
    </xf>
  </cellXfs>
  <cellStyles count="9">
    <cellStyle name="Input" xfId="4" builtinId="20"/>
    <cellStyle name="Neutral" xfId="8" builtinId="28"/>
    <cellStyle name="Normal" xfId="0" builtinId="0"/>
    <cellStyle name="Normal 2" xfId="2"/>
    <cellStyle name="Normal 2 2" xfId="7"/>
    <cellStyle name="Normal 3" xfId="3"/>
    <cellStyle name="Normal 4" xfId="5"/>
    <cellStyle name="Percent" xfId="1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'gow data'!$W$88:$W$108</c:f>
              <c:numCache>
                <c:formatCode>#,##0_ ;[Red]\-#,##0\ </c:formatCode>
                <c:ptCount val="21"/>
                <c:pt idx="0">
                  <c:v>2000</c:v>
                </c:pt>
                <c:pt idx="1">
                  <c:v>6000</c:v>
                </c:pt>
                <c:pt idx="2">
                  <c:v>12000</c:v>
                </c:pt>
                <c:pt idx="3">
                  <c:v>20000</c:v>
                </c:pt>
                <c:pt idx="4">
                  <c:v>30000</c:v>
                </c:pt>
                <c:pt idx="5">
                  <c:v>42000</c:v>
                </c:pt>
                <c:pt idx="6">
                  <c:v>70000</c:v>
                </c:pt>
                <c:pt idx="7">
                  <c:v>102000</c:v>
                </c:pt>
                <c:pt idx="8">
                  <c:v>138000</c:v>
                </c:pt>
                <c:pt idx="9">
                  <c:v>178000</c:v>
                </c:pt>
                <c:pt idx="10">
                  <c:v>222000</c:v>
                </c:pt>
                <c:pt idx="11">
                  <c:v>270000</c:v>
                </c:pt>
                <c:pt idx="12">
                  <c:v>322000</c:v>
                </c:pt>
                <c:pt idx="13">
                  <c:v>406000</c:v>
                </c:pt>
                <c:pt idx="14">
                  <c:v>496000</c:v>
                </c:pt>
                <c:pt idx="15">
                  <c:v>592000</c:v>
                </c:pt>
                <c:pt idx="16">
                  <c:v>694000</c:v>
                </c:pt>
                <c:pt idx="17">
                  <c:v>802000</c:v>
                </c:pt>
                <c:pt idx="18">
                  <c:v>916000</c:v>
                </c:pt>
                <c:pt idx="19">
                  <c:v>1036000</c:v>
                </c:pt>
                <c:pt idx="20">
                  <c:v>1204000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3872"/>
        <c:axId val="179865552"/>
      </c:scatterChart>
      <c:valAx>
        <c:axId val="1798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65552"/>
        <c:crosses val="autoZero"/>
        <c:crossBetween val="midCat"/>
      </c:valAx>
      <c:valAx>
        <c:axId val="1798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94</xdr:row>
      <xdr:rowOff>157162</xdr:rowOff>
    </xdr:from>
    <xdr:to>
      <xdr:col>15</xdr:col>
      <xdr:colOff>76200</xdr:colOff>
      <xdr:row>109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H23" sqref="H23"/>
    </sheetView>
  </sheetViews>
  <sheetFormatPr defaultRowHeight="16.5" x14ac:dyDescent="0.15"/>
  <cols>
    <col min="1" max="1" width="12.875" style="176" customWidth="1"/>
    <col min="2" max="16384" width="9" style="176"/>
  </cols>
  <sheetData>
    <row r="1" spans="1:15" ht="20.25" x14ac:dyDescent="0.15">
      <c r="A1" s="175" t="s">
        <v>690</v>
      </c>
      <c r="B1" s="173"/>
      <c r="C1" s="173"/>
      <c r="D1" s="173"/>
      <c r="E1" s="173"/>
      <c r="F1" s="173"/>
      <c r="G1" s="173"/>
      <c r="H1" s="173"/>
      <c r="I1" s="172"/>
      <c r="J1" s="172"/>
      <c r="K1" s="172"/>
      <c r="L1" s="172"/>
      <c r="M1" s="172"/>
      <c r="N1" s="172"/>
    </row>
    <row r="2" spans="1:15" x14ac:dyDescent="0.15">
      <c r="A2" s="177" t="s">
        <v>688</v>
      </c>
      <c r="B2" s="177" t="s">
        <v>691</v>
      </c>
      <c r="C2" s="177" t="s">
        <v>692</v>
      </c>
      <c r="D2" s="177" t="s">
        <v>693</v>
      </c>
      <c r="E2" s="177" t="s">
        <v>694</v>
      </c>
      <c r="F2" s="173"/>
      <c r="G2" s="173"/>
      <c r="H2" s="173"/>
      <c r="I2" s="173"/>
      <c r="J2" s="172"/>
      <c r="K2" s="172"/>
      <c r="L2" s="172"/>
      <c r="M2" s="172"/>
      <c r="N2" s="172"/>
      <c r="O2" s="172"/>
    </row>
    <row r="3" spans="1:15" x14ac:dyDescent="0.15">
      <c r="A3" s="174">
        <v>1</v>
      </c>
      <c r="B3" s="174">
        <v>0.28000000000000003</v>
      </c>
      <c r="C3" s="174">
        <v>0.5</v>
      </c>
      <c r="D3" s="174">
        <v>0.67</v>
      </c>
      <c r="E3" s="174">
        <v>0.75</v>
      </c>
      <c r="F3" s="172"/>
      <c r="G3" s="172"/>
      <c r="H3" s="172"/>
      <c r="I3" s="172"/>
      <c r="J3" s="174"/>
      <c r="K3" s="172"/>
      <c r="L3" s="174"/>
      <c r="M3" s="172"/>
      <c r="N3" s="172"/>
      <c r="O3" s="172"/>
    </row>
    <row r="4" spans="1:15" x14ac:dyDescent="0.1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5" ht="20.25" x14ac:dyDescent="0.15">
      <c r="A5" s="175" t="s">
        <v>697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</row>
    <row r="6" spans="1:15" x14ac:dyDescent="0.15">
      <c r="A6" s="177" t="s">
        <v>705</v>
      </c>
      <c r="B6" s="171" t="s">
        <v>718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</row>
    <row r="7" spans="1:15" x14ac:dyDescent="0.15">
      <c r="A7" s="177" t="s">
        <v>706</v>
      </c>
      <c r="B7" s="171" t="s">
        <v>703</v>
      </c>
      <c r="C7" s="172"/>
      <c r="D7" s="172"/>
      <c r="E7" s="172"/>
      <c r="F7" s="172"/>
      <c r="G7" s="172"/>
      <c r="H7" s="172"/>
      <c r="I7" s="172"/>
      <c r="J7" s="172"/>
      <c r="K7" s="172"/>
    </row>
    <row r="8" spans="1:15" x14ac:dyDescent="0.15">
      <c r="A8" s="177" t="s">
        <v>707</v>
      </c>
      <c r="B8" s="171" t="s">
        <v>704</v>
      </c>
      <c r="C8" s="172"/>
      <c r="D8" s="172"/>
      <c r="E8" s="172"/>
      <c r="F8" s="172"/>
      <c r="G8" s="172"/>
      <c r="H8" s="172"/>
      <c r="I8" s="172"/>
      <c r="J8" s="172"/>
      <c r="K8" s="172"/>
    </row>
    <row r="9" spans="1:15" x14ac:dyDescent="0.15">
      <c r="A9" s="177" t="s">
        <v>708</v>
      </c>
      <c r="B9" s="171" t="s">
        <v>699</v>
      </c>
      <c r="C9" s="172"/>
      <c r="D9" s="172"/>
      <c r="E9" s="172"/>
      <c r="F9" s="172"/>
      <c r="G9" s="172"/>
      <c r="H9" s="172"/>
      <c r="I9" s="172"/>
      <c r="J9" s="172"/>
      <c r="K9" s="172"/>
    </row>
    <row r="10" spans="1:15" x14ac:dyDescent="0.15">
      <c r="A10" s="177" t="s">
        <v>709</v>
      </c>
      <c r="B10" s="171" t="s">
        <v>698</v>
      </c>
      <c r="C10" s="172"/>
      <c r="D10" s="172"/>
      <c r="E10" s="172"/>
      <c r="F10" s="172"/>
      <c r="G10" s="172"/>
      <c r="H10" s="172"/>
      <c r="I10" s="172"/>
      <c r="J10" s="172"/>
      <c r="K10" s="172"/>
    </row>
    <row r="11" spans="1:15" x14ac:dyDescent="0.15">
      <c r="A11" s="177" t="s">
        <v>716</v>
      </c>
      <c r="B11" s="171" t="s">
        <v>717</v>
      </c>
      <c r="C11" s="172"/>
      <c r="D11" s="172"/>
      <c r="E11" s="172"/>
      <c r="F11" s="172"/>
      <c r="G11" s="172"/>
      <c r="H11" s="172"/>
      <c r="I11" s="172"/>
      <c r="J11" s="172"/>
      <c r="K11" s="172"/>
    </row>
    <row r="12" spans="1:15" x14ac:dyDescent="0.15">
      <c r="A12" s="177" t="s">
        <v>710</v>
      </c>
      <c r="B12" s="171" t="s">
        <v>702</v>
      </c>
      <c r="C12" s="172"/>
      <c r="D12" s="172"/>
      <c r="E12" s="172"/>
      <c r="F12" s="172"/>
      <c r="G12" s="172"/>
      <c r="H12" s="172"/>
      <c r="I12" s="172"/>
      <c r="J12" s="172"/>
      <c r="K12" s="172"/>
    </row>
    <row r="13" spans="1:15" x14ac:dyDescent="0.15">
      <c r="A13" s="172"/>
      <c r="B13" s="171"/>
      <c r="C13" s="172"/>
      <c r="D13" s="172"/>
      <c r="E13" s="172"/>
      <c r="F13" s="172"/>
      <c r="G13" s="172"/>
      <c r="H13" s="172"/>
      <c r="I13" s="172"/>
      <c r="J13" s="172"/>
      <c r="K13" s="172"/>
    </row>
    <row r="14" spans="1:15" ht="20.25" x14ac:dyDescent="0.15">
      <c r="A14" s="175" t="s">
        <v>719</v>
      </c>
      <c r="B14" s="171"/>
      <c r="C14" s="172"/>
      <c r="D14" s="172"/>
      <c r="E14" s="172"/>
      <c r="F14" s="172"/>
      <c r="G14" s="172"/>
      <c r="H14" s="172"/>
      <c r="I14" s="172"/>
      <c r="J14" s="172"/>
      <c r="K14" s="172"/>
    </row>
    <row r="15" spans="1:15" x14ac:dyDescent="0.15">
      <c r="A15" s="177" t="s">
        <v>711</v>
      </c>
      <c r="B15" s="171" t="s">
        <v>700</v>
      </c>
    </row>
    <row r="16" spans="1:15" x14ac:dyDescent="0.15">
      <c r="A16" s="177" t="s">
        <v>712</v>
      </c>
      <c r="B16" s="171" t="s">
        <v>701</v>
      </c>
    </row>
    <row r="17" spans="1:14" x14ac:dyDescent="0.15">
      <c r="A17" s="189" t="s">
        <v>713</v>
      </c>
      <c r="B17" s="171" t="s">
        <v>689</v>
      </c>
      <c r="C17" s="172"/>
      <c r="D17" s="172"/>
      <c r="F17" s="172"/>
    </row>
    <row r="18" spans="1:14" x14ac:dyDescent="0.15">
      <c r="A18" s="189"/>
      <c r="B18" s="171" t="s">
        <v>569</v>
      </c>
      <c r="C18" s="172"/>
      <c r="D18" s="172"/>
      <c r="E18" s="172"/>
      <c r="F18" s="172"/>
      <c r="G18" s="172"/>
    </row>
    <row r="19" spans="1:14" x14ac:dyDescent="0.15">
      <c r="C19" s="172"/>
      <c r="D19" s="172"/>
      <c r="E19" s="172"/>
      <c r="F19" s="172"/>
      <c r="G19" s="172"/>
    </row>
    <row r="20" spans="1:14" ht="20.25" x14ac:dyDescent="0.15">
      <c r="A20" s="175" t="s">
        <v>714</v>
      </c>
      <c r="C20" s="172"/>
      <c r="D20" s="172"/>
      <c r="E20" s="172"/>
      <c r="F20" s="172"/>
      <c r="G20" s="172"/>
    </row>
    <row r="21" spans="1:14" x14ac:dyDescent="0.15">
      <c r="A21" s="171" t="s">
        <v>721</v>
      </c>
    </row>
    <row r="22" spans="1:14" x14ac:dyDescent="0.15">
      <c r="A22" s="171" t="s">
        <v>715</v>
      </c>
    </row>
    <row r="23" spans="1:14" x14ac:dyDescent="0.15">
      <c r="A23" s="178" t="s">
        <v>720</v>
      </c>
    </row>
    <row r="25" spans="1:14" ht="20.25" x14ac:dyDescent="0.15">
      <c r="A25" s="175" t="s">
        <v>695</v>
      </c>
    </row>
    <row r="26" spans="1:14" x14ac:dyDescent="0.15">
      <c r="A26" s="171" t="s">
        <v>696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</row>
    <row r="27" spans="1:14" x14ac:dyDescent="0.15">
      <c r="A27" s="171"/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</row>
  </sheetData>
  <mergeCells count="1">
    <mergeCell ref="A17:A18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29" sqref="Q29"/>
    </sheetView>
  </sheetViews>
  <sheetFormatPr defaultRowHeight="16.5" x14ac:dyDescent="0.15"/>
  <cols>
    <col min="1" max="1" width="9" style="58"/>
    <col min="2" max="2" width="13.125" style="58" bestFit="1" customWidth="1"/>
    <col min="3" max="16384" width="9" style="58"/>
  </cols>
  <sheetData>
    <row r="1" spans="1:2" x14ac:dyDescent="0.15">
      <c r="A1" s="74" t="s">
        <v>572</v>
      </c>
      <c r="B1" s="74" t="s">
        <v>573</v>
      </c>
    </row>
    <row r="2" spans="1:2" x14ac:dyDescent="0.15">
      <c r="A2" s="58" t="s">
        <v>574</v>
      </c>
      <c r="B2" s="58">
        <v>3</v>
      </c>
    </row>
    <row r="3" spans="1:2" x14ac:dyDescent="0.15">
      <c r="A3" s="58" t="s">
        <v>575</v>
      </c>
      <c r="B3" s="58">
        <v>3</v>
      </c>
    </row>
    <row r="4" spans="1:2" x14ac:dyDescent="0.15">
      <c r="A4" s="58" t="s">
        <v>576</v>
      </c>
      <c r="B4" s="58">
        <v>2</v>
      </c>
    </row>
    <row r="5" spans="1:2" x14ac:dyDescent="0.15">
      <c r="A5" s="58" t="s">
        <v>577</v>
      </c>
      <c r="B5" s="58">
        <v>2</v>
      </c>
    </row>
    <row r="6" spans="1:2" x14ac:dyDescent="0.15">
      <c r="A6" s="58" t="s">
        <v>578</v>
      </c>
      <c r="B6" s="58">
        <v>2</v>
      </c>
    </row>
    <row r="7" spans="1:2" x14ac:dyDescent="0.15">
      <c r="A7" s="74" t="s">
        <v>579</v>
      </c>
      <c r="B7" s="74">
        <v>12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85" zoomScaleNormal="85" workbookViewId="0">
      <pane ySplit="2" topLeftCell="A3" activePane="bottomLeft" state="frozen"/>
      <selection pane="bottomLeft" activeCell="P24" sqref="P24"/>
    </sheetView>
  </sheetViews>
  <sheetFormatPr defaultRowHeight="16.5" x14ac:dyDescent="0.15"/>
  <cols>
    <col min="1" max="1" width="8.5" style="58" bestFit="1" customWidth="1"/>
    <col min="2" max="2" width="10.25" style="58" bestFit="1" customWidth="1"/>
    <col min="3" max="3" width="15" style="58" bestFit="1" customWidth="1"/>
    <col min="4" max="16384" width="9" style="58"/>
  </cols>
  <sheetData>
    <row r="1" spans="1:14" x14ac:dyDescent="0.15">
      <c r="G1" s="58">
        <v>10.5</v>
      </c>
      <c r="H1" s="58">
        <v>3</v>
      </c>
      <c r="I1" s="58">
        <v>3</v>
      </c>
      <c r="J1" s="58">
        <v>2</v>
      </c>
      <c r="K1" s="58">
        <v>2</v>
      </c>
      <c r="L1" s="58">
        <v>2</v>
      </c>
      <c r="N1" s="58">
        <v>2</v>
      </c>
    </row>
    <row r="2" spans="1:14" s="74" customFormat="1" x14ac:dyDescent="0.15">
      <c r="A2" s="74" t="s">
        <v>588</v>
      </c>
      <c r="B2" s="74" t="s">
        <v>589</v>
      </c>
      <c r="C2" s="74" t="s">
        <v>600</v>
      </c>
      <c r="F2" s="74" t="s">
        <v>601</v>
      </c>
      <c r="G2" s="74" t="s">
        <v>599</v>
      </c>
      <c r="H2" s="74" t="s">
        <v>574</v>
      </c>
      <c r="I2" s="74" t="s">
        <v>575</v>
      </c>
      <c r="J2" s="74" t="s">
        <v>576</v>
      </c>
      <c r="K2" s="74" t="s">
        <v>577</v>
      </c>
      <c r="L2" s="74" t="s">
        <v>578</v>
      </c>
      <c r="N2" s="74" t="s">
        <v>609</v>
      </c>
    </row>
    <row r="3" spans="1:14" x14ac:dyDescent="0.15">
      <c r="A3" s="58">
        <v>1</v>
      </c>
      <c r="B3" s="58">
        <v>1</v>
      </c>
      <c r="C3" s="58">
        <f>F3*2.5</f>
        <v>192.5</v>
      </c>
      <c r="D3" s="58">
        <f>(C13-C3)/10</f>
        <v>14</v>
      </c>
      <c r="F3" s="72">
        <v>77</v>
      </c>
      <c r="H3" s="72">
        <f>$C3/$G$1*H$1</f>
        <v>55</v>
      </c>
      <c r="I3" s="72">
        <f t="shared" ref="I3:L18" si="0">$C3/$G$1*I$1</f>
        <v>55</v>
      </c>
      <c r="J3" s="72">
        <f t="shared" si="0"/>
        <v>36.666666666666664</v>
      </c>
      <c r="K3" s="72">
        <f t="shared" si="0"/>
        <v>36.666666666666664</v>
      </c>
      <c r="L3" s="72">
        <f t="shared" si="0"/>
        <v>36.666666666666664</v>
      </c>
      <c r="N3" s="58">
        <v>100</v>
      </c>
    </row>
    <row r="4" spans="1:14" x14ac:dyDescent="0.15">
      <c r="A4" s="58">
        <v>2</v>
      </c>
      <c r="B4" s="58">
        <v>1</v>
      </c>
      <c r="C4" s="159">
        <f t="shared" ref="C4:C67" si="1">F4*2.5</f>
        <v>205</v>
      </c>
      <c r="F4" s="72">
        <v>82</v>
      </c>
      <c r="H4" s="72">
        <f t="shared" ref="H4:L35" si="2">$C4/$G$1*H$1</f>
        <v>58.571428571428577</v>
      </c>
      <c r="I4" s="72">
        <f t="shared" si="0"/>
        <v>58.571428571428577</v>
      </c>
      <c r="J4" s="72">
        <f t="shared" si="0"/>
        <v>39.047619047619051</v>
      </c>
      <c r="K4" s="72">
        <f t="shared" si="0"/>
        <v>39.047619047619051</v>
      </c>
      <c r="L4" s="72">
        <f t="shared" si="0"/>
        <v>39.047619047619051</v>
      </c>
      <c r="N4" s="58">
        <v>105</v>
      </c>
    </row>
    <row r="5" spans="1:14" x14ac:dyDescent="0.15">
      <c r="A5" s="58">
        <v>3</v>
      </c>
      <c r="B5" s="58">
        <v>1</v>
      </c>
      <c r="C5" s="159">
        <f t="shared" si="1"/>
        <v>215</v>
      </c>
      <c r="F5" s="72">
        <v>86</v>
      </c>
      <c r="H5" s="72">
        <f t="shared" si="2"/>
        <v>61.428571428571423</v>
      </c>
      <c r="I5" s="72">
        <f t="shared" si="0"/>
        <v>61.428571428571423</v>
      </c>
      <c r="J5" s="72">
        <f t="shared" si="0"/>
        <v>40.952380952380949</v>
      </c>
      <c r="K5" s="72">
        <f t="shared" si="0"/>
        <v>40.952380952380949</v>
      </c>
      <c r="L5" s="72">
        <f t="shared" si="0"/>
        <v>40.952380952380949</v>
      </c>
      <c r="N5" s="58">
        <v>110</v>
      </c>
    </row>
    <row r="6" spans="1:14" x14ac:dyDescent="0.15">
      <c r="A6" s="58">
        <v>4</v>
      </c>
      <c r="B6" s="58">
        <v>1</v>
      </c>
      <c r="C6" s="159">
        <f t="shared" si="1"/>
        <v>227.5</v>
      </c>
      <c r="F6" s="72">
        <v>91</v>
      </c>
      <c r="H6" s="72">
        <f t="shared" si="2"/>
        <v>65</v>
      </c>
      <c r="I6" s="72">
        <f t="shared" si="0"/>
        <v>65</v>
      </c>
      <c r="J6" s="72">
        <f t="shared" si="0"/>
        <v>43.333333333333336</v>
      </c>
      <c r="K6" s="72">
        <f t="shared" si="0"/>
        <v>43.333333333333336</v>
      </c>
      <c r="L6" s="72">
        <f t="shared" si="0"/>
        <v>43.333333333333336</v>
      </c>
      <c r="N6" s="58">
        <v>115</v>
      </c>
    </row>
    <row r="7" spans="1:14" x14ac:dyDescent="0.15">
      <c r="A7" s="58">
        <v>5</v>
      </c>
      <c r="B7" s="58">
        <v>1</v>
      </c>
      <c r="C7" s="159">
        <f t="shared" si="1"/>
        <v>240</v>
      </c>
      <c r="F7" s="72">
        <v>96</v>
      </c>
      <c r="H7" s="72">
        <f t="shared" si="2"/>
        <v>68.571428571428569</v>
      </c>
      <c r="I7" s="72">
        <f t="shared" si="0"/>
        <v>68.571428571428569</v>
      </c>
      <c r="J7" s="72">
        <f t="shared" si="0"/>
        <v>45.714285714285715</v>
      </c>
      <c r="K7" s="72">
        <f t="shared" si="0"/>
        <v>45.714285714285715</v>
      </c>
      <c r="L7" s="72">
        <f t="shared" si="0"/>
        <v>45.714285714285715</v>
      </c>
      <c r="N7" s="58">
        <v>120</v>
      </c>
    </row>
    <row r="8" spans="1:14" x14ac:dyDescent="0.15">
      <c r="A8" s="58">
        <v>6</v>
      </c>
      <c r="B8" s="58">
        <v>1</v>
      </c>
      <c r="C8" s="159">
        <f t="shared" si="1"/>
        <v>255</v>
      </c>
      <c r="F8" s="72">
        <v>102</v>
      </c>
      <c r="H8" s="72">
        <f t="shared" si="2"/>
        <v>72.857142857142861</v>
      </c>
      <c r="I8" s="72">
        <f t="shared" si="0"/>
        <v>72.857142857142861</v>
      </c>
      <c r="J8" s="72">
        <f t="shared" si="0"/>
        <v>48.571428571428569</v>
      </c>
      <c r="K8" s="72">
        <f t="shared" si="0"/>
        <v>48.571428571428569</v>
      </c>
      <c r="L8" s="72">
        <f t="shared" si="0"/>
        <v>48.571428571428569</v>
      </c>
      <c r="N8" s="58">
        <v>125</v>
      </c>
    </row>
    <row r="9" spans="1:14" x14ac:dyDescent="0.15">
      <c r="A9" s="58">
        <v>7</v>
      </c>
      <c r="B9" s="58">
        <v>1</v>
      </c>
      <c r="C9" s="159">
        <f t="shared" si="1"/>
        <v>267.5</v>
      </c>
      <c r="F9" s="72">
        <v>107</v>
      </c>
      <c r="H9" s="72">
        <f t="shared" si="2"/>
        <v>76.428571428571416</v>
      </c>
      <c r="I9" s="72">
        <f t="shared" si="0"/>
        <v>76.428571428571416</v>
      </c>
      <c r="J9" s="72">
        <f t="shared" si="0"/>
        <v>50.952380952380949</v>
      </c>
      <c r="K9" s="72">
        <f t="shared" si="0"/>
        <v>50.952380952380949</v>
      </c>
      <c r="L9" s="72">
        <f t="shared" si="0"/>
        <v>50.952380952380949</v>
      </c>
      <c r="N9" s="58">
        <v>130</v>
      </c>
    </row>
    <row r="10" spans="1:14" x14ac:dyDescent="0.15">
      <c r="A10" s="58">
        <v>8</v>
      </c>
      <c r="B10" s="58">
        <v>2</v>
      </c>
      <c r="C10" s="159">
        <f t="shared" si="1"/>
        <v>282.5</v>
      </c>
      <c r="F10" s="72">
        <v>113</v>
      </c>
      <c r="H10" s="72">
        <f t="shared" si="2"/>
        <v>80.714285714285722</v>
      </c>
      <c r="I10" s="72">
        <f t="shared" si="0"/>
        <v>80.714285714285722</v>
      </c>
      <c r="J10" s="72">
        <f t="shared" si="0"/>
        <v>53.80952380952381</v>
      </c>
      <c r="K10" s="72">
        <f t="shared" si="0"/>
        <v>53.80952380952381</v>
      </c>
      <c r="L10" s="72">
        <f t="shared" si="0"/>
        <v>53.80952380952381</v>
      </c>
      <c r="N10" s="58">
        <v>135</v>
      </c>
    </row>
    <row r="11" spans="1:14" x14ac:dyDescent="0.15">
      <c r="A11" s="58">
        <v>9</v>
      </c>
      <c r="B11" s="58">
        <v>2</v>
      </c>
      <c r="C11" s="159">
        <f t="shared" si="1"/>
        <v>300</v>
      </c>
      <c r="F11" s="72">
        <v>120</v>
      </c>
      <c r="H11" s="72">
        <f t="shared" si="2"/>
        <v>85.714285714285722</v>
      </c>
      <c r="I11" s="72">
        <f t="shared" si="0"/>
        <v>85.714285714285722</v>
      </c>
      <c r="J11" s="72">
        <f t="shared" si="0"/>
        <v>57.142857142857146</v>
      </c>
      <c r="K11" s="72">
        <f t="shared" si="0"/>
        <v>57.142857142857146</v>
      </c>
      <c r="L11" s="72">
        <f t="shared" si="0"/>
        <v>57.142857142857146</v>
      </c>
      <c r="N11" s="58">
        <v>140</v>
      </c>
    </row>
    <row r="12" spans="1:14" x14ac:dyDescent="0.15">
      <c r="A12" s="58">
        <v>10</v>
      </c>
      <c r="B12" s="58">
        <v>2</v>
      </c>
      <c r="C12" s="159">
        <f t="shared" si="1"/>
        <v>315</v>
      </c>
      <c r="F12" s="72">
        <v>126</v>
      </c>
      <c r="H12" s="72">
        <f t="shared" si="2"/>
        <v>90</v>
      </c>
      <c r="I12" s="72">
        <f t="shared" si="0"/>
        <v>90</v>
      </c>
      <c r="J12" s="72">
        <f t="shared" si="0"/>
        <v>60</v>
      </c>
      <c r="K12" s="72">
        <f t="shared" si="0"/>
        <v>60</v>
      </c>
      <c r="L12" s="72">
        <f t="shared" si="0"/>
        <v>60</v>
      </c>
      <c r="N12" s="58">
        <v>145</v>
      </c>
    </row>
    <row r="13" spans="1:14" x14ac:dyDescent="0.15">
      <c r="A13" s="58">
        <v>11</v>
      </c>
      <c r="B13" s="58">
        <v>2</v>
      </c>
      <c r="C13" s="159">
        <f t="shared" si="1"/>
        <v>332.5</v>
      </c>
      <c r="D13" s="124">
        <f>(C23-C13)/10</f>
        <v>22.25</v>
      </c>
      <c r="E13" s="124"/>
      <c r="F13" s="72">
        <v>133</v>
      </c>
      <c r="H13" s="72">
        <f t="shared" si="2"/>
        <v>95</v>
      </c>
      <c r="I13" s="72">
        <f t="shared" si="0"/>
        <v>95</v>
      </c>
      <c r="J13" s="72">
        <f t="shared" si="0"/>
        <v>63.333333333333336</v>
      </c>
      <c r="K13" s="72">
        <f t="shared" si="0"/>
        <v>63.333333333333336</v>
      </c>
      <c r="L13" s="72">
        <f t="shared" si="0"/>
        <v>63.333333333333336</v>
      </c>
      <c r="N13" s="58">
        <v>150</v>
      </c>
    </row>
    <row r="14" spans="1:14" x14ac:dyDescent="0.15">
      <c r="A14" s="58">
        <v>12</v>
      </c>
      <c r="B14" s="58">
        <v>2</v>
      </c>
      <c r="C14" s="159">
        <f t="shared" si="1"/>
        <v>350</v>
      </c>
      <c r="F14" s="72">
        <v>140</v>
      </c>
      <c r="H14" s="72">
        <f t="shared" si="2"/>
        <v>100</v>
      </c>
      <c r="I14" s="72">
        <f t="shared" si="0"/>
        <v>100</v>
      </c>
      <c r="J14" s="72">
        <f t="shared" si="0"/>
        <v>66.666666666666671</v>
      </c>
      <c r="K14" s="72">
        <f t="shared" si="0"/>
        <v>66.666666666666671</v>
      </c>
      <c r="L14" s="72">
        <f t="shared" si="0"/>
        <v>66.666666666666671</v>
      </c>
      <c r="N14" s="58">
        <v>155</v>
      </c>
    </row>
    <row r="15" spans="1:14" x14ac:dyDescent="0.15">
      <c r="A15" s="58">
        <v>13</v>
      </c>
      <c r="B15" s="58">
        <v>2</v>
      </c>
      <c r="C15" s="159">
        <f t="shared" si="1"/>
        <v>370</v>
      </c>
      <c r="F15" s="72">
        <v>148</v>
      </c>
      <c r="H15" s="72">
        <f t="shared" si="2"/>
        <v>105.71428571428572</v>
      </c>
      <c r="I15" s="72">
        <f t="shared" si="0"/>
        <v>105.71428571428572</v>
      </c>
      <c r="J15" s="72">
        <f t="shared" si="0"/>
        <v>70.476190476190482</v>
      </c>
      <c r="K15" s="72">
        <f t="shared" si="0"/>
        <v>70.476190476190482</v>
      </c>
      <c r="L15" s="72">
        <f t="shared" si="0"/>
        <v>70.476190476190482</v>
      </c>
      <c r="N15" s="58">
        <v>160</v>
      </c>
    </row>
    <row r="16" spans="1:14" x14ac:dyDescent="0.15">
      <c r="A16" s="58">
        <v>14</v>
      </c>
      <c r="B16" s="58">
        <v>2</v>
      </c>
      <c r="C16" s="159">
        <f t="shared" si="1"/>
        <v>390</v>
      </c>
      <c r="F16" s="72">
        <v>156</v>
      </c>
      <c r="H16" s="72">
        <f t="shared" si="2"/>
        <v>111.42857142857144</v>
      </c>
      <c r="I16" s="72">
        <f t="shared" si="0"/>
        <v>111.42857142857144</v>
      </c>
      <c r="J16" s="72">
        <f t="shared" si="0"/>
        <v>74.285714285714292</v>
      </c>
      <c r="K16" s="72">
        <f t="shared" si="0"/>
        <v>74.285714285714292</v>
      </c>
      <c r="L16" s="72">
        <f t="shared" si="0"/>
        <v>74.285714285714292</v>
      </c>
      <c r="N16" s="58">
        <v>165</v>
      </c>
    </row>
    <row r="17" spans="1:14" x14ac:dyDescent="0.15">
      <c r="A17" s="58">
        <v>15</v>
      </c>
      <c r="B17" s="58">
        <v>3</v>
      </c>
      <c r="C17" s="159">
        <f t="shared" si="1"/>
        <v>410</v>
      </c>
      <c r="F17" s="72">
        <v>164</v>
      </c>
      <c r="H17" s="72">
        <f t="shared" si="2"/>
        <v>117.14285714285715</v>
      </c>
      <c r="I17" s="72">
        <f t="shared" si="0"/>
        <v>117.14285714285715</v>
      </c>
      <c r="J17" s="72">
        <f t="shared" si="0"/>
        <v>78.095238095238102</v>
      </c>
      <c r="K17" s="72">
        <f t="shared" si="0"/>
        <v>78.095238095238102</v>
      </c>
      <c r="L17" s="72">
        <f t="shared" si="0"/>
        <v>78.095238095238102</v>
      </c>
      <c r="N17" s="58">
        <v>170</v>
      </c>
    </row>
    <row r="18" spans="1:14" x14ac:dyDescent="0.15">
      <c r="A18" s="58">
        <v>16</v>
      </c>
      <c r="B18" s="58">
        <v>3</v>
      </c>
      <c r="C18" s="159">
        <f t="shared" si="1"/>
        <v>432.5</v>
      </c>
      <c r="F18" s="72">
        <v>173</v>
      </c>
      <c r="H18" s="72">
        <f t="shared" si="2"/>
        <v>123.57142857142857</v>
      </c>
      <c r="I18" s="72">
        <f t="shared" si="0"/>
        <v>123.57142857142857</v>
      </c>
      <c r="J18" s="72">
        <f t="shared" si="0"/>
        <v>82.38095238095238</v>
      </c>
      <c r="K18" s="72">
        <f t="shared" si="0"/>
        <v>82.38095238095238</v>
      </c>
      <c r="L18" s="72">
        <f t="shared" si="0"/>
        <v>82.38095238095238</v>
      </c>
      <c r="N18" s="58">
        <v>175</v>
      </c>
    </row>
    <row r="19" spans="1:14" x14ac:dyDescent="0.15">
      <c r="A19" s="58">
        <v>17</v>
      </c>
      <c r="B19" s="58">
        <v>3</v>
      </c>
      <c r="C19" s="159">
        <f t="shared" si="1"/>
        <v>455</v>
      </c>
      <c r="F19" s="72">
        <v>182</v>
      </c>
      <c r="H19" s="72">
        <f t="shared" si="2"/>
        <v>130</v>
      </c>
      <c r="I19" s="72">
        <f t="shared" si="2"/>
        <v>130</v>
      </c>
      <c r="J19" s="72">
        <f t="shared" si="2"/>
        <v>86.666666666666671</v>
      </c>
      <c r="K19" s="72">
        <f t="shared" si="2"/>
        <v>86.666666666666671</v>
      </c>
      <c r="L19" s="72">
        <f t="shared" si="2"/>
        <v>86.666666666666671</v>
      </c>
      <c r="N19" s="58">
        <v>180</v>
      </c>
    </row>
    <row r="20" spans="1:14" x14ac:dyDescent="0.15">
      <c r="A20" s="58">
        <v>18</v>
      </c>
      <c r="B20" s="58">
        <v>3</v>
      </c>
      <c r="C20" s="159">
        <f t="shared" si="1"/>
        <v>477.5</v>
      </c>
      <c r="F20" s="72">
        <v>191</v>
      </c>
      <c r="H20" s="72">
        <f t="shared" si="2"/>
        <v>136.42857142857142</v>
      </c>
      <c r="I20" s="72">
        <f t="shared" si="2"/>
        <v>136.42857142857142</v>
      </c>
      <c r="J20" s="72">
        <f t="shared" si="2"/>
        <v>90.952380952380949</v>
      </c>
      <c r="K20" s="72">
        <f t="shared" si="2"/>
        <v>90.952380952380949</v>
      </c>
      <c r="L20" s="72">
        <f t="shared" si="2"/>
        <v>90.952380952380949</v>
      </c>
      <c r="N20" s="58">
        <v>185</v>
      </c>
    </row>
    <row r="21" spans="1:14" x14ac:dyDescent="0.15">
      <c r="A21" s="58">
        <v>19</v>
      </c>
      <c r="B21" s="58">
        <v>3</v>
      </c>
      <c r="C21" s="159">
        <f t="shared" si="1"/>
        <v>502.5</v>
      </c>
      <c r="F21" s="72">
        <v>201</v>
      </c>
      <c r="H21" s="72">
        <f t="shared" si="2"/>
        <v>143.57142857142856</v>
      </c>
      <c r="I21" s="72">
        <f t="shared" si="2"/>
        <v>143.57142857142856</v>
      </c>
      <c r="J21" s="72">
        <f t="shared" si="2"/>
        <v>95.714285714285708</v>
      </c>
      <c r="K21" s="72">
        <f t="shared" si="2"/>
        <v>95.714285714285708</v>
      </c>
      <c r="L21" s="72">
        <f t="shared" si="2"/>
        <v>95.714285714285708</v>
      </c>
      <c r="N21" s="58">
        <v>190</v>
      </c>
    </row>
    <row r="22" spans="1:14" x14ac:dyDescent="0.15">
      <c r="A22" s="58">
        <v>20</v>
      </c>
      <c r="B22" s="58">
        <v>3</v>
      </c>
      <c r="C22" s="159">
        <f t="shared" si="1"/>
        <v>527.5</v>
      </c>
      <c r="F22" s="72">
        <v>211</v>
      </c>
      <c r="H22" s="72">
        <f t="shared" si="2"/>
        <v>150.71428571428572</v>
      </c>
      <c r="I22" s="72">
        <f t="shared" si="2"/>
        <v>150.71428571428572</v>
      </c>
      <c r="J22" s="72">
        <f t="shared" si="2"/>
        <v>100.47619047619048</v>
      </c>
      <c r="K22" s="72">
        <f t="shared" si="2"/>
        <v>100.47619047619048</v>
      </c>
      <c r="L22" s="72">
        <f t="shared" si="2"/>
        <v>100.47619047619048</v>
      </c>
      <c r="N22" s="58">
        <v>195</v>
      </c>
    </row>
    <row r="23" spans="1:14" x14ac:dyDescent="0.15">
      <c r="A23" s="58">
        <v>21</v>
      </c>
      <c r="B23" s="58">
        <v>4</v>
      </c>
      <c r="C23" s="159">
        <f t="shared" si="1"/>
        <v>555</v>
      </c>
      <c r="D23" s="124">
        <f>(C33-C23)/10</f>
        <v>33.5</v>
      </c>
      <c r="E23" s="124"/>
      <c r="F23" s="72">
        <v>222</v>
      </c>
      <c r="H23" s="72">
        <f t="shared" si="2"/>
        <v>158.57142857142856</v>
      </c>
      <c r="I23" s="72">
        <f t="shared" si="2"/>
        <v>158.57142857142856</v>
      </c>
      <c r="J23" s="72">
        <f t="shared" si="2"/>
        <v>105.71428571428571</v>
      </c>
      <c r="K23" s="72">
        <f t="shared" si="2"/>
        <v>105.71428571428571</v>
      </c>
      <c r="L23" s="72">
        <f t="shared" si="2"/>
        <v>105.71428571428571</v>
      </c>
      <c r="N23" s="58">
        <v>200</v>
      </c>
    </row>
    <row r="24" spans="1:14" x14ac:dyDescent="0.15">
      <c r="A24" s="58">
        <v>22</v>
      </c>
      <c r="B24" s="58">
        <v>4</v>
      </c>
      <c r="C24" s="159">
        <f t="shared" si="1"/>
        <v>582.5</v>
      </c>
      <c r="F24" s="72">
        <v>233</v>
      </c>
      <c r="H24" s="72">
        <f t="shared" si="2"/>
        <v>166.42857142857142</v>
      </c>
      <c r="I24" s="72">
        <f t="shared" si="2"/>
        <v>166.42857142857142</v>
      </c>
      <c r="J24" s="72">
        <f t="shared" si="2"/>
        <v>110.95238095238095</v>
      </c>
      <c r="K24" s="72">
        <f t="shared" si="2"/>
        <v>110.95238095238095</v>
      </c>
      <c r="L24" s="72">
        <f t="shared" si="2"/>
        <v>110.95238095238095</v>
      </c>
      <c r="N24" s="58">
        <v>205</v>
      </c>
    </row>
    <row r="25" spans="1:14" x14ac:dyDescent="0.15">
      <c r="A25" s="58">
        <v>23</v>
      </c>
      <c r="B25" s="58">
        <v>4</v>
      </c>
      <c r="C25" s="159">
        <f t="shared" si="1"/>
        <v>612.5</v>
      </c>
      <c r="F25" s="72">
        <v>245</v>
      </c>
      <c r="H25" s="72">
        <f t="shared" si="2"/>
        <v>175</v>
      </c>
      <c r="I25" s="72">
        <f t="shared" si="2"/>
        <v>175</v>
      </c>
      <c r="J25" s="72">
        <f t="shared" si="2"/>
        <v>116.66666666666667</v>
      </c>
      <c r="K25" s="72">
        <f t="shared" si="2"/>
        <v>116.66666666666667</v>
      </c>
      <c r="L25" s="72">
        <f t="shared" si="2"/>
        <v>116.66666666666667</v>
      </c>
      <c r="N25" s="58">
        <v>210</v>
      </c>
    </row>
    <row r="26" spans="1:14" x14ac:dyDescent="0.15">
      <c r="A26" s="58">
        <v>24</v>
      </c>
      <c r="B26" s="58">
        <v>4</v>
      </c>
      <c r="C26" s="159">
        <f t="shared" si="1"/>
        <v>642.5</v>
      </c>
      <c r="F26" s="72">
        <v>257</v>
      </c>
      <c r="H26" s="72">
        <f t="shared" si="2"/>
        <v>183.57142857142856</v>
      </c>
      <c r="I26" s="72">
        <f t="shared" si="2"/>
        <v>183.57142857142856</v>
      </c>
      <c r="J26" s="72">
        <f t="shared" si="2"/>
        <v>122.38095238095238</v>
      </c>
      <c r="K26" s="72">
        <f t="shared" si="2"/>
        <v>122.38095238095238</v>
      </c>
      <c r="L26" s="72">
        <f t="shared" si="2"/>
        <v>122.38095238095238</v>
      </c>
      <c r="N26" s="58">
        <v>215</v>
      </c>
    </row>
    <row r="27" spans="1:14" x14ac:dyDescent="0.15">
      <c r="A27" s="58">
        <v>25</v>
      </c>
      <c r="B27" s="58">
        <v>4</v>
      </c>
      <c r="C27" s="159">
        <f t="shared" si="1"/>
        <v>672.5</v>
      </c>
      <c r="F27" s="72">
        <v>269</v>
      </c>
      <c r="H27" s="72">
        <f t="shared" si="2"/>
        <v>192.14285714285717</v>
      </c>
      <c r="I27" s="72">
        <f t="shared" si="2"/>
        <v>192.14285714285717</v>
      </c>
      <c r="J27" s="72">
        <f t="shared" si="2"/>
        <v>128.0952380952381</v>
      </c>
      <c r="K27" s="72">
        <f t="shared" si="2"/>
        <v>128.0952380952381</v>
      </c>
      <c r="L27" s="72">
        <f t="shared" si="2"/>
        <v>128.0952380952381</v>
      </c>
      <c r="N27" s="58">
        <v>220</v>
      </c>
    </row>
    <row r="28" spans="1:14" x14ac:dyDescent="0.15">
      <c r="A28" s="58">
        <v>26</v>
      </c>
      <c r="B28" s="58">
        <v>4</v>
      </c>
      <c r="C28" s="159">
        <f t="shared" si="1"/>
        <v>707.5</v>
      </c>
      <c r="F28" s="72">
        <v>283</v>
      </c>
      <c r="H28" s="72">
        <f t="shared" si="2"/>
        <v>202.14285714285714</v>
      </c>
      <c r="I28" s="72">
        <f t="shared" si="2"/>
        <v>202.14285714285714</v>
      </c>
      <c r="J28" s="72">
        <f t="shared" si="2"/>
        <v>134.76190476190476</v>
      </c>
      <c r="K28" s="72">
        <f t="shared" si="2"/>
        <v>134.76190476190476</v>
      </c>
      <c r="L28" s="72">
        <f t="shared" si="2"/>
        <v>134.76190476190476</v>
      </c>
      <c r="N28" s="58">
        <v>225</v>
      </c>
    </row>
    <row r="29" spans="1:14" x14ac:dyDescent="0.15">
      <c r="A29" s="58">
        <v>27</v>
      </c>
      <c r="B29" s="58">
        <v>5</v>
      </c>
      <c r="C29" s="159">
        <f t="shared" si="1"/>
        <v>740</v>
      </c>
      <c r="F29" s="72">
        <v>296</v>
      </c>
      <c r="H29" s="72">
        <f t="shared" si="2"/>
        <v>211.42857142857144</v>
      </c>
      <c r="I29" s="72">
        <f t="shared" si="2"/>
        <v>211.42857142857144</v>
      </c>
      <c r="J29" s="72">
        <f t="shared" si="2"/>
        <v>140.95238095238096</v>
      </c>
      <c r="K29" s="72">
        <f t="shared" si="2"/>
        <v>140.95238095238096</v>
      </c>
      <c r="L29" s="72">
        <f t="shared" si="2"/>
        <v>140.95238095238096</v>
      </c>
      <c r="N29" s="58">
        <v>230</v>
      </c>
    </row>
    <row r="30" spans="1:14" x14ac:dyDescent="0.15">
      <c r="A30" s="58">
        <v>28</v>
      </c>
      <c r="B30" s="58">
        <v>5</v>
      </c>
      <c r="C30" s="159">
        <f t="shared" si="1"/>
        <v>775</v>
      </c>
      <c r="F30" s="72">
        <v>310</v>
      </c>
      <c r="H30" s="72">
        <f t="shared" si="2"/>
        <v>221.42857142857144</v>
      </c>
      <c r="I30" s="72">
        <f t="shared" si="2"/>
        <v>221.42857142857144</v>
      </c>
      <c r="J30" s="72">
        <f t="shared" si="2"/>
        <v>147.61904761904762</v>
      </c>
      <c r="K30" s="72">
        <f t="shared" si="2"/>
        <v>147.61904761904762</v>
      </c>
      <c r="L30" s="72">
        <f t="shared" si="2"/>
        <v>147.61904761904762</v>
      </c>
      <c r="N30" s="58">
        <v>235</v>
      </c>
    </row>
    <row r="31" spans="1:14" x14ac:dyDescent="0.15">
      <c r="A31" s="58">
        <v>29</v>
      </c>
      <c r="B31" s="58">
        <v>5</v>
      </c>
      <c r="C31" s="159">
        <f t="shared" si="1"/>
        <v>812.5</v>
      </c>
      <c r="F31" s="72">
        <v>325</v>
      </c>
      <c r="H31" s="72">
        <f t="shared" si="2"/>
        <v>232.14285714285714</v>
      </c>
      <c r="I31" s="72">
        <f t="shared" si="2"/>
        <v>232.14285714285714</v>
      </c>
      <c r="J31" s="72">
        <f t="shared" si="2"/>
        <v>154.76190476190476</v>
      </c>
      <c r="K31" s="72">
        <f t="shared" si="2"/>
        <v>154.76190476190476</v>
      </c>
      <c r="L31" s="72">
        <f t="shared" si="2"/>
        <v>154.76190476190476</v>
      </c>
      <c r="N31" s="58">
        <v>240</v>
      </c>
    </row>
    <row r="32" spans="1:14" x14ac:dyDescent="0.15">
      <c r="A32" s="58">
        <v>30</v>
      </c>
      <c r="B32" s="58">
        <v>5</v>
      </c>
      <c r="C32" s="159">
        <f t="shared" si="1"/>
        <v>850</v>
      </c>
      <c r="F32" s="72">
        <v>340</v>
      </c>
      <c r="H32" s="72">
        <f t="shared" si="2"/>
        <v>242.85714285714283</v>
      </c>
      <c r="I32" s="72">
        <f t="shared" si="2"/>
        <v>242.85714285714283</v>
      </c>
      <c r="J32" s="72">
        <f t="shared" si="2"/>
        <v>161.9047619047619</v>
      </c>
      <c r="K32" s="72">
        <f t="shared" si="2"/>
        <v>161.9047619047619</v>
      </c>
      <c r="L32" s="72">
        <f t="shared" si="2"/>
        <v>161.9047619047619</v>
      </c>
      <c r="N32" s="58">
        <v>245</v>
      </c>
    </row>
    <row r="33" spans="1:14" x14ac:dyDescent="0.15">
      <c r="A33" s="58">
        <v>31</v>
      </c>
      <c r="B33" s="58">
        <v>5</v>
      </c>
      <c r="C33" s="159">
        <f t="shared" si="1"/>
        <v>890</v>
      </c>
      <c r="D33" s="124">
        <f>(C43-C33)/10</f>
        <v>48.5</v>
      </c>
      <c r="E33" s="124"/>
      <c r="F33" s="72">
        <v>356</v>
      </c>
      <c r="H33" s="72">
        <f t="shared" si="2"/>
        <v>254.28571428571428</v>
      </c>
      <c r="I33" s="72">
        <f t="shared" si="2"/>
        <v>254.28571428571428</v>
      </c>
      <c r="J33" s="72">
        <f t="shared" si="2"/>
        <v>169.52380952380952</v>
      </c>
      <c r="K33" s="72">
        <f t="shared" si="2"/>
        <v>169.52380952380952</v>
      </c>
      <c r="L33" s="72">
        <f t="shared" si="2"/>
        <v>169.52380952380952</v>
      </c>
      <c r="N33" s="58">
        <v>250</v>
      </c>
    </row>
    <row r="34" spans="1:14" x14ac:dyDescent="0.15">
      <c r="A34" s="58">
        <v>32</v>
      </c>
      <c r="B34" s="58">
        <v>6</v>
      </c>
      <c r="C34" s="159">
        <f t="shared" si="1"/>
        <v>930</v>
      </c>
      <c r="F34" s="72">
        <v>372</v>
      </c>
      <c r="H34" s="72">
        <f t="shared" si="2"/>
        <v>265.71428571428572</v>
      </c>
      <c r="I34" s="72">
        <f t="shared" si="2"/>
        <v>265.71428571428572</v>
      </c>
      <c r="J34" s="72">
        <f t="shared" si="2"/>
        <v>177.14285714285714</v>
      </c>
      <c r="K34" s="72">
        <f t="shared" si="2"/>
        <v>177.14285714285714</v>
      </c>
      <c r="L34" s="72">
        <f t="shared" si="2"/>
        <v>177.14285714285714</v>
      </c>
      <c r="N34" s="58">
        <v>255</v>
      </c>
    </row>
    <row r="35" spans="1:14" x14ac:dyDescent="0.15">
      <c r="A35" s="58">
        <v>33</v>
      </c>
      <c r="B35" s="58">
        <v>6</v>
      </c>
      <c r="C35" s="159">
        <f t="shared" si="1"/>
        <v>972.5</v>
      </c>
      <c r="F35" s="72">
        <v>389</v>
      </c>
      <c r="H35" s="72">
        <f t="shared" si="2"/>
        <v>277.85714285714289</v>
      </c>
      <c r="I35" s="72">
        <f t="shared" si="2"/>
        <v>277.85714285714289</v>
      </c>
      <c r="J35" s="72">
        <f t="shared" si="2"/>
        <v>185.23809523809524</v>
      </c>
      <c r="K35" s="72">
        <f t="shared" si="2"/>
        <v>185.23809523809524</v>
      </c>
      <c r="L35" s="72">
        <f t="shared" si="2"/>
        <v>185.23809523809524</v>
      </c>
      <c r="N35" s="58">
        <v>260</v>
      </c>
    </row>
    <row r="36" spans="1:14" x14ac:dyDescent="0.15">
      <c r="A36" s="58">
        <v>34</v>
      </c>
      <c r="B36" s="58">
        <v>6</v>
      </c>
      <c r="C36" s="159">
        <f t="shared" si="1"/>
        <v>1017.5</v>
      </c>
      <c r="F36" s="72">
        <v>407</v>
      </c>
      <c r="H36" s="72">
        <f t="shared" ref="H36:L67" si="3">$C36/$G$1*H$1</f>
        <v>290.71428571428567</v>
      </c>
      <c r="I36" s="72">
        <f t="shared" si="3"/>
        <v>290.71428571428567</v>
      </c>
      <c r="J36" s="72">
        <f t="shared" si="3"/>
        <v>193.8095238095238</v>
      </c>
      <c r="K36" s="72">
        <f t="shared" si="3"/>
        <v>193.8095238095238</v>
      </c>
      <c r="L36" s="72">
        <f t="shared" si="3"/>
        <v>193.8095238095238</v>
      </c>
      <c r="N36" s="58">
        <v>265</v>
      </c>
    </row>
    <row r="37" spans="1:14" x14ac:dyDescent="0.15">
      <c r="A37" s="58">
        <v>35</v>
      </c>
      <c r="B37" s="58">
        <v>6</v>
      </c>
      <c r="C37" s="159">
        <f t="shared" si="1"/>
        <v>1062.5</v>
      </c>
      <c r="F37" s="72">
        <v>425</v>
      </c>
      <c r="H37" s="72">
        <f t="shared" si="3"/>
        <v>303.57142857142856</v>
      </c>
      <c r="I37" s="72">
        <f t="shared" si="3"/>
        <v>303.57142857142856</v>
      </c>
      <c r="J37" s="72">
        <f t="shared" si="3"/>
        <v>202.38095238095238</v>
      </c>
      <c r="K37" s="72">
        <f t="shared" si="3"/>
        <v>202.38095238095238</v>
      </c>
      <c r="L37" s="72">
        <f t="shared" si="3"/>
        <v>202.38095238095238</v>
      </c>
      <c r="N37" s="58">
        <v>270</v>
      </c>
    </row>
    <row r="38" spans="1:14" x14ac:dyDescent="0.15">
      <c r="A38" s="58">
        <v>36</v>
      </c>
      <c r="B38" s="58">
        <v>6</v>
      </c>
      <c r="C38" s="159">
        <f t="shared" si="1"/>
        <v>1110</v>
      </c>
      <c r="F38" s="72">
        <v>444</v>
      </c>
      <c r="H38" s="72">
        <f t="shared" si="3"/>
        <v>317.14285714285711</v>
      </c>
      <c r="I38" s="72">
        <f t="shared" si="3"/>
        <v>317.14285714285711</v>
      </c>
      <c r="J38" s="72">
        <f t="shared" si="3"/>
        <v>211.42857142857142</v>
      </c>
      <c r="K38" s="72">
        <f t="shared" si="3"/>
        <v>211.42857142857142</v>
      </c>
      <c r="L38" s="72">
        <f t="shared" si="3"/>
        <v>211.42857142857142</v>
      </c>
      <c r="N38" s="58">
        <v>275</v>
      </c>
    </row>
    <row r="39" spans="1:14" x14ac:dyDescent="0.15">
      <c r="A39" s="58">
        <v>37</v>
      </c>
      <c r="B39" s="58">
        <v>7</v>
      </c>
      <c r="C39" s="159">
        <f t="shared" si="1"/>
        <v>1160</v>
      </c>
      <c r="F39" s="72">
        <v>464</v>
      </c>
      <c r="H39" s="72">
        <f t="shared" si="3"/>
        <v>331.42857142857144</v>
      </c>
      <c r="I39" s="72">
        <f t="shared" si="3"/>
        <v>331.42857142857144</v>
      </c>
      <c r="J39" s="72">
        <f t="shared" si="3"/>
        <v>220.95238095238096</v>
      </c>
      <c r="K39" s="72">
        <f t="shared" si="3"/>
        <v>220.95238095238096</v>
      </c>
      <c r="L39" s="72">
        <f t="shared" si="3"/>
        <v>220.95238095238096</v>
      </c>
      <c r="N39" s="58">
        <v>280</v>
      </c>
    </row>
    <row r="40" spans="1:14" x14ac:dyDescent="0.15">
      <c r="A40" s="58">
        <v>38</v>
      </c>
      <c r="B40" s="58">
        <v>7</v>
      </c>
      <c r="C40" s="159">
        <f t="shared" si="1"/>
        <v>1210</v>
      </c>
      <c r="F40" s="72">
        <v>484</v>
      </c>
      <c r="H40" s="72">
        <f t="shared" si="3"/>
        <v>345.71428571428572</v>
      </c>
      <c r="I40" s="72">
        <f t="shared" si="3"/>
        <v>345.71428571428572</v>
      </c>
      <c r="J40" s="72">
        <f t="shared" si="3"/>
        <v>230.47619047619048</v>
      </c>
      <c r="K40" s="72">
        <f t="shared" si="3"/>
        <v>230.47619047619048</v>
      </c>
      <c r="L40" s="72">
        <f t="shared" si="3"/>
        <v>230.47619047619048</v>
      </c>
      <c r="N40" s="58">
        <v>285</v>
      </c>
    </row>
    <row r="41" spans="1:14" x14ac:dyDescent="0.15">
      <c r="A41" s="58">
        <v>39</v>
      </c>
      <c r="B41" s="58">
        <v>7</v>
      </c>
      <c r="C41" s="159">
        <f t="shared" si="1"/>
        <v>1262.5</v>
      </c>
      <c r="F41" s="72">
        <v>505</v>
      </c>
      <c r="H41" s="72">
        <f t="shared" si="3"/>
        <v>360.71428571428572</v>
      </c>
      <c r="I41" s="72">
        <f t="shared" si="3"/>
        <v>360.71428571428572</v>
      </c>
      <c r="J41" s="72">
        <f t="shared" si="3"/>
        <v>240.47619047619048</v>
      </c>
      <c r="K41" s="72">
        <f t="shared" si="3"/>
        <v>240.47619047619048</v>
      </c>
      <c r="L41" s="72">
        <f t="shared" si="3"/>
        <v>240.47619047619048</v>
      </c>
      <c r="N41" s="58">
        <v>290</v>
      </c>
    </row>
    <row r="42" spans="1:14" x14ac:dyDescent="0.15">
      <c r="A42" s="58">
        <v>40</v>
      </c>
      <c r="B42" s="58">
        <v>7</v>
      </c>
      <c r="C42" s="159">
        <f t="shared" si="1"/>
        <v>1317.5</v>
      </c>
      <c r="F42" s="72">
        <v>527</v>
      </c>
      <c r="H42" s="72">
        <f t="shared" si="3"/>
        <v>376.42857142857144</v>
      </c>
      <c r="I42" s="72">
        <f t="shared" si="3"/>
        <v>376.42857142857144</v>
      </c>
      <c r="J42" s="72">
        <f t="shared" si="3"/>
        <v>250.95238095238096</v>
      </c>
      <c r="K42" s="72">
        <f t="shared" si="3"/>
        <v>250.95238095238096</v>
      </c>
      <c r="L42" s="72">
        <f t="shared" si="3"/>
        <v>250.95238095238096</v>
      </c>
      <c r="N42" s="58">
        <v>295</v>
      </c>
    </row>
    <row r="43" spans="1:14" x14ac:dyDescent="0.15">
      <c r="A43" s="58">
        <v>41</v>
      </c>
      <c r="B43" s="58">
        <v>8</v>
      </c>
      <c r="C43" s="159">
        <f t="shared" si="1"/>
        <v>1375</v>
      </c>
      <c r="D43" s="124">
        <f>(C53-C43)/10</f>
        <v>-137.5</v>
      </c>
      <c r="E43" s="124"/>
      <c r="F43" s="72">
        <v>550</v>
      </c>
      <c r="H43" s="72">
        <f t="shared" si="3"/>
        <v>392.85714285714289</v>
      </c>
      <c r="I43" s="72">
        <f t="shared" si="3"/>
        <v>392.85714285714289</v>
      </c>
      <c r="J43" s="72">
        <f t="shared" si="3"/>
        <v>261.90476190476193</v>
      </c>
      <c r="K43" s="72">
        <f t="shared" si="3"/>
        <v>261.90476190476193</v>
      </c>
      <c r="L43" s="72">
        <f t="shared" si="3"/>
        <v>261.90476190476193</v>
      </c>
      <c r="N43" s="58">
        <v>300</v>
      </c>
    </row>
    <row r="44" spans="1:14" x14ac:dyDescent="0.15">
      <c r="A44" s="58">
        <v>42</v>
      </c>
      <c r="B44" s="58">
        <v>8</v>
      </c>
      <c r="C44" s="159">
        <f t="shared" si="1"/>
        <v>1432.5</v>
      </c>
      <c r="F44" s="72">
        <v>573</v>
      </c>
      <c r="H44" s="72">
        <f t="shared" si="3"/>
        <v>409.28571428571422</v>
      </c>
      <c r="I44" s="72">
        <f t="shared" si="3"/>
        <v>409.28571428571422</v>
      </c>
      <c r="J44" s="72">
        <f t="shared" si="3"/>
        <v>272.85714285714283</v>
      </c>
      <c r="K44" s="72">
        <f t="shared" si="3"/>
        <v>272.85714285714283</v>
      </c>
      <c r="L44" s="72">
        <f t="shared" si="3"/>
        <v>272.85714285714283</v>
      </c>
      <c r="N44" s="58">
        <v>305</v>
      </c>
    </row>
    <row r="45" spans="1:14" x14ac:dyDescent="0.15">
      <c r="A45" s="58">
        <v>43</v>
      </c>
      <c r="B45" s="58">
        <v>8</v>
      </c>
      <c r="C45" s="159">
        <f t="shared" si="1"/>
        <v>1495</v>
      </c>
      <c r="F45" s="72">
        <v>598</v>
      </c>
      <c r="H45" s="72">
        <f t="shared" si="3"/>
        <v>427.14285714285711</v>
      </c>
      <c r="I45" s="72">
        <f t="shared" si="3"/>
        <v>427.14285714285711</v>
      </c>
      <c r="J45" s="72">
        <f t="shared" si="3"/>
        <v>284.76190476190476</v>
      </c>
      <c r="K45" s="72">
        <f t="shared" si="3"/>
        <v>284.76190476190476</v>
      </c>
      <c r="L45" s="72">
        <f t="shared" si="3"/>
        <v>284.76190476190476</v>
      </c>
      <c r="N45" s="58">
        <v>310</v>
      </c>
    </row>
    <row r="46" spans="1:14" x14ac:dyDescent="0.15">
      <c r="A46" s="58">
        <v>44</v>
      </c>
      <c r="B46" s="58">
        <v>8</v>
      </c>
      <c r="C46" s="159">
        <f t="shared" si="1"/>
        <v>1557.5</v>
      </c>
      <c r="F46" s="72">
        <v>623</v>
      </c>
      <c r="H46" s="72">
        <f t="shared" si="3"/>
        <v>445</v>
      </c>
      <c r="I46" s="72">
        <f t="shared" si="3"/>
        <v>445</v>
      </c>
      <c r="J46" s="72">
        <f t="shared" si="3"/>
        <v>296.66666666666669</v>
      </c>
      <c r="K46" s="72">
        <f t="shared" si="3"/>
        <v>296.66666666666669</v>
      </c>
      <c r="L46" s="72">
        <f t="shared" si="3"/>
        <v>296.66666666666669</v>
      </c>
      <c r="N46" s="58">
        <v>315</v>
      </c>
    </row>
    <row r="47" spans="1:14" x14ac:dyDescent="0.15">
      <c r="A47" s="58">
        <v>45</v>
      </c>
      <c r="B47" s="58">
        <v>9</v>
      </c>
      <c r="C47" s="159">
        <f t="shared" si="1"/>
        <v>1622.5</v>
      </c>
      <c r="F47" s="72">
        <v>649</v>
      </c>
      <c r="H47" s="72">
        <f t="shared" si="3"/>
        <v>463.57142857142856</v>
      </c>
      <c r="I47" s="72">
        <f t="shared" si="3"/>
        <v>463.57142857142856</v>
      </c>
      <c r="J47" s="72">
        <f t="shared" si="3"/>
        <v>309.04761904761904</v>
      </c>
      <c r="K47" s="72">
        <f t="shared" si="3"/>
        <v>309.04761904761904</v>
      </c>
      <c r="L47" s="72">
        <f t="shared" si="3"/>
        <v>309.04761904761904</v>
      </c>
      <c r="N47" s="58">
        <v>320</v>
      </c>
    </row>
    <row r="48" spans="1:14" x14ac:dyDescent="0.15">
      <c r="A48" s="58">
        <v>46</v>
      </c>
      <c r="B48" s="58">
        <v>9</v>
      </c>
      <c r="C48" s="159">
        <f t="shared" si="1"/>
        <v>1690</v>
      </c>
      <c r="F48" s="72">
        <v>676</v>
      </c>
      <c r="H48" s="72">
        <f t="shared" si="3"/>
        <v>482.85714285714289</v>
      </c>
      <c r="I48" s="72">
        <f t="shared" si="3"/>
        <v>482.85714285714289</v>
      </c>
      <c r="J48" s="72">
        <f t="shared" si="3"/>
        <v>321.90476190476193</v>
      </c>
      <c r="K48" s="72">
        <f t="shared" si="3"/>
        <v>321.90476190476193</v>
      </c>
      <c r="L48" s="72">
        <f t="shared" si="3"/>
        <v>321.90476190476193</v>
      </c>
      <c r="N48" s="58">
        <v>325</v>
      </c>
    </row>
    <row r="49" spans="1:15" x14ac:dyDescent="0.15">
      <c r="A49" s="58">
        <v>47</v>
      </c>
      <c r="B49" s="58">
        <v>9</v>
      </c>
      <c r="C49" s="159">
        <f t="shared" si="1"/>
        <v>1760</v>
      </c>
      <c r="F49" s="72">
        <v>704</v>
      </c>
      <c r="H49" s="72">
        <f t="shared" si="3"/>
        <v>502.85714285714289</v>
      </c>
      <c r="I49" s="72">
        <f t="shared" si="3"/>
        <v>502.85714285714289</v>
      </c>
      <c r="J49" s="72">
        <f t="shared" si="3"/>
        <v>335.23809523809524</v>
      </c>
      <c r="K49" s="72">
        <f t="shared" si="3"/>
        <v>335.23809523809524</v>
      </c>
      <c r="L49" s="72">
        <f t="shared" si="3"/>
        <v>335.23809523809524</v>
      </c>
      <c r="N49" s="58">
        <v>330</v>
      </c>
    </row>
    <row r="50" spans="1:15" x14ac:dyDescent="0.15">
      <c r="A50" s="58">
        <v>48</v>
      </c>
      <c r="B50" s="58">
        <v>10</v>
      </c>
      <c r="C50" s="159">
        <f t="shared" si="1"/>
        <v>1832.5</v>
      </c>
      <c r="F50" s="72">
        <v>733</v>
      </c>
      <c r="H50" s="72">
        <f t="shared" si="3"/>
        <v>523.57142857142856</v>
      </c>
      <c r="I50" s="72">
        <f t="shared" si="3"/>
        <v>523.57142857142856</v>
      </c>
      <c r="J50" s="72">
        <f t="shared" si="3"/>
        <v>349.04761904761904</v>
      </c>
      <c r="K50" s="72">
        <f t="shared" si="3"/>
        <v>349.04761904761904</v>
      </c>
      <c r="L50" s="72">
        <f t="shared" si="3"/>
        <v>349.04761904761904</v>
      </c>
      <c r="N50" s="58">
        <v>335</v>
      </c>
    </row>
    <row r="51" spans="1:15" x14ac:dyDescent="0.15">
      <c r="A51" s="58">
        <v>49</v>
      </c>
      <c r="B51" s="58">
        <v>10</v>
      </c>
      <c r="C51" s="159">
        <f t="shared" si="1"/>
        <v>1905</v>
      </c>
      <c r="F51" s="72">
        <v>762</v>
      </c>
      <c r="H51" s="72">
        <f t="shared" si="3"/>
        <v>544.28571428571422</v>
      </c>
      <c r="I51" s="72">
        <f t="shared" si="3"/>
        <v>544.28571428571422</v>
      </c>
      <c r="J51" s="72">
        <f t="shared" si="3"/>
        <v>362.85714285714283</v>
      </c>
      <c r="K51" s="72">
        <f t="shared" si="3"/>
        <v>362.85714285714283</v>
      </c>
      <c r="L51" s="72">
        <f t="shared" si="3"/>
        <v>362.85714285714283</v>
      </c>
      <c r="N51" s="58">
        <v>340</v>
      </c>
    </row>
    <row r="52" spans="1:15" x14ac:dyDescent="0.15">
      <c r="A52" s="58">
        <v>50</v>
      </c>
      <c r="B52" s="58">
        <v>10</v>
      </c>
      <c r="C52" s="159">
        <f t="shared" si="1"/>
        <v>1982.5</v>
      </c>
      <c r="F52" s="72">
        <v>793</v>
      </c>
      <c r="H52" s="72">
        <f t="shared" si="3"/>
        <v>566.42857142857133</v>
      </c>
      <c r="I52" s="72">
        <f t="shared" si="3"/>
        <v>566.42857142857133</v>
      </c>
      <c r="J52" s="72">
        <f t="shared" si="3"/>
        <v>377.61904761904759</v>
      </c>
      <c r="K52" s="72">
        <f t="shared" si="3"/>
        <v>377.61904761904759</v>
      </c>
      <c r="L52" s="72">
        <f t="shared" si="3"/>
        <v>377.61904761904759</v>
      </c>
      <c r="N52" s="58">
        <v>345</v>
      </c>
    </row>
    <row r="53" spans="1:15" s="132" customFormat="1" x14ac:dyDescent="0.15">
      <c r="A53" s="132">
        <v>51</v>
      </c>
      <c r="B53" s="135" t="s">
        <v>608</v>
      </c>
      <c r="C53" s="169">
        <f t="shared" si="1"/>
        <v>0</v>
      </c>
      <c r="D53" s="134">
        <f>(C63-C53)/10</f>
        <v>0</v>
      </c>
      <c r="E53" s="134"/>
      <c r="F53" s="133"/>
      <c r="H53" s="133">
        <f t="shared" si="3"/>
        <v>0</v>
      </c>
      <c r="I53" s="133">
        <f t="shared" si="3"/>
        <v>0</v>
      </c>
      <c r="J53" s="133">
        <f t="shared" si="3"/>
        <v>0</v>
      </c>
      <c r="K53" s="133">
        <f t="shared" si="3"/>
        <v>0</v>
      </c>
      <c r="L53" s="133">
        <f t="shared" si="3"/>
        <v>0</v>
      </c>
      <c r="N53" s="132">
        <v>350</v>
      </c>
    </row>
    <row r="54" spans="1:15" s="132" customFormat="1" x14ac:dyDescent="0.15">
      <c r="A54" s="132">
        <v>52</v>
      </c>
      <c r="B54" s="135" t="s">
        <v>608</v>
      </c>
      <c r="C54" s="169">
        <f t="shared" si="1"/>
        <v>0</v>
      </c>
      <c r="F54" s="133"/>
      <c r="H54" s="133">
        <f t="shared" si="3"/>
        <v>0</v>
      </c>
      <c r="I54" s="133">
        <f t="shared" si="3"/>
        <v>0</v>
      </c>
      <c r="J54" s="133">
        <f t="shared" si="3"/>
        <v>0</v>
      </c>
      <c r="K54" s="133">
        <f t="shared" si="3"/>
        <v>0</v>
      </c>
      <c r="L54" s="133">
        <f t="shared" si="3"/>
        <v>0</v>
      </c>
      <c r="N54" s="132">
        <v>355</v>
      </c>
    </row>
    <row r="55" spans="1:15" s="132" customFormat="1" x14ac:dyDescent="0.15">
      <c r="A55" s="132">
        <v>53</v>
      </c>
      <c r="B55" s="135" t="s">
        <v>608</v>
      </c>
      <c r="C55" s="169">
        <f t="shared" si="1"/>
        <v>0</v>
      </c>
      <c r="F55" s="133"/>
      <c r="H55" s="133">
        <f t="shared" si="3"/>
        <v>0</v>
      </c>
      <c r="I55" s="133">
        <f t="shared" si="3"/>
        <v>0</v>
      </c>
      <c r="J55" s="133">
        <f t="shared" si="3"/>
        <v>0</v>
      </c>
      <c r="K55" s="133">
        <f t="shared" si="3"/>
        <v>0</v>
      </c>
      <c r="L55" s="133">
        <f t="shared" si="3"/>
        <v>0</v>
      </c>
      <c r="N55" s="132">
        <v>360</v>
      </c>
    </row>
    <row r="56" spans="1:15" s="132" customFormat="1" x14ac:dyDescent="0.15">
      <c r="A56" s="132">
        <v>54</v>
      </c>
      <c r="B56" s="135" t="s">
        <v>608</v>
      </c>
      <c r="C56" s="169">
        <f t="shared" si="1"/>
        <v>0</v>
      </c>
      <c r="F56" s="133"/>
      <c r="H56" s="133">
        <f t="shared" si="3"/>
        <v>0</v>
      </c>
      <c r="I56" s="133">
        <f t="shared" si="3"/>
        <v>0</v>
      </c>
      <c r="J56" s="133">
        <f t="shared" si="3"/>
        <v>0</v>
      </c>
      <c r="K56" s="133">
        <f t="shared" si="3"/>
        <v>0</v>
      </c>
      <c r="L56" s="133">
        <f t="shared" si="3"/>
        <v>0</v>
      </c>
      <c r="N56" s="132">
        <v>365</v>
      </c>
    </row>
    <row r="57" spans="1:15" s="132" customFormat="1" x14ac:dyDescent="0.15">
      <c r="A57" s="132">
        <v>55</v>
      </c>
      <c r="B57" s="135" t="s">
        <v>608</v>
      </c>
      <c r="C57" s="169">
        <f t="shared" si="1"/>
        <v>0</v>
      </c>
      <c r="F57" s="133"/>
      <c r="H57" s="133">
        <f t="shared" si="3"/>
        <v>0</v>
      </c>
      <c r="I57" s="133">
        <f t="shared" si="3"/>
        <v>0</v>
      </c>
      <c r="J57" s="133">
        <f t="shared" si="3"/>
        <v>0</v>
      </c>
      <c r="K57" s="133">
        <f t="shared" si="3"/>
        <v>0</v>
      </c>
      <c r="L57" s="133">
        <f t="shared" si="3"/>
        <v>0</v>
      </c>
      <c r="N57" s="132">
        <v>370</v>
      </c>
    </row>
    <row r="58" spans="1:15" s="132" customFormat="1" x14ac:dyDescent="0.15">
      <c r="A58" s="132">
        <v>56</v>
      </c>
      <c r="B58" s="135" t="s">
        <v>608</v>
      </c>
      <c r="C58" s="169">
        <f t="shared" si="1"/>
        <v>0</v>
      </c>
      <c r="F58" s="133"/>
      <c r="H58" s="133">
        <f t="shared" si="3"/>
        <v>0</v>
      </c>
      <c r="I58" s="133">
        <f t="shared" si="3"/>
        <v>0</v>
      </c>
      <c r="J58" s="133">
        <f t="shared" si="3"/>
        <v>0</v>
      </c>
      <c r="K58" s="133">
        <f t="shared" si="3"/>
        <v>0</v>
      </c>
      <c r="L58" s="133">
        <f t="shared" si="3"/>
        <v>0</v>
      </c>
      <c r="N58" s="132">
        <v>375</v>
      </c>
    </row>
    <row r="59" spans="1:15" s="132" customFormat="1" x14ac:dyDescent="0.15">
      <c r="A59" s="132">
        <v>57</v>
      </c>
      <c r="B59" s="135" t="s">
        <v>608</v>
      </c>
      <c r="C59" s="169">
        <f t="shared" si="1"/>
        <v>0</v>
      </c>
      <c r="F59" s="133"/>
      <c r="H59" s="133">
        <f t="shared" si="3"/>
        <v>0</v>
      </c>
      <c r="I59" s="133">
        <f t="shared" si="3"/>
        <v>0</v>
      </c>
      <c r="J59" s="133">
        <f t="shared" si="3"/>
        <v>0</v>
      </c>
      <c r="K59" s="133">
        <f t="shared" si="3"/>
        <v>0</v>
      </c>
      <c r="L59" s="133">
        <f t="shared" si="3"/>
        <v>0</v>
      </c>
      <c r="N59" s="132">
        <v>380</v>
      </c>
    </row>
    <row r="60" spans="1:15" s="132" customFormat="1" x14ac:dyDescent="0.15">
      <c r="A60" s="132">
        <v>58</v>
      </c>
      <c r="B60" s="135" t="s">
        <v>608</v>
      </c>
      <c r="C60" s="169">
        <f t="shared" si="1"/>
        <v>0</v>
      </c>
      <c r="F60" s="133"/>
      <c r="H60" s="133">
        <f t="shared" si="3"/>
        <v>0</v>
      </c>
      <c r="I60" s="133">
        <f t="shared" si="3"/>
        <v>0</v>
      </c>
      <c r="J60" s="133">
        <f t="shared" si="3"/>
        <v>0</v>
      </c>
      <c r="K60" s="133">
        <f t="shared" si="3"/>
        <v>0</v>
      </c>
      <c r="L60" s="133">
        <f t="shared" si="3"/>
        <v>0</v>
      </c>
      <c r="N60" s="132">
        <v>385</v>
      </c>
    </row>
    <row r="61" spans="1:15" s="132" customFormat="1" x14ac:dyDescent="0.15">
      <c r="A61" s="132">
        <v>59</v>
      </c>
      <c r="B61" s="135" t="s">
        <v>608</v>
      </c>
      <c r="C61" s="169">
        <f t="shared" si="1"/>
        <v>0</v>
      </c>
      <c r="F61" s="133"/>
      <c r="H61" s="133">
        <f t="shared" si="3"/>
        <v>0</v>
      </c>
      <c r="I61" s="133">
        <f t="shared" si="3"/>
        <v>0</v>
      </c>
      <c r="J61" s="133">
        <f t="shared" si="3"/>
        <v>0</v>
      </c>
      <c r="K61" s="133">
        <f t="shared" si="3"/>
        <v>0</v>
      </c>
      <c r="L61" s="133">
        <f t="shared" si="3"/>
        <v>0</v>
      </c>
      <c r="N61" s="132">
        <v>390</v>
      </c>
    </row>
    <row r="62" spans="1:15" s="132" customFormat="1" x14ac:dyDescent="0.15">
      <c r="A62" s="132">
        <v>60</v>
      </c>
      <c r="B62" s="135" t="s">
        <v>608</v>
      </c>
      <c r="C62" s="169">
        <f t="shared" si="1"/>
        <v>0</v>
      </c>
      <c r="F62" s="133"/>
      <c r="H62" s="133">
        <f t="shared" si="3"/>
        <v>0</v>
      </c>
      <c r="I62" s="133">
        <f t="shared" si="3"/>
        <v>0</v>
      </c>
      <c r="J62" s="133">
        <f t="shared" si="3"/>
        <v>0</v>
      </c>
      <c r="K62" s="133">
        <f t="shared" si="3"/>
        <v>0</v>
      </c>
      <c r="L62" s="133">
        <f t="shared" si="3"/>
        <v>0</v>
      </c>
      <c r="N62" s="132">
        <v>395</v>
      </c>
    </row>
    <row r="63" spans="1:15" s="132" customFormat="1" x14ac:dyDescent="0.15">
      <c r="A63" s="132">
        <v>61</v>
      </c>
      <c r="B63" s="135" t="s">
        <v>608</v>
      </c>
      <c r="C63" s="169">
        <f t="shared" si="1"/>
        <v>0</v>
      </c>
      <c r="D63" s="134">
        <f>(C73-C63)/10</f>
        <v>0</v>
      </c>
      <c r="F63" s="133"/>
      <c r="H63" s="133">
        <f t="shared" si="3"/>
        <v>0</v>
      </c>
      <c r="I63" s="133">
        <f t="shared" si="3"/>
        <v>0</v>
      </c>
      <c r="J63" s="133">
        <f t="shared" si="3"/>
        <v>0</v>
      </c>
      <c r="K63" s="133">
        <f t="shared" si="3"/>
        <v>0</v>
      </c>
      <c r="L63" s="133">
        <f t="shared" si="3"/>
        <v>0</v>
      </c>
      <c r="N63" s="132">
        <v>400</v>
      </c>
      <c r="O63" s="132">
        <v>21</v>
      </c>
    </row>
    <row r="64" spans="1:15" s="132" customFormat="1" x14ac:dyDescent="0.15">
      <c r="A64" s="132">
        <v>62</v>
      </c>
      <c r="B64" s="135" t="s">
        <v>608</v>
      </c>
      <c r="C64" s="169">
        <f t="shared" si="1"/>
        <v>0</v>
      </c>
      <c r="F64" s="133"/>
      <c r="H64" s="133">
        <f t="shared" si="3"/>
        <v>0</v>
      </c>
      <c r="I64" s="133">
        <f t="shared" si="3"/>
        <v>0</v>
      </c>
      <c r="J64" s="133">
        <f t="shared" si="3"/>
        <v>0</v>
      </c>
      <c r="K64" s="133">
        <f t="shared" si="3"/>
        <v>0</v>
      </c>
      <c r="L64" s="133">
        <f t="shared" si="3"/>
        <v>0</v>
      </c>
      <c r="N64" s="132">
        <v>405</v>
      </c>
    </row>
    <row r="65" spans="1:14" s="132" customFormat="1" x14ac:dyDescent="0.15">
      <c r="A65" s="132">
        <v>63</v>
      </c>
      <c r="B65" s="135" t="s">
        <v>608</v>
      </c>
      <c r="C65" s="169">
        <f t="shared" si="1"/>
        <v>0</v>
      </c>
      <c r="F65" s="133"/>
      <c r="H65" s="133">
        <f t="shared" si="3"/>
        <v>0</v>
      </c>
      <c r="I65" s="133">
        <f t="shared" si="3"/>
        <v>0</v>
      </c>
      <c r="J65" s="133">
        <f t="shared" si="3"/>
        <v>0</v>
      </c>
      <c r="K65" s="133">
        <f t="shared" si="3"/>
        <v>0</v>
      </c>
      <c r="L65" s="133">
        <f t="shared" si="3"/>
        <v>0</v>
      </c>
      <c r="N65" s="132">
        <v>410</v>
      </c>
    </row>
    <row r="66" spans="1:14" s="132" customFormat="1" x14ac:dyDescent="0.15">
      <c r="A66" s="132">
        <v>64</v>
      </c>
      <c r="B66" s="135" t="s">
        <v>608</v>
      </c>
      <c r="C66" s="169">
        <f t="shared" si="1"/>
        <v>0</v>
      </c>
      <c r="F66" s="133"/>
      <c r="H66" s="133">
        <f t="shared" si="3"/>
        <v>0</v>
      </c>
      <c r="I66" s="133">
        <f t="shared" si="3"/>
        <v>0</v>
      </c>
      <c r="J66" s="133">
        <f t="shared" si="3"/>
        <v>0</v>
      </c>
      <c r="K66" s="133">
        <f t="shared" si="3"/>
        <v>0</v>
      </c>
      <c r="L66" s="133">
        <f t="shared" si="3"/>
        <v>0</v>
      </c>
      <c r="N66" s="132">
        <v>415</v>
      </c>
    </row>
    <row r="67" spans="1:14" s="132" customFormat="1" x14ac:dyDescent="0.15">
      <c r="A67" s="132">
        <v>65</v>
      </c>
      <c r="B67" s="135" t="s">
        <v>608</v>
      </c>
      <c r="C67" s="169">
        <f t="shared" si="1"/>
        <v>0</v>
      </c>
      <c r="F67" s="133"/>
      <c r="H67" s="133">
        <f t="shared" si="3"/>
        <v>0</v>
      </c>
      <c r="I67" s="133">
        <f t="shared" si="3"/>
        <v>0</v>
      </c>
      <c r="J67" s="133">
        <f t="shared" si="3"/>
        <v>0</v>
      </c>
      <c r="K67" s="133">
        <f t="shared" si="3"/>
        <v>0</v>
      </c>
      <c r="L67" s="133">
        <f t="shared" si="3"/>
        <v>0</v>
      </c>
      <c r="N67" s="132">
        <v>420</v>
      </c>
    </row>
    <row r="68" spans="1:14" s="132" customFormat="1" x14ac:dyDescent="0.15">
      <c r="A68" s="132">
        <v>66</v>
      </c>
      <c r="B68" s="135" t="s">
        <v>608</v>
      </c>
      <c r="C68" s="169">
        <f t="shared" ref="C68:C103" si="4">F68*2.5</f>
        <v>0</v>
      </c>
      <c r="F68" s="133"/>
      <c r="H68" s="133">
        <f t="shared" ref="H68:L102" si="5">$C68/$G$1*H$1</f>
        <v>0</v>
      </c>
      <c r="I68" s="133">
        <f t="shared" si="5"/>
        <v>0</v>
      </c>
      <c r="J68" s="133">
        <f t="shared" si="5"/>
        <v>0</v>
      </c>
      <c r="K68" s="133">
        <f t="shared" si="5"/>
        <v>0</v>
      </c>
      <c r="L68" s="133">
        <f t="shared" si="5"/>
        <v>0</v>
      </c>
      <c r="N68" s="132">
        <v>425</v>
      </c>
    </row>
    <row r="69" spans="1:14" s="132" customFormat="1" x14ac:dyDescent="0.15">
      <c r="A69" s="132">
        <v>67</v>
      </c>
      <c r="B69" s="135" t="s">
        <v>608</v>
      </c>
      <c r="C69" s="169">
        <f t="shared" si="4"/>
        <v>0</v>
      </c>
      <c r="F69" s="133"/>
      <c r="H69" s="133">
        <f t="shared" si="5"/>
        <v>0</v>
      </c>
      <c r="I69" s="133">
        <f t="shared" si="5"/>
        <v>0</v>
      </c>
      <c r="J69" s="133">
        <f t="shared" si="5"/>
        <v>0</v>
      </c>
      <c r="K69" s="133">
        <f t="shared" si="5"/>
        <v>0</v>
      </c>
      <c r="L69" s="133">
        <f t="shared" si="5"/>
        <v>0</v>
      </c>
      <c r="N69" s="132">
        <v>430</v>
      </c>
    </row>
    <row r="70" spans="1:14" s="132" customFormat="1" x14ac:dyDescent="0.15">
      <c r="A70" s="132">
        <v>68</v>
      </c>
      <c r="B70" s="135" t="s">
        <v>608</v>
      </c>
      <c r="C70" s="169">
        <f t="shared" si="4"/>
        <v>0</v>
      </c>
      <c r="F70" s="133"/>
      <c r="H70" s="133">
        <f t="shared" si="5"/>
        <v>0</v>
      </c>
      <c r="I70" s="133">
        <f t="shared" si="5"/>
        <v>0</v>
      </c>
      <c r="J70" s="133">
        <f t="shared" si="5"/>
        <v>0</v>
      </c>
      <c r="K70" s="133">
        <f t="shared" si="5"/>
        <v>0</v>
      </c>
      <c r="L70" s="133">
        <f t="shared" si="5"/>
        <v>0</v>
      </c>
      <c r="N70" s="132">
        <v>435</v>
      </c>
    </row>
    <row r="71" spans="1:14" s="132" customFormat="1" x14ac:dyDescent="0.15">
      <c r="A71" s="132">
        <v>69</v>
      </c>
      <c r="B71" s="135" t="s">
        <v>608</v>
      </c>
      <c r="C71" s="169">
        <f t="shared" si="4"/>
        <v>0</v>
      </c>
      <c r="F71" s="133"/>
      <c r="H71" s="133">
        <f t="shared" si="5"/>
        <v>0</v>
      </c>
      <c r="I71" s="133">
        <f t="shared" si="5"/>
        <v>0</v>
      </c>
      <c r="J71" s="133">
        <f t="shared" si="5"/>
        <v>0</v>
      </c>
      <c r="K71" s="133">
        <f t="shared" si="5"/>
        <v>0</v>
      </c>
      <c r="L71" s="133">
        <f t="shared" si="5"/>
        <v>0</v>
      </c>
      <c r="N71" s="132">
        <v>440</v>
      </c>
    </row>
    <row r="72" spans="1:14" s="132" customFormat="1" x14ac:dyDescent="0.15">
      <c r="A72" s="132">
        <v>70</v>
      </c>
      <c r="B72" s="135" t="s">
        <v>608</v>
      </c>
      <c r="C72" s="169">
        <f t="shared" si="4"/>
        <v>0</v>
      </c>
      <c r="F72" s="133"/>
      <c r="H72" s="133">
        <f t="shared" si="5"/>
        <v>0</v>
      </c>
      <c r="I72" s="133">
        <f t="shared" si="5"/>
        <v>0</v>
      </c>
      <c r="J72" s="133">
        <f t="shared" si="5"/>
        <v>0</v>
      </c>
      <c r="K72" s="133">
        <f t="shared" si="5"/>
        <v>0</v>
      </c>
      <c r="L72" s="133">
        <f t="shared" si="5"/>
        <v>0</v>
      </c>
      <c r="N72" s="132">
        <v>445</v>
      </c>
    </row>
    <row r="73" spans="1:14" s="132" customFormat="1" x14ac:dyDescent="0.15">
      <c r="A73" s="132">
        <v>71</v>
      </c>
      <c r="B73" s="135" t="s">
        <v>608</v>
      </c>
      <c r="C73" s="169">
        <f t="shared" si="4"/>
        <v>0</v>
      </c>
      <c r="D73" s="134">
        <f>(C83-C73)/10</f>
        <v>0</v>
      </c>
      <c r="F73" s="133"/>
      <c r="H73" s="133">
        <f t="shared" si="5"/>
        <v>0</v>
      </c>
      <c r="I73" s="133">
        <f t="shared" si="5"/>
        <v>0</v>
      </c>
      <c r="J73" s="133">
        <f t="shared" si="5"/>
        <v>0</v>
      </c>
      <c r="K73" s="133">
        <f t="shared" si="5"/>
        <v>0</v>
      </c>
      <c r="L73" s="133">
        <f t="shared" si="5"/>
        <v>0</v>
      </c>
      <c r="N73" s="132">
        <v>450</v>
      </c>
    </row>
    <row r="74" spans="1:14" s="132" customFormat="1" x14ac:dyDescent="0.15">
      <c r="A74" s="132">
        <v>72</v>
      </c>
      <c r="B74" s="135" t="s">
        <v>608</v>
      </c>
      <c r="C74" s="169">
        <f t="shared" si="4"/>
        <v>0</v>
      </c>
      <c r="F74" s="133"/>
      <c r="H74" s="133">
        <f t="shared" si="5"/>
        <v>0</v>
      </c>
      <c r="I74" s="133">
        <f t="shared" si="5"/>
        <v>0</v>
      </c>
      <c r="J74" s="133">
        <f t="shared" si="5"/>
        <v>0</v>
      </c>
      <c r="K74" s="133">
        <f t="shared" si="5"/>
        <v>0</v>
      </c>
      <c r="L74" s="133">
        <f t="shared" si="5"/>
        <v>0</v>
      </c>
      <c r="N74" s="132">
        <v>455</v>
      </c>
    </row>
    <row r="75" spans="1:14" s="132" customFormat="1" x14ac:dyDescent="0.15">
      <c r="A75" s="132">
        <v>73</v>
      </c>
      <c r="B75" s="135" t="s">
        <v>608</v>
      </c>
      <c r="C75" s="169">
        <f t="shared" si="4"/>
        <v>0</v>
      </c>
      <c r="F75" s="133"/>
      <c r="H75" s="133">
        <f t="shared" si="5"/>
        <v>0</v>
      </c>
      <c r="I75" s="133">
        <f t="shared" si="5"/>
        <v>0</v>
      </c>
      <c r="J75" s="133">
        <f t="shared" si="5"/>
        <v>0</v>
      </c>
      <c r="K75" s="133">
        <f t="shared" si="5"/>
        <v>0</v>
      </c>
      <c r="L75" s="133">
        <f t="shared" si="5"/>
        <v>0</v>
      </c>
      <c r="N75" s="132">
        <v>460</v>
      </c>
    </row>
    <row r="76" spans="1:14" s="132" customFormat="1" x14ac:dyDescent="0.15">
      <c r="A76" s="132">
        <v>74</v>
      </c>
      <c r="B76" s="135" t="s">
        <v>608</v>
      </c>
      <c r="C76" s="169">
        <f t="shared" si="4"/>
        <v>0</v>
      </c>
      <c r="F76" s="133"/>
      <c r="H76" s="133">
        <f t="shared" si="5"/>
        <v>0</v>
      </c>
      <c r="I76" s="133">
        <f t="shared" si="5"/>
        <v>0</v>
      </c>
      <c r="J76" s="133">
        <f t="shared" si="5"/>
        <v>0</v>
      </c>
      <c r="K76" s="133">
        <f t="shared" si="5"/>
        <v>0</v>
      </c>
      <c r="L76" s="133">
        <f t="shared" si="5"/>
        <v>0</v>
      </c>
      <c r="N76" s="132">
        <v>465</v>
      </c>
    </row>
    <row r="77" spans="1:14" s="132" customFormat="1" x14ac:dyDescent="0.15">
      <c r="A77" s="132">
        <v>75</v>
      </c>
      <c r="B77" s="135" t="s">
        <v>608</v>
      </c>
      <c r="C77" s="169">
        <f t="shared" si="4"/>
        <v>0</v>
      </c>
      <c r="F77" s="133"/>
      <c r="H77" s="133">
        <f t="shared" si="5"/>
        <v>0</v>
      </c>
      <c r="I77" s="133">
        <f t="shared" si="5"/>
        <v>0</v>
      </c>
      <c r="J77" s="133">
        <f t="shared" si="5"/>
        <v>0</v>
      </c>
      <c r="K77" s="133">
        <f t="shared" si="5"/>
        <v>0</v>
      </c>
      <c r="L77" s="133">
        <f t="shared" si="5"/>
        <v>0</v>
      </c>
      <c r="N77" s="132">
        <v>470</v>
      </c>
    </row>
    <row r="78" spans="1:14" s="132" customFormat="1" x14ac:dyDescent="0.15">
      <c r="A78" s="132">
        <v>76</v>
      </c>
      <c r="B78" s="135" t="s">
        <v>608</v>
      </c>
      <c r="C78" s="169">
        <f t="shared" si="4"/>
        <v>0</v>
      </c>
      <c r="F78" s="133"/>
      <c r="H78" s="133">
        <f t="shared" si="5"/>
        <v>0</v>
      </c>
      <c r="I78" s="133">
        <f t="shared" si="5"/>
        <v>0</v>
      </c>
      <c r="J78" s="133">
        <f t="shared" si="5"/>
        <v>0</v>
      </c>
      <c r="K78" s="133">
        <f t="shared" si="5"/>
        <v>0</v>
      </c>
      <c r="L78" s="133">
        <f t="shared" si="5"/>
        <v>0</v>
      </c>
      <c r="N78" s="132">
        <v>475</v>
      </c>
    </row>
    <row r="79" spans="1:14" s="132" customFormat="1" x14ac:dyDescent="0.15">
      <c r="A79" s="132">
        <v>77</v>
      </c>
      <c r="B79" s="135" t="s">
        <v>608</v>
      </c>
      <c r="C79" s="169">
        <f t="shared" si="4"/>
        <v>0</v>
      </c>
      <c r="F79" s="133"/>
      <c r="H79" s="133">
        <f t="shared" si="5"/>
        <v>0</v>
      </c>
      <c r="I79" s="133">
        <f t="shared" si="5"/>
        <v>0</v>
      </c>
      <c r="J79" s="133">
        <f t="shared" si="5"/>
        <v>0</v>
      </c>
      <c r="K79" s="133">
        <f t="shared" si="5"/>
        <v>0</v>
      </c>
      <c r="L79" s="133">
        <f t="shared" si="5"/>
        <v>0</v>
      </c>
      <c r="N79" s="132">
        <v>480</v>
      </c>
    </row>
    <row r="80" spans="1:14" s="132" customFormat="1" x14ac:dyDescent="0.15">
      <c r="A80" s="132">
        <v>78</v>
      </c>
      <c r="B80" s="135" t="s">
        <v>608</v>
      </c>
      <c r="C80" s="169">
        <f t="shared" si="4"/>
        <v>0</v>
      </c>
      <c r="F80" s="133"/>
      <c r="H80" s="133">
        <f t="shared" si="5"/>
        <v>0</v>
      </c>
      <c r="I80" s="133">
        <f t="shared" si="5"/>
        <v>0</v>
      </c>
      <c r="J80" s="133">
        <f t="shared" si="5"/>
        <v>0</v>
      </c>
      <c r="K80" s="133">
        <f t="shared" si="5"/>
        <v>0</v>
      </c>
      <c r="L80" s="133">
        <f t="shared" si="5"/>
        <v>0</v>
      </c>
      <c r="N80" s="132">
        <v>485</v>
      </c>
    </row>
    <row r="81" spans="1:14" s="132" customFormat="1" x14ac:dyDescent="0.15">
      <c r="A81" s="132">
        <v>79</v>
      </c>
      <c r="B81" s="135" t="s">
        <v>608</v>
      </c>
      <c r="C81" s="169">
        <f t="shared" si="4"/>
        <v>0</v>
      </c>
      <c r="F81" s="133"/>
      <c r="H81" s="133">
        <f t="shared" si="5"/>
        <v>0</v>
      </c>
      <c r="I81" s="133">
        <f t="shared" si="5"/>
        <v>0</v>
      </c>
      <c r="J81" s="133">
        <f t="shared" si="5"/>
        <v>0</v>
      </c>
      <c r="K81" s="133">
        <f t="shared" si="5"/>
        <v>0</v>
      </c>
      <c r="L81" s="133">
        <f t="shared" si="5"/>
        <v>0</v>
      </c>
      <c r="N81" s="132">
        <v>490</v>
      </c>
    </row>
    <row r="82" spans="1:14" s="132" customFormat="1" x14ac:dyDescent="0.15">
      <c r="A82" s="132">
        <v>80</v>
      </c>
      <c r="B82" s="135" t="s">
        <v>608</v>
      </c>
      <c r="C82" s="169">
        <f t="shared" si="4"/>
        <v>0</v>
      </c>
      <c r="F82" s="133"/>
      <c r="H82" s="133">
        <f t="shared" si="5"/>
        <v>0</v>
      </c>
      <c r="I82" s="133">
        <f t="shared" si="5"/>
        <v>0</v>
      </c>
      <c r="J82" s="133">
        <f t="shared" si="5"/>
        <v>0</v>
      </c>
      <c r="K82" s="133">
        <f t="shared" si="5"/>
        <v>0</v>
      </c>
      <c r="L82" s="133">
        <f t="shared" si="5"/>
        <v>0</v>
      </c>
      <c r="N82" s="132">
        <v>495</v>
      </c>
    </row>
    <row r="83" spans="1:14" s="132" customFormat="1" x14ac:dyDescent="0.15">
      <c r="A83" s="132">
        <v>81</v>
      </c>
      <c r="B83" s="135" t="s">
        <v>608</v>
      </c>
      <c r="C83" s="169">
        <f t="shared" si="4"/>
        <v>0</v>
      </c>
      <c r="D83" s="134">
        <f>(C93-C83)/10</f>
        <v>0</v>
      </c>
      <c r="F83" s="133"/>
      <c r="H83" s="133">
        <f t="shared" si="5"/>
        <v>0</v>
      </c>
      <c r="I83" s="133">
        <f t="shared" si="5"/>
        <v>0</v>
      </c>
      <c r="J83" s="133">
        <f t="shared" si="5"/>
        <v>0</v>
      </c>
      <c r="K83" s="133">
        <f t="shared" si="5"/>
        <v>0</v>
      </c>
      <c r="L83" s="133">
        <f t="shared" si="5"/>
        <v>0</v>
      </c>
      <c r="N83" s="132">
        <v>500</v>
      </c>
    </row>
    <row r="84" spans="1:14" s="132" customFormat="1" x14ac:dyDescent="0.15">
      <c r="A84" s="132">
        <v>82</v>
      </c>
      <c r="B84" s="135" t="s">
        <v>608</v>
      </c>
      <c r="C84" s="169">
        <f t="shared" si="4"/>
        <v>0</v>
      </c>
      <c r="F84" s="133"/>
      <c r="H84" s="133">
        <f t="shared" si="5"/>
        <v>0</v>
      </c>
      <c r="I84" s="133">
        <f t="shared" si="5"/>
        <v>0</v>
      </c>
      <c r="J84" s="133">
        <f t="shared" si="5"/>
        <v>0</v>
      </c>
      <c r="K84" s="133">
        <f t="shared" si="5"/>
        <v>0</v>
      </c>
      <c r="L84" s="133">
        <f t="shared" si="5"/>
        <v>0</v>
      </c>
      <c r="N84" s="132">
        <v>505</v>
      </c>
    </row>
    <row r="85" spans="1:14" s="132" customFormat="1" x14ac:dyDescent="0.15">
      <c r="A85" s="132">
        <v>83</v>
      </c>
      <c r="B85" s="135" t="s">
        <v>608</v>
      </c>
      <c r="C85" s="169">
        <f t="shared" si="4"/>
        <v>0</v>
      </c>
      <c r="F85" s="133"/>
      <c r="H85" s="133">
        <f t="shared" si="5"/>
        <v>0</v>
      </c>
      <c r="I85" s="133">
        <f t="shared" si="5"/>
        <v>0</v>
      </c>
      <c r="J85" s="133">
        <f t="shared" si="5"/>
        <v>0</v>
      </c>
      <c r="K85" s="133">
        <f t="shared" si="5"/>
        <v>0</v>
      </c>
      <c r="L85" s="133">
        <f t="shared" si="5"/>
        <v>0</v>
      </c>
      <c r="N85" s="132">
        <v>510</v>
      </c>
    </row>
    <row r="86" spans="1:14" s="132" customFormat="1" x14ac:dyDescent="0.15">
      <c r="A86" s="132">
        <v>84</v>
      </c>
      <c r="B86" s="135" t="s">
        <v>608</v>
      </c>
      <c r="C86" s="169">
        <f t="shared" si="4"/>
        <v>0</v>
      </c>
      <c r="F86" s="133"/>
      <c r="H86" s="133">
        <f t="shared" si="5"/>
        <v>0</v>
      </c>
      <c r="I86" s="133">
        <f t="shared" si="5"/>
        <v>0</v>
      </c>
      <c r="J86" s="133">
        <f t="shared" si="5"/>
        <v>0</v>
      </c>
      <c r="K86" s="133">
        <f t="shared" si="5"/>
        <v>0</v>
      </c>
      <c r="L86" s="133">
        <f t="shared" si="5"/>
        <v>0</v>
      </c>
      <c r="N86" s="132">
        <v>515</v>
      </c>
    </row>
    <row r="87" spans="1:14" s="132" customFormat="1" x14ac:dyDescent="0.15">
      <c r="A87" s="132">
        <v>85</v>
      </c>
      <c r="B87" s="135" t="s">
        <v>608</v>
      </c>
      <c r="C87" s="169">
        <f t="shared" si="4"/>
        <v>0</v>
      </c>
      <c r="F87" s="133"/>
      <c r="H87" s="133">
        <f t="shared" si="5"/>
        <v>0</v>
      </c>
      <c r="I87" s="133">
        <f t="shared" si="5"/>
        <v>0</v>
      </c>
      <c r="J87" s="133">
        <f t="shared" si="5"/>
        <v>0</v>
      </c>
      <c r="K87" s="133">
        <f t="shared" si="5"/>
        <v>0</v>
      </c>
      <c r="L87" s="133">
        <f t="shared" si="5"/>
        <v>0</v>
      </c>
      <c r="N87" s="132">
        <v>520</v>
      </c>
    </row>
    <row r="88" spans="1:14" s="132" customFormat="1" x14ac:dyDescent="0.15">
      <c r="A88" s="132">
        <v>86</v>
      </c>
      <c r="B88" s="135" t="s">
        <v>608</v>
      </c>
      <c r="C88" s="169">
        <f t="shared" si="4"/>
        <v>0</v>
      </c>
      <c r="F88" s="133"/>
      <c r="H88" s="133">
        <f t="shared" si="5"/>
        <v>0</v>
      </c>
      <c r="I88" s="133">
        <f t="shared" si="5"/>
        <v>0</v>
      </c>
      <c r="J88" s="133">
        <f t="shared" si="5"/>
        <v>0</v>
      </c>
      <c r="K88" s="133">
        <f t="shared" si="5"/>
        <v>0</v>
      </c>
      <c r="L88" s="133">
        <f t="shared" si="5"/>
        <v>0</v>
      </c>
      <c r="N88" s="132">
        <v>525</v>
      </c>
    </row>
    <row r="89" spans="1:14" s="132" customFormat="1" x14ac:dyDescent="0.15">
      <c r="A89" s="132">
        <v>87</v>
      </c>
      <c r="B89" s="135" t="s">
        <v>608</v>
      </c>
      <c r="C89" s="169">
        <f t="shared" si="4"/>
        <v>0</v>
      </c>
      <c r="F89" s="133"/>
      <c r="H89" s="133">
        <f t="shared" si="5"/>
        <v>0</v>
      </c>
      <c r="I89" s="133">
        <f t="shared" si="5"/>
        <v>0</v>
      </c>
      <c r="J89" s="133">
        <f t="shared" si="5"/>
        <v>0</v>
      </c>
      <c r="K89" s="133">
        <f t="shared" si="5"/>
        <v>0</v>
      </c>
      <c r="L89" s="133">
        <f t="shared" si="5"/>
        <v>0</v>
      </c>
      <c r="N89" s="132">
        <v>530</v>
      </c>
    </row>
    <row r="90" spans="1:14" s="132" customFormat="1" x14ac:dyDescent="0.15">
      <c r="A90" s="132">
        <v>88</v>
      </c>
      <c r="B90" s="135" t="s">
        <v>608</v>
      </c>
      <c r="C90" s="169">
        <f t="shared" si="4"/>
        <v>0</v>
      </c>
      <c r="F90" s="133"/>
      <c r="H90" s="133">
        <f t="shared" si="5"/>
        <v>0</v>
      </c>
      <c r="I90" s="133">
        <f t="shared" si="5"/>
        <v>0</v>
      </c>
      <c r="J90" s="133">
        <f t="shared" si="5"/>
        <v>0</v>
      </c>
      <c r="K90" s="133">
        <f t="shared" si="5"/>
        <v>0</v>
      </c>
      <c r="L90" s="133">
        <f t="shared" si="5"/>
        <v>0</v>
      </c>
      <c r="N90" s="132">
        <v>535</v>
      </c>
    </row>
    <row r="91" spans="1:14" s="132" customFormat="1" x14ac:dyDescent="0.15">
      <c r="A91" s="132">
        <v>89</v>
      </c>
      <c r="B91" s="135" t="s">
        <v>608</v>
      </c>
      <c r="C91" s="169">
        <f t="shared" si="4"/>
        <v>0</v>
      </c>
      <c r="F91" s="133"/>
      <c r="H91" s="133">
        <f t="shared" si="5"/>
        <v>0</v>
      </c>
      <c r="I91" s="133">
        <f t="shared" si="5"/>
        <v>0</v>
      </c>
      <c r="J91" s="133">
        <f t="shared" si="5"/>
        <v>0</v>
      </c>
      <c r="K91" s="133">
        <f t="shared" si="5"/>
        <v>0</v>
      </c>
      <c r="L91" s="133">
        <f t="shared" si="5"/>
        <v>0</v>
      </c>
      <c r="N91" s="132">
        <v>540</v>
      </c>
    </row>
    <row r="92" spans="1:14" s="132" customFormat="1" x14ac:dyDescent="0.15">
      <c r="A92" s="132">
        <v>90</v>
      </c>
      <c r="B92" s="135" t="s">
        <v>608</v>
      </c>
      <c r="C92" s="169">
        <f t="shared" si="4"/>
        <v>0</v>
      </c>
      <c r="F92" s="133"/>
      <c r="H92" s="133">
        <f t="shared" si="5"/>
        <v>0</v>
      </c>
      <c r="I92" s="133">
        <f t="shared" si="5"/>
        <v>0</v>
      </c>
      <c r="J92" s="133">
        <f t="shared" si="5"/>
        <v>0</v>
      </c>
      <c r="K92" s="133">
        <f t="shared" si="5"/>
        <v>0</v>
      </c>
      <c r="L92" s="133">
        <f t="shared" si="5"/>
        <v>0</v>
      </c>
      <c r="N92" s="132">
        <v>545</v>
      </c>
    </row>
    <row r="93" spans="1:14" s="132" customFormat="1" x14ac:dyDescent="0.15">
      <c r="A93" s="132">
        <v>91</v>
      </c>
      <c r="B93" s="135" t="s">
        <v>608</v>
      </c>
      <c r="C93" s="169">
        <f t="shared" si="4"/>
        <v>0</v>
      </c>
      <c r="D93" s="134">
        <f>(C103-C93)/10</f>
        <v>0</v>
      </c>
      <c r="F93" s="133"/>
      <c r="H93" s="133">
        <f t="shared" si="5"/>
        <v>0</v>
      </c>
      <c r="I93" s="133">
        <f t="shared" si="5"/>
        <v>0</v>
      </c>
      <c r="J93" s="133">
        <f t="shared" si="5"/>
        <v>0</v>
      </c>
      <c r="K93" s="133">
        <f t="shared" si="5"/>
        <v>0</v>
      </c>
      <c r="L93" s="133">
        <f t="shared" si="5"/>
        <v>0</v>
      </c>
      <c r="N93" s="132">
        <v>550</v>
      </c>
    </row>
    <row r="94" spans="1:14" s="132" customFormat="1" x14ac:dyDescent="0.15">
      <c r="A94" s="132">
        <v>92</v>
      </c>
      <c r="B94" s="135" t="s">
        <v>608</v>
      </c>
      <c r="C94" s="169">
        <f t="shared" si="4"/>
        <v>0</v>
      </c>
      <c r="F94" s="133"/>
      <c r="H94" s="133">
        <f t="shared" si="5"/>
        <v>0</v>
      </c>
      <c r="I94" s="133">
        <f t="shared" si="5"/>
        <v>0</v>
      </c>
      <c r="J94" s="133">
        <f t="shared" si="5"/>
        <v>0</v>
      </c>
      <c r="K94" s="133">
        <f t="shared" si="5"/>
        <v>0</v>
      </c>
      <c r="L94" s="133">
        <f t="shared" si="5"/>
        <v>0</v>
      </c>
      <c r="N94" s="132">
        <v>555</v>
      </c>
    </row>
    <row r="95" spans="1:14" s="132" customFormat="1" x14ac:dyDescent="0.15">
      <c r="A95" s="132">
        <v>93</v>
      </c>
      <c r="B95" s="135" t="s">
        <v>608</v>
      </c>
      <c r="C95" s="169">
        <f t="shared" si="4"/>
        <v>0</v>
      </c>
      <c r="F95" s="133"/>
      <c r="H95" s="133">
        <f t="shared" si="5"/>
        <v>0</v>
      </c>
      <c r="I95" s="133">
        <f t="shared" si="5"/>
        <v>0</v>
      </c>
      <c r="J95" s="133">
        <f t="shared" si="5"/>
        <v>0</v>
      </c>
      <c r="K95" s="133">
        <f t="shared" si="5"/>
        <v>0</v>
      </c>
      <c r="L95" s="133">
        <f t="shared" si="5"/>
        <v>0</v>
      </c>
      <c r="N95" s="132">
        <v>560</v>
      </c>
    </row>
    <row r="96" spans="1:14" s="132" customFormat="1" x14ac:dyDescent="0.15">
      <c r="A96" s="132">
        <v>94</v>
      </c>
      <c r="B96" s="135" t="s">
        <v>608</v>
      </c>
      <c r="C96" s="169">
        <f t="shared" si="4"/>
        <v>0</v>
      </c>
      <c r="F96" s="133"/>
      <c r="H96" s="133">
        <f t="shared" si="5"/>
        <v>0</v>
      </c>
      <c r="I96" s="133">
        <f t="shared" si="5"/>
        <v>0</v>
      </c>
      <c r="J96" s="133">
        <f t="shared" si="5"/>
        <v>0</v>
      </c>
      <c r="K96" s="133">
        <f t="shared" si="5"/>
        <v>0</v>
      </c>
      <c r="L96" s="133">
        <f t="shared" si="5"/>
        <v>0</v>
      </c>
      <c r="N96" s="132">
        <v>565</v>
      </c>
    </row>
    <row r="97" spans="1:14" s="132" customFormat="1" x14ac:dyDescent="0.15">
      <c r="A97" s="132">
        <v>95</v>
      </c>
      <c r="B97" s="135" t="s">
        <v>608</v>
      </c>
      <c r="C97" s="169">
        <f t="shared" si="4"/>
        <v>0</v>
      </c>
      <c r="F97" s="133"/>
      <c r="H97" s="133">
        <f t="shared" si="5"/>
        <v>0</v>
      </c>
      <c r="I97" s="133">
        <f t="shared" si="5"/>
        <v>0</v>
      </c>
      <c r="J97" s="133">
        <f t="shared" si="5"/>
        <v>0</v>
      </c>
      <c r="K97" s="133">
        <f t="shared" si="5"/>
        <v>0</v>
      </c>
      <c r="L97" s="133">
        <f t="shared" si="5"/>
        <v>0</v>
      </c>
      <c r="N97" s="132">
        <v>570</v>
      </c>
    </row>
    <row r="98" spans="1:14" s="132" customFormat="1" x14ac:dyDescent="0.15">
      <c r="A98" s="132">
        <v>96</v>
      </c>
      <c r="B98" s="135" t="s">
        <v>608</v>
      </c>
      <c r="C98" s="169">
        <f t="shared" si="4"/>
        <v>0</v>
      </c>
      <c r="F98" s="133"/>
      <c r="H98" s="133">
        <f t="shared" si="5"/>
        <v>0</v>
      </c>
      <c r="I98" s="133">
        <f t="shared" si="5"/>
        <v>0</v>
      </c>
      <c r="J98" s="133">
        <f t="shared" si="5"/>
        <v>0</v>
      </c>
      <c r="K98" s="133">
        <f t="shared" si="5"/>
        <v>0</v>
      </c>
      <c r="L98" s="133">
        <f t="shared" si="5"/>
        <v>0</v>
      </c>
      <c r="N98" s="132">
        <v>575</v>
      </c>
    </row>
    <row r="99" spans="1:14" s="132" customFormat="1" x14ac:dyDescent="0.15">
      <c r="A99" s="132">
        <v>97</v>
      </c>
      <c r="B99" s="135" t="s">
        <v>608</v>
      </c>
      <c r="C99" s="169">
        <f t="shared" si="4"/>
        <v>0</v>
      </c>
      <c r="F99" s="133"/>
      <c r="H99" s="133">
        <f t="shared" si="5"/>
        <v>0</v>
      </c>
      <c r="I99" s="133">
        <f t="shared" si="5"/>
        <v>0</v>
      </c>
      <c r="J99" s="133">
        <f t="shared" si="5"/>
        <v>0</v>
      </c>
      <c r="K99" s="133">
        <f t="shared" si="5"/>
        <v>0</v>
      </c>
      <c r="L99" s="133">
        <f t="shared" si="5"/>
        <v>0</v>
      </c>
      <c r="N99" s="132">
        <v>580</v>
      </c>
    </row>
    <row r="100" spans="1:14" s="132" customFormat="1" x14ac:dyDescent="0.15">
      <c r="A100" s="132">
        <v>98</v>
      </c>
      <c r="B100" s="135" t="s">
        <v>608</v>
      </c>
      <c r="C100" s="169">
        <f t="shared" si="4"/>
        <v>0</v>
      </c>
      <c r="F100" s="133"/>
      <c r="H100" s="133">
        <f t="shared" si="5"/>
        <v>0</v>
      </c>
      <c r="I100" s="133">
        <f t="shared" si="5"/>
        <v>0</v>
      </c>
      <c r="J100" s="133">
        <f t="shared" si="5"/>
        <v>0</v>
      </c>
      <c r="K100" s="133">
        <f t="shared" si="5"/>
        <v>0</v>
      </c>
      <c r="L100" s="133">
        <f t="shared" si="5"/>
        <v>0</v>
      </c>
      <c r="N100" s="132">
        <v>585</v>
      </c>
    </row>
    <row r="101" spans="1:14" s="132" customFormat="1" x14ac:dyDescent="0.15">
      <c r="A101" s="132">
        <v>99</v>
      </c>
      <c r="B101" s="135" t="s">
        <v>608</v>
      </c>
      <c r="C101" s="169">
        <f t="shared" si="4"/>
        <v>0</v>
      </c>
      <c r="F101" s="133"/>
      <c r="H101" s="133">
        <f t="shared" si="5"/>
        <v>0</v>
      </c>
      <c r="I101" s="133">
        <f t="shared" si="5"/>
        <v>0</v>
      </c>
      <c r="J101" s="133">
        <f t="shared" si="5"/>
        <v>0</v>
      </c>
      <c r="K101" s="133">
        <f t="shared" si="5"/>
        <v>0</v>
      </c>
      <c r="L101" s="133">
        <f t="shared" si="5"/>
        <v>0</v>
      </c>
      <c r="N101" s="132">
        <v>590</v>
      </c>
    </row>
    <row r="102" spans="1:14" s="132" customFormat="1" x14ac:dyDescent="0.15">
      <c r="A102" s="132">
        <v>100</v>
      </c>
      <c r="B102" s="135" t="s">
        <v>608</v>
      </c>
      <c r="C102" s="169">
        <f t="shared" si="4"/>
        <v>0</v>
      </c>
      <c r="F102" s="133"/>
      <c r="H102" s="133">
        <f t="shared" si="5"/>
        <v>0</v>
      </c>
      <c r="I102" s="133">
        <f t="shared" si="5"/>
        <v>0</v>
      </c>
      <c r="J102" s="133">
        <f t="shared" si="5"/>
        <v>0</v>
      </c>
      <c r="K102" s="133">
        <f t="shared" si="5"/>
        <v>0</v>
      </c>
      <c r="L102" s="133">
        <f t="shared" si="5"/>
        <v>0</v>
      </c>
      <c r="N102" s="132">
        <v>595</v>
      </c>
    </row>
    <row r="103" spans="1:14" s="132" customFormat="1" x14ac:dyDescent="0.15">
      <c r="B103" s="135"/>
      <c r="C103" s="169">
        <f t="shared" si="4"/>
        <v>0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J18" sqref="J18"/>
    </sheetView>
  </sheetViews>
  <sheetFormatPr defaultRowHeight="13.5" x14ac:dyDescent="0.15"/>
  <sheetData>
    <row r="1" spans="1:13" ht="45" x14ac:dyDescent="0.15">
      <c r="A1" s="140"/>
      <c r="B1" s="143" t="s">
        <v>630</v>
      </c>
      <c r="C1" s="143" t="s">
        <v>611</v>
      </c>
      <c r="D1" s="143" t="s">
        <v>612</v>
      </c>
      <c r="E1" s="143" t="s">
        <v>613</v>
      </c>
      <c r="F1" s="143" t="s">
        <v>614</v>
      </c>
      <c r="G1" s="143" t="s">
        <v>615</v>
      </c>
      <c r="H1" s="143" t="s">
        <v>616</v>
      </c>
      <c r="I1" s="143" t="s">
        <v>617</v>
      </c>
      <c r="J1" s="143" t="s">
        <v>618</v>
      </c>
      <c r="K1" s="143" t="s">
        <v>619</v>
      </c>
      <c r="L1" s="143" t="s">
        <v>620</v>
      </c>
      <c r="M1" s="144" t="s">
        <v>629</v>
      </c>
    </row>
    <row r="2" spans="1:13" ht="16.5" x14ac:dyDescent="0.15">
      <c r="A2" s="140"/>
      <c r="B2" s="144" t="s">
        <v>639</v>
      </c>
      <c r="C2" s="71">
        <f>200%-C4</f>
        <v>0.89999999999999991</v>
      </c>
      <c r="D2" s="71">
        <f t="shared" ref="D2:L2" si="0">200%-D4</f>
        <v>1.1000000000000001</v>
      </c>
      <c r="E2" s="71">
        <v>1</v>
      </c>
      <c r="F2" s="71">
        <f t="shared" si="0"/>
        <v>1.1000000000000001</v>
      </c>
      <c r="G2" s="71">
        <f t="shared" si="0"/>
        <v>1.1000000000000001</v>
      </c>
      <c r="H2" s="71">
        <f t="shared" si="0"/>
        <v>0.89999999999999991</v>
      </c>
      <c r="I2" s="71">
        <f t="shared" si="0"/>
        <v>0.89999999999999991</v>
      </c>
      <c r="J2" s="71">
        <f t="shared" si="0"/>
        <v>1.1000000000000001</v>
      </c>
      <c r="K2" s="71">
        <f t="shared" si="0"/>
        <v>1.1000000000000001</v>
      </c>
      <c r="L2" s="71">
        <f t="shared" si="0"/>
        <v>0.89999999999999991</v>
      </c>
      <c r="M2" s="71">
        <v>0.9</v>
      </c>
    </row>
    <row r="3" spans="1:13" ht="16.5" x14ac:dyDescent="0.15">
      <c r="A3" s="140"/>
      <c r="B3" s="144" t="s">
        <v>640</v>
      </c>
      <c r="C3" s="71">
        <v>1</v>
      </c>
      <c r="D3" s="71">
        <v>1</v>
      </c>
      <c r="E3" s="71">
        <v>1</v>
      </c>
      <c r="F3" s="71">
        <v>1</v>
      </c>
      <c r="G3" s="71">
        <v>1</v>
      </c>
      <c r="H3" s="71">
        <v>1</v>
      </c>
      <c r="I3" s="71">
        <v>1</v>
      </c>
      <c r="J3" s="71">
        <v>1</v>
      </c>
      <c r="K3" s="71">
        <v>1</v>
      </c>
      <c r="L3" s="71">
        <v>1</v>
      </c>
      <c r="M3" s="71">
        <v>0.9</v>
      </c>
    </row>
    <row r="4" spans="1:13" ht="16.5" x14ac:dyDescent="0.15">
      <c r="A4" s="140"/>
      <c r="B4" s="144" t="s">
        <v>641</v>
      </c>
      <c r="C4" s="71">
        <v>1.1000000000000001</v>
      </c>
      <c r="D4" s="71">
        <v>0.9</v>
      </c>
      <c r="E4" s="71">
        <v>1</v>
      </c>
      <c r="F4" s="71">
        <v>0.9</v>
      </c>
      <c r="G4" s="71">
        <v>0.9</v>
      </c>
      <c r="H4" s="71">
        <v>1.1000000000000001</v>
      </c>
      <c r="I4" s="71">
        <v>1.1000000000000001</v>
      </c>
      <c r="J4" s="71">
        <v>0.9</v>
      </c>
      <c r="K4" s="71">
        <v>0.9</v>
      </c>
      <c r="L4" s="71">
        <v>1.1000000000000001</v>
      </c>
      <c r="M4" s="71">
        <v>0.9</v>
      </c>
    </row>
    <row r="5" spans="1:13" ht="16.5" x14ac:dyDescent="0.15">
      <c r="A5" s="140"/>
      <c r="B5" s="144" t="s">
        <v>642</v>
      </c>
      <c r="C5" s="71">
        <v>0.89999999999999991</v>
      </c>
      <c r="D5" s="71">
        <v>1.1000000000000001</v>
      </c>
      <c r="E5" s="71">
        <v>1</v>
      </c>
      <c r="F5" s="71">
        <v>1.1000000000000001</v>
      </c>
      <c r="G5" s="71">
        <v>1.1000000000000001</v>
      </c>
      <c r="H5" s="71">
        <v>0.89999999999999991</v>
      </c>
      <c r="I5" s="71">
        <v>0.89999999999999991</v>
      </c>
      <c r="J5" s="71">
        <v>1.1000000000000001</v>
      </c>
      <c r="K5" s="71">
        <v>1.1000000000000001</v>
      </c>
      <c r="L5" s="71">
        <v>0.89999999999999991</v>
      </c>
      <c r="M5" s="71">
        <v>1</v>
      </c>
    </row>
    <row r="6" spans="1:13" ht="16.5" x14ac:dyDescent="0.15">
      <c r="A6" s="140"/>
      <c r="B6" s="144" t="s">
        <v>643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1</v>
      </c>
      <c r="I6" s="71">
        <v>1</v>
      </c>
      <c r="J6" s="71">
        <v>1</v>
      </c>
      <c r="K6" s="71">
        <v>1</v>
      </c>
      <c r="L6" s="71">
        <v>1</v>
      </c>
      <c r="M6" s="71">
        <v>1</v>
      </c>
    </row>
    <row r="7" spans="1:13" ht="16.5" x14ac:dyDescent="0.15">
      <c r="A7" s="140"/>
      <c r="B7" s="144" t="s">
        <v>644</v>
      </c>
      <c r="C7" s="71">
        <v>1.1000000000000001</v>
      </c>
      <c r="D7" s="71">
        <v>0.9</v>
      </c>
      <c r="E7" s="71">
        <v>1</v>
      </c>
      <c r="F7" s="71">
        <v>0.9</v>
      </c>
      <c r="G7" s="71">
        <v>0.9</v>
      </c>
      <c r="H7" s="71">
        <v>1.1000000000000001</v>
      </c>
      <c r="I7" s="71">
        <v>1.1000000000000001</v>
      </c>
      <c r="J7" s="71">
        <v>0.9</v>
      </c>
      <c r="K7" s="71">
        <v>0.9</v>
      </c>
      <c r="L7" s="71">
        <v>1.1000000000000001</v>
      </c>
      <c r="M7" s="71">
        <v>1</v>
      </c>
    </row>
    <row r="8" spans="1:13" ht="16.5" x14ac:dyDescent="0.15">
      <c r="A8" s="140"/>
      <c r="B8" s="144" t="s">
        <v>645</v>
      </c>
      <c r="C8" s="71">
        <v>0.89999999999999991</v>
      </c>
      <c r="D8" s="71">
        <v>1.1000000000000001</v>
      </c>
      <c r="E8" s="71">
        <v>1</v>
      </c>
      <c r="F8" s="71">
        <v>1.1000000000000001</v>
      </c>
      <c r="G8" s="71">
        <v>1.1000000000000001</v>
      </c>
      <c r="H8" s="71">
        <v>0.89999999999999991</v>
      </c>
      <c r="I8" s="71">
        <v>0.89999999999999991</v>
      </c>
      <c r="J8" s="71">
        <v>1.1000000000000001</v>
      </c>
      <c r="K8" s="71">
        <v>1.1000000000000001</v>
      </c>
      <c r="L8" s="71">
        <v>0.89999999999999991</v>
      </c>
      <c r="M8" s="71">
        <v>1.1000000000000001</v>
      </c>
    </row>
    <row r="9" spans="1:13" ht="16.5" x14ac:dyDescent="0.15">
      <c r="A9" s="140"/>
      <c r="B9" s="144" t="s">
        <v>646</v>
      </c>
      <c r="C9" s="71">
        <v>1</v>
      </c>
      <c r="D9" s="71">
        <v>1</v>
      </c>
      <c r="E9" s="71">
        <v>1</v>
      </c>
      <c r="F9" s="71">
        <v>1</v>
      </c>
      <c r="G9" s="71">
        <v>1</v>
      </c>
      <c r="H9" s="71">
        <v>1</v>
      </c>
      <c r="I9" s="71">
        <v>1</v>
      </c>
      <c r="J9" s="71">
        <v>1</v>
      </c>
      <c r="K9" s="71">
        <v>1</v>
      </c>
      <c r="L9" s="71">
        <v>1</v>
      </c>
      <c r="M9" s="71">
        <v>1.1000000000000001</v>
      </c>
    </row>
    <row r="10" spans="1:13" ht="16.5" x14ac:dyDescent="0.15">
      <c r="A10" s="140"/>
      <c r="B10" s="144" t="s">
        <v>647</v>
      </c>
      <c r="C10" s="71">
        <v>1.1000000000000001</v>
      </c>
      <c r="D10" s="71">
        <v>0.9</v>
      </c>
      <c r="E10" s="71">
        <v>1</v>
      </c>
      <c r="F10" s="71">
        <v>0.9</v>
      </c>
      <c r="G10" s="71">
        <v>0.9</v>
      </c>
      <c r="H10" s="71">
        <v>1.1000000000000001</v>
      </c>
      <c r="I10" s="71">
        <v>1.1000000000000001</v>
      </c>
      <c r="J10" s="71">
        <v>0.9</v>
      </c>
      <c r="K10" s="71">
        <v>0.9</v>
      </c>
      <c r="L10" s="71">
        <v>1.1000000000000001</v>
      </c>
      <c r="M10" s="71">
        <v>1.1000000000000001</v>
      </c>
    </row>
    <row r="11" spans="1:13" s="147" customFormat="1" ht="16.5" x14ac:dyDescent="0.15">
      <c r="A11" s="145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3" s="136" customFormat="1" ht="16.5" x14ac:dyDescent="0.15">
      <c r="A12" s="138" t="s">
        <v>622</v>
      </c>
      <c r="B12" s="138">
        <v>1</v>
      </c>
      <c r="C12" s="142">
        <v>1538.46</v>
      </c>
      <c r="D12" s="142">
        <v>384.61509999999998</v>
      </c>
      <c r="E12" s="142">
        <v>362.84440000000001</v>
      </c>
      <c r="F12" s="142"/>
      <c r="G12" s="142"/>
      <c r="H12" s="142"/>
      <c r="I12" s="142"/>
      <c r="J12" s="142"/>
      <c r="K12" s="142"/>
      <c r="L12" s="142"/>
      <c r="M12" s="148">
        <v>0.51</v>
      </c>
    </row>
    <row r="13" spans="1:13" s="136" customFormat="1" ht="16.5" x14ac:dyDescent="0.15">
      <c r="A13" s="138" t="s">
        <v>622</v>
      </c>
      <c r="B13" s="138">
        <v>2</v>
      </c>
      <c r="C13" s="142">
        <f>C$12/$M$12*$M13</f>
        <v>1568.6258823529413</v>
      </c>
      <c r="D13" s="142">
        <f t="shared" ref="D13:E32" si="1">D$12/$M$12*$M13</f>
        <v>392.15657254901959</v>
      </c>
      <c r="E13" s="142">
        <f t="shared" si="1"/>
        <v>369.95899607843143</v>
      </c>
      <c r="F13" s="142"/>
      <c r="G13" s="142"/>
      <c r="H13" s="142"/>
      <c r="I13" s="142"/>
      <c r="J13" s="142"/>
      <c r="K13" s="142"/>
      <c r="L13" s="142"/>
      <c r="M13" s="148">
        <v>0.52</v>
      </c>
    </row>
    <row r="14" spans="1:13" s="136" customFormat="1" ht="16.5" x14ac:dyDescent="0.15">
      <c r="A14" s="138" t="s">
        <v>622</v>
      </c>
      <c r="B14" s="138">
        <v>3</v>
      </c>
      <c r="C14" s="142">
        <f t="shared" ref="C14:E33" si="2">C$12/$M$12*$M14</f>
        <v>1598.7917647058823</v>
      </c>
      <c r="D14" s="142">
        <f t="shared" si="1"/>
        <v>399.69804509803924</v>
      </c>
      <c r="E14" s="142">
        <f t="shared" si="1"/>
        <v>377.07359215686279</v>
      </c>
      <c r="F14" s="142"/>
      <c r="G14" s="142"/>
      <c r="H14" s="142"/>
      <c r="I14" s="142"/>
      <c r="J14" s="142"/>
      <c r="K14" s="142"/>
      <c r="L14" s="142"/>
      <c r="M14" s="148">
        <v>0.53</v>
      </c>
    </row>
    <row r="15" spans="1:13" s="136" customFormat="1" ht="16.5" x14ac:dyDescent="0.15">
      <c r="A15" s="138" t="s">
        <v>622</v>
      </c>
      <c r="B15" s="138">
        <v>4</v>
      </c>
      <c r="C15" s="142">
        <f t="shared" si="2"/>
        <v>1628.9576470588236</v>
      </c>
      <c r="D15" s="142">
        <f t="shared" si="1"/>
        <v>407.23951764705885</v>
      </c>
      <c r="E15" s="142">
        <f t="shared" si="1"/>
        <v>384.18818823529415</v>
      </c>
      <c r="F15" s="142"/>
      <c r="G15" s="142"/>
      <c r="H15" s="142"/>
      <c r="I15" s="142"/>
      <c r="J15" s="142"/>
      <c r="K15" s="142"/>
      <c r="L15" s="142"/>
      <c r="M15" s="148">
        <v>0.54</v>
      </c>
    </row>
    <row r="16" spans="1:13" s="136" customFormat="1" ht="16.5" x14ac:dyDescent="0.15">
      <c r="A16" s="138" t="s">
        <v>622</v>
      </c>
      <c r="B16" s="138">
        <v>5</v>
      </c>
      <c r="C16" s="142">
        <f t="shared" si="2"/>
        <v>1659.1235294117648</v>
      </c>
      <c r="D16" s="142">
        <f t="shared" si="1"/>
        <v>414.78099019607845</v>
      </c>
      <c r="E16" s="142">
        <f t="shared" si="1"/>
        <v>391.30278431372557</v>
      </c>
      <c r="F16" s="142"/>
      <c r="G16" s="142"/>
      <c r="H16" s="142"/>
      <c r="I16" s="142"/>
      <c r="J16" s="142"/>
      <c r="K16" s="142"/>
      <c r="L16" s="142"/>
      <c r="M16" s="148">
        <v>0.55000000000000004</v>
      </c>
    </row>
    <row r="17" spans="1:18" s="136" customFormat="1" ht="16.5" x14ac:dyDescent="0.15">
      <c r="A17" s="138" t="s">
        <v>622</v>
      </c>
      <c r="B17" s="138">
        <v>6</v>
      </c>
      <c r="C17" s="142">
        <f t="shared" si="2"/>
        <v>1689.2894117647061</v>
      </c>
      <c r="D17" s="142">
        <f t="shared" si="1"/>
        <v>422.32246274509805</v>
      </c>
      <c r="E17" s="142">
        <f t="shared" si="1"/>
        <v>398.41738039215693</v>
      </c>
      <c r="F17" s="142"/>
      <c r="G17" s="142"/>
      <c r="H17" s="142"/>
      <c r="I17" s="142"/>
      <c r="J17" s="142"/>
      <c r="K17" s="142"/>
      <c r="L17" s="142"/>
      <c r="M17" s="148">
        <v>0.56000000000000005</v>
      </c>
    </row>
    <row r="18" spans="1:18" s="136" customFormat="1" ht="16.5" x14ac:dyDescent="0.15">
      <c r="A18" s="138" t="s">
        <v>622</v>
      </c>
      <c r="B18" s="138">
        <v>7</v>
      </c>
      <c r="C18" s="142">
        <f t="shared" si="2"/>
        <v>1719.4552941176469</v>
      </c>
      <c r="D18" s="142">
        <f t="shared" si="1"/>
        <v>429.8639352941176</v>
      </c>
      <c r="E18" s="142">
        <f t="shared" si="1"/>
        <v>405.53197647058823</v>
      </c>
      <c r="F18" s="142"/>
      <c r="G18" s="142"/>
      <c r="H18" s="142"/>
      <c r="I18" s="142"/>
      <c r="J18" s="142"/>
      <c r="K18" s="142"/>
      <c r="L18" s="142"/>
      <c r="M18" s="148">
        <v>0.56999999999999995</v>
      </c>
    </row>
    <row r="19" spans="1:18" s="136" customFormat="1" ht="16.5" x14ac:dyDescent="0.15">
      <c r="A19" s="138" t="s">
        <v>622</v>
      </c>
      <c r="B19" s="138">
        <v>8</v>
      </c>
      <c r="C19" s="142">
        <f t="shared" si="2"/>
        <v>1749.6211764705881</v>
      </c>
      <c r="D19" s="142">
        <f t="shared" si="1"/>
        <v>437.4054078431372</v>
      </c>
      <c r="E19" s="142">
        <f t="shared" si="1"/>
        <v>412.6465725490196</v>
      </c>
      <c r="F19" s="142"/>
      <c r="G19" s="142"/>
      <c r="H19" s="142"/>
      <c r="I19" s="142"/>
      <c r="J19" s="142"/>
      <c r="K19" s="142"/>
      <c r="L19" s="142"/>
      <c r="M19" s="148">
        <v>0.57999999999999996</v>
      </c>
    </row>
    <row r="20" spans="1:18" s="136" customFormat="1" ht="16.5" x14ac:dyDescent="0.15">
      <c r="A20" s="138" t="s">
        <v>622</v>
      </c>
      <c r="B20" s="138">
        <v>9</v>
      </c>
      <c r="C20" s="142">
        <f t="shared" si="2"/>
        <v>1779.7870588235294</v>
      </c>
      <c r="D20" s="142">
        <f t="shared" si="1"/>
        <v>444.9468803921568</v>
      </c>
      <c r="E20" s="142">
        <f t="shared" si="1"/>
        <v>419.76116862745096</v>
      </c>
      <c r="F20" s="142"/>
      <c r="G20" s="142"/>
      <c r="H20" s="142"/>
      <c r="I20" s="142"/>
      <c r="J20" s="142"/>
      <c r="K20" s="142"/>
      <c r="L20" s="142"/>
      <c r="M20" s="148">
        <v>0.59</v>
      </c>
    </row>
    <row r="21" spans="1:18" s="136" customFormat="1" ht="16.5" x14ac:dyDescent="0.15">
      <c r="A21" s="138" t="s">
        <v>622</v>
      </c>
      <c r="B21" s="138">
        <v>10</v>
      </c>
      <c r="C21" s="142">
        <f t="shared" si="2"/>
        <v>1809.9529411764704</v>
      </c>
      <c r="D21" s="142">
        <f t="shared" si="1"/>
        <v>452.48835294117646</v>
      </c>
      <c r="E21" s="142">
        <f t="shared" si="1"/>
        <v>426.87576470588237</v>
      </c>
      <c r="F21" s="142"/>
      <c r="G21" s="142"/>
      <c r="H21" s="142"/>
      <c r="I21" s="142"/>
      <c r="J21" s="142"/>
      <c r="K21" s="142"/>
      <c r="L21" s="142"/>
      <c r="M21" s="148">
        <v>0.6</v>
      </c>
    </row>
    <row r="22" spans="1:18" s="136" customFormat="1" ht="16.5" x14ac:dyDescent="0.15">
      <c r="A22" s="138" t="s">
        <v>622</v>
      </c>
      <c r="B22" s="138">
        <v>11</v>
      </c>
      <c r="C22" s="142">
        <f t="shared" si="2"/>
        <v>1840.1188235294117</v>
      </c>
      <c r="D22" s="142">
        <f t="shared" si="1"/>
        <v>460.02982549019606</v>
      </c>
      <c r="E22" s="142">
        <f t="shared" si="1"/>
        <v>433.99036078431374</v>
      </c>
      <c r="F22" s="142"/>
      <c r="G22" s="142"/>
      <c r="H22" s="142"/>
      <c r="I22" s="142"/>
      <c r="J22" s="142"/>
      <c r="K22" s="142"/>
      <c r="L22" s="142"/>
      <c r="M22" s="148">
        <v>0.61</v>
      </c>
      <c r="R22" s="141"/>
    </row>
    <row r="23" spans="1:18" s="136" customFormat="1" ht="16.5" x14ac:dyDescent="0.15">
      <c r="A23" s="138" t="s">
        <v>622</v>
      </c>
      <c r="B23" s="138">
        <v>12</v>
      </c>
      <c r="C23" s="142">
        <f t="shared" si="2"/>
        <v>1870.2847058823529</v>
      </c>
      <c r="D23" s="142">
        <f t="shared" si="1"/>
        <v>467.57129803921566</v>
      </c>
      <c r="E23" s="142">
        <f t="shared" si="1"/>
        <v>441.1049568627451</v>
      </c>
      <c r="F23" s="142"/>
      <c r="G23" s="142"/>
      <c r="H23" s="142"/>
      <c r="I23" s="142"/>
      <c r="J23" s="142"/>
      <c r="K23" s="142"/>
      <c r="L23" s="142"/>
      <c r="M23" s="148">
        <v>0.62</v>
      </c>
      <c r="R23" s="141"/>
    </row>
    <row r="24" spans="1:18" s="136" customFormat="1" ht="16.5" x14ac:dyDescent="0.15">
      <c r="A24" s="138" t="s">
        <v>622</v>
      </c>
      <c r="B24" s="138">
        <v>13</v>
      </c>
      <c r="C24" s="142">
        <f t="shared" si="2"/>
        <v>1900.4505882352942</v>
      </c>
      <c r="D24" s="142">
        <f t="shared" si="1"/>
        <v>475.11277058823526</v>
      </c>
      <c r="E24" s="142">
        <f t="shared" si="1"/>
        <v>448.21955294117652</v>
      </c>
      <c r="F24" s="142"/>
      <c r="G24" s="142"/>
      <c r="H24" s="142"/>
      <c r="I24" s="142"/>
      <c r="J24" s="142"/>
      <c r="K24" s="142"/>
      <c r="L24" s="142"/>
      <c r="M24" s="148">
        <v>0.63</v>
      </c>
      <c r="R24" s="141"/>
    </row>
    <row r="25" spans="1:18" s="136" customFormat="1" ht="16.5" x14ac:dyDescent="0.15">
      <c r="A25" s="138" t="s">
        <v>622</v>
      </c>
      <c r="B25" s="138">
        <v>14</v>
      </c>
      <c r="C25" s="142">
        <f t="shared" si="2"/>
        <v>1930.6164705882352</v>
      </c>
      <c r="D25" s="142">
        <f t="shared" si="1"/>
        <v>482.65424313725492</v>
      </c>
      <c r="E25" s="142">
        <f t="shared" si="1"/>
        <v>455.33414901960788</v>
      </c>
      <c r="F25" s="142"/>
      <c r="G25" s="142"/>
      <c r="H25" s="142"/>
      <c r="I25" s="142"/>
      <c r="J25" s="142"/>
      <c r="K25" s="142"/>
      <c r="L25" s="142"/>
      <c r="M25" s="148">
        <v>0.64</v>
      </c>
      <c r="R25" s="141"/>
    </row>
    <row r="26" spans="1:18" s="136" customFormat="1" ht="16.5" x14ac:dyDescent="0.15">
      <c r="A26" s="138" t="s">
        <v>622</v>
      </c>
      <c r="B26" s="138">
        <v>15</v>
      </c>
      <c r="C26" s="142">
        <f t="shared" si="2"/>
        <v>1960.7823529411764</v>
      </c>
      <c r="D26" s="142">
        <f t="shared" si="1"/>
        <v>490.19571568627453</v>
      </c>
      <c r="E26" s="142">
        <f t="shared" si="1"/>
        <v>462.44874509803924</v>
      </c>
      <c r="F26" s="142"/>
      <c r="G26" s="142"/>
      <c r="H26" s="142"/>
      <c r="I26" s="142"/>
      <c r="J26" s="142"/>
      <c r="K26" s="142"/>
      <c r="L26" s="142"/>
      <c r="M26" s="148">
        <v>0.65</v>
      </c>
      <c r="R26" s="141"/>
    </row>
    <row r="27" spans="1:18" s="136" customFormat="1" ht="16.5" x14ac:dyDescent="0.15">
      <c r="A27" s="138" t="s">
        <v>622</v>
      </c>
      <c r="B27" s="138">
        <v>16</v>
      </c>
      <c r="C27" s="142">
        <f t="shared" si="2"/>
        <v>1990.9482352941177</v>
      </c>
      <c r="D27" s="142">
        <f t="shared" si="1"/>
        <v>497.73718823529413</v>
      </c>
      <c r="E27" s="142">
        <f t="shared" si="1"/>
        <v>469.56334117647066</v>
      </c>
      <c r="F27" s="142"/>
      <c r="G27" s="142"/>
      <c r="H27" s="142"/>
      <c r="I27" s="142"/>
      <c r="J27" s="142"/>
      <c r="K27" s="142"/>
      <c r="L27" s="142"/>
      <c r="M27" s="148">
        <v>0.66</v>
      </c>
      <c r="R27" s="141"/>
    </row>
    <row r="28" spans="1:18" s="136" customFormat="1" ht="16.5" x14ac:dyDescent="0.15">
      <c r="A28" s="138" t="s">
        <v>622</v>
      </c>
      <c r="B28" s="138">
        <v>17</v>
      </c>
      <c r="C28" s="142">
        <f t="shared" si="2"/>
        <v>2021.1141176470589</v>
      </c>
      <c r="D28" s="142">
        <f t="shared" si="1"/>
        <v>505.27866078431373</v>
      </c>
      <c r="E28" s="142">
        <f t="shared" si="1"/>
        <v>476.67793725490202</v>
      </c>
      <c r="F28" s="142"/>
      <c r="G28" s="142"/>
      <c r="H28" s="142"/>
      <c r="I28" s="142"/>
      <c r="J28" s="142"/>
      <c r="K28" s="142"/>
      <c r="L28" s="142"/>
      <c r="M28" s="148">
        <v>0.67</v>
      </c>
      <c r="R28" s="141"/>
    </row>
    <row r="29" spans="1:18" s="136" customFormat="1" ht="16.5" x14ac:dyDescent="0.15">
      <c r="A29" s="138" t="s">
        <v>622</v>
      </c>
      <c r="B29" s="138">
        <v>18</v>
      </c>
      <c r="C29" s="142">
        <f t="shared" si="2"/>
        <v>2051.2800000000002</v>
      </c>
      <c r="D29" s="142">
        <f t="shared" si="1"/>
        <v>512.82013333333339</v>
      </c>
      <c r="E29" s="142">
        <f t="shared" si="1"/>
        <v>483.79253333333338</v>
      </c>
      <c r="F29" s="142"/>
      <c r="G29" s="142"/>
      <c r="H29" s="142"/>
      <c r="I29" s="142"/>
      <c r="J29" s="142"/>
      <c r="K29" s="142"/>
      <c r="L29" s="142"/>
      <c r="M29" s="148">
        <v>0.68</v>
      </c>
      <c r="R29" s="141"/>
    </row>
    <row r="30" spans="1:18" s="136" customFormat="1" ht="16.5" x14ac:dyDescent="0.15">
      <c r="A30" s="138" t="s">
        <v>622</v>
      </c>
      <c r="B30" s="138">
        <v>19</v>
      </c>
      <c r="C30" s="142">
        <f t="shared" si="2"/>
        <v>2081.4458823529408</v>
      </c>
      <c r="D30" s="142">
        <f t="shared" si="1"/>
        <v>520.36160588235293</v>
      </c>
      <c r="E30" s="142">
        <f t="shared" si="1"/>
        <v>490.90712941176469</v>
      </c>
      <c r="F30" s="142"/>
      <c r="G30" s="142"/>
      <c r="H30" s="142"/>
      <c r="I30" s="142"/>
      <c r="J30" s="142"/>
      <c r="K30" s="142"/>
      <c r="L30" s="142"/>
      <c r="M30" s="148">
        <v>0.69</v>
      </c>
      <c r="R30" s="141"/>
    </row>
    <row r="31" spans="1:18" s="136" customFormat="1" ht="16.5" x14ac:dyDescent="0.15">
      <c r="A31" s="138" t="s">
        <v>622</v>
      </c>
      <c r="B31" s="138">
        <v>20</v>
      </c>
      <c r="C31" s="142">
        <f t="shared" si="2"/>
        <v>2111.6117647058823</v>
      </c>
      <c r="D31" s="142">
        <f t="shared" si="1"/>
        <v>527.90307843137248</v>
      </c>
      <c r="E31" s="142">
        <f t="shared" si="1"/>
        <v>498.02172549019605</v>
      </c>
      <c r="F31" s="142"/>
      <c r="G31" s="142"/>
      <c r="H31" s="142"/>
      <c r="I31" s="142"/>
      <c r="J31" s="142"/>
      <c r="K31" s="142"/>
      <c r="L31" s="142"/>
      <c r="M31" s="148">
        <v>0.7</v>
      </c>
      <c r="R31" s="141"/>
    </row>
    <row r="32" spans="1:18" s="136" customFormat="1" ht="16.5" x14ac:dyDescent="0.15">
      <c r="A32" s="138" t="s">
        <v>622</v>
      </c>
      <c r="B32" s="138">
        <v>21</v>
      </c>
      <c r="C32" s="142">
        <f t="shared" si="2"/>
        <v>2141.7776470588233</v>
      </c>
      <c r="D32" s="142">
        <f t="shared" si="1"/>
        <v>535.44455098039214</v>
      </c>
      <c r="E32" s="142">
        <f t="shared" si="1"/>
        <v>505.13632156862747</v>
      </c>
      <c r="F32" s="142"/>
      <c r="G32" s="142"/>
      <c r="H32" s="142"/>
      <c r="I32" s="142"/>
      <c r="J32" s="142"/>
      <c r="K32" s="142"/>
      <c r="L32" s="142"/>
      <c r="M32" s="148">
        <v>0.71</v>
      </c>
    </row>
    <row r="33" spans="1:19" s="136" customFormat="1" ht="16.5" x14ac:dyDescent="0.15">
      <c r="A33" s="138" t="s">
        <v>622</v>
      </c>
      <c r="B33" s="138">
        <v>22</v>
      </c>
      <c r="C33" s="142">
        <f t="shared" si="2"/>
        <v>2171.9435294117648</v>
      </c>
      <c r="D33" s="142">
        <f t="shared" si="2"/>
        <v>542.98602352941168</v>
      </c>
      <c r="E33" s="142">
        <f t="shared" si="2"/>
        <v>512.25091764705883</v>
      </c>
      <c r="F33" s="142"/>
      <c r="G33" s="142"/>
      <c r="H33" s="142"/>
      <c r="I33" s="142"/>
      <c r="J33" s="142"/>
      <c r="K33" s="142"/>
      <c r="L33" s="142"/>
      <c r="M33" s="148">
        <v>0.72</v>
      </c>
    </row>
    <row r="34" spans="1:19" s="136" customFormat="1" ht="16.5" x14ac:dyDescent="0.15">
      <c r="A34" s="138" t="s">
        <v>622</v>
      </c>
      <c r="B34" s="138">
        <v>23</v>
      </c>
      <c r="C34" s="142">
        <f t="shared" ref="C34:E61" si="3">C$12/$M$12*$M34</f>
        <v>2202.1094117647058</v>
      </c>
      <c r="D34" s="142">
        <f t="shared" si="3"/>
        <v>550.52749607843134</v>
      </c>
      <c r="E34" s="142">
        <f t="shared" si="3"/>
        <v>519.36551372549025</v>
      </c>
      <c r="F34" s="142"/>
      <c r="G34" s="142"/>
      <c r="H34" s="142"/>
      <c r="I34" s="142"/>
      <c r="J34" s="142"/>
      <c r="K34" s="142"/>
      <c r="L34" s="142"/>
      <c r="M34" s="148">
        <v>0.73</v>
      </c>
    </row>
    <row r="35" spans="1:19" s="136" customFormat="1" ht="16.5" x14ac:dyDescent="0.15">
      <c r="A35" s="138" t="s">
        <v>622</v>
      </c>
      <c r="B35" s="138">
        <v>24</v>
      </c>
      <c r="C35" s="142">
        <f t="shared" si="3"/>
        <v>2232.2752941176468</v>
      </c>
      <c r="D35" s="142">
        <f t="shared" si="3"/>
        <v>558.068968627451</v>
      </c>
      <c r="E35" s="142">
        <f t="shared" si="3"/>
        <v>526.48010980392155</v>
      </c>
      <c r="F35" s="142"/>
      <c r="G35" s="142"/>
      <c r="H35" s="142"/>
      <c r="I35" s="142"/>
      <c r="J35" s="142"/>
      <c r="K35" s="142"/>
      <c r="L35" s="142"/>
      <c r="M35" s="148">
        <v>0.74</v>
      </c>
    </row>
    <row r="36" spans="1:19" s="136" customFormat="1" ht="16.5" x14ac:dyDescent="0.15">
      <c r="A36" s="138" t="s">
        <v>622</v>
      </c>
      <c r="B36" s="138">
        <v>25</v>
      </c>
      <c r="C36" s="142">
        <f t="shared" si="3"/>
        <v>2262.4411764705883</v>
      </c>
      <c r="D36" s="142">
        <f t="shared" si="3"/>
        <v>565.61044117647054</v>
      </c>
      <c r="E36" s="142">
        <f t="shared" si="3"/>
        <v>533.59470588235297</v>
      </c>
      <c r="F36" s="142"/>
      <c r="G36" s="142"/>
      <c r="H36" s="142"/>
      <c r="I36" s="142"/>
      <c r="J36" s="142"/>
      <c r="K36" s="142"/>
      <c r="L36" s="142"/>
      <c r="M36" s="148">
        <v>0.75</v>
      </c>
    </row>
    <row r="37" spans="1:19" s="136" customFormat="1" ht="16.5" x14ac:dyDescent="0.15">
      <c r="A37" s="138" t="s">
        <v>622</v>
      </c>
      <c r="B37" s="138">
        <v>26</v>
      </c>
      <c r="C37" s="142">
        <f t="shared" si="3"/>
        <v>2292.6070588235293</v>
      </c>
      <c r="D37" s="142">
        <f t="shared" si="3"/>
        <v>573.1519137254902</v>
      </c>
      <c r="E37" s="142">
        <f t="shared" si="3"/>
        <v>540.70930196078439</v>
      </c>
      <c r="F37" s="142"/>
      <c r="G37" s="142"/>
      <c r="H37" s="142"/>
      <c r="I37" s="142"/>
      <c r="J37" s="142"/>
      <c r="K37" s="142"/>
      <c r="L37" s="142"/>
      <c r="M37" s="148">
        <v>0.76</v>
      </c>
    </row>
    <row r="38" spans="1:19" s="136" customFormat="1" ht="16.5" x14ac:dyDescent="0.15">
      <c r="A38" s="138" t="s">
        <v>622</v>
      </c>
      <c r="B38" s="138">
        <v>27</v>
      </c>
      <c r="C38" s="142">
        <f t="shared" si="3"/>
        <v>2322.7729411764708</v>
      </c>
      <c r="D38" s="142">
        <f t="shared" si="3"/>
        <v>580.69338627450975</v>
      </c>
      <c r="E38" s="142">
        <f t="shared" si="3"/>
        <v>547.82389803921569</v>
      </c>
      <c r="F38" s="142"/>
      <c r="G38" s="142"/>
      <c r="H38" s="142"/>
      <c r="I38" s="142"/>
      <c r="J38" s="142"/>
      <c r="K38" s="142"/>
      <c r="L38" s="142"/>
      <c r="M38" s="148">
        <v>0.77</v>
      </c>
    </row>
    <row r="39" spans="1:19" s="136" customFormat="1" ht="16.5" x14ac:dyDescent="0.15">
      <c r="A39" s="138" t="s">
        <v>622</v>
      </c>
      <c r="B39" s="138">
        <v>28</v>
      </c>
      <c r="C39" s="142">
        <f t="shared" si="3"/>
        <v>2352.9388235294118</v>
      </c>
      <c r="D39" s="142">
        <f t="shared" si="3"/>
        <v>588.23485882352941</v>
      </c>
      <c r="E39" s="142">
        <f t="shared" si="3"/>
        <v>554.93849411764711</v>
      </c>
      <c r="F39" s="142"/>
      <c r="G39" s="142"/>
      <c r="H39" s="142"/>
      <c r="I39" s="142"/>
      <c r="J39" s="142"/>
      <c r="K39" s="142"/>
      <c r="L39" s="142"/>
      <c r="M39" s="148">
        <v>0.78</v>
      </c>
    </row>
    <row r="40" spans="1:19" s="136" customFormat="1" ht="16.5" x14ac:dyDescent="0.15">
      <c r="A40" s="138" t="s">
        <v>622</v>
      </c>
      <c r="B40" s="138">
        <v>29</v>
      </c>
      <c r="C40" s="142">
        <f t="shared" si="3"/>
        <v>2383.1047058823528</v>
      </c>
      <c r="D40" s="142">
        <f t="shared" si="3"/>
        <v>595.77633137254907</v>
      </c>
      <c r="E40" s="142">
        <f t="shared" si="3"/>
        <v>562.05309019607853</v>
      </c>
      <c r="F40" s="142"/>
      <c r="G40" s="142"/>
      <c r="H40" s="142"/>
      <c r="I40" s="142"/>
      <c r="J40" s="142"/>
      <c r="K40" s="142"/>
      <c r="L40" s="142"/>
      <c r="M40" s="148">
        <v>0.79</v>
      </c>
    </row>
    <row r="41" spans="1:19" s="136" customFormat="1" ht="16.5" x14ac:dyDescent="0.15">
      <c r="A41" s="138" t="s">
        <v>622</v>
      </c>
      <c r="B41" s="138">
        <v>30</v>
      </c>
      <c r="C41" s="142">
        <f t="shared" si="3"/>
        <v>2413.2705882352943</v>
      </c>
      <c r="D41" s="142">
        <f t="shared" si="3"/>
        <v>603.31780392156861</v>
      </c>
      <c r="E41" s="142">
        <f t="shared" si="3"/>
        <v>569.16768627450983</v>
      </c>
      <c r="F41" s="142"/>
      <c r="G41" s="142"/>
      <c r="H41" s="142"/>
      <c r="I41" s="142"/>
      <c r="J41" s="142"/>
      <c r="K41" s="142"/>
      <c r="L41" s="142"/>
      <c r="M41" s="148">
        <v>0.8</v>
      </c>
    </row>
    <row r="42" spans="1:19" s="136" customFormat="1" ht="16.5" x14ac:dyDescent="0.15">
      <c r="A42" s="138" t="s">
        <v>622</v>
      </c>
      <c r="B42" s="138">
        <v>31</v>
      </c>
      <c r="C42" s="142">
        <f t="shared" si="3"/>
        <v>2443.4364705882354</v>
      </c>
      <c r="D42" s="142">
        <f t="shared" si="3"/>
        <v>610.85927647058827</v>
      </c>
      <c r="E42" s="142">
        <f t="shared" si="3"/>
        <v>576.28228235294125</v>
      </c>
      <c r="F42" s="142"/>
      <c r="G42" s="142"/>
      <c r="H42" s="142"/>
      <c r="I42" s="142"/>
      <c r="J42" s="142"/>
      <c r="K42" s="142"/>
      <c r="L42" s="142"/>
      <c r="M42" s="148">
        <v>0.81</v>
      </c>
    </row>
    <row r="43" spans="1:19" s="136" customFormat="1" ht="16.5" x14ac:dyDescent="0.15">
      <c r="A43" s="138" t="s">
        <v>622</v>
      </c>
      <c r="B43" s="138">
        <v>32</v>
      </c>
      <c r="C43" s="142">
        <f t="shared" si="3"/>
        <v>2473.6023529411764</v>
      </c>
      <c r="D43" s="142">
        <f t="shared" si="3"/>
        <v>618.40074901960782</v>
      </c>
      <c r="E43" s="142">
        <f t="shared" si="3"/>
        <v>583.39687843137256</v>
      </c>
      <c r="F43" s="142"/>
      <c r="G43" s="142"/>
      <c r="H43" s="142"/>
      <c r="I43" s="142"/>
      <c r="J43" s="142"/>
      <c r="K43" s="142"/>
      <c r="L43" s="142"/>
      <c r="M43" s="148">
        <v>0.82</v>
      </c>
    </row>
    <row r="44" spans="1:19" s="136" customFormat="1" ht="16.5" x14ac:dyDescent="0.15">
      <c r="A44" s="138" t="s">
        <v>622</v>
      </c>
      <c r="B44" s="138">
        <v>33</v>
      </c>
      <c r="C44" s="142">
        <f t="shared" si="3"/>
        <v>2503.7682352941174</v>
      </c>
      <c r="D44" s="142">
        <f t="shared" si="3"/>
        <v>625.94222156862736</v>
      </c>
      <c r="E44" s="142">
        <f t="shared" si="3"/>
        <v>590.51147450980397</v>
      </c>
      <c r="F44" s="142"/>
      <c r="G44" s="142"/>
      <c r="H44" s="142"/>
      <c r="I44" s="142"/>
      <c r="J44" s="142"/>
      <c r="K44" s="142"/>
      <c r="L44" s="142"/>
      <c r="M44" s="148">
        <v>0.83</v>
      </c>
      <c r="R44" s="157"/>
    </row>
    <row r="45" spans="1:19" s="136" customFormat="1" ht="16.5" x14ac:dyDescent="0.15">
      <c r="A45" s="138" t="s">
        <v>622</v>
      </c>
      <c r="B45" s="138">
        <v>34</v>
      </c>
      <c r="C45" s="142">
        <f t="shared" si="3"/>
        <v>2533.9341176470589</v>
      </c>
      <c r="D45" s="142">
        <f t="shared" si="3"/>
        <v>633.48369411764702</v>
      </c>
      <c r="E45" s="142">
        <f t="shared" si="3"/>
        <v>597.62607058823528</v>
      </c>
      <c r="F45" s="142"/>
      <c r="G45" s="142"/>
      <c r="H45" s="142"/>
      <c r="I45" s="142"/>
      <c r="J45" s="142"/>
      <c r="K45" s="142"/>
      <c r="L45" s="142"/>
      <c r="M45" s="148">
        <v>0.84</v>
      </c>
      <c r="R45" s="157"/>
    </row>
    <row r="46" spans="1:19" s="136" customFormat="1" ht="16.5" x14ac:dyDescent="0.15">
      <c r="A46" s="138" t="s">
        <v>622</v>
      </c>
      <c r="B46" s="138">
        <v>35</v>
      </c>
      <c r="C46" s="142">
        <f t="shared" si="3"/>
        <v>2564.1</v>
      </c>
      <c r="D46" s="142">
        <f t="shared" si="3"/>
        <v>641.02516666666668</v>
      </c>
      <c r="E46" s="142">
        <f t="shared" si="3"/>
        <v>604.7406666666667</v>
      </c>
      <c r="F46" s="142"/>
      <c r="G46" s="142"/>
      <c r="H46" s="142"/>
      <c r="I46" s="142"/>
      <c r="J46" s="142"/>
      <c r="K46" s="142"/>
      <c r="L46" s="142"/>
      <c r="M46" s="148">
        <v>0.85</v>
      </c>
      <c r="R46" s="157"/>
      <c r="S46" s="158">
        <v>3428</v>
      </c>
    </row>
    <row r="47" spans="1:19" s="136" customFormat="1" ht="16.5" x14ac:dyDescent="0.15">
      <c r="A47" s="138" t="s">
        <v>622</v>
      </c>
      <c r="B47" s="138">
        <v>36</v>
      </c>
      <c r="C47" s="142">
        <f t="shared" si="3"/>
        <v>2594.2658823529409</v>
      </c>
      <c r="D47" s="142">
        <f t="shared" si="3"/>
        <v>648.56663921568622</v>
      </c>
      <c r="E47" s="142">
        <f t="shared" si="3"/>
        <v>611.85526274509812</v>
      </c>
      <c r="F47" s="142"/>
      <c r="G47" s="142"/>
      <c r="H47" s="142"/>
      <c r="I47" s="142"/>
      <c r="J47" s="142"/>
      <c r="K47" s="142"/>
      <c r="L47" s="142"/>
      <c r="M47" s="148">
        <v>0.86</v>
      </c>
      <c r="R47" s="157"/>
      <c r="S47" s="158">
        <v>857</v>
      </c>
    </row>
    <row r="48" spans="1:19" s="136" customFormat="1" ht="16.5" x14ac:dyDescent="0.15">
      <c r="A48" s="138" t="s">
        <v>622</v>
      </c>
      <c r="B48" s="138">
        <v>37</v>
      </c>
      <c r="C48" s="142">
        <f t="shared" si="3"/>
        <v>2624.4317647058824</v>
      </c>
      <c r="D48" s="142">
        <f t="shared" si="3"/>
        <v>656.10811176470588</v>
      </c>
      <c r="E48" s="142">
        <f t="shared" si="3"/>
        <v>618.96985882352942</v>
      </c>
      <c r="F48" s="142"/>
      <c r="G48" s="142"/>
      <c r="H48" s="142"/>
      <c r="I48" s="142"/>
      <c r="J48" s="142"/>
      <c r="K48" s="142"/>
      <c r="L48" s="142"/>
      <c r="M48" s="148">
        <v>0.87</v>
      </c>
      <c r="R48" s="157"/>
      <c r="S48" s="158">
        <v>1616.9811320754716</v>
      </c>
    </row>
    <row r="49" spans="1:19" s="136" customFormat="1" ht="16.5" x14ac:dyDescent="0.15">
      <c r="A49" s="138" t="s">
        <v>622</v>
      </c>
      <c r="B49" s="138">
        <v>38</v>
      </c>
      <c r="C49" s="142">
        <f t="shared" si="3"/>
        <v>2654.5976470588234</v>
      </c>
      <c r="D49" s="142">
        <f t="shared" si="3"/>
        <v>663.64958431372543</v>
      </c>
      <c r="E49" s="142">
        <f t="shared" si="3"/>
        <v>626.08445490196084</v>
      </c>
      <c r="F49" s="142"/>
      <c r="G49" s="142"/>
      <c r="H49" s="142"/>
      <c r="I49" s="142"/>
      <c r="J49" s="142"/>
      <c r="K49" s="142"/>
      <c r="L49" s="142"/>
      <c r="M49" s="148">
        <v>0.88</v>
      </c>
      <c r="R49" s="157"/>
      <c r="S49" s="158">
        <v>1714</v>
      </c>
    </row>
    <row r="50" spans="1:19" s="136" customFormat="1" ht="16.5" x14ac:dyDescent="0.15">
      <c r="A50" s="138" t="s">
        <v>622</v>
      </c>
      <c r="B50" s="138">
        <v>39</v>
      </c>
      <c r="C50" s="142">
        <f t="shared" si="3"/>
        <v>2684.7635294117645</v>
      </c>
      <c r="D50" s="142">
        <f t="shared" si="3"/>
        <v>671.19105686274509</v>
      </c>
      <c r="E50" s="142">
        <f t="shared" si="3"/>
        <v>633.19905098039214</v>
      </c>
      <c r="F50" s="142"/>
      <c r="G50" s="142"/>
      <c r="H50" s="142"/>
      <c r="I50" s="142"/>
      <c r="J50" s="142"/>
      <c r="K50" s="142"/>
      <c r="L50" s="142"/>
      <c r="M50" s="148">
        <v>0.89</v>
      </c>
      <c r="R50" s="157"/>
      <c r="S50" s="158">
        <v>567.5496688741722</v>
      </c>
    </row>
    <row r="51" spans="1:19" s="136" customFormat="1" ht="16.5" x14ac:dyDescent="0.15">
      <c r="A51" s="138" t="s">
        <v>622</v>
      </c>
      <c r="B51" s="138">
        <v>40</v>
      </c>
      <c r="C51" s="142">
        <f t="shared" si="3"/>
        <v>2714.9294117647059</v>
      </c>
      <c r="D51" s="142">
        <f t="shared" si="3"/>
        <v>678.73252941176474</v>
      </c>
      <c r="E51" s="142">
        <f t="shared" si="3"/>
        <v>640.31364705882356</v>
      </c>
      <c r="F51" s="142"/>
      <c r="G51" s="142"/>
      <c r="H51" s="142"/>
      <c r="I51" s="142"/>
      <c r="J51" s="142"/>
      <c r="K51" s="142"/>
      <c r="L51" s="142"/>
      <c r="M51" s="148">
        <v>0.9</v>
      </c>
      <c r="R51" s="157"/>
      <c r="S51" s="158">
        <v>758.40707964601779</v>
      </c>
    </row>
    <row r="52" spans="1:19" s="136" customFormat="1" ht="16.5" x14ac:dyDescent="0.15">
      <c r="A52" s="138" t="s">
        <v>622</v>
      </c>
      <c r="B52" s="138">
        <v>41</v>
      </c>
      <c r="C52" s="142">
        <f t="shared" si="3"/>
        <v>2745.095294117647</v>
      </c>
      <c r="D52" s="142">
        <f t="shared" si="3"/>
        <v>686.27400196078429</v>
      </c>
      <c r="E52" s="142">
        <f t="shared" si="3"/>
        <v>647.42824313725498</v>
      </c>
      <c r="F52" s="142"/>
      <c r="G52" s="142"/>
      <c r="H52" s="142"/>
      <c r="I52" s="142"/>
      <c r="J52" s="142"/>
      <c r="K52" s="142"/>
      <c r="L52" s="142"/>
      <c r="M52" s="148">
        <v>0.91</v>
      </c>
      <c r="R52" s="157"/>
      <c r="S52" s="158">
        <v>758.40707964601779</v>
      </c>
    </row>
    <row r="53" spans="1:19" s="136" customFormat="1" ht="16.5" x14ac:dyDescent="0.15">
      <c r="A53" s="138" t="s">
        <v>622</v>
      </c>
      <c r="B53" s="138">
        <v>42</v>
      </c>
      <c r="C53" s="142">
        <f t="shared" si="3"/>
        <v>2775.2611764705885</v>
      </c>
      <c r="D53" s="142">
        <f t="shared" si="3"/>
        <v>693.81547450980395</v>
      </c>
      <c r="E53" s="142">
        <f t="shared" si="3"/>
        <v>654.54283921568629</v>
      </c>
      <c r="F53" s="142"/>
      <c r="G53" s="142"/>
      <c r="H53" s="142"/>
      <c r="I53" s="142"/>
      <c r="J53" s="142"/>
      <c r="K53" s="142"/>
      <c r="L53" s="142"/>
      <c r="M53" s="148">
        <v>0.92</v>
      </c>
      <c r="R53" s="157"/>
      <c r="S53" s="158">
        <v>973.86363636363637</v>
      </c>
    </row>
    <row r="54" spans="1:19" s="136" customFormat="1" ht="16.5" x14ac:dyDescent="0.15">
      <c r="A54" s="138" t="s">
        <v>622</v>
      </c>
      <c r="B54" s="138">
        <v>43</v>
      </c>
      <c r="C54" s="142">
        <f t="shared" si="3"/>
        <v>2805.4270588235295</v>
      </c>
      <c r="D54" s="142">
        <f t="shared" si="3"/>
        <v>701.35694705882349</v>
      </c>
      <c r="E54" s="142">
        <f t="shared" si="3"/>
        <v>661.6574352941177</v>
      </c>
      <c r="F54" s="142"/>
      <c r="G54" s="142"/>
      <c r="H54" s="142"/>
      <c r="I54" s="142"/>
      <c r="J54" s="142"/>
      <c r="K54" s="142"/>
      <c r="L54" s="142"/>
      <c r="M54" s="148">
        <v>0.93</v>
      </c>
      <c r="S54" s="158">
        <v>1020.2380952380953</v>
      </c>
    </row>
    <row r="55" spans="1:19" s="136" customFormat="1" ht="16.5" x14ac:dyDescent="0.15">
      <c r="A55" s="138" t="s">
        <v>622</v>
      </c>
      <c r="B55" s="138">
        <v>44</v>
      </c>
      <c r="C55" s="142">
        <f t="shared" si="3"/>
        <v>2835.5929411764705</v>
      </c>
      <c r="D55" s="142">
        <f t="shared" si="3"/>
        <v>708.89841960784304</v>
      </c>
      <c r="E55" s="142">
        <f t="shared" si="3"/>
        <v>668.77203137254901</v>
      </c>
      <c r="F55" s="142"/>
      <c r="G55" s="142"/>
      <c r="H55" s="142"/>
      <c r="I55" s="142"/>
      <c r="J55" s="142"/>
      <c r="K55" s="142"/>
      <c r="L55" s="142"/>
      <c r="M55" s="148">
        <v>0.94</v>
      </c>
      <c r="S55" s="158">
        <v>458.2887700534759</v>
      </c>
    </row>
    <row r="56" spans="1:19" s="136" customFormat="1" ht="16.5" x14ac:dyDescent="0.15">
      <c r="A56" s="138" t="s">
        <v>622</v>
      </c>
      <c r="B56" s="138">
        <v>45</v>
      </c>
      <c r="C56" s="142">
        <f t="shared" si="3"/>
        <v>2865.7588235294115</v>
      </c>
      <c r="D56" s="142">
        <f t="shared" si="3"/>
        <v>716.4398921568627</v>
      </c>
      <c r="E56" s="142">
        <f t="shared" si="3"/>
        <v>675.88662745098043</v>
      </c>
      <c r="F56" s="142"/>
      <c r="G56" s="142"/>
      <c r="H56" s="142"/>
      <c r="I56" s="142"/>
      <c r="J56" s="142"/>
      <c r="K56" s="142"/>
      <c r="L56" s="142"/>
      <c r="M56" s="148">
        <v>0.95</v>
      </c>
    </row>
    <row r="57" spans="1:19" s="136" customFormat="1" ht="16.5" x14ac:dyDescent="0.15">
      <c r="A57" s="138" t="s">
        <v>622</v>
      </c>
      <c r="B57" s="138">
        <v>46</v>
      </c>
      <c r="C57" s="142">
        <f t="shared" si="3"/>
        <v>2895.9247058823526</v>
      </c>
      <c r="D57" s="142">
        <f t="shared" si="3"/>
        <v>723.98136470588236</v>
      </c>
      <c r="E57" s="142">
        <f t="shared" si="3"/>
        <v>683.00122352941173</v>
      </c>
      <c r="F57" s="142"/>
      <c r="G57" s="142"/>
      <c r="H57" s="142"/>
      <c r="I57" s="142"/>
      <c r="J57" s="142"/>
      <c r="K57" s="142"/>
      <c r="L57" s="142"/>
      <c r="M57" s="148">
        <v>0.96</v>
      </c>
    </row>
    <row r="58" spans="1:19" s="136" customFormat="1" ht="16.5" x14ac:dyDescent="0.15">
      <c r="A58" s="138" t="s">
        <v>622</v>
      </c>
      <c r="B58" s="138">
        <v>47</v>
      </c>
      <c r="C58" s="142">
        <f t="shared" si="3"/>
        <v>2926.090588235294</v>
      </c>
      <c r="D58" s="142">
        <f t="shared" si="3"/>
        <v>731.5228372549019</v>
      </c>
      <c r="E58" s="142">
        <f t="shared" si="3"/>
        <v>690.11581960784315</v>
      </c>
      <c r="F58" s="142"/>
      <c r="G58" s="142"/>
      <c r="H58" s="142"/>
      <c r="I58" s="142"/>
      <c r="J58" s="142"/>
      <c r="K58" s="142"/>
      <c r="L58" s="142"/>
      <c r="M58" s="148">
        <v>0.97</v>
      </c>
    </row>
    <row r="59" spans="1:19" s="136" customFormat="1" ht="16.5" x14ac:dyDescent="0.15">
      <c r="A59" s="138" t="s">
        <v>622</v>
      </c>
      <c r="B59" s="138">
        <v>48</v>
      </c>
      <c r="C59" s="142">
        <f t="shared" si="3"/>
        <v>2956.2564705882351</v>
      </c>
      <c r="D59" s="142">
        <f t="shared" si="3"/>
        <v>739.06430980392156</v>
      </c>
      <c r="E59" s="142">
        <f t="shared" si="3"/>
        <v>697.23041568627457</v>
      </c>
      <c r="F59" s="142"/>
      <c r="G59" s="142"/>
      <c r="H59" s="142"/>
      <c r="I59" s="142"/>
      <c r="J59" s="142"/>
      <c r="K59" s="142"/>
      <c r="L59" s="142"/>
      <c r="M59" s="148">
        <v>0.98</v>
      </c>
    </row>
    <row r="60" spans="1:19" s="136" customFormat="1" ht="16.5" x14ac:dyDescent="0.15">
      <c r="A60" s="138" t="s">
        <v>622</v>
      </c>
      <c r="B60" s="138">
        <v>49</v>
      </c>
      <c r="C60" s="142">
        <f t="shared" si="3"/>
        <v>2986.4223529411765</v>
      </c>
      <c r="D60" s="142">
        <f t="shared" si="3"/>
        <v>746.60578235294111</v>
      </c>
      <c r="E60" s="142">
        <f t="shared" si="3"/>
        <v>704.34501176470587</v>
      </c>
      <c r="F60" s="142"/>
      <c r="G60" s="142"/>
      <c r="H60" s="142"/>
      <c r="I60" s="142"/>
      <c r="J60" s="142"/>
      <c r="K60" s="142"/>
      <c r="L60" s="142"/>
      <c r="M60" s="148">
        <v>0.99</v>
      </c>
    </row>
    <row r="61" spans="1:19" s="136" customFormat="1" ht="16.5" x14ac:dyDescent="0.15">
      <c r="A61" s="138" t="s">
        <v>622</v>
      </c>
      <c r="B61" s="138">
        <v>50</v>
      </c>
      <c r="C61" s="142">
        <f t="shared" si="3"/>
        <v>3016.5882352941176</v>
      </c>
      <c r="D61" s="142">
        <f t="shared" si="3"/>
        <v>754.14725490196076</v>
      </c>
      <c r="E61" s="142">
        <f t="shared" si="3"/>
        <v>711.45960784313729</v>
      </c>
      <c r="F61" s="142"/>
      <c r="G61" s="142"/>
      <c r="H61" s="142"/>
      <c r="I61" s="142"/>
      <c r="J61" s="142"/>
      <c r="K61" s="142"/>
      <c r="L61" s="142"/>
      <c r="M61" s="148">
        <v>1</v>
      </c>
    </row>
    <row r="63" spans="1:19" x14ac:dyDescent="0.15">
      <c r="N63" t="s">
        <v>658</v>
      </c>
      <c r="P63" s="151">
        <v>0.1</v>
      </c>
    </row>
    <row r="64" spans="1:19" ht="16.5" x14ac:dyDescent="0.15">
      <c r="A64" s="138" t="s">
        <v>656</v>
      </c>
      <c r="B64" t="s">
        <v>657</v>
      </c>
      <c r="C64" s="158">
        <v>3428</v>
      </c>
      <c r="D64" s="158">
        <v>857</v>
      </c>
      <c r="E64" s="158">
        <v>1616.9811320754716</v>
      </c>
      <c r="F64" s="158">
        <v>1714</v>
      </c>
      <c r="G64" s="158">
        <v>567.5496688741722</v>
      </c>
      <c r="H64" s="158">
        <v>758.40707964601779</v>
      </c>
      <c r="I64" s="158">
        <v>758.40707964601779</v>
      </c>
      <c r="J64" s="158">
        <v>973.86363636363637</v>
      </c>
      <c r="K64" s="158">
        <v>1020.2380952380953</v>
      </c>
      <c r="L64" s="158">
        <v>458.2887700534759</v>
      </c>
      <c r="N64" t="s">
        <v>659</v>
      </c>
      <c r="P64" s="153">
        <f>100%-P63</f>
        <v>0.9</v>
      </c>
    </row>
    <row r="65" spans="3:3" x14ac:dyDescent="0.15">
      <c r="C65" s="154"/>
    </row>
    <row r="66" spans="3:3" x14ac:dyDescent="0.15">
      <c r="C66" s="154"/>
    </row>
    <row r="67" spans="3:3" x14ac:dyDescent="0.15">
      <c r="C67" s="154"/>
    </row>
    <row r="68" spans="3:3" x14ac:dyDescent="0.15">
      <c r="C68" s="154"/>
    </row>
    <row r="69" spans="3:3" x14ac:dyDescent="0.15">
      <c r="C69" s="154"/>
    </row>
    <row r="70" spans="3:3" x14ac:dyDescent="0.15">
      <c r="C70" s="154"/>
    </row>
    <row r="71" spans="3:3" x14ac:dyDescent="0.15">
      <c r="C71" s="154"/>
    </row>
    <row r="72" spans="3:3" x14ac:dyDescent="0.15">
      <c r="C72" s="154"/>
    </row>
    <row r="73" spans="3:3" x14ac:dyDescent="0.15">
      <c r="C73" s="154"/>
    </row>
    <row r="74" spans="3:3" x14ac:dyDescent="0.15">
      <c r="C74" s="154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Q28" sqref="Q28"/>
    </sheetView>
  </sheetViews>
  <sheetFormatPr defaultRowHeight="16.5" x14ac:dyDescent="0.15"/>
  <cols>
    <col min="1" max="1" width="13.875" style="58" bestFit="1" customWidth="1"/>
    <col min="2" max="16384" width="9" style="58"/>
  </cols>
  <sheetData>
    <row r="1" spans="1:3" x14ac:dyDescent="0.15">
      <c r="A1" s="74" t="s">
        <v>596</v>
      </c>
      <c r="B1" s="74" t="s">
        <v>590</v>
      </c>
      <c r="C1" s="74" t="s">
        <v>591</v>
      </c>
    </row>
    <row r="2" spans="1:3" x14ac:dyDescent="0.15">
      <c r="A2" s="58" t="s">
        <v>574</v>
      </c>
      <c r="B2" s="124">
        <v>12.5</v>
      </c>
      <c r="C2" s="124">
        <v>237.5</v>
      </c>
    </row>
    <row r="3" spans="1:3" x14ac:dyDescent="0.15">
      <c r="A3" s="58" t="s">
        <v>592</v>
      </c>
      <c r="B3" s="124">
        <v>11.363636363636367</v>
      </c>
      <c r="C3" s="124">
        <v>215.90909090909093</v>
      </c>
    </row>
    <row r="4" spans="1:3" x14ac:dyDescent="0.15">
      <c r="A4" s="58" t="s">
        <v>593</v>
      </c>
      <c r="B4" s="124">
        <v>8.3333333333333339</v>
      </c>
      <c r="C4" s="124">
        <v>158.33333333333331</v>
      </c>
    </row>
    <row r="5" spans="1:3" x14ac:dyDescent="0.15">
      <c r="A5" s="58" t="s">
        <v>594</v>
      </c>
      <c r="B5" s="124">
        <v>10</v>
      </c>
      <c r="C5" s="124">
        <v>190</v>
      </c>
    </row>
    <row r="6" spans="1:3" x14ac:dyDescent="0.15">
      <c r="A6" s="58" t="s">
        <v>595</v>
      </c>
      <c r="B6" s="124">
        <v>10</v>
      </c>
      <c r="C6" s="124">
        <v>190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7" sqref="O17"/>
    </sheetView>
  </sheetViews>
  <sheetFormatPr defaultRowHeight="16.5" x14ac:dyDescent="0.15"/>
  <cols>
    <col min="1" max="2" width="10.5" style="59" bestFit="1" customWidth="1"/>
    <col min="3" max="16384" width="9" style="59"/>
  </cols>
  <sheetData>
    <row r="1" spans="1:2" x14ac:dyDescent="0.15">
      <c r="A1" s="61" t="s">
        <v>623</v>
      </c>
      <c r="B1" s="61" t="s">
        <v>624</v>
      </c>
    </row>
    <row r="2" spans="1:2" x14ac:dyDescent="0.15">
      <c r="A2" s="62" t="s">
        <v>625</v>
      </c>
      <c r="B2" s="63">
        <v>0.25</v>
      </c>
    </row>
    <row r="3" spans="1:2" x14ac:dyDescent="0.15">
      <c r="A3" s="62" t="s">
        <v>520</v>
      </c>
      <c r="B3" s="63">
        <v>1</v>
      </c>
    </row>
    <row r="4" spans="1:2" x14ac:dyDescent="0.15">
      <c r="A4" s="62" t="s">
        <v>522</v>
      </c>
      <c r="B4" s="63">
        <v>0.53</v>
      </c>
    </row>
    <row r="5" spans="1:2" x14ac:dyDescent="0.15">
      <c r="A5" s="62" t="s">
        <v>524</v>
      </c>
      <c r="B5" s="63">
        <v>1.51</v>
      </c>
    </row>
    <row r="6" spans="1:2" x14ac:dyDescent="0.15">
      <c r="A6" s="62" t="s">
        <v>526</v>
      </c>
      <c r="B6" s="63">
        <v>0.5</v>
      </c>
    </row>
    <row r="7" spans="1:2" x14ac:dyDescent="0.15">
      <c r="A7" s="62" t="s">
        <v>527</v>
      </c>
      <c r="B7" s="63">
        <v>1.1299999999999999</v>
      </c>
    </row>
    <row r="8" spans="1:2" x14ac:dyDescent="0.15">
      <c r="A8" s="62" t="s">
        <v>528</v>
      </c>
      <c r="B8" s="63">
        <v>1.1299999999999999</v>
      </c>
    </row>
    <row r="9" spans="1:2" x14ac:dyDescent="0.15">
      <c r="A9" s="62" t="s">
        <v>529</v>
      </c>
      <c r="B9" s="63">
        <v>1.87</v>
      </c>
    </row>
    <row r="10" spans="1:2" x14ac:dyDescent="0.15">
      <c r="A10" s="62" t="s">
        <v>531</v>
      </c>
      <c r="B10" s="63">
        <v>0.88</v>
      </c>
    </row>
    <row r="11" spans="1:2" x14ac:dyDescent="0.15">
      <c r="A11" s="62" t="s">
        <v>533</v>
      </c>
      <c r="B11" s="63">
        <v>0.84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R22" sqref="R22"/>
    </sheetView>
  </sheetViews>
  <sheetFormatPr defaultRowHeight="13.5" x14ac:dyDescent="0.15"/>
  <sheetData>
    <row r="1" spans="1:16" ht="16.5" x14ac:dyDescent="0.15">
      <c r="A1" s="84"/>
      <c r="B1" s="199" t="s">
        <v>555</v>
      </c>
      <c r="C1" s="199"/>
      <c r="D1" s="199"/>
      <c r="E1" s="112"/>
      <c r="F1" s="199" t="s">
        <v>554</v>
      </c>
      <c r="G1" s="199"/>
      <c r="H1" s="199"/>
      <c r="I1" s="1"/>
      <c r="J1" s="84"/>
    </row>
    <row r="2" spans="1:16" ht="33" x14ac:dyDescent="0.15">
      <c r="A2" s="84"/>
      <c r="B2" s="84" t="s">
        <v>548</v>
      </c>
      <c r="C2" s="84" t="s">
        <v>549</v>
      </c>
      <c r="D2" s="84" t="s">
        <v>550</v>
      </c>
      <c r="E2" s="84" t="s">
        <v>556</v>
      </c>
      <c r="F2" s="84" t="s">
        <v>548</v>
      </c>
      <c r="G2" s="84" t="s">
        <v>551</v>
      </c>
      <c r="H2" s="84" t="s">
        <v>552</v>
      </c>
      <c r="I2" s="84" t="s">
        <v>556</v>
      </c>
      <c r="J2" s="84" t="s">
        <v>558</v>
      </c>
      <c r="M2" s="84" t="s">
        <v>584</v>
      </c>
      <c r="N2" s="84" t="s">
        <v>585</v>
      </c>
      <c r="O2" s="84" t="s">
        <v>586</v>
      </c>
      <c r="P2" s="84" t="s">
        <v>587</v>
      </c>
    </row>
    <row r="3" spans="1:16" ht="16.5" x14ac:dyDescent="0.15">
      <c r="A3" s="113" t="s">
        <v>557</v>
      </c>
      <c r="B3" s="114">
        <v>1</v>
      </c>
      <c r="C3" s="114">
        <v>0.05</v>
      </c>
      <c r="D3" s="114">
        <v>0.33</v>
      </c>
      <c r="E3" s="113"/>
      <c r="F3" s="114">
        <v>1</v>
      </c>
      <c r="G3" s="114">
        <v>0.05</v>
      </c>
      <c r="H3" s="114">
        <v>1.5</v>
      </c>
      <c r="I3" s="113"/>
      <c r="J3" s="113"/>
      <c r="M3" s="122">
        <v>50</v>
      </c>
      <c r="N3" s="122">
        <v>60</v>
      </c>
      <c r="O3" s="71">
        <f>ROUND((5*N3+95)/(M3*5+95),2)-1</f>
        <v>0.1399999999999999</v>
      </c>
      <c r="P3" s="123">
        <f>VLOOKUP(O3,A5:J55,10)</f>
        <v>1.1681106062448732</v>
      </c>
    </row>
    <row r="4" spans="1:16" ht="16.5" x14ac:dyDescent="0.15">
      <c r="A4" s="113" t="s">
        <v>553</v>
      </c>
      <c r="B4" s="114">
        <v>1.8</v>
      </c>
      <c r="C4" s="114">
        <v>0.33</v>
      </c>
      <c r="D4" s="114">
        <v>0.5</v>
      </c>
      <c r="E4" s="114"/>
      <c r="F4" s="114">
        <v>1.8</v>
      </c>
      <c r="G4" s="114">
        <v>0.33</v>
      </c>
      <c r="H4" s="114">
        <v>2.2000000000000002</v>
      </c>
      <c r="I4" s="113"/>
      <c r="J4" s="113"/>
    </row>
    <row r="5" spans="1:16" ht="16.5" x14ac:dyDescent="0.15">
      <c r="A5" s="115">
        <f>5%/60</f>
        <v>8.3333333333333339E-4</v>
      </c>
      <c r="B5" s="81">
        <v>1.8</v>
      </c>
      <c r="C5" s="82">
        <f t="shared" ref="C5:D20" si="0">(C$4-C$3)*$A5+C$4</f>
        <v>0.33023333333333332</v>
      </c>
      <c r="D5" s="82">
        <f t="shared" si="0"/>
        <v>0.50014166666666671</v>
      </c>
      <c r="E5" s="82">
        <f t="shared" ref="E5:E20" si="1">$B$4*(1-$C$4*$D$4)/B5/(1-C5*D5)</f>
        <v>1.0001957864951743</v>
      </c>
      <c r="F5" s="82">
        <f t="shared" ref="F5:F20" si="2">-(F$4-F$3)*$A5+F$4</f>
        <v>1.7993333333333335</v>
      </c>
      <c r="G5" s="82">
        <f>(G$4-G$3)*$A5+G$4</f>
        <v>0.33023333333333332</v>
      </c>
      <c r="H5" s="82">
        <f>(H$4-H$3)*$A5+H$4</f>
        <v>2.2005833333333333</v>
      </c>
      <c r="I5" s="82">
        <f>(1+G5*H5)/F5*$F$4/(1+$G$4*$H$4)</f>
        <v>1.0007796796762201</v>
      </c>
      <c r="J5" s="83">
        <f t="shared" ref="J5:J20" si="3">E5*I5</f>
        <v>1.0009756188221455</v>
      </c>
    </row>
    <row r="6" spans="1:16" ht="16.5" x14ac:dyDescent="0.15">
      <c r="A6" s="115">
        <v>0.01</v>
      </c>
      <c r="B6" s="81">
        <v>1.8</v>
      </c>
      <c r="C6" s="82">
        <f t="shared" si="0"/>
        <v>0.33280000000000004</v>
      </c>
      <c r="D6" s="82">
        <f t="shared" si="0"/>
        <v>0.50170000000000003</v>
      </c>
      <c r="E6" s="82">
        <f t="shared" si="1"/>
        <v>1.0023597589458029</v>
      </c>
      <c r="F6" s="82">
        <f t="shared" si="2"/>
        <v>1.792</v>
      </c>
      <c r="G6" s="82">
        <f t="shared" ref="G6:H20" si="4">-(G$4-G$3)*$A6+G$4</f>
        <v>0.32719999999999999</v>
      </c>
      <c r="H6" s="82">
        <f t="shared" si="4"/>
        <v>2.1930000000000001</v>
      </c>
      <c r="I6" s="82">
        <f t="shared" ref="I6:I20" si="5">1/(1+G6*H6)/F6*$F$4*(1+$G$4*$H$4)</f>
        <v>1.0094062827314316</v>
      </c>
      <c r="J6" s="83">
        <f t="shared" si="3"/>
        <v>1.0117882382370567</v>
      </c>
    </row>
    <row r="7" spans="1:16" ht="16.5" x14ac:dyDescent="0.15">
      <c r="A7" s="115">
        <v>0.02</v>
      </c>
      <c r="B7" s="81">
        <v>1.8</v>
      </c>
      <c r="C7" s="82">
        <f t="shared" si="0"/>
        <v>0.33560000000000001</v>
      </c>
      <c r="D7" s="82">
        <f t="shared" si="0"/>
        <v>0.50339999999999996</v>
      </c>
      <c r="E7" s="82">
        <f t="shared" si="1"/>
        <v>1.0047421906142495</v>
      </c>
      <c r="F7" s="82">
        <f t="shared" si="2"/>
        <v>1.784</v>
      </c>
      <c r="G7" s="82">
        <f t="shared" si="4"/>
        <v>0.32440000000000002</v>
      </c>
      <c r="H7" s="82">
        <f t="shared" si="4"/>
        <v>2.1860000000000004</v>
      </c>
      <c r="I7" s="82">
        <f t="shared" si="5"/>
        <v>1.0189226458359386</v>
      </c>
      <c r="J7" s="83">
        <f t="shared" si="3"/>
        <v>1.023754571243668</v>
      </c>
    </row>
    <row r="8" spans="1:16" ht="16.5" x14ac:dyDescent="0.15">
      <c r="A8" s="115">
        <v>0.03</v>
      </c>
      <c r="B8" s="81">
        <v>1.8</v>
      </c>
      <c r="C8" s="82">
        <f t="shared" si="0"/>
        <v>0.33840000000000003</v>
      </c>
      <c r="D8" s="82">
        <f t="shared" si="0"/>
        <v>0.50509999999999999</v>
      </c>
      <c r="E8" s="82">
        <f t="shared" si="1"/>
        <v>1.007147539129672</v>
      </c>
      <c r="F8" s="82">
        <f t="shared" si="2"/>
        <v>1.776</v>
      </c>
      <c r="G8" s="82">
        <f t="shared" si="4"/>
        <v>0.3216</v>
      </c>
      <c r="H8" s="82">
        <f t="shared" si="4"/>
        <v>2.1790000000000003</v>
      </c>
      <c r="I8" s="82">
        <f t="shared" si="5"/>
        <v>1.0285506136082676</v>
      </c>
      <c r="J8" s="83">
        <f t="shared" si="3"/>
        <v>1.0359022193658809</v>
      </c>
    </row>
    <row r="9" spans="1:16" ht="16.5" x14ac:dyDescent="0.15">
      <c r="A9" s="115">
        <v>0.04</v>
      </c>
      <c r="B9" s="81">
        <v>1.8</v>
      </c>
      <c r="C9" s="82">
        <f t="shared" si="0"/>
        <v>0.3412</v>
      </c>
      <c r="D9" s="82">
        <f t="shared" si="0"/>
        <v>0.50680000000000003</v>
      </c>
      <c r="E9" s="82">
        <f t="shared" si="1"/>
        <v>1.0095760525368385</v>
      </c>
      <c r="F9" s="82">
        <f t="shared" si="2"/>
        <v>1.768</v>
      </c>
      <c r="G9" s="82">
        <f t="shared" si="4"/>
        <v>0.31880000000000003</v>
      </c>
      <c r="H9" s="82">
        <f t="shared" si="4"/>
        <v>2.1720000000000002</v>
      </c>
      <c r="I9" s="82">
        <f t="shared" si="5"/>
        <v>1.0382917350521312</v>
      </c>
      <c r="J9" s="83">
        <f t="shared" si="3"/>
        <v>1.0482344712555556</v>
      </c>
    </row>
    <row r="10" spans="1:16" ht="16.5" x14ac:dyDescent="0.15">
      <c r="A10" s="116">
        <v>0.05</v>
      </c>
      <c r="B10" s="81">
        <v>1.8</v>
      </c>
      <c r="C10" s="82">
        <f t="shared" si="0"/>
        <v>0.34400000000000003</v>
      </c>
      <c r="D10" s="82">
        <f t="shared" si="0"/>
        <v>0.50849999999999995</v>
      </c>
      <c r="E10" s="82">
        <f t="shared" si="1"/>
        <v>1.0120279828767289</v>
      </c>
      <c r="F10" s="82">
        <f t="shared" si="2"/>
        <v>1.76</v>
      </c>
      <c r="G10" s="82">
        <f t="shared" si="4"/>
        <v>0.316</v>
      </c>
      <c r="H10" s="82">
        <f t="shared" si="4"/>
        <v>2.165</v>
      </c>
      <c r="I10" s="82">
        <f t="shared" si="5"/>
        <v>1.0481475843619135</v>
      </c>
      <c r="J10" s="83">
        <f t="shared" si="3"/>
        <v>1.0607546855589034</v>
      </c>
    </row>
    <row r="11" spans="1:16" ht="16.5" x14ac:dyDescent="0.15">
      <c r="A11" s="115">
        <v>0.06</v>
      </c>
      <c r="B11" s="81">
        <v>1.8</v>
      </c>
      <c r="C11" s="82">
        <f t="shared" si="0"/>
        <v>0.3468</v>
      </c>
      <c r="D11" s="82">
        <f t="shared" si="0"/>
        <v>0.51019999999999999</v>
      </c>
      <c r="E11" s="82">
        <f t="shared" si="1"/>
        <v>1.0145035862641025</v>
      </c>
      <c r="F11" s="82">
        <f t="shared" si="2"/>
        <v>1.752</v>
      </c>
      <c r="G11" s="82">
        <f t="shared" si="4"/>
        <v>0.31320000000000003</v>
      </c>
      <c r="H11" s="82">
        <f t="shared" si="4"/>
        <v>2.1580000000000004</v>
      </c>
      <c r="I11" s="82">
        <f t="shared" si="5"/>
        <v>1.0581197614162188</v>
      </c>
      <c r="J11" s="83">
        <f t="shared" si="3"/>
        <v>1.0734662926536704</v>
      </c>
    </row>
    <row r="12" spans="1:16" ht="16.5" x14ac:dyDescent="0.15">
      <c r="A12" s="116">
        <v>7.0000000000000007E-2</v>
      </c>
      <c r="B12" s="81">
        <v>1.8</v>
      </c>
      <c r="C12" s="82">
        <f t="shared" si="0"/>
        <v>0.34960000000000002</v>
      </c>
      <c r="D12" s="82">
        <f t="shared" si="0"/>
        <v>0.51190000000000002</v>
      </c>
      <c r="E12" s="82">
        <f t="shared" si="1"/>
        <v>1.0170031229669072</v>
      </c>
      <c r="F12" s="82">
        <f t="shared" si="2"/>
        <v>1.744</v>
      </c>
      <c r="G12" s="82">
        <f t="shared" si="4"/>
        <v>0.31040000000000001</v>
      </c>
      <c r="H12" s="82">
        <f t="shared" si="4"/>
        <v>2.1510000000000002</v>
      </c>
      <c r="I12" s="82">
        <f t="shared" si="5"/>
        <v>1.0682098922836456</v>
      </c>
      <c r="J12" s="83">
        <f t="shared" si="3"/>
        <v>1.0863727964366112</v>
      </c>
    </row>
    <row r="13" spans="1:16" ht="16.5" x14ac:dyDescent="0.15">
      <c r="A13" s="115">
        <v>0.08</v>
      </c>
      <c r="B13" s="81">
        <v>1.8</v>
      </c>
      <c r="C13" s="82">
        <f t="shared" si="0"/>
        <v>0.35240000000000005</v>
      </c>
      <c r="D13" s="82">
        <f t="shared" si="0"/>
        <v>0.51359999999999995</v>
      </c>
      <c r="E13" s="82">
        <f t="shared" si="1"/>
        <v>1.0195268574875811</v>
      </c>
      <c r="F13" s="82">
        <f t="shared" si="2"/>
        <v>1.736</v>
      </c>
      <c r="G13" s="82">
        <f t="shared" si="4"/>
        <v>0.30759999999999998</v>
      </c>
      <c r="H13" s="82">
        <f t="shared" si="4"/>
        <v>2.1440000000000001</v>
      </c>
      <c r="I13" s="82">
        <f t="shared" si="5"/>
        <v>1.078419629741161</v>
      </c>
      <c r="J13" s="83">
        <f t="shared" si="3"/>
        <v>1.0994777761629266</v>
      </c>
    </row>
    <row r="14" spans="1:16" ht="16.5" x14ac:dyDescent="0.15">
      <c r="A14" s="116">
        <v>0.09</v>
      </c>
      <c r="B14" s="81">
        <v>1.8</v>
      </c>
      <c r="C14" s="82">
        <f t="shared" si="0"/>
        <v>0.35520000000000002</v>
      </c>
      <c r="D14" s="82">
        <f t="shared" si="0"/>
        <v>0.51529999999999998</v>
      </c>
      <c r="E14" s="82">
        <f t="shared" si="1"/>
        <v>1.0220750586462997</v>
      </c>
      <c r="F14" s="82">
        <f t="shared" si="2"/>
        <v>1.728</v>
      </c>
      <c r="G14" s="82">
        <f t="shared" si="4"/>
        <v>0.30480000000000002</v>
      </c>
      <c r="H14" s="82">
        <f t="shared" si="4"/>
        <v>2.137</v>
      </c>
      <c r="I14" s="82">
        <f t="shared" si="5"/>
        <v>1.0887506538054912</v>
      </c>
      <c r="J14" s="83">
        <f t="shared" si="3"/>
        <v>1.1127848883394444</v>
      </c>
    </row>
    <row r="15" spans="1:16" ht="16.5" x14ac:dyDescent="0.15">
      <c r="A15" s="115">
        <v>0.1</v>
      </c>
      <c r="B15" s="81">
        <v>1.8</v>
      </c>
      <c r="C15" s="82">
        <f t="shared" si="0"/>
        <v>0.35800000000000004</v>
      </c>
      <c r="D15" s="82">
        <f t="shared" si="0"/>
        <v>0.51700000000000002</v>
      </c>
      <c r="E15" s="82">
        <f t="shared" si="1"/>
        <v>1.0246479996662226</v>
      </c>
      <c r="F15" s="82">
        <f t="shared" si="2"/>
        <v>1.72</v>
      </c>
      <c r="G15" s="82">
        <f t="shared" si="4"/>
        <v>0.30199999999999999</v>
      </c>
      <c r="H15" s="82">
        <f t="shared" si="4"/>
        <v>2.1300000000000003</v>
      </c>
      <c r="I15" s="82">
        <f t="shared" si="5"/>
        <v>1.0992046722779363</v>
      </c>
      <c r="J15" s="83">
        <f t="shared" si="3"/>
        <v>1.1262978686733531</v>
      </c>
    </row>
    <row r="16" spans="1:16" ht="16.5" x14ac:dyDescent="0.15">
      <c r="A16" s="116">
        <v>0.11</v>
      </c>
      <c r="B16" s="81">
        <v>1.8</v>
      </c>
      <c r="C16" s="82">
        <f t="shared" si="0"/>
        <v>0.36080000000000001</v>
      </c>
      <c r="D16" s="82">
        <f t="shared" si="0"/>
        <v>0.51870000000000005</v>
      </c>
      <c r="E16" s="82">
        <f t="shared" si="1"/>
        <v>1.0272459582607945</v>
      </c>
      <c r="F16" s="82">
        <f t="shared" si="2"/>
        <v>1.712</v>
      </c>
      <c r="G16" s="82">
        <f t="shared" si="4"/>
        <v>0.29920000000000002</v>
      </c>
      <c r="H16" s="82">
        <f t="shared" si="4"/>
        <v>2.1230000000000002</v>
      </c>
      <c r="I16" s="82">
        <f t="shared" si="5"/>
        <v>1.1097834213030517</v>
      </c>
      <c r="J16" s="83">
        <f t="shared" si="3"/>
        <v>1.1400205340783964</v>
      </c>
    </row>
    <row r="17" spans="1:10" ht="16.5" x14ac:dyDescent="0.15">
      <c r="A17" s="115">
        <v>0.12</v>
      </c>
      <c r="B17" s="81">
        <v>1.8</v>
      </c>
      <c r="C17" s="82">
        <f t="shared" si="0"/>
        <v>0.36360000000000003</v>
      </c>
      <c r="D17" s="82">
        <f t="shared" si="0"/>
        <v>0.52039999999999997</v>
      </c>
      <c r="E17" s="82">
        <f t="shared" si="1"/>
        <v>1.0298692167231618</v>
      </c>
      <c r="F17" s="82">
        <f t="shared" si="2"/>
        <v>1.704</v>
      </c>
      <c r="G17" s="82">
        <f t="shared" si="4"/>
        <v>0.2964</v>
      </c>
      <c r="H17" s="82">
        <f t="shared" si="4"/>
        <v>2.1160000000000001</v>
      </c>
      <c r="I17" s="82">
        <f t="shared" si="5"/>
        <v>1.1204886659416411</v>
      </c>
      <c r="J17" s="83">
        <f t="shared" si="3"/>
        <v>1.1539567847404983</v>
      </c>
    </row>
    <row r="18" spans="1:10" ht="16.5" x14ac:dyDescent="0.15">
      <c r="A18" s="116">
        <v>0.13</v>
      </c>
      <c r="B18" s="81">
        <v>1.8</v>
      </c>
      <c r="C18" s="82">
        <f t="shared" si="0"/>
        <v>0.3664</v>
      </c>
      <c r="D18" s="82">
        <f t="shared" si="0"/>
        <v>0.52210000000000001</v>
      </c>
      <c r="E18" s="82">
        <f t="shared" si="1"/>
        <v>1.0325180620177585</v>
      </c>
      <c r="F18" s="82">
        <f t="shared" si="2"/>
        <v>1.696</v>
      </c>
      <c r="G18" s="82">
        <f t="shared" si="4"/>
        <v>0.29360000000000003</v>
      </c>
      <c r="H18" s="82">
        <f t="shared" si="4"/>
        <v>2.109</v>
      </c>
      <c r="I18" s="82">
        <f t="shared" si="5"/>
        <v>1.13132220075854</v>
      </c>
      <c r="J18" s="83">
        <f t="shared" si="3"/>
        <v>1.1681106062448732</v>
      </c>
    </row>
    <row r="19" spans="1:10" ht="16.5" x14ac:dyDescent="0.15">
      <c r="A19" s="115">
        <v>0.14000000000000001</v>
      </c>
      <c r="B19" s="81">
        <v>1.8</v>
      </c>
      <c r="C19" s="82">
        <f t="shared" si="0"/>
        <v>0.36920000000000003</v>
      </c>
      <c r="D19" s="82">
        <f t="shared" si="0"/>
        <v>0.52380000000000004</v>
      </c>
      <c r="E19" s="82">
        <f t="shared" si="1"/>
        <v>1.0351927858741286</v>
      </c>
      <c r="F19" s="82">
        <f t="shared" si="2"/>
        <v>1.6879999999999999</v>
      </c>
      <c r="G19" s="82">
        <f t="shared" si="4"/>
        <v>0.2908</v>
      </c>
      <c r="H19" s="82">
        <f t="shared" si="4"/>
        <v>2.1020000000000003</v>
      </c>
      <c r="I19" s="82">
        <f t="shared" si="5"/>
        <v>1.1422858504256652</v>
      </c>
      <c r="J19" s="83">
        <f t="shared" si="3"/>
        <v>1.1824860717667425</v>
      </c>
    </row>
    <row r="20" spans="1:10" ht="16.5" x14ac:dyDescent="0.15">
      <c r="A20" s="116">
        <v>0.15</v>
      </c>
      <c r="B20" s="81">
        <v>1.8</v>
      </c>
      <c r="C20" s="82">
        <f t="shared" si="0"/>
        <v>0.372</v>
      </c>
      <c r="D20" s="82">
        <f t="shared" si="0"/>
        <v>0.52549999999999997</v>
      </c>
      <c r="E20" s="82">
        <f t="shared" si="1"/>
        <v>1.0378936848830473</v>
      </c>
      <c r="F20" s="82">
        <f t="shared" si="2"/>
        <v>1.6800000000000002</v>
      </c>
      <c r="G20" s="82">
        <f t="shared" si="4"/>
        <v>0.28800000000000003</v>
      </c>
      <c r="H20" s="82">
        <f t="shared" si="4"/>
        <v>2.0950000000000002</v>
      </c>
      <c r="I20" s="82">
        <f t="shared" si="5"/>
        <v>1.1533814703408556</v>
      </c>
      <c r="J20" s="83">
        <f t="shared" si="3"/>
        <v>1.1970873443278978</v>
      </c>
    </row>
    <row r="21" spans="1:10" ht="16.5" x14ac:dyDescent="0.15">
      <c r="A21" s="115">
        <v>0.16</v>
      </c>
      <c r="B21" s="81">
        <v>1.8</v>
      </c>
      <c r="C21" s="82">
        <f t="shared" ref="C21:D56" si="6">(C$4-C$3)*$A21+C$4</f>
        <v>0.37480000000000002</v>
      </c>
      <c r="D21" s="82">
        <f t="shared" si="6"/>
        <v>0.5272</v>
      </c>
      <c r="E21" s="82">
        <f t="shared" ref="E21:E55" si="7">$B$4*(1-$C$4*$D$4)/B21/(1-C21*D21)</f>
        <v>1.0406210605950028</v>
      </c>
      <c r="F21" s="82">
        <f t="shared" ref="F21:H56" si="8">-(F$4-F$3)*$A21+F$4</f>
        <v>1.6720000000000002</v>
      </c>
      <c r="G21" s="82">
        <f t="shared" si="8"/>
        <v>0.28520000000000001</v>
      </c>
      <c r="H21" s="82">
        <f t="shared" si="8"/>
        <v>2.0880000000000001</v>
      </c>
      <c r="I21" s="82">
        <f t="shared" ref="I21:I55" si="9">1/(1+G21*H21)/F21*$F$4*(1+$G$4*$H$4)</f>
        <v>1.1646109472630142</v>
      </c>
      <c r="J21" s="83">
        <f t="shared" ref="J21:J55" si="10">E21*I21</f>
        <v>1.2119186791213887</v>
      </c>
    </row>
    <row r="22" spans="1:10" ht="16.5" x14ac:dyDescent="0.15">
      <c r="A22" s="116">
        <v>0.17</v>
      </c>
      <c r="B22" s="81">
        <v>1.8</v>
      </c>
      <c r="C22" s="82">
        <f t="shared" si="6"/>
        <v>0.37760000000000005</v>
      </c>
      <c r="D22" s="82">
        <f t="shared" si="6"/>
        <v>0.52890000000000004</v>
      </c>
      <c r="E22" s="82">
        <f t="shared" si="7"/>
        <v>1.0433752196211121</v>
      </c>
      <c r="F22" s="82">
        <f t="shared" si="8"/>
        <v>1.6640000000000001</v>
      </c>
      <c r="G22" s="82">
        <f t="shared" si="8"/>
        <v>0.28239999999999998</v>
      </c>
      <c r="H22" s="82">
        <f t="shared" si="8"/>
        <v>2.081</v>
      </c>
      <c r="I22" s="82">
        <f t="shared" si="9"/>
        <v>1.1759761999641156</v>
      </c>
      <c r="J22" s="83">
        <f t="shared" si="10"/>
        <v>1.2269844259067599</v>
      </c>
    </row>
    <row r="23" spans="1:10" ht="16.5" x14ac:dyDescent="0.15">
      <c r="A23" s="115">
        <v>0.18</v>
      </c>
      <c r="B23" s="81">
        <v>1.8</v>
      </c>
      <c r="C23" s="82">
        <f t="shared" si="6"/>
        <v>0.38040000000000002</v>
      </c>
      <c r="D23" s="82">
        <f t="shared" si="6"/>
        <v>0.53059999999999996</v>
      </c>
      <c r="E23" s="82">
        <f t="shared" si="7"/>
        <v>1.0461564737365361</v>
      </c>
      <c r="F23" s="82">
        <f t="shared" si="8"/>
        <v>1.6560000000000001</v>
      </c>
      <c r="G23" s="82">
        <f t="shared" si="8"/>
        <v>0.27960000000000002</v>
      </c>
      <c r="H23" s="82">
        <f t="shared" si="8"/>
        <v>2.0740000000000003</v>
      </c>
      <c r="I23" s="82">
        <f t="shared" si="9"/>
        <v>1.1874791798986428</v>
      </c>
      <c r="J23" s="83">
        <f t="shared" si="10"/>
        <v>1.2422890314783179</v>
      </c>
    </row>
    <row r="24" spans="1:10" ht="16.5" x14ac:dyDescent="0.15">
      <c r="A24" s="116">
        <v>0.19</v>
      </c>
      <c r="B24" s="81">
        <v>1.8</v>
      </c>
      <c r="C24" s="82">
        <f t="shared" si="6"/>
        <v>0.38320000000000004</v>
      </c>
      <c r="D24" s="82">
        <f t="shared" si="6"/>
        <v>0.5323</v>
      </c>
      <c r="E24" s="82">
        <f t="shared" si="7"/>
        <v>1.0489651399864708</v>
      </c>
      <c r="F24" s="82">
        <f t="shared" si="8"/>
        <v>1.6480000000000001</v>
      </c>
      <c r="G24" s="82">
        <f t="shared" si="8"/>
        <v>0.27679999999999999</v>
      </c>
      <c r="H24" s="82">
        <f t="shared" si="8"/>
        <v>2.0670000000000002</v>
      </c>
      <c r="I24" s="82">
        <f t="shared" si="9"/>
        <v>1.1991218718910521</v>
      </c>
      <c r="J24" s="83">
        <f t="shared" si="10"/>
        <v>1.2578370422090364</v>
      </c>
    </row>
    <row r="25" spans="1:10" ht="16.5" x14ac:dyDescent="0.15">
      <c r="A25" s="115">
        <v>0.2</v>
      </c>
      <c r="B25" s="81">
        <v>1.8</v>
      </c>
      <c r="C25" s="82">
        <f t="shared" si="6"/>
        <v>0.38600000000000001</v>
      </c>
      <c r="D25" s="82">
        <f t="shared" si="6"/>
        <v>0.53400000000000003</v>
      </c>
      <c r="E25" s="82">
        <f t="shared" si="7"/>
        <v>1.0518015407947841</v>
      </c>
      <c r="F25" s="82">
        <f t="shared" si="8"/>
        <v>1.6400000000000001</v>
      </c>
      <c r="G25" s="82">
        <f t="shared" si="8"/>
        <v>0.27400000000000002</v>
      </c>
      <c r="H25" s="82">
        <f t="shared" si="8"/>
        <v>2.06</v>
      </c>
      <c r="I25" s="82">
        <f t="shared" si="9"/>
        <v>1.2109062948418852</v>
      </c>
      <c r="J25" s="83">
        <f t="shared" si="10"/>
        <v>1.2736331066727979</v>
      </c>
    </row>
    <row r="26" spans="1:10" ht="16.5" x14ac:dyDescent="0.15">
      <c r="A26" s="116">
        <v>0.21</v>
      </c>
      <c r="B26" s="81">
        <v>1.8</v>
      </c>
      <c r="C26" s="82">
        <f t="shared" si="6"/>
        <v>0.38880000000000003</v>
      </c>
      <c r="D26" s="82">
        <f t="shared" si="6"/>
        <v>0.53569999999999995</v>
      </c>
      <c r="E26" s="82">
        <f t="shared" si="7"/>
        <v>1.0546660040753808</v>
      </c>
      <c r="F26" s="82">
        <f t="shared" si="8"/>
        <v>1.6320000000000001</v>
      </c>
      <c r="G26" s="82">
        <f t="shared" si="8"/>
        <v>0.2712</v>
      </c>
      <c r="H26" s="82">
        <f t="shared" si="8"/>
        <v>2.0529999999999999</v>
      </c>
      <c r="I26" s="82">
        <f t="shared" si="9"/>
        <v>1.222834502453173</v>
      </c>
      <c r="J26" s="83">
        <f t="shared" si="10"/>
        <v>1.2896819783477944</v>
      </c>
    </row>
    <row r="27" spans="1:10" ht="16.5" x14ac:dyDescent="0.15">
      <c r="A27" s="115">
        <v>0.22</v>
      </c>
      <c r="B27" s="81">
        <v>1.8</v>
      </c>
      <c r="C27" s="82">
        <f t="shared" si="6"/>
        <v>0.3916</v>
      </c>
      <c r="D27" s="82">
        <f t="shared" si="6"/>
        <v>0.53739999999999999</v>
      </c>
      <c r="E27" s="82">
        <f t="shared" si="7"/>
        <v>1.0575588633463726</v>
      </c>
      <c r="F27" s="82">
        <f t="shared" si="8"/>
        <v>1.6240000000000001</v>
      </c>
      <c r="G27" s="82">
        <f t="shared" si="8"/>
        <v>0.26840000000000003</v>
      </c>
      <c r="H27" s="82">
        <f t="shared" si="8"/>
        <v>2.0460000000000003</v>
      </c>
      <c r="I27" s="82">
        <f t="shared" si="9"/>
        <v>1.234908583973805</v>
      </c>
      <c r="J27" s="83">
        <f t="shared" si="10"/>
        <v>1.3059885184040156</v>
      </c>
    </row>
    <row r="28" spans="1:10" ht="16.5" x14ac:dyDescent="0.15">
      <c r="A28" s="116">
        <v>0.23</v>
      </c>
      <c r="B28" s="81">
        <v>1.8</v>
      </c>
      <c r="C28" s="82">
        <f t="shared" si="6"/>
        <v>0.39440000000000003</v>
      </c>
      <c r="D28" s="82">
        <f t="shared" si="6"/>
        <v>0.53910000000000002</v>
      </c>
      <c r="E28" s="82">
        <f t="shared" si="7"/>
        <v>1.0604804578471339</v>
      </c>
      <c r="F28" s="82">
        <f t="shared" si="8"/>
        <v>1.6160000000000001</v>
      </c>
      <c r="G28" s="82">
        <f t="shared" si="8"/>
        <v>0.2656</v>
      </c>
      <c r="H28" s="82">
        <f t="shared" si="8"/>
        <v>2.0390000000000001</v>
      </c>
      <c r="I28" s="82">
        <f t="shared" si="9"/>
        <v>1.2471306649655618</v>
      </c>
      <c r="J28" s="83">
        <f t="shared" si="10"/>
        <v>1.3225576985778795</v>
      </c>
    </row>
    <row r="29" spans="1:10" ht="16.5" x14ac:dyDescent="0.15">
      <c r="A29" s="115">
        <v>0.24</v>
      </c>
      <c r="B29" s="81">
        <v>1.8</v>
      </c>
      <c r="C29" s="82">
        <f t="shared" si="6"/>
        <v>0.3972</v>
      </c>
      <c r="D29" s="82">
        <f t="shared" si="6"/>
        <v>0.54079999999999995</v>
      </c>
      <c r="E29" s="82">
        <f t="shared" si="7"/>
        <v>1.0634311326583341</v>
      </c>
      <c r="F29" s="82">
        <f t="shared" si="8"/>
        <v>1.6080000000000001</v>
      </c>
      <c r="G29" s="82">
        <f t="shared" si="8"/>
        <v>0.26280000000000003</v>
      </c>
      <c r="H29" s="82">
        <f t="shared" si="8"/>
        <v>2.032</v>
      </c>
      <c r="I29" s="82">
        <f t="shared" si="9"/>
        <v>1.2595029080905398</v>
      </c>
      <c r="J29" s="83">
        <f t="shared" si="10"/>
        <v>1.3393946041371885</v>
      </c>
    </row>
    <row r="30" spans="1:10" ht="16.5" x14ac:dyDescent="0.15">
      <c r="A30" s="116">
        <v>0.25</v>
      </c>
      <c r="B30" s="81">
        <v>1.8</v>
      </c>
      <c r="C30" s="82">
        <f t="shared" si="6"/>
        <v>0.4</v>
      </c>
      <c r="D30" s="82">
        <f t="shared" si="6"/>
        <v>0.54249999999999998</v>
      </c>
      <c r="E30" s="82">
        <f t="shared" si="7"/>
        <v>1.0664112388250317</v>
      </c>
      <c r="F30" s="82">
        <f t="shared" si="8"/>
        <v>1.6</v>
      </c>
      <c r="G30" s="82">
        <f t="shared" si="8"/>
        <v>0.26</v>
      </c>
      <c r="H30" s="82">
        <f t="shared" si="8"/>
        <v>2.0250000000000004</v>
      </c>
      <c r="I30" s="82">
        <f t="shared" si="9"/>
        <v>1.2720275139207335</v>
      </c>
      <c r="J30" s="83">
        <f t="shared" si="10"/>
        <v>1.3565044369397348</v>
      </c>
    </row>
    <row r="31" spans="1:10" ht="16.5" x14ac:dyDescent="0.15">
      <c r="A31" s="115">
        <v>0.26</v>
      </c>
      <c r="B31" s="81">
        <v>1.8</v>
      </c>
      <c r="C31" s="82">
        <f t="shared" si="6"/>
        <v>0.40280000000000005</v>
      </c>
      <c r="D31" s="82">
        <f t="shared" si="6"/>
        <v>0.54420000000000002</v>
      </c>
      <c r="E31" s="82">
        <f t="shared" si="7"/>
        <v>1.0694211334829176</v>
      </c>
      <c r="F31" s="82">
        <f t="shared" si="8"/>
        <v>1.5920000000000001</v>
      </c>
      <c r="G31" s="82">
        <f t="shared" si="8"/>
        <v>0.25719999999999998</v>
      </c>
      <c r="H31" s="82">
        <f t="shared" si="8"/>
        <v>2.0180000000000002</v>
      </c>
      <c r="I31" s="82">
        <f t="shared" si="9"/>
        <v>1.2847067217705579</v>
      </c>
      <c r="J31" s="83">
        <f t="shared" si="10"/>
        <v>1.3738925185889932</v>
      </c>
    </row>
    <row r="32" spans="1:10" ht="16.5" x14ac:dyDescent="0.15">
      <c r="A32" s="116">
        <v>0.27</v>
      </c>
      <c r="B32" s="81">
        <v>1.8</v>
      </c>
      <c r="C32" s="82">
        <f t="shared" si="6"/>
        <v>0.40560000000000002</v>
      </c>
      <c r="D32" s="82">
        <f t="shared" si="6"/>
        <v>0.54590000000000005</v>
      </c>
      <c r="E32" s="82">
        <f t="shared" si="7"/>
        <v>1.0724611799878077</v>
      </c>
      <c r="F32" s="82">
        <f t="shared" si="8"/>
        <v>1.5840000000000001</v>
      </c>
      <c r="G32" s="82">
        <f t="shared" si="8"/>
        <v>0.25440000000000002</v>
      </c>
      <c r="H32" s="82">
        <f t="shared" si="8"/>
        <v>2.0110000000000001</v>
      </c>
      <c r="I32" s="82">
        <f t="shared" si="9"/>
        <v>1.2975428105531446</v>
      </c>
      <c r="J32" s="83">
        <f t="shared" si="10"/>
        <v>1.3915642936905217</v>
      </c>
    </row>
    <row r="33" spans="1:10" ht="16.5" x14ac:dyDescent="0.15">
      <c r="A33" s="115">
        <v>0.28000000000000003</v>
      </c>
      <c r="B33" s="81">
        <v>1.8</v>
      </c>
      <c r="C33" s="82">
        <f t="shared" si="6"/>
        <v>0.40840000000000004</v>
      </c>
      <c r="D33" s="82">
        <f t="shared" si="6"/>
        <v>0.54759999999999998</v>
      </c>
      <c r="E33" s="82">
        <f t="shared" si="7"/>
        <v>1.0755317480484832</v>
      </c>
      <c r="F33" s="82">
        <f t="shared" si="8"/>
        <v>1.5760000000000001</v>
      </c>
      <c r="G33" s="82">
        <f t="shared" si="8"/>
        <v>0.25159999999999999</v>
      </c>
      <c r="H33" s="82">
        <f t="shared" si="8"/>
        <v>2.004</v>
      </c>
      <c r="I33" s="82">
        <f t="shared" si="9"/>
        <v>1.3105380996612663</v>
      </c>
      <c r="J33" s="83">
        <f t="shared" si="10"/>
        <v>1.409525333212819</v>
      </c>
    </row>
    <row r="34" spans="1:10" ht="16.5" x14ac:dyDescent="0.15">
      <c r="A34" s="116">
        <v>0.28999999999999998</v>
      </c>
      <c r="B34" s="81">
        <v>1.8</v>
      </c>
      <c r="C34" s="82">
        <f t="shared" si="6"/>
        <v>0.41120000000000001</v>
      </c>
      <c r="D34" s="82">
        <f t="shared" si="6"/>
        <v>0.54930000000000001</v>
      </c>
      <c r="E34" s="82">
        <f t="shared" si="7"/>
        <v>1.0786332138629713</v>
      </c>
      <c r="F34" s="82">
        <f t="shared" si="8"/>
        <v>1.5680000000000001</v>
      </c>
      <c r="G34" s="82">
        <f t="shared" si="8"/>
        <v>0.24880000000000002</v>
      </c>
      <c r="H34" s="82">
        <f t="shared" si="8"/>
        <v>1.9970000000000001</v>
      </c>
      <c r="I34" s="82">
        <f t="shared" si="9"/>
        <v>1.3236949498737938</v>
      </c>
      <c r="J34" s="83">
        <f t="shared" si="10"/>
        <v>1.4277813379565549</v>
      </c>
    </row>
    <row r="35" spans="1:10" ht="16.5" x14ac:dyDescent="0.15">
      <c r="A35" s="115">
        <v>0.3</v>
      </c>
      <c r="B35" s="81">
        <v>1.8</v>
      </c>
      <c r="C35" s="82">
        <f t="shared" si="6"/>
        <v>0.41400000000000003</v>
      </c>
      <c r="D35" s="82">
        <f t="shared" si="6"/>
        <v>0.55100000000000005</v>
      </c>
      <c r="E35" s="82">
        <f t="shared" si="7"/>
        <v>1.0817659602583802</v>
      </c>
      <c r="F35" s="82">
        <f t="shared" si="8"/>
        <v>1.56</v>
      </c>
      <c r="G35" s="82">
        <f t="shared" si="8"/>
        <v>0.246</v>
      </c>
      <c r="H35" s="82">
        <f t="shared" si="8"/>
        <v>1.9900000000000002</v>
      </c>
      <c r="I35" s="82">
        <f t="shared" si="9"/>
        <v>1.3370157642886136</v>
      </c>
      <c r="J35" s="83">
        <f t="shared" si="10"/>
        <v>1.4463381421362642</v>
      </c>
    </row>
    <row r="36" spans="1:10" ht="16.5" x14ac:dyDescent="0.15">
      <c r="A36" s="116">
        <v>0.31</v>
      </c>
      <c r="B36" s="81">
        <v>1.8</v>
      </c>
      <c r="C36" s="82">
        <f t="shared" si="6"/>
        <v>0.4168</v>
      </c>
      <c r="D36" s="82">
        <f t="shared" si="6"/>
        <v>0.55269999999999997</v>
      </c>
      <c r="E36" s="82">
        <f t="shared" si="7"/>
        <v>1.0849303768343899</v>
      </c>
      <c r="F36" s="82">
        <f t="shared" si="8"/>
        <v>1.552</v>
      </c>
      <c r="G36" s="82">
        <f t="shared" si="8"/>
        <v>0.24320000000000003</v>
      </c>
      <c r="H36" s="82">
        <f t="shared" si="8"/>
        <v>1.9830000000000001</v>
      </c>
      <c r="I36" s="82">
        <f t="shared" si="9"/>
        <v>1.350502989282987</v>
      </c>
      <c r="J36" s="83">
        <f t="shared" si="10"/>
        <v>1.465201717078761</v>
      </c>
    </row>
    <row r="37" spans="1:10" ht="16.5" x14ac:dyDescent="0.15">
      <c r="A37" s="115">
        <v>0.32</v>
      </c>
      <c r="B37" s="81">
        <v>1.8</v>
      </c>
      <c r="C37" s="82">
        <f t="shared" si="6"/>
        <v>0.41960000000000003</v>
      </c>
      <c r="D37" s="82">
        <f t="shared" si="6"/>
        <v>0.5544</v>
      </c>
      <c r="E37" s="82">
        <f t="shared" si="7"/>
        <v>1.088126860110515</v>
      </c>
      <c r="F37" s="82">
        <f t="shared" si="8"/>
        <v>1.544</v>
      </c>
      <c r="G37" s="82">
        <f t="shared" si="8"/>
        <v>0.2404</v>
      </c>
      <c r="H37" s="82">
        <f t="shared" si="8"/>
        <v>1.9760000000000002</v>
      </c>
      <c r="I37" s="82">
        <f t="shared" si="9"/>
        <v>1.3641591155023711</v>
      </c>
      <c r="J37" s="83">
        <f t="shared" si="10"/>
        <v>1.4843781750427325</v>
      </c>
    </row>
    <row r="38" spans="1:10" ht="16.5" x14ac:dyDescent="0.15">
      <c r="A38" s="116">
        <v>0.33</v>
      </c>
      <c r="B38" s="81">
        <v>1.8</v>
      </c>
      <c r="C38" s="82">
        <f t="shared" si="6"/>
        <v>0.4224</v>
      </c>
      <c r="D38" s="82">
        <f t="shared" si="6"/>
        <v>0.55610000000000004</v>
      </c>
      <c r="E38" s="82">
        <f t="shared" si="7"/>
        <v>1.0913558136772525</v>
      </c>
      <c r="F38" s="82">
        <f t="shared" si="8"/>
        <v>1.536</v>
      </c>
      <c r="G38" s="82">
        <f t="shared" si="8"/>
        <v>0.23760000000000001</v>
      </c>
      <c r="H38" s="82">
        <f t="shared" si="8"/>
        <v>1.9690000000000001</v>
      </c>
      <c r="I38" s="82">
        <f t="shared" si="9"/>
        <v>1.3779866788787616</v>
      </c>
      <c r="J38" s="83">
        <f t="shared" si="10"/>
        <v>1.5038737731641458</v>
      </c>
    </row>
    <row r="39" spans="1:10" ht="16.5" x14ac:dyDescent="0.15">
      <c r="A39" s="115">
        <v>0.34</v>
      </c>
      <c r="B39" s="81">
        <v>1.8</v>
      </c>
      <c r="C39" s="82">
        <f t="shared" si="6"/>
        <v>0.42520000000000002</v>
      </c>
      <c r="D39" s="82">
        <f t="shared" si="6"/>
        <v>0.55779999999999996</v>
      </c>
      <c r="E39" s="82">
        <f t="shared" si="7"/>
        <v>1.0946176483512358</v>
      </c>
      <c r="F39" s="82">
        <f t="shared" si="8"/>
        <v>1.528</v>
      </c>
      <c r="G39" s="82">
        <f t="shared" si="8"/>
        <v>0.23480000000000001</v>
      </c>
      <c r="H39" s="82">
        <f t="shared" si="8"/>
        <v>1.9620000000000002</v>
      </c>
      <c r="I39" s="82">
        <f t="shared" si="9"/>
        <v>1.3919882616796677</v>
      </c>
      <c r="J39" s="83">
        <f t="shared" si="10"/>
        <v>1.5236949175323224</v>
      </c>
    </row>
    <row r="40" spans="1:10" ht="16.5" x14ac:dyDescent="0.15">
      <c r="A40" s="116">
        <v>0.35</v>
      </c>
      <c r="B40" s="81">
        <v>1.8</v>
      </c>
      <c r="C40" s="82">
        <f t="shared" si="6"/>
        <v>0.42800000000000005</v>
      </c>
      <c r="D40" s="82">
        <f t="shared" si="6"/>
        <v>0.5595</v>
      </c>
      <c r="E40" s="82">
        <f t="shared" si="7"/>
        <v>1.0979127823345174</v>
      </c>
      <c r="F40" s="82">
        <f t="shared" si="8"/>
        <v>1.52</v>
      </c>
      <c r="G40" s="82">
        <f t="shared" si="8"/>
        <v>0.23200000000000001</v>
      </c>
      <c r="H40" s="82">
        <f t="shared" si="8"/>
        <v>1.9550000000000001</v>
      </c>
      <c r="I40" s="82">
        <f t="shared" si="9"/>
        <v>1.4061664935888802</v>
      </c>
      <c r="J40" s="83">
        <f t="shared" si="10"/>
        <v>1.5438481674017399</v>
      </c>
    </row>
    <row r="41" spans="1:10" ht="16.5" x14ac:dyDescent="0.15">
      <c r="A41" s="115">
        <v>0.36</v>
      </c>
      <c r="B41" s="81">
        <v>1.8</v>
      </c>
      <c r="C41" s="82">
        <f t="shared" si="6"/>
        <v>0.43080000000000002</v>
      </c>
      <c r="D41" s="82">
        <f t="shared" si="6"/>
        <v>0.56120000000000003</v>
      </c>
      <c r="E41" s="82">
        <f t="shared" si="7"/>
        <v>1.1012416413781141</v>
      </c>
      <c r="F41" s="82">
        <f t="shared" si="8"/>
        <v>1.512</v>
      </c>
      <c r="G41" s="82">
        <f t="shared" si="8"/>
        <v>0.22920000000000001</v>
      </c>
      <c r="H41" s="82">
        <f t="shared" si="8"/>
        <v>1.9480000000000002</v>
      </c>
      <c r="I41" s="82">
        <f t="shared" si="9"/>
        <v>1.4205240528202396</v>
      </c>
      <c r="J41" s="83">
        <f t="shared" si="10"/>
        <v>1.5643402395448516</v>
      </c>
    </row>
    <row r="42" spans="1:10" ht="16.5" x14ac:dyDescent="0.15">
      <c r="A42" s="116">
        <v>0.37</v>
      </c>
      <c r="B42" s="81">
        <v>1.8</v>
      </c>
      <c r="C42" s="82">
        <f t="shared" si="6"/>
        <v>0.43360000000000004</v>
      </c>
      <c r="D42" s="82">
        <f t="shared" si="6"/>
        <v>0.56289999999999996</v>
      </c>
      <c r="E42" s="82">
        <f t="shared" si="7"/>
        <v>1.1046046589499381</v>
      </c>
      <c r="F42" s="82">
        <f t="shared" si="8"/>
        <v>1.504</v>
      </c>
      <c r="G42" s="82">
        <f t="shared" si="8"/>
        <v>0.22639999999999999</v>
      </c>
      <c r="H42" s="82">
        <f t="shared" si="8"/>
        <v>1.9410000000000001</v>
      </c>
      <c r="I42" s="82">
        <f t="shared" si="9"/>
        <v>1.4350636672656734</v>
      </c>
      <c r="J42" s="83">
        <f t="shared" si="10"/>
        <v>1.5851780127514465</v>
      </c>
    </row>
    <row r="43" spans="1:10" ht="16.5" x14ac:dyDescent="0.15">
      <c r="A43" s="115">
        <v>0.38</v>
      </c>
      <c r="B43" s="81">
        <v>1.8</v>
      </c>
      <c r="C43" s="82">
        <f t="shared" si="6"/>
        <v>0.43640000000000001</v>
      </c>
      <c r="D43" s="82">
        <f t="shared" si="6"/>
        <v>0.56459999999999999</v>
      </c>
      <c r="E43" s="82">
        <f t="shared" si="7"/>
        <v>1.1080022764072637</v>
      </c>
      <c r="F43" s="82">
        <f t="shared" si="8"/>
        <v>1.496</v>
      </c>
      <c r="G43" s="82">
        <f t="shared" si="8"/>
        <v>0.22360000000000002</v>
      </c>
      <c r="H43" s="82">
        <f t="shared" si="8"/>
        <v>1.9340000000000002</v>
      </c>
      <c r="I43" s="82">
        <f t="shared" si="9"/>
        <v>1.4497881156788144</v>
      </c>
      <c r="J43" s="83">
        <f t="shared" si="10"/>
        <v>1.6063685324803236</v>
      </c>
    </row>
    <row r="44" spans="1:10" ht="16.5" x14ac:dyDescent="0.15">
      <c r="A44" s="116">
        <v>0.39</v>
      </c>
      <c r="B44" s="81">
        <v>1.8</v>
      </c>
      <c r="C44" s="82">
        <f t="shared" si="6"/>
        <v>0.43920000000000003</v>
      </c>
      <c r="D44" s="82">
        <f t="shared" si="6"/>
        <v>0.56630000000000003</v>
      </c>
      <c r="E44" s="82">
        <f t="shared" si="7"/>
        <v>1.1114349431738622</v>
      </c>
      <c r="F44" s="82">
        <f t="shared" si="8"/>
        <v>1.488</v>
      </c>
      <c r="G44" s="82">
        <f t="shared" si="8"/>
        <v>0.2208</v>
      </c>
      <c r="H44" s="82">
        <f t="shared" si="8"/>
        <v>1.927</v>
      </c>
      <c r="I44" s="82">
        <f t="shared" si="9"/>
        <v>1.4647002288955899</v>
      </c>
      <c r="J44" s="83">
        <f t="shared" si="10"/>
        <v>1.6279190156693129</v>
      </c>
    </row>
    <row r="45" spans="1:10" ht="16.5" x14ac:dyDescent="0.15">
      <c r="A45" s="115">
        <v>0.4</v>
      </c>
      <c r="B45" s="81">
        <v>1.8</v>
      </c>
      <c r="C45" s="82">
        <f t="shared" si="6"/>
        <v>0.44200000000000006</v>
      </c>
      <c r="D45" s="82">
        <f t="shared" si="6"/>
        <v>0.56799999999999995</v>
      </c>
      <c r="E45" s="82">
        <f t="shared" si="7"/>
        <v>1.1149031169219594</v>
      </c>
      <c r="F45" s="82">
        <f t="shared" si="8"/>
        <v>1.48</v>
      </c>
      <c r="G45" s="82">
        <f t="shared" si="8"/>
        <v>0.218</v>
      </c>
      <c r="H45" s="82">
        <f t="shared" si="8"/>
        <v>1.9200000000000002</v>
      </c>
      <c r="I45" s="82">
        <f t="shared" si="9"/>
        <v>1.4798028910932139</v>
      </c>
      <c r="J45" s="83">
        <f t="shared" si="10"/>
        <v>1.6498368557099512</v>
      </c>
    </row>
    <row r="46" spans="1:10" ht="16.5" x14ac:dyDescent="0.15">
      <c r="A46" s="116">
        <v>0.40999999999999898</v>
      </c>
      <c r="B46" s="81">
        <v>1.8</v>
      </c>
      <c r="C46" s="82">
        <f t="shared" si="6"/>
        <v>0.44479999999999975</v>
      </c>
      <c r="D46" s="82">
        <f t="shared" si="6"/>
        <v>0.56969999999999987</v>
      </c>
      <c r="E46" s="82">
        <f t="shared" si="7"/>
        <v>1.1184072637591682</v>
      </c>
      <c r="F46" s="82">
        <f t="shared" si="8"/>
        <v>1.4720000000000009</v>
      </c>
      <c r="G46" s="82">
        <f t="shared" si="8"/>
        <v>0.21520000000000028</v>
      </c>
      <c r="H46" s="82">
        <f t="shared" si="8"/>
        <v>1.9130000000000007</v>
      </c>
      <c r="I46" s="82">
        <f t="shared" si="9"/>
        <v>1.4950990410890943</v>
      </c>
      <c r="J46" s="83">
        <f t="shared" si="10"/>
        <v>1.6721296275934101</v>
      </c>
    </row>
    <row r="47" spans="1:10" ht="16.5" x14ac:dyDescent="0.15">
      <c r="A47" s="115">
        <v>0.41999999999999899</v>
      </c>
      <c r="B47" s="81">
        <v>1.8</v>
      </c>
      <c r="C47" s="82">
        <f t="shared" si="6"/>
        <v>0.44759999999999978</v>
      </c>
      <c r="D47" s="82">
        <f t="shared" si="6"/>
        <v>0.5713999999999998</v>
      </c>
      <c r="E47" s="82">
        <f t="shared" si="7"/>
        <v>1.1219478584205529</v>
      </c>
      <c r="F47" s="82">
        <f t="shared" si="8"/>
        <v>1.4640000000000009</v>
      </c>
      <c r="G47" s="82">
        <f t="shared" si="8"/>
        <v>0.21240000000000028</v>
      </c>
      <c r="H47" s="82">
        <f t="shared" si="8"/>
        <v>1.9060000000000008</v>
      </c>
      <c r="I47" s="82">
        <f t="shared" si="9"/>
        <v>1.5105916736812404</v>
      </c>
      <c r="J47" s="83">
        <f t="shared" si="10"/>
        <v>1.6948050932345864</v>
      </c>
    </row>
    <row r="48" spans="1:10" ht="16.5" x14ac:dyDescent="0.15">
      <c r="A48" s="116">
        <v>0.42999999999999899</v>
      </c>
      <c r="B48" s="81">
        <v>1.8</v>
      </c>
      <c r="C48" s="82">
        <f t="shared" si="6"/>
        <v>0.45039999999999975</v>
      </c>
      <c r="D48" s="82">
        <f t="shared" si="6"/>
        <v>0.57309999999999983</v>
      </c>
      <c r="E48" s="82">
        <f t="shared" si="7"/>
        <v>1.1255253844659916</v>
      </c>
      <c r="F48" s="82">
        <f t="shared" si="8"/>
        <v>1.4560000000000008</v>
      </c>
      <c r="G48" s="82">
        <f t="shared" si="8"/>
        <v>0.20960000000000029</v>
      </c>
      <c r="H48" s="82">
        <f t="shared" si="8"/>
        <v>1.8990000000000009</v>
      </c>
      <c r="I48" s="82">
        <f t="shared" si="9"/>
        <v>1.5262838410317874</v>
      </c>
      <c r="J48" s="83">
        <f t="shared" si="10"/>
        <v>1.7178712069815329</v>
      </c>
    </row>
    <row r="49" spans="1:10" ht="16.5" x14ac:dyDescent="0.15">
      <c r="A49" s="115">
        <v>0.439999999999999</v>
      </c>
      <c r="B49" s="81">
        <v>1.8</v>
      </c>
      <c r="C49" s="82">
        <f t="shared" si="6"/>
        <v>0.45319999999999971</v>
      </c>
      <c r="D49" s="82">
        <f t="shared" si="6"/>
        <v>0.57479999999999987</v>
      </c>
      <c r="E49" s="82">
        <f t="shared" si="7"/>
        <v>1.1291403344830098</v>
      </c>
      <c r="F49" s="82">
        <f t="shared" si="8"/>
        <v>1.4480000000000008</v>
      </c>
      <c r="G49" s="82">
        <f t="shared" si="8"/>
        <v>0.20680000000000029</v>
      </c>
      <c r="H49" s="82">
        <f t="shared" si="8"/>
        <v>1.8920000000000008</v>
      </c>
      <c r="I49" s="82">
        <f t="shared" si="9"/>
        <v>1.5421786540954043</v>
      </c>
      <c r="J49" s="83">
        <f t="shared" si="10"/>
        <v>1.7413361213178427</v>
      </c>
    </row>
    <row r="50" spans="1:10" ht="16.5" x14ac:dyDescent="0.15">
      <c r="A50" s="116">
        <v>0.44999999999999901</v>
      </c>
      <c r="B50" s="81">
        <v>1.8</v>
      </c>
      <c r="C50" s="82">
        <f t="shared" si="6"/>
        <v>0.45599999999999974</v>
      </c>
      <c r="D50" s="82">
        <f t="shared" si="6"/>
        <v>0.57649999999999979</v>
      </c>
      <c r="E50" s="82">
        <f t="shared" si="7"/>
        <v>1.1327932102952583</v>
      </c>
      <c r="F50" s="82">
        <f t="shared" si="8"/>
        <v>1.4400000000000008</v>
      </c>
      <c r="G50" s="82">
        <f t="shared" si="8"/>
        <v>0.20400000000000029</v>
      </c>
      <c r="H50" s="82">
        <f t="shared" si="8"/>
        <v>1.8850000000000007</v>
      </c>
      <c r="I50" s="82">
        <f t="shared" si="9"/>
        <v>1.5582792840943547</v>
      </c>
      <c r="J50" s="83">
        <f t="shared" si="10"/>
        <v>1.7652081927658407</v>
      </c>
    </row>
    <row r="51" spans="1:10" ht="16.5" x14ac:dyDescent="0.15">
      <c r="A51" s="115">
        <v>0.45999999999999902</v>
      </c>
      <c r="B51" s="81">
        <v>1.8</v>
      </c>
      <c r="C51" s="82">
        <f t="shared" si="6"/>
        <v>0.45879999999999976</v>
      </c>
      <c r="D51" s="82">
        <f t="shared" si="6"/>
        <v>0.57819999999999983</v>
      </c>
      <c r="E51" s="82">
        <f t="shared" si="7"/>
        <v>1.1364845231768252</v>
      </c>
      <c r="F51" s="82">
        <f t="shared" si="8"/>
        <v>1.4320000000000008</v>
      </c>
      <c r="G51" s="82">
        <f t="shared" si="8"/>
        <v>0.20120000000000027</v>
      </c>
      <c r="H51" s="82">
        <f t="shared" si="8"/>
        <v>1.8780000000000008</v>
      </c>
      <c r="I51" s="82">
        <f t="shared" si="9"/>
        <v>1.5745889640421129</v>
      </c>
      <c r="J51" s="83">
        <f t="shared" si="10"/>
        <v>1.7894959879988919</v>
      </c>
    </row>
    <row r="52" spans="1:10" ht="16.5" x14ac:dyDescent="0.15">
      <c r="A52" s="116">
        <v>0.46999999999999897</v>
      </c>
      <c r="B52" s="81">
        <v>1.8</v>
      </c>
      <c r="C52" s="82">
        <f t="shared" si="6"/>
        <v>0.46159999999999973</v>
      </c>
      <c r="D52" s="82">
        <f t="shared" si="6"/>
        <v>0.57989999999999986</v>
      </c>
      <c r="E52" s="82">
        <f t="shared" si="7"/>
        <v>1.1402147940725651</v>
      </c>
      <c r="F52" s="82">
        <f t="shared" si="8"/>
        <v>1.4240000000000008</v>
      </c>
      <c r="G52" s="82">
        <f t="shared" si="8"/>
        <v>0.1984000000000003</v>
      </c>
      <c r="H52" s="82">
        <f t="shared" si="8"/>
        <v>1.8710000000000009</v>
      </c>
      <c r="I52" s="82">
        <f t="shared" si="9"/>
        <v>1.5911109903175082</v>
      </c>
      <c r="J52" s="83">
        <f t="shared" si="10"/>
        <v>1.8142082901714727</v>
      </c>
    </row>
    <row r="53" spans="1:10" ht="16.5" x14ac:dyDescent="0.15">
      <c r="A53" s="115">
        <v>0.47999999999999898</v>
      </c>
      <c r="B53" s="81">
        <v>1.8</v>
      </c>
      <c r="C53" s="82">
        <f t="shared" si="6"/>
        <v>0.46439999999999976</v>
      </c>
      <c r="D53" s="82">
        <f t="shared" si="6"/>
        <v>0.58159999999999978</v>
      </c>
      <c r="E53" s="82">
        <f t="shared" si="7"/>
        <v>1.1439845538246509</v>
      </c>
      <c r="F53" s="82">
        <f t="shared" si="8"/>
        <v>1.4160000000000008</v>
      </c>
      <c r="G53" s="82">
        <f t="shared" si="8"/>
        <v>0.19560000000000027</v>
      </c>
      <c r="H53" s="82">
        <f t="shared" si="8"/>
        <v>1.8640000000000008</v>
      </c>
      <c r="I53" s="82">
        <f t="shared" si="9"/>
        <v>1.6078487242914601</v>
      </c>
      <c r="J53" s="83">
        <f t="shared" si="10"/>
        <v>1.8393541054761002</v>
      </c>
    </row>
    <row r="54" spans="1:10" ht="16.5" x14ac:dyDescent="0.15">
      <c r="A54" s="116">
        <v>0.48999999999999899</v>
      </c>
      <c r="B54" s="81">
        <v>1.8</v>
      </c>
      <c r="C54" s="82">
        <f t="shared" si="6"/>
        <v>0.46719999999999973</v>
      </c>
      <c r="D54" s="82">
        <f t="shared" si="6"/>
        <v>0.58329999999999982</v>
      </c>
      <c r="E54" s="82">
        <f t="shared" si="7"/>
        <v>1.1477943434055513</v>
      </c>
      <c r="F54" s="82">
        <f t="shared" si="8"/>
        <v>1.4080000000000008</v>
      </c>
      <c r="G54" s="82">
        <f t="shared" si="8"/>
        <v>0.19280000000000028</v>
      </c>
      <c r="H54" s="82">
        <f t="shared" si="8"/>
        <v>1.8570000000000009</v>
      </c>
      <c r="I54" s="82">
        <f t="shared" si="9"/>
        <v>1.6248055940084725</v>
      </c>
      <c r="J54" s="83">
        <f t="shared" si="10"/>
        <v>1.8649426699366214</v>
      </c>
    </row>
    <row r="55" spans="1:10" ht="16.5" x14ac:dyDescent="0.15">
      <c r="A55" s="115">
        <v>0.499999999999999</v>
      </c>
      <c r="B55" s="81">
        <v>1.8</v>
      </c>
      <c r="C55" s="82">
        <f t="shared" si="6"/>
        <v>0.46999999999999975</v>
      </c>
      <c r="D55" s="82">
        <f t="shared" si="6"/>
        <v>0.58499999999999985</v>
      </c>
      <c r="E55" s="82">
        <f t="shared" si="7"/>
        <v>1.151644714157644</v>
      </c>
      <c r="F55" s="82">
        <f t="shared" si="8"/>
        <v>1.4000000000000008</v>
      </c>
      <c r="G55" s="82">
        <f t="shared" si="8"/>
        <v>0.19000000000000028</v>
      </c>
      <c r="H55" s="82">
        <f t="shared" si="8"/>
        <v>1.8500000000000008</v>
      </c>
      <c r="I55" s="82">
        <f t="shared" si="9"/>
        <v>1.6419850959251607</v>
      </c>
      <c r="J55" s="83">
        <f t="shared" si="10"/>
        <v>1.8909834564478434</v>
      </c>
    </row>
    <row r="56" spans="1:10" ht="16.5" x14ac:dyDescent="0.15">
      <c r="A56" s="116">
        <v>0.50999999999999901</v>
      </c>
      <c r="B56" s="81">
        <v>1.8</v>
      </c>
      <c r="C56" s="82">
        <f t="shared" si="6"/>
        <v>0.47279999999999978</v>
      </c>
      <c r="D56" s="82">
        <f t="shared" si="6"/>
        <v>0.58669999999999978</v>
      </c>
      <c r="E56" s="82">
        <f t="shared" ref="E56:E65" si="11">$B$4*(1-$C$4*$D$4)/B56/(1-C56*D56)</f>
        <v>1.1555362280396908</v>
      </c>
      <c r="F56" s="82">
        <f t="shared" si="8"/>
        <v>1.3920000000000008</v>
      </c>
      <c r="G56" s="82">
        <f t="shared" si="8"/>
        <v>0.18720000000000028</v>
      </c>
      <c r="H56" s="82">
        <f t="shared" si="8"/>
        <v>1.8430000000000009</v>
      </c>
      <c r="I56" s="82">
        <f t="shared" ref="I56:I65" si="12">1/(1+G56*H56)/F56*$F$4*(1+$G$4*$H$4)</f>
        <v>1.6593907967081687</v>
      </c>
      <c r="J56" s="83">
        <f t="shared" ref="J56:J65" si="13">E56*I56</f>
        <v>1.9174861820719347</v>
      </c>
    </row>
    <row r="57" spans="1:10" ht="16.5" x14ac:dyDescent="0.15">
      <c r="A57" s="115">
        <v>0.51999999999999902</v>
      </c>
      <c r="B57" s="81">
        <v>1.8</v>
      </c>
      <c r="C57" s="82">
        <f t="shared" ref="C57:D72" si="14">(C$4-C$3)*$A57+C$4</f>
        <v>0.47559999999999975</v>
      </c>
      <c r="D57" s="82">
        <f t="shared" si="14"/>
        <v>0.58839999999999981</v>
      </c>
      <c r="E57" s="82">
        <f t="shared" si="11"/>
        <v>1.1594694578804039</v>
      </c>
      <c r="F57" s="82">
        <f t="shared" ref="F57:H72" si="15">-(F$4-F$3)*$A57+F$4</f>
        <v>1.3840000000000008</v>
      </c>
      <c r="G57" s="82">
        <f t="shared" si="15"/>
        <v>0.18440000000000029</v>
      </c>
      <c r="H57" s="82">
        <f t="shared" si="15"/>
        <v>1.8360000000000007</v>
      </c>
      <c r="I57" s="82">
        <f t="shared" si="12"/>
        <v>1.6770263350939858</v>
      </c>
      <c r="J57" s="83">
        <f t="shared" si="13"/>
        <v>1.9444608156025842</v>
      </c>
    </row>
    <row r="58" spans="1:10" ht="16.5" x14ac:dyDescent="0.15">
      <c r="A58" s="116">
        <v>0.52999999999999903</v>
      </c>
      <c r="B58" s="81">
        <v>1.8</v>
      </c>
      <c r="C58" s="82">
        <f t="shared" si="14"/>
        <v>0.47839999999999977</v>
      </c>
      <c r="D58" s="82">
        <f t="shared" si="14"/>
        <v>0.59009999999999985</v>
      </c>
      <c r="E58" s="82">
        <f t="shared" si="11"/>
        <v>1.1634449876393371</v>
      </c>
      <c r="F58" s="82">
        <f t="shared" si="15"/>
        <v>1.3760000000000008</v>
      </c>
      <c r="G58" s="82">
        <f t="shared" si="15"/>
        <v>0.18160000000000026</v>
      </c>
      <c r="H58" s="82">
        <f t="shared" si="15"/>
        <v>1.8290000000000008</v>
      </c>
      <c r="I58" s="82">
        <f t="shared" si="12"/>
        <v>1.6948954238132536</v>
      </c>
      <c r="J58" s="83">
        <f t="shared" si="13"/>
        <v>1.9719175854083799</v>
      </c>
    </row>
    <row r="59" spans="1:10" ht="16.5" x14ac:dyDescent="0.15">
      <c r="A59" s="115">
        <v>0.53999999999999904</v>
      </c>
      <c r="B59" s="81">
        <v>1.8</v>
      </c>
      <c r="C59" s="82">
        <f t="shared" si="14"/>
        <v>0.48119999999999974</v>
      </c>
      <c r="D59" s="82">
        <f t="shared" si="14"/>
        <v>0.59179999999999988</v>
      </c>
      <c r="E59" s="82">
        <f t="shared" si="11"/>
        <v>1.1674634126753582</v>
      </c>
      <c r="F59" s="82">
        <f t="shared" si="15"/>
        <v>1.3680000000000008</v>
      </c>
      <c r="G59" s="82">
        <f t="shared" si="15"/>
        <v>0.17880000000000026</v>
      </c>
      <c r="H59" s="82">
        <f t="shared" si="15"/>
        <v>1.8220000000000007</v>
      </c>
      <c r="I59" s="82">
        <f t="shared" si="12"/>
        <v>1.7130018515823102</v>
      </c>
      <c r="J59" s="83">
        <f t="shared" si="13"/>
        <v>1.9998669875674915</v>
      </c>
    </row>
    <row r="60" spans="1:10" ht="16.5" x14ac:dyDescent="0.15">
      <c r="A60" s="116">
        <v>0.54999999999999905</v>
      </c>
      <c r="B60" s="81">
        <v>1.8</v>
      </c>
      <c r="C60" s="82">
        <f t="shared" si="14"/>
        <v>0.48399999999999976</v>
      </c>
      <c r="D60" s="82">
        <f t="shared" si="14"/>
        <v>0.59349999999999981</v>
      </c>
      <c r="E60" s="82">
        <f t="shared" si="11"/>
        <v>1.1715253400229531</v>
      </c>
      <c r="F60" s="82">
        <f t="shared" si="15"/>
        <v>1.3600000000000008</v>
      </c>
      <c r="G60" s="82">
        <f t="shared" si="15"/>
        <v>0.17600000000000027</v>
      </c>
      <c r="H60" s="82">
        <f t="shared" si="15"/>
        <v>1.8150000000000008</v>
      </c>
      <c r="I60" s="82">
        <f t="shared" si="12"/>
        <v>1.7313494851648277</v>
      </c>
      <c r="J60" s="83">
        <f t="shared" si="13"/>
        <v>2.0283197943062894</v>
      </c>
    </row>
    <row r="61" spans="1:10" ht="16.5" x14ac:dyDescent="0.15">
      <c r="A61" s="115">
        <v>0.55999999999999905</v>
      </c>
      <c r="B61" s="81">
        <v>1.8</v>
      </c>
      <c r="C61" s="82">
        <f t="shared" si="14"/>
        <v>0.48679999999999979</v>
      </c>
      <c r="D61" s="82">
        <f t="shared" si="14"/>
        <v>0.59519999999999984</v>
      </c>
      <c r="E61" s="82">
        <f t="shared" si="11"/>
        <v>1.1756313886766334</v>
      </c>
      <c r="F61" s="82">
        <f t="shared" si="15"/>
        <v>1.3520000000000008</v>
      </c>
      <c r="G61" s="82">
        <f t="shared" si="15"/>
        <v>0.17320000000000027</v>
      </c>
      <c r="H61" s="82">
        <f t="shared" si="15"/>
        <v>1.8080000000000007</v>
      </c>
      <c r="I61" s="82">
        <f t="shared" si="12"/>
        <v>1.7499422715065551</v>
      </c>
      <c r="J61" s="83">
        <f t="shared" si="13"/>
        <v>2.0572870627551936</v>
      </c>
    </row>
    <row r="62" spans="1:10" ht="16.5" x14ac:dyDescent="0.15">
      <c r="A62" s="116">
        <v>0.56999999999999895</v>
      </c>
      <c r="B62" s="81">
        <v>1.8</v>
      </c>
      <c r="C62" s="82">
        <f t="shared" si="14"/>
        <v>0.4895999999999997</v>
      </c>
      <c r="D62" s="82">
        <f t="shared" si="14"/>
        <v>0.59689999999999976</v>
      </c>
      <c r="E62" s="82">
        <f t="shared" si="11"/>
        <v>1.1797821898837249</v>
      </c>
      <c r="F62" s="82">
        <f t="shared" si="15"/>
        <v>1.3440000000000007</v>
      </c>
      <c r="G62" s="82">
        <f t="shared" si="15"/>
        <v>0.1704000000000003</v>
      </c>
      <c r="H62" s="82">
        <f t="shared" si="15"/>
        <v>1.8010000000000008</v>
      </c>
      <c r="I62" s="82">
        <f t="shared" si="12"/>
        <v>1.7687842399463185</v>
      </c>
      <c r="J62" s="83">
        <f t="shared" si="13"/>
        <v>2.0867801440356875</v>
      </c>
    </row>
    <row r="63" spans="1:10" ht="16.5" x14ac:dyDescent="0.15">
      <c r="A63" s="115">
        <v>0.57999999999999896</v>
      </c>
      <c r="B63" s="81">
        <v>1.8</v>
      </c>
      <c r="C63" s="82">
        <f t="shared" si="14"/>
        <v>0.49239999999999973</v>
      </c>
      <c r="D63" s="82">
        <f t="shared" si="14"/>
        <v>0.5985999999999998</v>
      </c>
      <c r="E63" s="82">
        <f t="shared" si="11"/>
        <v>1.1839783874458243</v>
      </c>
      <c r="F63" s="82">
        <f t="shared" si="15"/>
        <v>1.3360000000000007</v>
      </c>
      <c r="G63" s="82">
        <f t="shared" si="15"/>
        <v>0.1676000000000003</v>
      </c>
      <c r="H63" s="82">
        <f t="shared" si="15"/>
        <v>1.7940000000000009</v>
      </c>
      <c r="I63" s="82">
        <f t="shared" si="12"/>
        <v>1.7878795045065887</v>
      </c>
      <c r="J63" s="83">
        <f t="shared" si="13"/>
        <v>2.1168106926931505</v>
      </c>
    </row>
    <row r="64" spans="1:10" ht="16.5" x14ac:dyDescent="0.15">
      <c r="A64" s="116">
        <v>0.58999999999999897</v>
      </c>
      <c r="B64" s="81">
        <v>1.8</v>
      </c>
      <c r="C64" s="82">
        <f t="shared" si="14"/>
        <v>0.49519999999999975</v>
      </c>
      <c r="D64" s="82">
        <f t="shared" si="14"/>
        <v>0.60029999999999983</v>
      </c>
      <c r="E64" s="82">
        <f t="shared" si="11"/>
        <v>1.1882206380292302</v>
      </c>
      <c r="F64" s="82">
        <f t="shared" si="15"/>
        <v>1.3280000000000007</v>
      </c>
      <c r="G64" s="82">
        <f t="shared" si="15"/>
        <v>0.16480000000000028</v>
      </c>
      <c r="H64" s="82">
        <f t="shared" si="15"/>
        <v>1.7870000000000008</v>
      </c>
      <c r="I64" s="82">
        <f t="shared" si="12"/>
        <v>1.8072322662670823</v>
      </c>
      <c r="J64" s="83">
        <f t="shared" si="13"/>
        <v>2.1473906764908843</v>
      </c>
    </row>
    <row r="65" spans="1:10" ht="16.5" x14ac:dyDescent="0.15">
      <c r="A65" s="115">
        <v>0.59999999999999898</v>
      </c>
      <c r="B65" s="81">
        <v>1.8</v>
      </c>
      <c r="C65" s="82">
        <f t="shared" si="14"/>
        <v>0.49799999999999978</v>
      </c>
      <c r="D65" s="82">
        <f t="shared" si="14"/>
        <v>0.60199999999999987</v>
      </c>
      <c r="E65" s="82">
        <f t="shared" si="11"/>
        <v>1.1925096114846525</v>
      </c>
      <c r="F65" s="82">
        <f t="shared" si="15"/>
        <v>1.3200000000000007</v>
      </c>
      <c r="G65" s="82">
        <f t="shared" si="15"/>
        <v>0.16200000000000028</v>
      </c>
      <c r="H65" s="82">
        <f t="shared" si="15"/>
        <v>1.7800000000000007</v>
      </c>
      <c r="I65" s="82">
        <f t="shared" si="12"/>
        <v>1.8268468158250497</v>
      </c>
      <c r="J65" s="83">
        <f t="shared" si="13"/>
        <v>2.1785323865815047</v>
      </c>
    </row>
    <row r="66" spans="1:10" ht="16.5" x14ac:dyDescent="0.15">
      <c r="A66" s="116">
        <v>0.60999999999999899</v>
      </c>
      <c r="B66" s="81">
        <v>1.8</v>
      </c>
      <c r="C66" s="82">
        <f t="shared" si="14"/>
        <v>0.50079999999999969</v>
      </c>
      <c r="D66" s="82">
        <f t="shared" si="14"/>
        <v>0.60369999999999979</v>
      </c>
      <c r="E66" s="82">
        <f t="shared" ref="E66:E85" si="16">$B$4*(1-$C$4*$D$4)/B66/(1-C66*D66)</f>
        <v>1.1968459911765355</v>
      </c>
      <c r="F66" s="82">
        <f t="shared" si="15"/>
        <v>1.3120000000000007</v>
      </c>
      <c r="G66" s="82">
        <f t="shared" si="15"/>
        <v>0.15920000000000029</v>
      </c>
      <c r="H66" s="82">
        <f t="shared" si="15"/>
        <v>1.7730000000000008</v>
      </c>
      <c r="I66" s="82">
        <f t="shared" ref="I66:I85" si="17">1/(1+G66*H66)/F66*$F$4*(1+$G$4*$H$4)</f>
        <v>1.846727535846076</v>
      </c>
      <c r="J66" s="83">
        <f t="shared" ref="J66:J85" si="18">E66*I66</f>
        <v>2.2102484480726976</v>
      </c>
    </row>
    <row r="67" spans="1:10" ht="16.5" x14ac:dyDescent="0.15">
      <c r="A67" s="115">
        <v>0.619999999999999</v>
      </c>
      <c r="B67" s="81">
        <v>1.8</v>
      </c>
      <c r="C67" s="82">
        <f t="shared" si="14"/>
        <v>0.50359999999999971</v>
      </c>
      <c r="D67" s="82">
        <f t="shared" si="14"/>
        <v>0.60539999999999983</v>
      </c>
      <c r="E67" s="82">
        <f t="shared" si="16"/>
        <v>1.2012304743223241</v>
      </c>
      <c r="F67" s="82">
        <f t="shared" si="15"/>
        <v>1.3040000000000007</v>
      </c>
      <c r="G67" s="82">
        <f t="shared" si="15"/>
        <v>0.15640000000000029</v>
      </c>
      <c r="H67" s="82">
        <f t="shared" si="15"/>
        <v>1.7660000000000009</v>
      </c>
      <c r="I67" s="82">
        <f t="shared" si="17"/>
        <v>1.8668789037094038</v>
      </c>
      <c r="J67" s="83">
        <f t="shared" si="18"/>
        <v>2.2425518310051875</v>
      </c>
    </row>
    <row r="68" spans="1:10" ht="16.5" x14ac:dyDescent="0.15">
      <c r="A68" s="116">
        <v>0.62999999999999901</v>
      </c>
      <c r="B68" s="81">
        <v>1.8</v>
      </c>
      <c r="C68" s="82">
        <f t="shared" si="14"/>
        <v>0.50639999999999974</v>
      </c>
      <c r="D68" s="82">
        <f t="shared" si="14"/>
        <v>0.60709999999999986</v>
      </c>
      <c r="E68" s="82">
        <f t="shared" si="16"/>
        <v>1.2056637723420323</v>
      </c>
      <c r="F68" s="82">
        <f t="shared" si="15"/>
        <v>1.2960000000000007</v>
      </c>
      <c r="G68" s="82">
        <f t="shared" si="15"/>
        <v>0.15360000000000026</v>
      </c>
      <c r="H68" s="82">
        <f t="shared" si="15"/>
        <v>1.7590000000000008</v>
      </c>
      <c r="I68" s="82">
        <f t="shared" si="17"/>
        <v>1.8873054942520224</v>
      </c>
      <c r="J68" s="83">
        <f t="shared" si="18"/>
        <v>2.2754558617617371</v>
      </c>
    </row>
    <row r="69" spans="1:10" ht="16.5" x14ac:dyDescent="0.15">
      <c r="A69" s="115">
        <v>0.63999999999999901</v>
      </c>
      <c r="B69" s="81">
        <v>1.8</v>
      </c>
      <c r="C69" s="82">
        <f t="shared" si="14"/>
        <v>0.50919999999999976</v>
      </c>
      <c r="D69" s="82">
        <f t="shared" si="14"/>
        <v>0.60879999999999979</v>
      </c>
      <c r="E69" s="82">
        <f t="shared" si="16"/>
        <v>1.2101466112184731</v>
      </c>
      <c r="F69" s="82">
        <f t="shared" si="15"/>
        <v>1.2880000000000007</v>
      </c>
      <c r="G69" s="82">
        <f t="shared" si="15"/>
        <v>0.15080000000000027</v>
      </c>
      <c r="H69" s="82">
        <f t="shared" si="15"/>
        <v>1.7520000000000007</v>
      </c>
      <c r="I69" s="82">
        <f t="shared" si="17"/>
        <v>1.9080119826159321</v>
      </c>
      <c r="J69" s="83">
        <f t="shared" si="18"/>
        <v>2.3089742349269105</v>
      </c>
    </row>
    <row r="70" spans="1:10" ht="16.5" x14ac:dyDescent="0.15">
      <c r="A70" s="116">
        <v>0.64999999999999902</v>
      </c>
      <c r="B70" s="81">
        <v>1.8</v>
      </c>
      <c r="C70" s="82">
        <f t="shared" si="14"/>
        <v>0.51199999999999979</v>
      </c>
      <c r="D70" s="82">
        <f t="shared" si="14"/>
        <v>0.61049999999999982</v>
      </c>
      <c r="E70" s="82">
        <f t="shared" si="16"/>
        <v>1.2146797318685405</v>
      </c>
      <c r="F70" s="82">
        <f t="shared" si="15"/>
        <v>1.2800000000000007</v>
      </c>
      <c r="G70" s="82">
        <f t="shared" si="15"/>
        <v>0.14800000000000027</v>
      </c>
      <c r="H70" s="82">
        <f t="shared" si="15"/>
        <v>1.7450000000000008</v>
      </c>
      <c r="I70" s="82">
        <f t="shared" si="17"/>
        <v>1.9290031472032787</v>
      </c>
      <c r="J70" s="83">
        <f t="shared" si="18"/>
        <v>2.3431210256184491</v>
      </c>
    </row>
    <row r="71" spans="1:10" ht="16.5" x14ac:dyDescent="0.15">
      <c r="A71" s="115">
        <v>0.65999999999999903</v>
      </c>
      <c r="B71" s="81">
        <v>1.8</v>
      </c>
      <c r="C71" s="82">
        <f t="shared" si="14"/>
        <v>0.5147999999999997</v>
      </c>
      <c r="D71" s="82">
        <f t="shared" si="14"/>
        <v>0.61219999999999986</v>
      </c>
      <c r="E71" s="82">
        <f t="shared" si="16"/>
        <v>1.2192638905259308</v>
      </c>
      <c r="F71" s="82">
        <f t="shared" si="15"/>
        <v>1.2720000000000007</v>
      </c>
      <c r="G71" s="82">
        <f t="shared" si="15"/>
        <v>0.14520000000000027</v>
      </c>
      <c r="H71" s="82">
        <f t="shared" si="15"/>
        <v>1.7380000000000007</v>
      </c>
      <c r="I71" s="82">
        <f t="shared" si="17"/>
        <v>1.950283872744236</v>
      </c>
      <c r="J71" s="83">
        <f t="shared" si="18"/>
        <v>2.3779107023121164</v>
      </c>
    </row>
    <row r="72" spans="1:10" ht="16.5" x14ac:dyDescent="0.15">
      <c r="A72" s="116">
        <v>0.66999999999999904</v>
      </c>
      <c r="B72" s="81">
        <v>1.8</v>
      </c>
      <c r="C72" s="82">
        <f t="shared" si="14"/>
        <v>0.51759999999999973</v>
      </c>
      <c r="D72" s="82">
        <f t="shared" si="14"/>
        <v>0.61389999999999978</v>
      </c>
      <c r="E72" s="82">
        <f t="shared" si="16"/>
        <v>1.2238998591357215</v>
      </c>
      <c r="F72" s="82">
        <f t="shared" si="15"/>
        <v>1.2640000000000007</v>
      </c>
      <c r="G72" s="82">
        <f t="shared" si="15"/>
        <v>0.14240000000000028</v>
      </c>
      <c r="H72" s="82">
        <f t="shared" si="15"/>
        <v>1.7310000000000008</v>
      </c>
      <c r="I72" s="82">
        <f t="shared" si="17"/>
        <v>1.9718591534828078</v>
      </c>
      <c r="J72" s="83">
        <f t="shared" si="18"/>
        <v>2.4133581401830915</v>
      </c>
    </row>
    <row r="73" spans="1:10" ht="16.5" x14ac:dyDescent="0.15">
      <c r="A73" s="115">
        <v>0.67999999999999905</v>
      </c>
      <c r="B73" s="81">
        <v>1.8</v>
      </c>
      <c r="C73" s="82">
        <f t="shared" ref="C73:D85" si="19">(C$4-C$3)*$A73+C$4</f>
        <v>0.52039999999999975</v>
      </c>
      <c r="D73" s="82">
        <f t="shared" si="19"/>
        <v>0.61559999999999981</v>
      </c>
      <c r="E73" s="82">
        <f t="shared" si="16"/>
        <v>1.2285884257612418</v>
      </c>
      <c r="F73" s="82">
        <f t="shared" ref="F73:H85" si="20">-(F$4-F$3)*$A73+F$4</f>
        <v>1.2560000000000007</v>
      </c>
      <c r="G73" s="82">
        <f t="shared" si="20"/>
        <v>0.13960000000000025</v>
      </c>
      <c r="H73" s="82">
        <f t="shared" si="20"/>
        <v>1.7240000000000006</v>
      </c>
      <c r="I73" s="82">
        <f t="shared" si="17"/>
        <v>1.9937340964859716</v>
      </c>
      <c r="J73" s="83">
        <f t="shared" si="18"/>
        <v>2.4494786349882118</v>
      </c>
    </row>
    <row r="74" spans="1:10" ht="16.5" x14ac:dyDescent="0.15">
      <c r="A74" s="116">
        <v>0.68999999999999895</v>
      </c>
      <c r="B74" s="81">
        <v>1.8</v>
      </c>
      <c r="C74" s="82">
        <f t="shared" si="19"/>
        <v>0.52319999999999978</v>
      </c>
      <c r="D74" s="82">
        <f t="shared" si="19"/>
        <v>0.61729999999999985</v>
      </c>
      <c r="E74" s="82">
        <f t="shared" si="16"/>
        <v>1.2333303950036731</v>
      </c>
      <c r="F74" s="82">
        <f t="shared" si="20"/>
        <v>1.2480000000000009</v>
      </c>
      <c r="G74" s="82">
        <f t="shared" si="20"/>
        <v>0.13680000000000028</v>
      </c>
      <c r="H74" s="82">
        <f t="shared" si="20"/>
        <v>1.7170000000000007</v>
      </c>
      <c r="I74" s="82">
        <f t="shared" si="17"/>
        <v>2.0159139250818652</v>
      </c>
      <c r="J74" s="83">
        <f t="shared" si="18"/>
        <v>2.486287917514622</v>
      </c>
    </row>
    <row r="75" spans="1:10" ht="16.5" x14ac:dyDescent="0.15">
      <c r="A75" s="115">
        <v>0.69999999999999896</v>
      </c>
      <c r="B75" s="81">
        <v>1.8</v>
      </c>
      <c r="C75" s="82">
        <f t="shared" si="19"/>
        <v>0.5259999999999998</v>
      </c>
      <c r="D75" s="82">
        <f t="shared" si="19"/>
        <v>0.61899999999999977</v>
      </c>
      <c r="E75" s="82">
        <f t="shared" si="16"/>
        <v>1.2381265884348591</v>
      </c>
      <c r="F75" s="82">
        <f t="shared" si="20"/>
        <v>1.2400000000000009</v>
      </c>
      <c r="G75" s="82">
        <f t="shared" si="20"/>
        <v>0.13400000000000029</v>
      </c>
      <c r="H75" s="82">
        <f t="shared" si="20"/>
        <v>1.7100000000000009</v>
      </c>
      <c r="I75" s="82">
        <f t="shared" si="17"/>
        <v>2.0384039824330338</v>
      </c>
      <c r="J75" s="83">
        <f t="shared" si="18"/>
        <v>2.5238021686218426</v>
      </c>
    </row>
    <row r="76" spans="1:10" ht="16.5" x14ac:dyDescent="0.15">
      <c r="A76" s="116">
        <v>0.70999999999999897</v>
      </c>
      <c r="B76" s="81">
        <v>1.8</v>
      </c>
      <c r="C76" s="82">
        <f t="shared" si="19"/>
        <v>0.52879999999999971</v>
      </c>
      <c r="D76" s="82">
        <f t="shared" si="19"/>
        <v>0.62069999999999981</v>
      </c>
      <c r="E76" s="82">
        <f t="shared" si="16"/>
        <v>1.2429778450438016</v>
      </c>
      <c r="F76" s="82">
        <f t="shared" si="20"/>
        <v>1.2320000000000009</v>
      </c>
      <c r="G76" s="82">
        <f t="shared" si="20"/>
        <v>0.13120000000000029</v>
      </c>
      <c r="H76" s="82">
        <f t="shared" si="20"/>
        <v>1.7030000000000007</v>
      </c>
      <c r="I76" s="82">
        <f t="shared" si="17"/>
        <v>2.0612097352510537</v>
      </c>
      <c r="J76" s="83">
        <f t="shared" si="18"/>
        <v>2.5620380349056595</v>
      </c>
    </row>
    <row r="77" spans="1:10" ht="16.5" x14ac:dyDescent="0.15">
      <c r="A77" s="115">
        <v>0.71999999999999897</v>
      </c>
      <c r="B77" s="81">
        <v>1.8</v>
      </c>
      <c r="C77" s="82">
        <f t="shared" si="19"/>
        <v>0.53159999999999974</v>
      </c>
      <c r="D77" s="82">
        <f t="shared" si="19"/>
        <v>0.62239999999999984</v>
      </c>
      <c r="E77" s="82">
        <f t="shared" si="16"/>
        <v>1.2478850216973576</v>
      </c>
      <c r="F77" s="82">
        <f t="shared" si="20"/>
        <v>1.2240000000000009</v>
      </c>
      <c r="G77" s="82">
        <f t="shared" si="20"/>
        <v>0.12840000000000029</v>
      </c>
      <c r="H77" s="82">
        <f t="shared" si="20"/>
        <v>1.6960000000000006</v>
      </c>
      <c r="I77" s="82">
        <f t="shared" si="17"/>
        <v>2.0843367776591997</v>
      </c>
      <c r="J77" s="83">
        <f t="shared" si="18"/>
        <v>2.6010126450138507</v>
      </c>
    </row>
    <row r="78" spans="1:10" ht="16.5" x14ac:dyDescent="0.15">
      <c r="A78" s="116">
        <v>0.72999999999999898</v>
      </c>
      <c r="B78" s="81">
        <v>1.8</v>
      </c>
      <c r="C78" s="82">
        <f t="shared" si="19"/>
        <v>0.53439999999999976</v>
      </c>
      <c r="D78" s="82">
        <f t="shared" si="19"/>
        <v>0.62409999999999988</v>
      </c>
      <c r="E78" s="82">
        <f t="shared" si="16"/>
        <v>1.252848993615661</v>
      </c>
      <c r="F78" s="82">
        <f t="shared" si="20"/>
        <v>1.2160000000000009</v>
      </c>
      <c r="G78" s="82">
        <f t="shared" si="20"/>
        <v>0.12560000000000027</v>
      </c>
      <c r="H78" s="82">
        <f t="shared" si="20"/>
        <v>1.6890000000000007</v>
      </c>
      <c r="I78" s="82">
        <f t="shared" si="17"/>
        <v>2.1077908352101651</v>
      </c>
      <c r="J78" s="83">
        <f t="shared" si="18"/>
        <v>2.640743626645369</v>
      </c>
    </row>
    <row r="79" spans="1:10" ht="16.5" x14ac:dyDescent="0.15">
      <c r="A79" s="115">
        <v>0.73999999999999899</v>
      </c>
      <c r="B79" s="81">
        <v>1.8</v>
      </c>
      <c r="C79" s="82">
        <f t="shared" si="19"/>
        <v>0.53719999999999979</v>
      </c>
      <c r="D79" s="82">
        <f t="shared" si="19"/>
        <v>0.6257999999999998</v>
      </c>
      <c r="E79" s="82">
        <f t="shared" si="16"/>
        <v>1.2578706548628282</v>
      </c>
      <c r="F79" s="82">
        <f t="shared" si="20"/>
        <v>1.2080000000000009</v>
      </c>
      <c r="G79" s="82">
        <f t="shared" si="20"/>
        <v>0.12280000000000027</v>
      </c>
      <c r="H79" s="82">
        <f t="shared" si="20"/>
        <v>1.6820000000000008</v>
      </c>
      <c r="I79" s="82">
        <f t="shared" si="17"/>
        <v>2.1315777690662352</v>
      </c>
      <c r="J79" s="83">
        <f t="shared" si="18"/>
        <v>2.6812491242663916</v>
      </c>
    </row>
    <row r="80" spans="1:10" ht="16.5" x14ac:dyDescent="0.15">
      <c r="A80" s="116">
        <v>0.749999999999999</v>
      </c>
      <c r="B80" s="81">
        <v>1.8</v>
      </c>
      <c r="C80" s="82">
        <f t="shared" si="19"/>
        <v>0.53999999999999981</v>
      </c>
      <c r="D80" s="82">
        <f t="shared" si="19"/>
        <v>0.62749999999999984</v>
      </c>
      <c r="E80" s="82">
        <f t="shared" si="16"/>
        <v>1.2629509188535126</v>
      </c>
      <c r="F80" s="82">
        <f t="shared" si="20"/>
        <v>1.2000000000000008</v>
      </c>
      <c r="G80" s="82">
        <f t="shared" si="20"/>
        <v>0.12000000000000027</v>
      </c>
      <c r="H80" s="82">
        <f t="shared" si="20"/>
        <v>1.6750000000000007</v>
      </c>
      <c r="I80" s="82">
        <f t="shared" si="17"/>
        <v>2.155703580349706</v>
      </c>
      <c r="J80" s="83">
        <f t="shared" si="18"/>
        <v>2.7225478175784681</v>
      </c>
    </row>
    <row r="81" spans="1:10" ht="16.5" x14ac:dyDescent="0.15">
      <c r="A81" s="115">
        <v>0.75999999999999901</v>
      </c>
      <c r="B81" s="81">
        <v>1.8</v>
      </c>
      <c r="C81" s="82">
        <f t="shared" si="19"/>
        <v>0.54279999999999973</v>
      </c>
      <c r="D81" s="82">
        <f t="shared" si="19"/>
        <v>0.62919999999999976</v>
      </c>
      <c r="E81" s="82">
        <f t="shared" si="16"/>
        <v>1.2680907188759201</v>
      </c>
      <c r="F81" s="82">
        <f t="shared" si="20"/>
        <v>1.1920000000000008</v>
      </c>
      <c r="G81" s="82">
        <f t="shared" si="20"/>
        <v>0.11720000000000028</v>
      </c>
      <c r="H81" s="82">
        <f t="shared" si="20"/>
        <v>1.6680000000000006</v>
      </c>
      <c r="I81" s="82">
        <f t="shared" si="17"/>
        <v>2.1801744146717561</v>
      </c>
      <c r="J81" s="83">
        <f t="shared" si="18"/>
        <v>2.7646589407759956</v>
      </c>
    </row>
    <row r="82" spans="1:10" ht="16.5" x14ac:dyDescent="0.15">
      <c r="A82" s="116">
        <v>0.76999999999999902</v>
      </c>
      <c r="B82" s="81">
        <v>1.8</v>
      </c>
      <c r="C82" s="82">
        <f t="shared" si="19"/>
        <v>0.54559999999999975</v>
      </c>
      <c r="D82" s="82">
        <f t="shared" si="19"/>
        <v>0.63089999999999979</v>
      </c>
      <c r="E82" s="82">
        <f t="shared" si="16"/>
        <v>1.2732910086319063</v>
      </c>
      <c r="F82" s="82">
        <f t="shared" si="20"/>
        <v>1.1840000000000008</v>
      </c>
      <c r="G82" s="82">
        <f t="shared" si="20"/>
        <v>0.11440000000000028</v>
      </c>
      <c r="H82" s="82">
        <f t="shared" si="20"/>
        <v>1.6610000000000007</v>
      </c>
      <c r="I82" s="82">
        <f t="shared" si="17"/>
        <v>2.2049965668484486</v>
      </c>
      <c r="J82" s="83">
        <f t="shared" si="18"/>
        <v>2.8076023026323518</v>
      </c>
    </row>
    <row r="83" spans="1:10" ht="16.5" x14ac:dyDescent="0.15">
      <c r="A83" s="115">
        <v>0.77999999999999903</v>
      </c>
      <c r="B83" s="81">
        <v>1.8</v>
      </c>
      <c r="C83" s="82">
        <f t="shared" si="19"/>
        <v>0.54839999999999978</v>
      </c>
      <c r="D83" s="82">
        <f t="shared" si="19"/>
        <v>0.63259999999999983</v>
      </c>
      <c r="E83" s="82">
        <f t="shared" si="16"/>
        <v>1.2785527627948061</v>
      </c>
      <c r="F83" s="82">
        <f t="shared" si="20"/>
        <v>1.1760000000000008</v>
      </c>
      <c r="G83" s="82">
        <f t="shared" si="20"/>
        <v>0.11160000000000025</v>
      </c>
      <c r="H83" s="82">
        <f t="shared" si="20"/>
        <v>1.6540000000000008</v>
      </c>
      <c r="I83" s="82">
        <f t="shared" si="17"/>
        <v>2.2301764858130011</v>
      </c>
      <c r="J83" s="83">
        <f t="shared" si="18"/>
        <v>2.8513983074562241</v>
      </c>
    </row>
    <row r="84" spans="1:10" ht="16.5" x14ac:dyDescent="0.15">
      <c r="A84" s="116">
        <v>0.78999999999999904</v>
      </c>
      <c r="B84" s="81">
        <v>1.8</v>
      </c>
      <c r="C84" s="82">
        <f t="shared" si="19"/>
        <v>0.5511999999999998</v>
      </c>
      <c r="D84" s="82">
        <f t="shared" si="19"/>
        <v>0.63429999999999986</v>
      </c>
      <c r="E84" s="82">
        <f t="shared" si="16"/>
        <v>1.2838769775856909</v>
      </c>
      <c r="F84" s="82">
        <f t="shared" si="20"/>
        <v>1.1680000000000008</v>
      </c>
      <c r="G84" s="82">
        <f t="shared" si="20"/>
        <v>0.10880000000000026</v>
      </c>
      <c r="H84" s="82">
        <f t="shared" si="20"/>
        <v>1.6470000000000007</v>
      </c>
      <c r="I84" s="82">
        <f t="shared" si="17"/>
        <v>2.255720779733974</v>
      </c>
      <c r="J84" s="83">
        <f t="shared" si="18"/>
        <v>2.8960679769620925</v>
      </c>
    </row>
    <row r="85" spans="1:10" ht="16.5" x14ac:dyDescent="0.15">
      <c r="A85" s="115">
        <v>0.79999999999999905</v>
      </c>
      <c r="B85" s="81">
        <v>1.8</v>
      </c>
      <c r="C85" s="82">
        <f t="shared" si="19"/>
        <v>0.55399999999999983</v>
      </c>
      <c r="D85" s="82">
        <f t="shared" si="19"/>
        <v>0.63599999999999979</v>
      </c>
      <c r="E85" s="82">
        <f t="shared" si="16"/>
        <v>1.2892646713687508</v>
      </c>
      <c r="F85" s="82">
        <f t="shared" si="20"/>
        <v>1.1600000000000008</v>
      </c>
      <c r="G85" s="82">
        <f t="shared" si="20"/>
        <v>0.10600000000000026</v>
      </c>
      <c r="H85" s="82">
        <f t="shared" si="20"/>
        <v>1.6400000000000006</v>
      </c>
      <c r="I85" s="82">
        <f t="shared" si="17"/>
        <v>2.2816362213495558</v>
      </c>
      <c r="J85" s="83">
        <f t="shared" si="18"/>
        <v>2.9416329731012736</v>
      </c>
    </row>
  </sheetData>
  <mergeCells count="2">
    <mergeCell ref="B1:D1"/>
    <mergeCell ref="F1:H1"/>
  </mergeCell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00" workbookViewId="0">
      <selection activeCell="O21" sqref="O21"/>
    </sheetView>
  </sheetViews>
  <sheetFormatPr defaultRowHeight="16.5" x14ac:dyDescent="0.15"/>
  <cols>
    <col min="1" max="2" width="9" style="58"/>
    <col min="3" max="3" width="11" style="58" bestFit="1" customWidth="1"/>
    <col min="4" max="4" width="10.875" style="58" bestFit="1" customWidth="1"/>
    <col min="5" max="5" width="13" style="58" bestFit="1" customWidth="1"/>
    <col min="6" max="15" width="14" style="58" customWidth="1"/>
    <col min="16" max="16384" width="9" style="58"/>
  </cols>
  <sheetData>
    <row r="1" spans="1:18" ht="17.25" thickBot="1" x14ac:dyDescent="0.2">
      <c r="B1" s="58">
        <v>345</v>
      </c>
      <c r="E1" s="58" t="s">
        <v>664</v>
      </c>
      <c r="F1" s="155"/>
      <c r="H1" s="58">
        <v>1.5</v>
      </c>
      <c r="I1" s="58">
        <v>2</v>
      </c>
      <c r="J1" s="58">
        <v>4</v>
      </c>
      <c r="K1" s="58">
        <v>4</v>
      </c>
      <c r="L1" s="58">
        <v>10</v>
      </c>
    </row>
    <row r="2" spans="1:18" ht="30" x14ac:dyDescent="0.15">
      <c r="A2" s="149" t="s">
        <v>630</v>
      </c>
      <c r="B2" s="149" t="s">
        <v>649</v>
      </c>
      <c r="C2" s="149" t="s">
        <v>661</v>
      </c>
      <c r="D2" s="149" t="s">
        <v>653</v>
      </c>
      <c r="E2" s="149" t="s">
        <v>650</v>
      </c>
      <c r="F2" s="137" t="s">
        <v>611</v>
      </c>
      <c r="G2" s="137" t="s">
        <v>612</v>
      </c>
      <c r="H2" s="137" t="s">
        <v>613</v>
      </c>
      <c r="I2" s="137" t="s">
        <v>614</v>
      </c>
      <c r="J2" s="137" t="s">
        <v>615</v>
      </c>
      <c r="K2" s="137" t="s">
        <v>616</v>
      </c>
      <c r="L2" s="137" t="s">
        <v>617</v>
      </c>
      <c r="M2" s="137" t="s">
        <v>618</v>
      </c>
      <c r="N2" s="137" t="s">
        <v>619</v>
      </c>
      <c r="O2" s="137" t="s">
        <v>620</v>
      </c>
    </row>
    <row r="3" spans="1:18" x14ac:dyDescent="0.15">
      <c r="A3" s="58" t="s">
        <v>634</v>
      </c>
      <c r="B3" s="58">
        <v>30</v>
      </c>
      <c r="C3" s="150">
        <v>1</v>
      </c>
      <c r="D3" s="58">
        <v>3</v>
      </c>
      <c r="E3" s="58" t="s">
        <v>651</v>
      </c>
      <c r="F3" s="58">
        <v>305</v>
      </c>
      <c r="G3" s="58">
        <v>76</v>
      </c>
      <c r="H3" s="58">
        <v>144</v>
      </c>
      <c r="I3" s="58">
        <v>152</v>
      </c>
      <c r="J3" s="58">
        <v>50</v>
      </c>
      <c r="K3" s="58">
        <v>67</v>
      </c>
      <c r="L3" s="58">
        <v>67</v>
      </c>
      <c r="M3" s="58">
        <v>87</v>
      </c>
      <c r="N3" s="58">
        <v>91</v>
      </c>
      <c r="O3" s="58">
        <v>41</v>
      </c>
    </row>
    <row r="4" spans="1:18" x14ac:dyDescent="0.15">
      <c r="E4" s="58" t="s">
        <v>652</v>
      </c>
      <c r="F4" s="155">
        <v>1076</v>
      </c>
      <c r="G4" s="155">
        <v>269</v>
      </c>
      <c r="H4" s="155">
        <v>507.54716981132071</v>
      </c>
      <c r="I4" s="155">
        <v>538</v>
      </c>
      <c r="J4" s="155">
        <v>178.14569536423841</v>
      </c>
      <c r="K4" s="155">
        <v>238.05309734513276</v>
      </c>
      <c r="L4" s="155">
        <v>238.05309734513276</v>
      </c>
      <c r="M4" s="155">
        <v>305.68181818181819</v>
      </c>
      <c r="N4" s="155">
        <v>320.23809523809524</v>
      </c>
      <c r="O4" s="155">
        <v>143.85026737967914</v>
      </c>
    </row>
    <row r="5" spans="1:18" x14ac:dyDescent="0.15">
      <c r="E5" s="58" t="s">
        <v>560</v>
      </c>
      <c r="F5" s="150">
        <v>0.1</v>
      </c>
      <c r="G5" s="150">
        <v>0.1</v>
      </c>
      <c r="H5" s="150"/>
      <c r="I5" s="150"/>
      <c r="J5" s="150"/>
      <c r="K5" s="150"/>
      <c r="L5" s="150"/>
      <c r="M5" s="150"/>
      <c r="N5" s="150"/>
      <c r="O5" s="150"/>
    </row>
    <row r="6" spans="1:18" x14ac:dyDescent="0.15">
      <c r="D6" s="58" t="s">
        <v>663</v>
      </c>
      <c r="E6" s="132" t="s">
        <v>561</v>
      </c>
      <c r="F6" s="132"/>
    </row>
    <row r="7" spans="1:18" x14ac:dyDescent="0.15">
      <c r="E7" s="58" t="s">
        <v>654</v>
      </c>
    </row>
    <row r="8" spans="1:18" x14ac:dyDescent="0.15">
      <c r="E8" s="58" t="s">
        <v>562</v>
      </c>
      <c r="F8" s="155"/>
    </row>
    <row r="9" spans="1:18" x14ac:dyDescent="0.15">
      <c r="E9" s="58" t="s">
        <v>655</v>
      </c>
      <c r="F9" s="155"/>
    </row>
    <row r="10" spans="1:18" x14ac:dyDescent="0.15">
      <c r="E10" s="152" t="s">
        <v>660</v>
      </c>
      <c r="F10" s="155">
        <f>(F3+F4)*(1+F5+F6+F7+F8)+F9</f>
        <v>1519.1000000000001</v>
      </c>
      <c r="G10" s="155">
        <f t="shared" ref="G10:O10" si="0">(G3+G4)*(1+G5+G6+G7+G8)+G9</f>
        <v>379.50000000000006</v>
      </c>
      <c r="H10" s="155">
        <f t="shared" si="0"/>
        <v>651.54716981132071</v>
      </c>
      <c r="I10" s="155">
        <f t="shared" si="0"/>
        <v>690</v>
      </c>
      <c r="J10" s="155">
        <f t="shared" si="0"/>
        <v>228.14569536423841</v>
      </c>
      <c r="K10" s="155">
        <f t="shared" si="0"/>
        <v>305.05309734513276</v>
      </c>
      <c r="L10" s="155">
        <f t="shared" si="0"/>
        <v>305.05309734513276</v>
      </c>
      <c r="M10" s="155">
        <f t="shared" si="0"/>
        <v>392.68181818181819</v>
      </c>
      <c r="N10" s="155">
        <f t="shared" si="0"/>
        <v>411.23809523809524</v>
      </c>
      <c r="O10" s="155">
        <f t="shared" si="0"/>
        <v>184.85026737967914</v>
      </c>
      <c r="R10" s="156">
        <v>3428</v>
      </c>
    </row>
    <row r="11" spans="1:18" x14ac:dyDescent="0.15">
      <c r="E11" s="152" t="s">
        <v>662</v>
      </c>
      <c r="F11" s="155"/>
      <c r="H11" s="71">
        <f>(H10-M10)/$B$1/H$1</f>
        <v>0.50022290169952177</v>
      </c>
      <c r="I11" s="71">
        <f>(I10-N10)/$B$1/I$1</f>
        <v>0.40400276052449963</v>
      </c>
      <c r="J11" s="71">
        <f>J10/$B$1/J$1</f>
        <v>0.16532296765524523</v>
      </c>
      <c r="K11" s="71">
        <f>(K10-O10)/$B$1/K$1</f>
        <v>8.7103499974966386E-2</v>
      </c>
      <c r="L11" s="71">
        <f>L10/$B$1/L$1</f>
        <v>8.8421187636270354E-2</v>
      </c>
      <c r="M11" s="71"/>
      <c r="N11" s="71"/>
      <c r="O11" s="71"/>
      <c r="R11" s="156">
        <v>857</v>
      </c>
    </row>
    <row r="12" spans="1:18" x14ac:dyDescent="0.15">
      <c r="R12" s="156">
        <v>1616.9811320754716</v>
      </c>
    </row>
    <row r="13" spans="1:18" x14ac:dyDescent="0.15">
      <c r="F13" s="155"/>
      <c r="R13" s="156">
        <v>1714</v>
      </c>
    </row>
    <row r="14" spans="1:18" x14ac:dyDescent="0.15">
      <c r="F14" s="155"/>
      <c r="R14" s="156">
        <v>567.5496688741722</v>
      </c>
    </row>
    <row r="15" spans="1:18" x14ac:dyDescent="0.15">
      <c r="A15" s="58" t="s">
        <v>637</v>
      </c>
      <c r="B15" s="58">
        <v>50</v>
      </c>
      <c r="C15" s="150">
        <v>1</v>
      </c>
      <c r="D15" s="58">
        <v>5</v>
      </c>
      <c r="E15" s="58" t="s">
        <v>651</v>
      </c>
      <c r="F15" s="58">
        <v>305</v>
      </c>
      <c r="G15" s="58">
        <v>76</v>
      </c>
      <c r="H15" s="58">
        <v>144</v>
      </c>
      <c r="I15" s="58">
        <v>152</v>
      </c>
      <c r="J15" s="58">
        <v>50</v>
      </c>
      <c r="K15" s="58">
        <v>67</v>
      </c>
      <c r="L15" s="58">
        <v>67</v>
      </c>
      <c r="M15" s="58">
        <v>87</v>
      </c>
      <c r="N15" s="58">
        <v>91</v>
      </c>
      <c r="O15" s="58">
        <v>41</v>
      </c>
      <c r="R15" s="156">
        <v>758.40707964601779</v>
      </c>
    </row>
    <row r="16" spans="1:18" x14ac:dyDescent="0.15">
      <c r="E16" s="58" t="s">
        <v>652</v>
      </c>
      <c r="F16" s="156">
        <v>3428</v>
      </c>
      <c r="G16" s="156">
        <v>857</v>
      </c>
      <c r="H16" s="156">
        <v>1616.9811320754716</v>
      </c>
      <c r="I16" s="156">
        <v>1714</v>
      </c>
      <c r="J16" s="156">
        <v>567.5496688741722</v>
      </c>
      <c r="K16" s="156">
        <v>758.40707964601779</v>
      </c>
      <c r="L16" s="156">
        <v>758.40707964601779</v>
      </c>
      <c r="M16" s="156">
        <v>973.86363636363637</v>
      </c>
      <c r="N16" s="156">
        <v>1020.2380952380953</v>
      </c>
      <c r="O16" s="156">
        <v>458.2887700534759</v>
      </c>
      <c r="R16" s="156">
        <v>758.40707964601779</v>
      </c>
    </row>
    <row r="17" spans="5:18" x14ac:dyDescent="0.15">
      <c r="E17" s="58" t="s">
        <v>560</v>
      </c>
      <c r="F17" s="150">
        <v>0.1</v>
      </c>
      <c r="G17" s="150">
        <v>0.1</v>
      </c>
      <c r="H17" s="150"/>
      <c r="I17" s="150"/>
      <c r="J17" s="150"/>
      <c r="K17" s="150"/>
      <c r="L17" s="150"/>
      <c r="M17" s="150"/>
      <c r="N17" s="150"/>
      <c r="O17" s="150"/>
      <c r="R17" s="156">
        <v>973.86363636363637</v>
      </c>
    </row>
    <row r="18" spans="5:18" x14ac:dyDescent="0.15">
      <c r="E18" s="132" t="s">
        <v>561</v>
      </c>
      <c r="F18" s="132"/>
      <c r="R18" s="156">
        <v>1020.2380952380953</v>
      </c>
    </row>
    <row r="19" spans="5:18" x14ac:dyDescent="0.15">
      <c r="E19" s="58" t="s">
        <v>654</v>
      </c>
      <c r="R19" s="156">
        <v>458.2887700534759</v>
      </c>
    </row>
    <row r="20" spans="5:18" x14ac:dyDescent="0.15">
      <c r="E20" s="58" t="s">
        <v>562</v>
      </c>
      <c r="F20" s="155"/>
    </row>
    <row r="21" spans="5:18" x14ac:dyDescent="0.15">
      <c r="E21" s="58" t="s">
        <v>655</v>
      </c>
      <c r="F21" s="155"/>
    </row>
    <row r="22" spans="5:18" x14ac:dyDescent="0.15">
      <c r="E22" s="152" t="s">
        <v>660</v>
      </c>
      <c r="F22" s="155">
        <f>(F15+F16)*(1+F17+F18+F19+F20)+F21</f>
        <v>4106.3</v>
      </c>
      <c r="G22" s="155">
        <f t="shared" ref="G22" si="1">(G15+G16)*(1+G17+G18+G19+G20)+G21</f>
        <v>1026.3000000000002</v>
      </c>
      <c r="H22" s="155">
        <f t="shared" ref="H22" si="2">(H15+H16)*(1+H17+H18+H19+H20)+H21</f>
        <v>1760.9811320754716</v>
      </c>
      <c r="I22" s="155">
        <f t="shared" ref="I22" si="3">(I15+I16)*(1+I17+I18+I19+I20)+I21</f>
        <v>1866</v>
      </c>
      <c r="J22" s="155">
        <f t="shared" ref="J22" si="4">(J15+J16)*(1+J17+J18+J19+J20)+J21</f>
        <v>617.5496688741722</v>
      </c>
      <c r="K22" s="155">
        <f t="shared" ref="K22" si="5">(K15+K16)*(1+K17+K18+K19+K20)+K21</f>
        <v>825.40707964601779</v>
      </c>
      <c r="L22" s="155">
        <f t="shared" ref="L22" si="6">(L15+L16)*(1+L17+L18+L19+L20)+L21</f>
        <v>825.40707964601779</v>
      </c>
      <c r="M22" s="155">
        <f t="shared" ref="M22" si="7">(M15+M16)*(1+M17+M18+M19+M20)+M21</f>
        <v>1060.8636363636365</v>
      </c>
      <c r="N22" s="155">
        <f t="shared" ref="N22" si="8">(N15+N16)*(1+N17+N18+N19+N20)+N21</f>
        <v>1111.2380952380954</v>
      </c>
      <c r="O22" s="155">
        <f t="shared" ref="O22" si="9">(O15+O16)*(1+O17+O18+O19+O20)+O21</f>
        <v>499.2887700534759</v>
      </c>
    </row>
    <row r="23" spans="5:18" x14ac:dyDescent="0.15">
      <c r="E23" s="152" t="s">
        <v>662</v>
      </c>
      <c r="F23" s="155"/>
      <c r="H23" s="71">
        <f>(H22-M22)/$B$1/H$1</f>
        <v>1.3528840496847054</v>
      </c>
      <c r="I23" s="71">
        <f>(I22-N22)/$B$1/I$1</f>
        <v>1.0938578329882676</v>
      </c>
      <c r="J23" s="71">
        <f>J22/$B$1/J$1</f>
        <v>0.44749976005374797</v>
      </c>
      <c r="K23" s="71">
        <f>(K22-O22)/$B$1/K$1</f>
        <v>0.23631761564676948</v>
      </c>
      <c r="L23" s="71">
        <f>L22/$B$1/L$1</f>
        <v>0.23924842888290371</v>
      </c>
      <c r="M23" s="71"/>
      <c r="N23" s="71"/>
      <c r="O23" s="71"/>
    </row>
    <row r="26" spans="5:18" x14ac:dyDescent="0.15">
      <c r="F26" s="58">
        <v>2280</v>
      </c>
      <c r="G26" s="58">
        <v>570</v>
      </c>
      <c r="H26" s="58">
        <v>1075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35" sqref="J35"/>
    </sheetView>
  </sheetViews>
  <sheetFormatPr defaultRowHeight="16.5" x14ac:dyDescent="0.15"/>
  <cols>
    <col min="1" max="1" width="9" style="2"/>
    <col min="2" max="2" width="17.75" style="2" customWidth="1"/>
    <col min="3" max="3" width="16.5" style="2" bestFit="1" customWidth="1"/>
    <col min="4" max="16384" width="9" style="2"/>
  </cols>
  <sheetData>
    <row r="1" spans="1:3" ht="33.75" thickBot="1" x14ac:dyDescent="0.2">
      <c r="A1" s="65" t="s">
        <v>503</v>
      </c>
      <c r="B1" s="66" t="s">
        <v>504</v>
      </c>
      <c r="C1" s="66" t="s">
        <v>505</v>
      </c>
    </row>
    <row r="2" spans="1:3" x14ac:dyDescent="0.15">
      <c r="A2" s="57">
        <v>1</v>
      </c>
      <c r="B2" s="56">
        <v>0.01</v>
      </c>
      <c r="C2" s="69">
        <f>B2+100%</f>
        <v>1.01</v>
      </c>
    </row>
    <row r="3" spans="1:3" x14ac:dyDescent="0.15">
      <c r="A3" s="57">
        <v>2</v>
      </c>
      <c r="B3" s="56">
        <v>0.01</v>
      </c>
      <c r="C3" s="69">
        <f t="shared" ref="C3:C31" si="0">B3+100%</f>
        <v>1.01</v>
      </c>
    </row>
    <row r="4" spans="1:3" x14ac:dyDescent="0.15">
      <c r="A4" s="57">
        <v>3</v>
      </c>
      <c r="B4" s="56">
        <v>0.01</v>
      </c>
      <c r="C4" s="69">
        <f t="shared" si="0"/>
        <v>1.01</v>
      </c>
    </row>
    <row r="5" spans="1:3" x14ac:dyDescent="0.15">
      <c r="A5" s="57">
        <v>4</v>
      </c>
      <c r="B5" s="56">
        <v>0.02</v>
      </c>
      <c r="C5" s="69">
        <f t="shared" si="0"/>
        <v>1.02</v>
      </c>
    </row>
    <row r="6" spans="1:3" x14ac:dyDescent="0.15">
      <c r="A6" s="57">
        <v>5</v>
      </c>
      <c r="B6" s="56">
        <v>0.02</v>
      </c>
      <c r="C6" s="69">
        <f t="shared" si="0"/>
        <v>1.02</v>
      </c>
    </row>
    <row r="7" spans="1:3" x14ac:dyDescent="0.15">
      <c r="A7" s="57">
        <v>6</v>
      </c>
      <c r="B7" s="56">
        <v>0.02</v>
      </c>
      <c r="C7" s="69">
        <f t="shared" si="0"/>
        <v>1.02</v>
      </c>
    </row>
    <row r="8" spans="1:3" x14ac:dyDescent="0.15">
      <c r="A8" s="57">
        <v>7</v>
      </c>
      <c r="B8" s="56">
        <v>0.03</v>
      </c>
      <c r="C8" s="69">
        <f t="shared" si="0"/>
        <v>1.03</v>
      </c>
    </row>
    <row r="9" spans="1:3" x14ac:dyDescent="0.15">
      <c r="A9" s="57">
        <v>8</v>
      </c>
      <c r="B9" s="56">
        <v>0.03</v>
      </c>
      <c r="C9" s="69">
        <f t="shared" si="0"/>
        <v>1.03</v>
      </c>
    </row>
    <row r="10" spans="1:3" x14ac:dyDescent="0.15">
      <c r="A10" s="57">
        <v>9</v>
      </c>
      <c r="B10" s="56">
        <v>0.03</v>
      </c>
      <c r="C10" s="69">
        <f t="shared" si="0"/>
        <v>1.03</v>
      </c>
    </row>
    <row r="11" spans="1:3" x14ac:dyDescent="0.15">
      <c r="A11" s="57">
        <v>10</v>
      </c>
      <c r="B11" s="56">
        <v>0.04</v>
      </c>
      <c r="C11" s="69">
        <f t="shared" si="0"/>
        <v>1.04</v>
      </c>
    </row>
    <row r="12" spans="1:3" x14ac:dyDescent="0.15">
      <c r="A12" s="57">
        <v>11</v>
      </c>
      <c r="B12" s="56">
        <v>0.04</v>
      </c>
      <c r="C12" s="69">
        <f t="shared" si="0"/>
        <v>1.04</v>
      </c>
    </row>
    <row r="13" spans="1:3" x14ac:dyDescent="0.15">
      <c r="A13" s="57">
        <v>12</v>
      </c>
      <c r="B13" s="56">
        <v>0.04</v>
      </c>
      <c r="C13" s="69">
        <f t="shared" si="0"/>
        <v>1.04</v>
      </c>
    </row>
    <row r="14" spans="1:3" x14ac:dyDescent="0.15">
      <c r="A14" s="57">
        <v>13</v>
      </c>
      <c r="B14" s="56">
        <v>0.05</v>
      </c>
      <c r="C14" s="69">
        <f t="shared" si="0"/>
        <v>1.05</v>
      </c>
    </row>
    <row r="15" spans="1:3" x14ac:dyDescent="0.15">
      <c r="A15" s="57">
        <v>14</v>
      </c>
      <c r="B15" s="56">
        <v>0.05</v>
      </c>
      <c r="C15" s="69">
        <f t="shared" si="0"/>
        <v>1.05</v>
      </c>
    </row>
    <row r="16" spans="1:3" x14ac:dyDescent="0.15">
      <c r="A16" s="57">
        <v>15</v>
      </c>
      <c r="B16" s="56">
        <v>0.05</v>
      </c>
      <c r="C16" s="69">
        <f t="shared" si="0"/>
        <v>1.05</v>
      </c>
    </row>
    <row r="17" spans="1:3" x14ac:dyDescent="0.15">
      <c r="A17" s="57">
        <v>16</v>
      </c>
      <c r="B17" s="56">
        <v>7.0000000000000007E-2</v>
      </c>
      <c r="C17" s="69">
        <f t="shared" si="0"/>
        <v>1.07</v>
      </c>
    </row>
    <row r="18" spans="1:3" x14ac:dyDescent="0.15">
      <c r="A18" s="57">
        <v>17</v>
      </c>
      <c r="B18" s="56">
        <v>7.0000000000000007E-2</v>
      </c>
      <c r="C18" s="69">
        <f t="shared" si="0"/>
        <v>1.07</v>
      </c>
    </row>
    <row r="19" spans="1:3" x14ac:dyDescent="0.15">
      <c r="A19" s="57">
        <v>18</v>
      </c>
      <c r="B19" s="56">
        <v>7.0000000000000007E-2</v>
      </c>
      <c r="C19" s="69">
        <f t="shared" si="0"/>
        <v>1.07</v>
      </c>
    </row>
    <row r="20" spans="1:3" x14ac:dyDescent="0.15">
      <c r="A20" s="57">
        <v>19</v>
      </c>
      <c r="B20" s="56">
        <v>0.09</v>
      </c>
      <c r="C20" s="69">
        <f t="shared" si="0"/>
        <v>1.0900000000000001</v>
      </c>
    </row>
    <row r="21" spans="1:3" x14ac:dyDescent="0.15">
      <c r="A21" s="57">
        <v>20</v>
      </c>
      <c r="B21" s="56">
        <v>0.09</v>
      </c>
      <c r="C21" s="69">
        <f t="shared" si="0"/>
        <v>1.0900000000000001</v>
      </c>
    </row>
    <row r="22" spans="1:3" x14ac:dyDescent="0.15">
      <c r="A22" s="57">
        <v>21</v>
      </c>
      <c r="B22" s="56">
        <v>0.09</v>
      </c>
      <c r="C22" s="69">
        <f t="shared" si="0"/>
        <v>1.0900000000000001</v>
      </c>
    </row>
    <row r="23" spans="1:3" x14ac:dyDescent="0.15">
      <c r="A23" s="57">
        <v>22</v>
      </c>
      <c r="B23" s="56">
        <v>0.12</v>
      </c>
      <c r="C23" s="69">
        <f t="shared" si="0"/>
        <v>1.1200000000000001</v>
      </c>
    </row>
    <row r="24" spans="1:3" x14ac:dyDescent="0.15">
      <c r="A24" s="57">
        <v>23</v>
      </c>
      <c r="B24" s="56">
        <v>0.12</v>
      </c>
      <c r="C24" s="69">
        <f t="shared" si="0"/>
        <v>1.1200000000000001</v>
      </c>
    </row>
    <row r="25" spans="1:3" x14ac:dyDescent="0.15">
      <c r="A25" s="57">
        <v>24</v>
      </c>
      <c r="B25" s="56">
        <v>0.12</v>
      </c>
      <c r="C25" s="69">
        <f t="shared" si="0"/>
        <v>1.1200000000000001</v>
      </c>
    </row>
    <row r="26" spans="1:3" x14ac:dyDescent="0.15">
      <c r="A26" s="57">
        <v>25</v>
      </c>
      <c r="B26" s="56">
        <v>0.15</v>
      </c>
      <c r="C26" s="69">
        <f t="shared" si="0"/>
        <v>1.1499999999999999</v>
      </c>
    </row>
    <row r="27" spans="1:3" x14ac:dyDescent="0.15">
      <c r="A27" s="57">
        <v>26</v>
      </c>
      <c r="B27" s="56">
        <v>0.15</v>
      </c>
      <c r="C27" s="69">
        <f t="shared" si="0"/>
        <v>1.1499999999999999</v>
      </c>
    </row>
    <row r="28" spans="1:3" x14ac:dyDescent="0.15">
      <c r="A28" s="57">
        <v>27</v>
      </c>
      <c r="B28" s="56">
        <v>0.15</v>
      </c>
      <c r="C28" s="69">
        <f t="shared" si="0"/>
        <v>1.1499999999999999</v>
      </c>
    </row>
    <row r="29" spans="1:3" x14ac:dyDescent="0.15">
      <c r="A29" s="57">
        <v>28</v>
      </c>
      <c r="B29" s="56">
        <v>0.2</v>
      </c>
      <c r="C29" s="69">
        <f t="shared" si="0"/>
        <v>1.2</v>
      </c>
    </row>
    <row r="30" spans="1:3" x14ac:dyDescent="0.15">
      <c r="A30" s="57">
        <v>29</v>
      </c>
      <c r="B30" s="56">
        <v>0.2</v>
      </c>
      <c r="C30" s="69">
        <f t="shared" si="0"/>
        <v>1.2</v>
      </c>
    </row>
    <row r="31" spans="1:3" ht="17.25" thickBot="1" x14ac:dyDescent="0.2">
      <c r="A31" s="67">
        <v>30</v>
      </c>
      <c r="B31" s="68">
        <v>0.2</v>
      </c>
      <c r="C31" s="70">
        <f t="shared" si="0"/>
        <v>1.2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M22" sqref="M22"/>
    </sheetView>
  </sheetViews>
  <sheetFormatPr defaultRowHeight="16.5" x14ac:dyDescent="0.15"/>
  <cols>
    <col min="1" max="1" width="9" style="58"/>
    <col min="2" max="2" width="17.25" style="58" bestFit="1" customWidth="1"/>
    <col min="3" max="3" width="9.375" style="58" customWidth="1"/>
    <col min="4" max="11" width="9" style="58"/>
    <col min="12" max="12" width="9.375" style="58" customWidth="1"/>
    <col min="13" max="16384" width="9" style="58"/>
  </cols>
  <sheetData>
    <row r="1" spans="1:20" x14ac:dyDescent="0.15">
      <c r="A1" s="74"/>
      <c r="B1" s="74"/>
      <c r="C1" s="203" t="s">
        <v>511</v>
      </c>
      <c r="D1" s="203"/>
      <c r="E1" s="203"/>
      <c r="F1" s="203" t="s">
        <v>512</v>
      </c>
      <c r="G1" s="203"/>
      <c r="H1" s="203"/>
      <c r="I1" s="203" t="s">
        <v>513</v>
      </c>
      <c r="J1" s="203"/>
      <c r="K1" s="203"/>
      <c r="L1" s="203" t="s">
        <v>511</v>
      </c>
      <c r="M1" s="203"/>
      <c r="N1" s="203"/>
      <c r="O1" s="203" t="s">
        <v>512</v>
      </c>
      <c r="P1" s="203"/>
      <c r="Q1" s="203"/>
      <c r="R1" s="203" t="s">
        <v>513</v>
      </c>
      <c r="S1" s="203"/>
      <c r="T1" s="203"/>
    </row>
    <row r="2" spans="1:20" x14ac:dyDescent="0.15">
      <c r="A2" s="74" t="s">
        <v>506</v>
      </c>
      <c r="B2" s="74" t="s">
        <v>507</v>
      </c>
      <c r="C2" s="74" t="s">
        <v>508</v>
      </c>
      <c r="D2" s="74" t="s">
        <v>509</v>
      </c>
      <c r="E2" s="74" t="s">
        <v>510</v>
      </c>
      <c r="F2" s="74" t="s">
        <v>508</v>
      </c>
      <c r="G2" s="74" t="s">
        <v>509</v>
      </c>
      <c r="H2" s="74" t="s">
        <v>510</v>
      </c>
      <c r="I2" s="74" t="s">
        <v>508</v>
      </c>
      <c r="J2" s="74" t="s">
        <v>509</v>
      </c>
      <c r="K2" s="74" t="s">
        <v>510</v>
      </c>
      <c r="L2" s="74" t="s">
        <v>508</v>
      </c>
      <c r="M2" s="74" t="s">
        <v>509</v>
      </c>
      <c r="N2" s="74" t="s">
        <v>510</v>
      </c>
      <c r="O2" s="74" t="s">
        <v>508</v>
      </c>
      <c r="P2" s="74" t="s">
        <v>509</v>
      </c>
      <c r="Q2" s="74" t="s">
        <v>510</v>
      </c>
      <c r="R2" s="74" t="s">
        <v>508</v>
      </c>
      <c r="S2" s="74" t="s">
        <v>509</v>
      </c>
      <c r="T2" s="74" t="s">
        <v>510</v>
      </c>
    </row>
    <row r="3" spans="1:20" x14ac:dyDescent="0.15">
      <c r="A3" s="58">
        <v>1</v>
      </c>
      <c r="B3" s="55">
        <v>1000</v>
      </c>
      <c r="C3" s="72">
        <f t="shared" ref="C3:C27" si="0">$B3*L3</f>
        <v>1000</v>
      </c>
      <c r="D3" s="72">
        <f t="shared" ref="D3:D27" si="1">$B3*M3</f>
        <v>0</v>
      </c>
      <c r="E3" s="72">
        <f t="shared" ref="E3:E27" si="2">$B3*N3</f>
        <v>0</v>
      </c>
      <c r="F3" s="72">
        <f t="shared" ref="F3:F27" si="3">$B3*O3</f>
        <v>1000</v>
      </c>
      <c r="G3" s="72">
        <f t="shared" ref="G3:G27" si="4">$B3*P3</f>
        <v>0</v>
      </c>
      <c r="H3" s="72">
        <f t="shared" ref="H3:H27" si="5">$B3*Q3</f>
        <v>0</v>
      </c>
      <c r="I3" s="72">
        <f>$B3*R3</f>
        <v>1000</v>
      </c>
      <c r="J3" s="72">
        <f t="shared" ref="J3:J27" si="6">$B3*S3</f>
        <v>0</v>
      </c>
      <c r="K3" s="72">
        <f t="shared" ref="K3:K27" si="7">$B3*T3</f>
        <v>0</v>
      </c>
      <c r="L3" s="71">
        <f>1-M3-N3</f>
        <v>1</v>
      </c>
      <c r="M3" s="71">
        <v>0</v>
      </c>
      <c r="N3" s="71">
        <v>0</v>
      </c>
      <c r="O3" s="71">
        <f>1-P3</f>
        <v>1</v>
      </c>
      <c r="P3" s="71">
        <v>0</v>
      </c>
      <c r="Q3" s="71">
        <v>0</v>
      </c>
      <c r="R3" s="71">
        <v>1</v>
      </c>
      <c r="S3" s="71">
        <v>0</v>
      </c>
      <c r="T3" s="71">
        <v>0</v>
      </c>
    </row>
    <row r="4" spans="1:20" x14ac:dyDescent="0.15">
      <c r="A4" s="58">
        <v>2</v>
      </c>
      <c r="B4" s="55">
        <v>1333.3333333333333</v>
      </c>
      <c r="C4" s="72">
        <f t="shared" si="0"/>
        <v>1300</v>
      </c>
      <c r="D4" s="72">
        <f t="shared" si="1"/>
        <v>6.6666666666666661</v>
      </c>
      <c r="E4" s="72">
        <f t="shared" si="2"/>
        <v>26.666666666666664</v>
      </c>
      <c r="F4" s="72">
        <f t="shared" si="3"/>
        <v>1326.6666666666665</v>
      </c>
      <c r="G4" s="72">
        <f t="shared" si="4"/>
        <v>6.6666666666666661</v>
      </c>
      <c r="H4" s="72">
        <f t="shared" si="5"/>
        <v>0</v>
      </c>
      <c r="I4" s="72">
        <f>$B4*R4</f>
        <v>1306.6666666666665</v>
      </c>
      <c r="J4" s="72">
        <f t="shared" si="6"/>
        <v>0</v>
      </c>
      <c r="K4" s="72">
        <f t="shared" si="7"/>
        <v>26.666666666666664</v>
      </c>
      <c r="L4" s="71">
        <f t="shared" ref="L4:L27" si="8">1-M4-N4</f>
        <v>0.97499999999999998</v>
      </c>
      <c r="M4" s="71">
        <v>5.0000000000000001E-3</v>
      </c>
      <c r="N4" s="71">
        <v>0.02</v>
      </c>
      <c r="O4" s="71">
        <f t="shared" ref="O4:O27" si="9">1-P4</f>
        <v>0.995</v>
      </c>
      <c r="P4" s="73">
        <v>5.0000000000000001E-3</v>
      </c>
      <c r="Q4" s="71">
        <v>0</v>
      </c>
      <c r="R4" s="71">
        <f>1-T4</f>
        <v>0.98</v>
      </c>
      <c r="S4" s="71">
        <v>0</v>
      </c>
      <c r="T4" s="71">
        <v>0.02</v>
      </c>
    </row>
    <row r="5" spans="1:20" x14ac:dyDescent="0.15">
      <c r="A5" s="58">
        <v>3</v>
      </c>
      <c r="B5" s="55">
        <v>2000</v>
      </c>
      <c r="C5" s="72">
        <f t="shared" si="0"/>
        <v>1900</v>
      </c>
      <c r="D5" s="72">
        <f t="shared" si="1"/>
        <v>20</v>
      </c>
      <c r="E5" s="72">
        <f t="shared" si="2"/>
        <v>80</v>
      </c>
      <c r="F5" s="72">
        <f t="shared" si="3"/>
        <v>1980</v>
      </c>
      <c r="G5" s="72">
        <f t="shared" si="4"/>
        <v>20</v>
      </c>
      <c r="H5" s="72">
        <f t="shared" si="5"/>
        <v>0</v>
      </c>
      <c r="I5" s="72">
        <f t="shared" ref="I5:I27" si="10">$B5*R5</f>
        <v>1920</v>
      </c>
      <c r="J5" s="72">
        <f t="shared" si="6"/>
        <v>0</v>
      </c>
      <c r="K5" s="72">
        <f t="shared" si="7"/>
        <v>80</v>
      </c>
      <c r="L5" s="71">
        <f t="shared" si="8"/>
        <v>0.95</v>
      </c>
      <c r="M5" s="71">
        <v>0.01</v>
      </c>
      <c r="N5" s="71">
        <v>0.04</v>
      </c>
      <c r="O5" s="71">
        <f t="shared" si="9"/>
        <v>0.99</v>
      </c>
      <c r="P5" s="73">
        <v>0.01</v>
      </c>
      <c r="Q5" s="71">
        <v>0</v>
      </c>
      <c r="R5" s="71">
        <f t="shared" ref="R5:R27" si="11">1-T5</f>
        <v>0.96</v>
      </c>
      <c r="S5" s="71">
        <v>0</v>
      </c>
      <c r="T5" s="71">
        <v>0.04</v>
      </c>
    </row>
    <row r="6" spans="1:20" x14ac:dyDescent="0.15">
      <c r="A6" s="58">
        <v>4</v>
      </c>
      <c r="B6" s="55">
        <v>2666.6666666666665</v>
      </c>
      <c r="C6" s="72">
        <f t="shared" si="0"/>
        <v>2466.6666666666665</v>
      </c>
      <c r="D6" s="72">
        <f t="shared" si="1"/>
        <v>39.999999999999993</v>
      </c>
      <c r="E6" s="72">
        <f t="shared" si="2"/>
        <v>159.99999999999997</v>
      </c>
      <c r="F6" s="72">
        <f t="shared" si="3"/>
        <v>2626.6666666666665</v>
      </c>
      <c r="G6" s="72">
        <f t="shared" si="4"/>
        <v>39.999999999999993</v>
      </c>
      <c r="H6" s="72">
        <f t="shared" si="5"/>
        <v>0</v>
      </c>
      <c r="I6" s="72">
        <f t="shared" si="10"/>
        <v>2506.6666666666665</v>
      </c>
      <c r="J6" s="72">
        <f t="shared" si="6"/>
        <v>0</v>
      </c>
      <c r="K6" s="72">
        <f t="shared" si="7"/>
        <v>159.99999999999997</v>
      </c>
      <c r="L6" s="71">
        <f t="shared" si="8"/>
        <v>0.92500000000000004</v>
      </c>
      <c r="M6" s="71">
        <v>1.4999999999999999E-2</v>
      </c>
      <c r="N6" s="71">
        <v>0.06</v>
      </c>
      <c r="O6" s="71">
        <f t="shared" si="9"/>
        <v>0.98499999999999999</v>
      </c>
      <c r="P6" s="73">
        <v>1.4999999999999999E-2</v>
      </c>
      <c r="Q6" s="71">
        <v>0</v>
      </c>
      <c r="R6" s="71">
        <f t="shared" si="11"/>
        <v>0.94</v>
      </c>
      <c r="S6" s="71">
        <v>0</v>
      </c>
      <c r="T6" s="71">
        <v>0.06</v>
      </c>
    </row>
    <row r="7" spans="1:20" x14ac:dyDescent="0.15">
      <c r="A7" s="58">
        <v>5</v>
      </c>
      <c r="B7" s="55">
        <v>4000</v>
      </c>
      <c r="C7" s="72">
        <f t="shared" si="0"/>
        <v>3600</v>
      </c>
      <c r="D7" s="72">
        <f t="shared" si="1"/>
        <v>80</v>
      </c>
      <c r="E7" s="72">
        <f t="shared" si="2"/>
        <v>320</v>
      </c>
      <c r="F7" s="72">
        <f t="shared" si="3"/>
        <v>3920</v>
      </c>
      <c r="G7" s="72">
        <f t="shared" si="4"/>
        <v>80</v>
      </c>
      <c r="H7" s="72">
        <f t="shared" si="5"/>
        <v>0</v>
      </c>
      <c r="I7" s="72">
        <f t="shared" si="10"/>
        <v>3680</v>
      </c>
      <c r="J7" s="72">
        <f t="shared" si="6"/>
        <v>0</v>
      </c>
      <c r="K7" s="72">
        <f t="shared" si="7"/>
        <v>320</v>
      </c>
      <c r="L7" s="71">
        <f t="shared" si="8"/>
        <v>0.9</v>
      </c>
      <c r="M7" s="71">
        <v>0.02</v>
      </c>
      <c r="N7" s="71">
        <v>0.08</v>
      </c>
      <c r="O7" s="71">
        <f t="shared" si="9"/>
        <v>0.98</v>
      </c>
      <c r="P7" s="73">
        <v>0.02</v>
      </c>
      <c r="Q7" s="71">
        <v>0</v>
      </c>
      <c r="R7" s="71">
        <f t="shared" si="11"/>
        <v>0.92</v>
      </c>
      <c r="S7" s="71">
        <v>0</v>
      </c>
      <c r="T7" s="71">
        <v>0.08</v>
      </c>
    </row>
    <row r="8" spans="1:20" x14ac:dyDescent="0.15">
      <c r="A8" s="58">
        <v>6</v>
      </c>
      <c r="B8" s="55">
        <v>5000</v>
      </c>
      <c r="C8" s="72">
        <f t="shared" si="0"/>
        <v>4375</v>
      </c>
      <c r="D8" s="72">
        <f t="shared" si="1"/>
        <v>125</v>
      </c>
      <c r="E8" s="72">
        <f t="shared" si="2"/>
        <v>500</v>
      </c>
      <c r="F8" s="72">
        <f t="shared" si="3"/>
        <v>4875</v>
      </c>
      <c r="G8" s="72">
        <f t="shared" si="4"/>
        <v>125</v>
      </c>
      <c r="H8" s="72">
        <f t="shared" si="5"/>
        <v>0</v>
      </c>
      <c r="I8" s="72">
        <f t="shared" si="10"/>
        <v>4500</v>
      </c>
      <c r="J8" s="72">
        <f t="shared" si="6"/>
        <v>0</v>
      </c>
      <c r="K8" s="72">
        <f t="shared" si="7"/>
        <v>500</v>
      </c>
      <c r="L8" s="71">
        <f t="shared" si="8"/>
        <v>0.875</v>
      </c>
      <c r="M8" s="71">
        <v>2.5000000000000001E-2</v>
      </c>
      <c r="N8" s="71">
        <v>0.1</v>
      </c>
      <c r="O8" s="71">
        <f t="shared" si="9"/>
        <v>0.97499999999999998</v>
      </c>
      <c r="P8" s="73">
        <v>2.5000000000000001E-2</v>
      </c>
      <c r="Q8" s="71">
        <v>0</v>
      </c>
      <c r="R8" s="71">
        <f t="shared" si="11"/>
        <v>0.9</v>
      </c>
      <c r="S8" s="71">
        <v>0</v>
      </c>
      <c r="T8" s="71">
        <v>0.1</v>
      </c>
    </row>
    <row r="9" spans="1:20" x14ac:dyDescent="0.15">
      <c r="A9" s="58">
        <v>7</v>
      </c>
      <c r="B9" s="55">
        <v>7500</v>
      </c>
      <c r="C9" s="72">
        <f t="shared" si="0"/>
        <v>6375</v>
      </c>
      <c r="D9" s="72">
        <f t="shared" si="1"/>
        <v>225</v>
      </c>
      <c r="E9" s="72">
        <f t="shared" si="2"/>
        <v>900</v>
      </c>
      <c r="F9" s="72">
        <f t="shared" si="3"/>
        <v>7275</v>
      </c>
      <c r="G9" s="72">
        <f t="shared" si="4"/>
        <v>225</v>
      </c>
      <c r="H9" s="72">
        <f t="shared" si="5"/>
        <v>0</v>
      </c>
      <c r="I9" s="72">
        <f t="shared" si="10"/>
        <v>6600</v>
      </c>
      <c r="J9" s="72">
        <f t="shared" si="6"/>
        <v>0</v>
      </c>
      <c r="K9" s="72">
        <f t="shared" si="7"/>
        <v>900</v>
      </c>
      <c r="L9" s="71">
        <f t="shared" si="8"/>
        <v>0.85</v>
      </c>
      <c r="M9" s="71">
        <v>0.03</v>
      </c>
      <c r="N9" s="71">
        <v>0.12</v>
      </c>
      <c r="O9" s="71">
        <f t="shared" si="9"/>
        <v>0.97</v>
      </c>
      <c r="P9" s="73">
        <v>0.03</v>
      </c>
      <c r="Q9" s="71">
        <v>0</v>
      </c>
      <c r="R9" s="71">
        <f t="shared" si="11"/>
        <v>0.88</v>
      </c>
      <c r="S9" s="71">
        <v>0</v>
      </c>
      <c r="T9" s="71">
        <v>0.12</v>
      </c>
    </row>
    <row r="10" spans="1:20" x14ac:dyDescent="0.15">
      <c r="A10" s="58">
        <v>8</v>
      </c>
      <c r="B10" s="55">
        <v>10333.333333333334</v>
      </c>
      <c r="C10" s="72">
        <f t="shared" si="0"/>
        <v>8525</v>
      </c>
      <c r="D10" s="72">
        <f t="shared" si="1"/>
        <v>361.66666666666674</v>
      </c>
      <c r="E10" s="72">
        <f t="shared" si="2"/>
        <v>1446.666666666667</v>
      </c>
      <c r="F10" s="72">
        <f t="shared" si="3"/>
        <v>9971.6666666666661</v>
      </c>
      <c r="G10" s="72">
        <f t="shared" si="4"/>
        <v>361.66666666666674</v>
      </c>
      <c r="H10" s="72">
        <f t="shared" si="5"/>
        <v>0</v>
      </c>
      <c r="I10" s="72">
        <f t="shared" si="10"/>
        <v>8886.6666666666679</v>
      </c>
      <c r="J10" s="72">
        <f t="shared" si="6"/>
        <v>0</v>
      </c>
      <c r="K10" s="72">
        <f t="shared" si="7"/>
        <v>1446.666666666667</v>
      </c>
      <c r="L10" s="71">
        <f t="shared" si="8"/>
        <v>0.82499999999999996</v>
      </c>
      <c r="M10" s="71">
        <v>3.5000000000000003E-2</v>
      </c>
      <c r="N10" s="71">
        <v>0.14000000000000001</v>
      </c>
      <c r="O10" s="71">
        <f t="shared" si="9"/>
        <v>0.96499999999999997</v>
      </c>
      <c r="P10" s="73">
        <v>3.5000000000000003E-2</v>
      </c>
      <c r="Q10" s="71">
        <v>0</v>
      </c>
      <c r="R10" s="71">
        <f t="shared" si="11"/>
        <v>0.86</v>
      </c>
      <c r="S10" s="71">
        <v>0</v>
      </c>
      <c r="T10" s="71">
        <v>0.14000000000000001</v>
      </c>
    </row>
    <row r="11" spans="1:20" x14ac:dyDescent="0.15">
      <c r="A11" s="58">
        <v>9</v>
      </c>
      <c r="B11" s="55">
        <v>14333.333333333334</v>
      </c>
      <c r="C11" s="72">
        <f t="shared" si="0"/>
        <v>11466.666666666666</v>
      </c>
      <c r="D11" s="72">
        <f t="shared" si="1"/>
        <v>573.33333333333337</v>
      </c>
      <c r="E11" s="72">
        <f t="shared" si="2"/>
        <v>2293.3333333333335</v>
      </c>
      <c r="F11" s="72">
        <f t="shared" si="3"/>
        <v>13760</v>
      </c>
      <c r="G11" s="72">
        <f t="shared" si="4"/>
        <v>573.33333333333337</v>
      </c>
      <c r="H11" s="72">
        <f t="shared" si="5"/>
        <v>0</v>
      </c>
      <c r="I11" s="72">
        <f t="shared" si="10"/>
        <v>12040</v>
      </c>
      <c r="J11" s="72">
        <f t="shared" si="6"/>
        <v>0</v>
      </c>
      <c r="K11" s="72">
        <f t="shared" si="7"/>
        <v>2293.3333333333335</v>
      </c>
      <c r="L11" s="71">
        <f t="shared" si="8"/>
        <v>0.79999999999999993</v>
      </c>
      <c r="M11" s="71">
        <v>0.04</v>
      </c>
      <c r="N11" s="71">
        <v>0.16</v>
      </c>
      <c r="O11" s="71">
        <f t="shared" si="9"/>
        <v>0.96</v>
      </c>
      <c r="P11" s="73">
        <v>0.04</v>
      </c>
      <c r="Q11" s="71">
        <v>0</v>
      </c>
      <c r="R11" s="71">
        <f t="shared" si="11"/>
        <v>0.84</v>
      </c>
      <c r="S11" s="71">
        <v>0</v>
      </c>
      <c r="T11" s="71">
        <v>0.16</v>
      </c>
    </row>
    <row r="12" spans="1:20" x14ac:dyDescent="0.15">
      <c r="A12" s="58">
        <v>10</v>
      </c>
      <c r="B12" s="55">
        <v>20000</v>
      </c>
      <c r="C12" s="72">
        <f t="shared" si="0"/>
        <v>15499.999999999998</v>
      </c>
      <c r="D12" s="72">
        <f t="shared" si="1"/>
        <v>900</v>
      </c>
      <c r="E12" s="72">
        <f t="shared" si="2"/>
        <v>3600</v>
      </c>
      <c r="F12" s="72">
        <f t="shared" si="3"/>
        <v>19100</v>
      </c>
      <c r="G12" s="72">
        <f t="shared" si="4"/>
        <v>900</v>
      </c>
      <c r="H12" s="72">
        <f t="shared" si="5"/>
        <v>0</v>
      </c>
      <c r="I12" s="72">
        <f t="shared" si="10"/>
        <v>16400</v>
      </c>
      <c r="J12" s="72">
        <f t="shared" si="6"/>
        <v>0</v>
      </c>
      <c r="K12" s="72">
        <f t="shared" si="7"/>
        <v>3600</v>
      </c>
      <c r="L12" s="71">
        <f t="shared" si="8"/>
        <v>0.77499999999999991</v>
      </c>
      <c r="M12" s="71">
        <v>4.4999999999999998E-2</v>
      </c>
      <c r="N12" s="71">
        <v>0.18</v>
      </c>
      <c r="O12" s="71">
        <f t="shared" si="9"/>
        <v>0.95499999999999996</v>
      </c>
      <c r="P12" s="73">
        <v>4.4999999999999998E-2</v>
      </c>
      <c r="Q12" s="71">
        <v>0</v>
      </c>
      <c r="R12" s="71">
        <f t="shared" si="11"/>
        <v>0.82000000000000006</v>
      </c>
      <c r="S12" s="71">
        <v>0</v>
      </c>
      <c r="T12" s="71">
        <v>0.18</v>
      </c>
    </row>
    <row r="13" spans="1:20" x14ac:dyDescent="0.15">
      <c r="A13" s="58">
        <v>11</v>
      </c>
      <c r="B13" s="55">
        <v>27666.666666666668</v>
      </c>
      <c r="C13" s="72">
        <f t="shared" si="0"/>
        <v>20750</v>
      </c>
      <c r="D13" s="72">
        <f t="shared" si="1"/>
        <v>1383.3333333333335</v>
      </c>
      <c r="E13" s="72">
        <f t="shared" si="2"/>
        <v>5533.3333333333339</v>
      </c>
      <c r="F13" s="72">
        <f t="shared" si="3"/>
        <v>26283.333333333332</v>
      </c>
      <c r="G13" s="72">
        <f t="shared" si="4"/>
        <v>1383.3333333333335</v>
      </c>
      <c r="H13" s="72">
        <f t="shared" si="5"/>
        <v>0</v>
      </c>
      <c r="I13" s="72">
        <f t="shared" si="10"/>
        <v>22133.333333333336</v>
      </c>
      <c r="J13" s="72">
        <f t="shared" si="6"/>
        <v>0</v>
      </c>
      <c r="K13" s="72">
        <f t="shared" si="7"/>
        <v>5533.3333333333339</v>
      </c>
      <c r="L13" s="71">
        <f t="shared" si="8"/>
        <v>0.75</v>
      </c>
      <c r="M13" s="71">
        <v>0.05</v>
      </c>
      <c r="N13" s="71">
        <v>0.2</v>
      </c>
      <c r="O13" s="71">
        <f t="shared" si="9"/>
        <v>0.95</v>
      </c>
      <c r="P13" s="73">
        <v>0.05</v>
      </c>
      <c r="Q13" s="71">
        <v>0</v>
      </c>
      <c r="R13" s="71">
        <f t="shared" si="11"/>
        <v>0.8</v>
      </c>
      <c r="S13" s="71">
        <v>0</v>
      </c>
      <c r="T13" s="71">
        <v>0.2</v>
      </c>
    </row>
    <row r="14" spans="1:20" x14ac:dyDescent="0.15">
      <c r="A14" s="58">
        <v>12</v>
      </c>
      <c r="B14" s="55">
        <v>38333.333333333336</v>
      </c>
      <c r="C14" s="72">
        <f t="shared" si="0"/>
        <v>27791.666666666668</v>
      </c>
      <c r="D14" s="72">
        <f t="shared" si="1"/>
        <v>2108.3333333333335</v>
      </c>
      <c r="E14" s="72">
        <f t="shared" si="2"/>
        <v>8433.3333333333339</v>
      </c>
      <c r="F14" s="72">
        <f t="shared" si="3"/>
        <v>36225</v>
      </c>
      <c r="G14" s="72">
        <f t="shared" si="4"/>
        <v>2108.3333333333335</v>
      </c>
      <c r="H14" s="72">
        <f t="shared" si="5"/>
        <v>0</v>
      </c>
      <c r="I14" s="72">
        <f t="shared" si="10"/>
        <v>29900.000000000004</v>
      </c>
      <c r="J14" s="72">
        <f t="shared" si="6"/>
        <v>0</v>
      </c>
      <c r="K14" s="72">
        <f t="shared" si="7"/>
        <v>8433.3333333333339</v>
      </c>
      <c r="L14" s="71">
        <f t="shared" si="8"/>
        <v>0.72499999999999998</v>
      </c>
      <c r="M14" s="71">
        <v>5.5E-2</v>
      </c>
      <c r="N14" s="71">
        <v>0.22</v>
      </c>
      <c r="O14" s="71">
        <f t="shared" si="9"/>
        <v>0.94499999999999995</v>
      </c>
      <c r="P14" s="73">
        <v>5.5E-2</v>
      </c>
      <c r="Q14" s="71">
        <v>0</v>
      </c>
      <c r="R14" s="71">
        <f t="shared" si="11"/>
        <v>0.78</v>
      </c>
      <c r="S14" s="71">
        <v>0</v>
      </c>
      <c r="T14" s="71">
        <v>0.22</v>
      </c>
    </row>
    <row r="15" spans="1:20" x14ac:dyDescent="0.15">
      <c r="A15" s="58">
        <v>13</v>
      </c>
      <c r="B15" s="55">
        <v>54000</v>
      </c>
      <c r="C15" s="72">
        <f t="shared" si="0"/>
        <v>37800</v>
      </c>
      <c r="D15" s="72">
        <f t="shared" si="1"/>
        <v>3240</v>
      </c>
      <c r="E15" s="72">
        <f t="shared" si="2"/>
        <v>12960</v>
      </c>
      <c r="F15" s="72">
        <f t="shared" si="3"/>
        <v>50760</v>
      </c>
      <c r="G15" s="72">
        <f t="shared" si="4"/>
        <v>3240</v>
      </c>
      <c r="H15" s="72">
        <f t="shared" si="5"/>
        <v>0</v>
      </c>
      <c r="I15" s="72">
        <f t="shared" si="10"/>
        <v>41040</v>
      </c>
      <c r="J15" s="72">
        <f t="shared" si="6"/>
        <v>0</v>
      </c>
      <c r="K15" s="72">
        <f t="shared" si="7"/>
        <v>12960</v>
      </c>
      <c r="L15" s="71">
        <f t="shared" si="8"/>
        <v>0.7</v>
      </c>
      <c r="M15" s="71">
        <v>0.06</v>
      </c>
      <c r="N15" s="71">
        <v>0.24</v>
      </c>
      <c r="O15" s="71">
        <f t="shared" si="9"/>
        <v>0.94</v>
      </c>
      <c r="P15" s="73">
        <v>0.06</v>
      </c>
      <c r="Q15" s="71">
        <v>0</v>
      </c>
      <c r="R15" s="71">
        <f t="shared" si="11"/>
        <v>0.76</v>
      </c>
      <c r="S15" s="71">
        <v>0</v>
      </c>
      <c r="T15" s="71">
        <v>0.24</v>
      </c>
    </row>
    <row r="16" spans="1:20" x14ac:dyDescent="0.15">
      <c r="A16" s="58">
        <v>14</v>
      </c>
      <c r="B16" s="55">
        <v>75000</v>
      </c>
      <c r="C16" s="72">
        <f t="shared" si="0"/>
        <v>50625</v>
      </c>
      <c r="D16" s="72">
        <f t="shared" si="1"/>
        <v>4875</v>
      </c>
      <c r="E16" s="72">
        <f t="shared" si="2"/>
        <v>19500</v>
      </c>
      <c r="F16" s="72">
        <f t="shared" si="3"/>
        <v>70125</v>
      </c>
      <c r="G16" s="72">
        <f t="shared" si="4"/>
        <v>4875</v>
      </c>
      <c r="H16" s="72">
        <f t="shared" si="5"/>
        <v>0</v>
      </c>
      <c r="I16" s="72">
        <f t="shared" si="10"/>
        <v>55500</v>
      </c>
      <c r="J16" s="72">
        <f t="shared" si="6"/>
        <v>0</v>
      </c>
      <c r="K16" s="72">
        <f t="shared" si="7"/>
        <v>19500</v>
      </c>
      <c r="L16" s="71">
        <f t="shared" si="8"/>
        <v>0.67500000000000004</v>
      </c>
      <c r="M16" s="71">
        <v>6.5000000000000002E-2</v>
      </c>
      <c r="N16" s="71">
        <v>0.26</v>
      </c>
      <c r="O16" s="71">
        <f t="shared" si="9"/>
        <v>0.93500000000000005</v>
      </c>
      <c r="P16" s="73">
        <v>6.5000000000000002E-2</v>
      </c>
      <c r="Q16" s="71">
        <v>0</v>
      </c>
      <c r="R16" s="71">
        <f t="shared" si="11"/>
        <v>0.74</v>
      </c>
      <c r="S16" s="71">
        <v>0</v>
      </c>
      <c r="T16" s="71">
        <v>0.26</v>
      </c>
    </row>
    <row r="17" spans="1:20" x14ac:dyDescent="0.15">
      <c r="A17" s="58">
        <v>15</v>
      </c>
      <c r="B17" s="55">
        <v>104000</v>
      </c>
      <c r="C17" s="72">
        <f t="shared" si="0"/>
        <v>67599.999999999985</v>
      </c>
      <c r="D17" s="72">
        <f t="shared" si="1"/>
        <v>7280.0000000000009</v>
      </c>
      <c r="E17" s="72">
        <f t="shared" si="2"/>
        <v>29120.000000000004</v>
      </c>
      <c r="F17" s="72">
        <f t="shared" si="3"/>
        <v>96720</v>
      </c>
      <c r="G17" s="72">
        <f t="shared" si="4"/>
        <v>7280.0000000000009</v>
      </c>
      <c r="H17" s="72">
        <f t="shared" si="5"/>
        <v>0</v>
      </c>
      <c r="I17" s="72">
        <f t="shared" si="10"/>
        <v>74880</v>
      </c>
      <c r="J17" s="72">
        <f t="shared" si="6"/>
        <v>0</v>
      </c>
      <c r="K17" s="72">
        <f t="shared" si="7"/>
        <v>29120.000000000004</v>
      </c>
      <c r="L17" s="71">
        <f t="shared" si="8"/>
        <v>0.64999999999999991</v>
      </c>
      <c r="M17" s="71">
        <v>7.0000000000000007E-2</v>
      </c>
      <c r="N17" s="71">
        <v>0.28000000000000003</v>
      </c>
      <c r="O17" s="71">
        <f t="shared" si="9"/>
        <v>0.92999999999999994</v>
      </c>
      <c r="P17" s="73">
        <v>7.0000000000000007E-2</v>
      </c>
      <c r="Q17" s="71">
        <v>0</v>
      </c>
      <c r="R17" s="71">
        <f t="shared" si="11"/>
        <v>0.72</v>
      </c>
      <c r="S17" s="71">
        <v>0</v>
      </c>
      <c r="T17" s="71">
        <v>0.28000000000000003</v>
      </c>
    </row>
    <row r="18" spans="1:20" x14ac:dyDescent="0.15">
      <c r="A18" s="58">
        <v>16</v>
      </c>
      <c r="B18" s="55">
        <v>147000</v>
      </c>
      <c r="C18" s="72">
        <f t="shared" si="0"/>
        <v>91875</v>
      </c>
      <c r="D18" s="72">
        <f t="shared" si="1"/>
        <v>11025</v>
      </c>
      <c r="E18" s="72">
        <f t="shared" si="2"/>
        <v>44100</v>
      </c>
      <c r="F18" s="72">
        <f t="shared" si="3"/>
        <v>135975</v>
      </c>
      <c r="G18" s="72">
        <f t="shared" si="4"/>
        <v>11025</v>
      </c>
      <c r="H18" s="72">
        <f t="shared" si="5"/>
        <v>0</v>
      </c>
      <c r="I18" s="72">
        <f t="shared" si="10"/>
        <v>102900</v>
      </c>
      <c r="J18" s="72">
        <f t="shared" si="6"/>
        <v>0</v>
      </c>
      <c r="K18" s="72">
        <f t="shared" si="7"/>
        <v>44100</v>
      </c>
      <c r="L18" s="71">
        <f t="shared" si="8"/>
        <v>0.625</v>
      </c>
      <c r="M18" s="71">
        <v>7.4999999999999997E-2</v>
      </c>
      <c r="N18" s="71">
        <v>0.3</v>
      </c>
      <c r="O18" s="71">
        <f t="shared" si="9"/>
        <v>0.92500000000000004</v>
      </c>
      <c r="P18" s="73">
        <v>7.4999999999999997E-2</v>
      </c>
      <c r="Q18" s="71">
        <v>0</v>
      </c>
      <c r="R18" s="71">
        <f t="shared" si="11"/>
        <v>0.7</v>
      </c>
      <c r="S18" s="71">
        <v>0</v>
      </c>
      <c r="T18" s="71">
        <v>0.3</v>
      </c>
    </row>
    <row r="19" spans="1:20" x14ac:dyDescent="0.15">
      <c r="A19" s="58">
        <v>17</v>
      </c>
      <c r="B19" s="55">
        <v>204000</v>
      </c>
      <c r="C19" s="72">
        <f t="shared" si="0"/>
        <v>122400.00000000001</v>
      </c>
      <c r="D19" s="72">
        <f t="shared" si="1"/>
        <v>16320</v>
      </c>
      <c r="E19" s="72">
        <f t="shared" si="2"/>
        <v>65280</v>
      </c>
      <c r="F19" s="72">
        <f t="shared" si="3"/>
        <v>187680</v>
      </c>
      <c r="G19" s="72">
        <f t="shared" si="4"/>
        <v>16320</v>
      </c>
      <c r="H19" s="72">
        <f t="shared" si="5"/>
        <v>0</v>
      </c>
      <c r="I19" s="72">
        <f t="shared" si="10"/>
        <v>138720</v>
      </c>
      <c r="J19" s="72">
        <f t="shared" si="6"/>
        <v>0</v>
      </c>
      <c r="K19" s="72">
        <f t="shared" si="7"/>
        <v>65280</v>
      </c>
      <c r="L19" s="71">
        <f t="shared" si="8"/>
        <v>0.60000000000000009</v>
      </c>
      <c r="M19" s="71">
        <v>0.08</v>
      </c>
      <c r="N19" s="71">
        <v>0.32</v>
      </c>
      <c r="O19" s="71">
        <f t="shared" si="9"/>
        <v>0.92</v>
      </c>
      <c r="P19" s="73">
        <v>0.08</v>
      </c>
      <c r="Q19" s="71">
        <v>0</v>
      </c>
      <c r="R19" s="71">
        <f t="shared" si="11"/>
        <v>0.67999999999999994</v>
      </c>
      <c r="S19" s="71">
        <v>0</v>
      </c>
      <c r="T19" s="71">
        <v>0.32</v>
      </c>
    </row>
    <row r="20" spans="1:20" x14ac:dyDescent="0.15">
      <c r="A20" s="58">
        <v>18</v>
      </c>
      <c r="B20" s="55">
        <v>265000</v>
      </c>
      <c r="C20" s="72">
        <f t="shared" si="0"/>
        <v>152375</v>
      </c>
      <c r="D20" s="72">
        <f t="shared" si="1"/>
        <v>22525</v>
      </c>
      <c r="E20" s="72">
        <f t="shared" si="2"/>
        <v>90100</v>
      </c>
      <c r="F20" s="72">
        <f t="shared" si="3"/>
        <v>242475</v>
      </c>
      <c r="G20" s="72">
        <f t="shared" si="4"/>
        <v>22525</v>
      </c>
      <c r="H20" s="72">
        <f t="shared" si="5"/>
        <v>0</v>
      </c>
      <c r="I20" s="72">
        <f t="shared" si="10"/>
        <v>174899.99999999997</v>
      </c>
      <c r="J20" s="72">
        <f t="shared" si="6"/>
        <v>0</v>
      </c>
      <c r="K20" s="72">
        <f t="shared" si="7"/>
        <v>90100</v>
      </c>
      <c r="L20" s="71">
        <f t="shared" si="8"/>
        <v>0.57499999999999996</v>
      </c>
      <c r="M20" s="71">
        <v>8.5000000000000006E-2</v>
      </c>
      <c r="N20" s="71">
        <v>0.34</v>
      </c>
      <c r="O20" s="71">
        <f t="shared" si="9"/>
        <v>0.91500000000000004</v>
      </c>
      <c r="P20" s="73">
        <v>8.5000000000000006E-2</v>
      </c>
      <c r="Q20" s="71">
        <v>0</v>
      </c>
      <c r="R20" s="71">
        <f t="shared" si="11"/>
        <v>0.65999999999999992</v>
      </c>
      <c r="S20" s="71">
        <v>0</v>
      </c>
      <c r="T20" s="71">
        <v>0.34</v>
      </c>
    </row>
    <row r="21" spans="1:20" x14ac:dyDescent="0.15">
      <c r="A21" s="58">
        <v>19</v>
      </c>
      <c r="B21" s="55">
        <v>400000</v>
      </c>
      <c r="C21" s="72">
        <f t="shared" si="0"/>
        <v>220000.00000000003</v>
      </c>
      <c r="D21" s="72">
        <f t="shared" si="1"/>
        <v>36000</v>
      </c>
      <c r="E21" s="72">
        <f t="shared" si="2"/>
        <v>144000</v>
      </c>
      <c r="F21" s="72">
        <f t="shared" si="3"/>
        <v>364000</v>
      </c>
      <c r="G21" s="72">
        <f t="shared" si="4"/>
        <v>36000</v>
      </c>
      <c r="H21" s="72">
        <f t="shared" si="5"/>
        <v>0</v>
      </c>
      <c r="I21" s="72">
        <f t="shared" si="10"/>
        <v>256000</v>
      </c>
      <c r="J21" s="72">
        <f t="shared" si="6"/>
        <v>0</v>
      </c>
      <c r="K21" s="72">
        <f t="shared" si="7"/>
        <v>144000</v>
      </c>
      <c r="L21" s="71">
        <f t="shared" si="8"/>
        <v>0.55000000000000004</v>
      </c>
      <c r="M21" s="71">
        <v>0.09</v>
      </c>
      <c r="N21" s="71">
        <v>0.36</v>
      </c>
      <c r="O21" s="71">
        <f t="shared" si="9"/>
        <v>0.91</v>
      </c>
      <c r="P21" s="73">
        <v>0.09</v>
      </c>
      <c r="Q21" s="71">
        <v>0</v>
      </c>
      <c r="R21" s="71">
        <f t="shared" si="11"/>
        <v>0.64</v>
      </c>
      <c r="S21" s="71">
        <v>0</v>
      </c>
      <c r="T21" s="71">
        <v>0.36</v>
      </c>
    </row>
    <row r="22" spans="1:20" x14ac:dyDescent="0.15">
      <c r="A22" s="58">
        <v>20</v>
      </c>
      <c r="B22" s="55">
        <v>555000</v>
      </c>
      <c r="C22" s="72">
        <f t="shared" si="0"/>
        <v>291375</v>
      </c>
      <c r="D22" s="72">
        <f t="shared" si="1"/>
        <v>52725</v>
      </c>
      <c r="E22" s="72">
        <f t="shared" si="2"/>
        <v>210900</v>
      </c>
      <c r="F22" s="72">
        <f t="shared" si="3"/>
        <v>502275</v>
      </c>
      <c r="G22" s="72">
        <f t="shared" si="4"/>
        <v>52725</v>
      </c>
      <c r="H22" s="72">
        <f t="shared" si="5"/>
        <v>0</v>
      </c>
      <c r="I22" s="72">
        <f t="shared" si="10"/>
        <v>344100</v>
      </c>
      <c r="J22" s="72">
        <f t="shared" si="6"/>
        <v>0</v>
      </c>
      <c r="K22" s="72">
        <f t="shared" si="7"/>
        <v>210900</v>
      </c>
      <c r="L22" s="71">
        <f t="shared" si="8"/>
        <v>0.52500000000000002</v>
      </c>
      <c r="M22" s="71">
        <v>9.5000000000000001E-2</v>
      </c>
      <c r="N22" s="71">
        <v>0.38</v>
      </c>
      <c r="O22" s="71">
        <f t="shared" si="9"/>
        <v>0.90500000000000003</v>
      </c>
      <c r="P22" s="73">
        <v>9.5000000000000001E-2</v>
      </c>
      <c r="Q22" s="71">
        <v>0</v>
      </c>
      <c r="R22" s="71">
        <f t="shared" si="11"/>
        <v>0.62</v>
      </c>
      <c r="S22" s="71">
        <v>0</v>
      </c>
      <c r="T22" s="71">
        <v>0.38</v>
      </c>
    </row>
    <row r="23" spans="1:20" x14ac:dyDescent="0.15">
      <c r="A23" s="58">
        <v>21</v>
      </c>
      <c r="B23" s="55">
        <v>770000</v>
      </c>
      <c r="C23" s="72">
        <f t="shared" si="0"/>
        <v>385000</v>
      </c>
      <c r="D23" s="72">
        <f t="shared" si="1"/>
        <v>77000</v>
      </c>
      <c r="E23" s="72">
        <f t="shared" si="2"/>
        <v>308000</v>
      </c>
      <c r="F23" s="72">
        <f t="shared" si="3"/>
        <v>693000</v>
      </c>
      <c r="G23" s="72">
        <f t="shared" si="4"/>
        <v>77000</v>
      </c>
      <c r="H23" s="72">
        <f t="shared" si="5"/>
        <v>0</v>
      </c>
      <c r="I23" s="72">
        <f t="shared" si="10"/>
        <v>462000</v>
      </c>
      <c r="J23" s="72">
        <f t="shared" si="6"/>
        <v>0</v>
      </c>
      <c r="K23" s="72">
        <f t="shared" si="7"/>
        <v>308000</v>
      </c>
      <c r="L23" s="71">
        <f t="shared" si="8"/>
        <v>0.5</v>
      </c>
      <c r="M23" s="71">
        <v>0.1</v>
      </c>
      <c r="N23" s="71">
        <v>0.4</v>
      </c>
      <c r="O23" s="71">
        <f t="shared" si="9"/>
        <v>0.9</v>
      </c>
      <c r="P23" s="73">
        <v>0.1</v>
      </c>
      <c r="Q23" s="71">
        <v>0</v>
      </c>
      <c r="R23" s="71">
        <f t="shared" si="11"/>
        <v>0.6</v>
      </c>
      <c r="S23" s="71">
        <v>0</v>
      </c>
      <c r="T23" s="71">
        <v>0.4</v>
      </c>
    </row>
    <row r="24" spans="1:20" x14ac:dyDescent="0.15">
      <c r="A24" s="58">
        <v>22</v>
      </c>
      <c r="B24" s="55">
        <v>1100000</v>
      </c>
      <c r="C24" s="72">
        <f t="shared" si="0"/>
        <v>522500.00000000006</v>
      </c>
      <c r="D24" s="72">
        <f t="shared" si="1"/>
        <v>115500</v>
      </c>
      <c r="E24" s="72">
        <f t="shared" si="2"/>
        <v>462000</v>
      </c>
      <c r="F24" s="72">
        <f t="shared" si="3"/>
        <v>984500</v>
      </c>
      <c r="G24" s="72">
        <f t="shared" si="4"/>
        <v>115500</v>
      </c>
      <c r="H24" s="72">
        <f t="shared" si="5"/>
        <v>0</v>
      </c>
      <c r="I24" s="72">
        <f t="shared" si="10"/>
        <v>638000.00000000012</v>
      </c>
      <c r="J24" s="72">
        <f t="shared" si="6"/>
        <v>0</v>
      </c>
      <c r="K24" s="72">
        <f t="shared" si="7"/>
        <v>462000</v>
      </c>
      <c r="L24" s="71">
        <f t="shared" si="8"/>
        <v>0.47500000000000003</v>
      </c>
      <c r="M24" s="71">
        <v>0.105</v>
      </c>
      <c r="N24" s="71">
        <v>0.42</v>
      </c>
      <c r="O24" s="71">
        <f t="shared" si="9"/>
        <v>0.89500000000000002</v>
      </c>
      <c r="P24" s="73">
        <v>0.105</v>
      </c>
      <c r="Q24" s="71">
        <v>0</v>
      </c>
      <c r="R24" s="71">
        <f t="shared" si="11"/>
        <v>0.58000000000000007</v>
      </c>
      <c r="S24" s="71">
        <v>0</v>
      </c>
      <c r="T24" s="71">
        <v>0.42</v>
      </c>
    </row>
    <row r="25" spans="1:20" x14ac:dyDescent="0.15">
      <c r="A25" s="58">
        <v>23</v>
      </c>
      <c r="B25" s="55">
        <v>1500000</v>
      </c>
      <c r="C25" s="72">
        <f t="shared" si="0"/>
        <v>675000</v>
      </c>
      <c r="D25" s="72">
        <f t="shared" si="1"/>
        <v>165000</v>
      </c>
      <c r="E25" s="72">
        <f t="shared" si="2"/>
        <v>660000</v>
      </c>
      <c r="F25" s="72">
        <f t="shared" si="3"/>
        <v>1335000</v>
      </c>
      <c r="G25" s="72">
        <f t="shared" si="4"/>
        <v>165000</v>
      </c>
      <c r="H25" s="72">
        <f t="shared" si="5"/>
        <v>0</v>
      </c>
      <c r="I25" s="72">
        <f t="shared" si="10"/>
        <v>840000.00000000012</v>
      </c>
      <c r="J25" s="72">
        <f t="shared" si="6"/>
        <v>0</v>
      </c>
      <c r="K25" s="72">
        <f t="shared" si="7"/>
        <v>660000</v>
      </c>
      <c r="L25" s="71">
        <f t="shared" si="8"/>
        <v>0.45</v>
      </c>
      <c r="M25" s="71">
        <v>0.11</v>
      </c>
      <c r="N25" s="71">
        <v>0.44</v>
      </c>
      <c r="O25" s="71">
        <f t="shared" si="9"/>
        <v>0.89</v>
      </c>
      <c r="P25" s="73">
        <v>0.11</v>
      </c>
      <c r="Q25" s="71">
        <v>0</v>
      </c>
      <c r="R25" s="71">
        <f t="shared" si="11"/>
        <v>0.56000000000000005</v>
      </c>
      <c r="S25" s="71">
        <v>0</v>
      </c>
      <c r="T25" s="71">
        <v>0.44</v>
      </c>
    </row>
    <row r="26" spans="1:20" x14ac:dyDescent="0.15">
      <c r="A26" s="58">
        <v>24</v>
      </c>
      <c r="B26" s="55">
        <v>2160000</v>
      </c>
      <c r="C26" s="72">
        <f t="shared" si="0"/>
        <v>918000</v>
      </c>
      <c r="D26" s="72">
        <f t="shared" si="1"/>
        <v>248400</v>
      </c>
      <c r="E26" s="72">
        <f t="shared" si="2"/>
        <v>993600</v>
      </c>
      <c r="F26" s="72">
        <f t="shared" si="3"/>
        <v>1911600</v>
      </c>
      <c r="G26" s="72">
        <f t="shared" si="4"/>
        <v>248400</v>
      </c>
      <c r="H26" s="72">
        <f t="shared" si="5"/>
        <v>0</v>
      </c>
      <c r="I26" s="72">
        <f t="shared" si="10"/>
        <v>1166400</v>
      </c>
      <c r="J26" s="72">
        <f t="shared" si="6"/>
        <v>0</v>
      </c>
      <c r="K26" s="72">
        <f t="shared" si="7"/>
        <v>993600</v>
      </c>
      <c r="L26" s="71">
        <f t="shared" si="8"/>
        <v>0.42499999999999999</v>
      </c>
      <c r="M26" s="71">
        <v>0.115</v>
      </c>
      <c r="N26" s="71">
        <v>0.46</v>
      </c>
      <c r="O26" s="71">
        <f t="shared" si="9"/>
        <v>0.88500000000000001</v>
      </c>
      <c r="P26" s="73">
        <v>0.115</v>
      </c>
      <c r="Q26" s="71">
        <v>0</v>
      </c>
      <c r="R26" s="71">
        <f t="shared" si="11"/>
        <v>0.54</v>
      </c>
      <c r="S26" s="71">
        <v>0</v>
      </c>
      <c r="T26" s="71">
        <v>0.46</v>
      </c>
    </row>
    <row r="27" spans="1:20" x14ac:dyDescent="0.15">
      <c r="A27" s="58">
        <v>25</v>
      </c>
      <c r="B27" s="55">
        <v>3000000</v>
      </c>
      <c r="C27" s="72">
        <f t="shared" si="0"/>
        <v>1200000</v>
      </c>
      <c r="D27" s="72">
        <f t="shared" si="1"/>
        <v>360000</v>
      </c>
      <c r="E27" s="72">
        <f t="shared" si="2"/>
        <v>1440000</v>
      </c>
      <c r="F27" s="72">
        <f t="shared" si="3"/>
        <v>2640000</v>
      </c>
      <c r="G27" s="72">
        <f t="shared" si="4"/>
        <v>360000</v>
      </c>
      <c r="H27" s="72">
        <f t="shared" si="5"/>
        <v>0</v>
      </c>
      <c r="I27" s="72">
        <f t="shared" si="10"/>
        <v>1560000</v>
      </c>
      <c r="J27" s="72">
        <f t="shared" si="6"/>
        <v>0</v>
      </c>
      <c r="K27" s="72">
        <f t="shared" si="7"/>
        <v>1440000</v>
      </c>
      <c r="L27" s="71">
        <f t="shared" si="8"/>
        <v>0.4</v>
      </c>
      <c r="M27" s="71">
        <v>0.12</v>
      </c>
      <c r="N27" s="71">
        <v>0.48</v>
      </c>
      <c r="O27" s="71">
        <f t="shared" si="9"/>
        <v>0.88</v>
      </c>
      <c r="P27" s="73">
        <v>0.12</v>
      </c>
      <c r="Q27" s="71">
        <v>0</v>
      </c>
      <c r="R27" s="71">
        <f t="shared" si="11"/>
        <v>0.52</v>
      </c>
      <c r="S27" s="71">
        <v>0</v>
      </c>
      <c r="T27" s="71">
        <v>0.48</v>
      </c>
    </row>
  </sheetData>
  <mergeCells count="6">
    <mergeCell ref="R1:T1"/>
    <mergeCell ref="C1:E1"/>
    <mergeCell ref="F1:H1"/>
    <mergeCell ref="I1:K1"/>
    <mergeCell ref="L1:N1"/>
    <mergeCell ref="O1:Q1"/>
  </mergeCell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8"/>
  <sheetViews>
    <sheetView topLeftCell="A13" workbookViewId="0">
      <selection activeCell="H157" sqref="H157"/>
    </sheetView>
  </sheetViews>
  <sheetFormatPr defaultColWidth="9" defaultRowHeight="15.75" x14ac:dyDescent="0.15"/>
  <cols>
    <col min="1" max="1" width="3.625" style="3" customWidth="1"/>
    <col min="2" max="2" width="16.75" style="4" customWidth="1"/>
    <col min="3" max="3" width="10.875" style="19" customWidth="1"/>
    <col min="4" max="4" width="10.125" style="20" customWidth="1"/>
    <col min="5" max="5" width="10.625" style="6" customWidth="1"/>
    <col min="6" max="6" width="10.625" style="20" customWidth="1"/>
    <col min="7" max="9" width="10" style="3" bestFit="1" customWidth="1"/>
    <col min="10" max="10" width="10" style="20" bestFit="1" customWidth="1"/>
    <col min="11" max="11" width="9" style="6"/>
    <col min="12" max="12" width="9" style="20"/>
    <col min="13" max="16" width="9" style="3"/>
    <col min="17" max="17" width="9" style="20"/>
    <col min="18" max="19" width="15.625" style="4" hidden="1" customWidth="1"/>
    <col min="20" max="20" width="19.75" style="4" hidden="1" customWidth="1"/>
    <col min="21" max="21" width="15.625" style="24" hidden="1" customWidth="1"/>
    <col min="22" max="22" width="14.375" style="3" customWidth="1"/>
    <col min="23" max="23" width="15.25" style="20" customWidth="1"/>
    <col min="24" max="24" width="21.25" style="7" hidden="1" customWidth="1"/>
    <col min="25" max="25" width="10.25" style="20" hidden="1" customWidth="1"/>
    <col min="26" max="26" width="21.25" style="7" hidden="1" customWidth="1"/>
    <col min="27" max="27" width="10.25" style="20" hidden="1" customWidth="1"/>
    <col min="28" max="28" width="19.875" style="7" hidden="1" customWidth="1"/>
    <col min="29" max="29" width="10.25" style="44" hidden="1" customWidth="1"/>
    <col min="30" max="16384" width="9" style="3"/>
  </cols>
  <sheetData>
    <row r="1" spans="1:35" ht="15" customHeight="1" x14ac:dyDescent="0.15">
      <c r="C1" s="5"/>
      <c r="D1" s="4"/>
      <c r="F1" s="3"/>
      <c r="J1" s="3"/>
      <c r="L1" s="3"/>
      <c r="Q1" s="3"/>
      <c r="U1" s="4"/>
      <c r="W1" s="7"/>
      <c r="Y1" s="7"/>
      <c r="AA1" s="7"/>
      <c r="AC1" s="8"/>
    </row>
    <row r="2" spans="1:35" s="4" customFormat="1" ht="30" customHeight="1" x14ac:dyDescent="0.15">
      <c r="B2" s="204" t="s">
        <v>0</v>
      </c>
      <c r="C2" s="214" t="s">
        <v>1</v>
      </c>
      <c r="D2" s="208" t="s">
        <v>2</v>
      </c>
      <c r="E2" s="215" t="s">
        <v>3</v>
      </c>
      <c r="F2" s="215"/>
      <c r="G2" s="215" t="s">
        <v>4</v>
      </c>
      <c r="H2" s="215"/>
      <c r="I2" s="215"/>
      <c r="J2" s="215"/>
      <c r="K2" s="211" t="s">
        <v>5</v>
      </c>
      <c r="L2" s="212"/>
      <c r="M2" s="212"/>
      <c r="N2" s="212"/>
      <c r="O2" s="212"/>
      <c r="P2" s="212"/>
      <c r="Q2" s="213"/>
      <c r="R2" s="206" t="s">
        <v>6</v>
      </c>
      <c r="S2" s="207"/>
      <c r="T2" s="207" t="s">
        <v>7</v>
      </c>
      <c r="U2" s="208"/>
      <c r="V2" s="206" t="s">
        <v>8</v>
      </c>
      <c r="W2" s="208" t="s">
        <v>9</v>
      </c>
      <c r="X2" s="206" t="s">
        <v>10</v>
      </c>
      <c r="Y2" s="207"/>
      <c r="Z2" s="207"/>
      <c r="AA2" s="207"/>
      <c r="AB2" s="207"/>
      <c r="AC2" s="207"/>
      <c r="AD2" s="204" t="s">
        <v>483</v>
      </c>
      <c r="AE2" s="204" t="s">
        <v>484</v>
      </c>
      <c r="AF2" s="204" t="s">
        <v>485</v>
      </c>
      <c r="AG2" s="204" t="s">
        <v>486</v>
      </c>
      <c r="AH2" s="4" t="s">
        <v>487</v>
      </c>
    </row>
    <row r="3" spans="1:35" s="15" customFormat="1" ht="30" customHeight="1" x14ac:dyDescent="0.15">
      <c r="A3" s="9"/>
      <c r="B3" s="204"/>
      <c r="C3" s="214"/>
      <c r="D3" s="208"/>
      <c r="E3" s="10" t="s">
        <v>11</v>
      </c>
      <c r="F3" s="10" t="s">
        <v>12</v>
      </c>
      <c r="G3" s="11" t="s">
        <v>13</v>
      </c>
      <c r="H3" s="12" t="s">
        <v>14</v>
      </c>
      <c r="I3" s="12" t="s">
        <v>15</v>
      </c>
      <c r="J3" s="12" t="s">
        <v>16</v>
      </c>
      <c r="K3" s="13" t="s">
        <v>11</v>
      </c>
      <c r="L3" s="14" t="s">
        <v>12</v>
      </c>
      <c r="M3" s="14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206"/>
      <c r="S3" s="207"/>
      <c r="T3" s="207"/>
      <c r="U3" s="208"/>
      <c r="V3" s="209"/>
      <c r="W3" s="210"/>
      <c r="X3" s="15" t="s">
        <v>18</v>
      </c>
      <c r="Y3" s="16" t="s">
        <v>19</v>
      </c>
      <c r="Z3" s="15" t="s">
        <v>18</v>
      </c>
      <c r="AA3" s="16" t="s">
        <v>19</v>
      </c>
      <c r="AB3" s="15" t="s">
        <v>18</v>
      </c>
      <c r="AC3" s="17" t="s">
        <v>19</v>
      </c>
      <c r="AD3" s="205"/>
      <c r="AE3" s="205"/>
      <c r="AF3" s="205"/>
      <c r="AG3" s="205"/>
      <c r="AI3" s="15" t="s">
        <v>502</v>
      </c>
    </row>
    <row r="4" spans="1:35" s="4" customFormat="1" ht="15" customHeight="1" x14ac:dyDescent="0.15">
      <c r="A4" s="18"/>
      <c r="B4" s="4" t="s">
        <v>20</v>
      </c>
      <c r="C4" s="19" t="s">
        <v>21</v>
      </c>
      <c r="D4" s="20" t="s">
        <v>21</v>
      </c>
      <c r="E4" s="21"/>
      <c r="F4" s="22"/>
      <c r="G4" s="23"/>
      <c r="H4" s="23"/>
      <c r="I4" s="23"/>
      <c r="J4" s="22"/>
      <c r="K4" s="21"/>
      <c r="L4" s="22"/>
      <c r="M4" s="23"/>
      <c r="N4" s="23"/>
      <c r="O4" s="23"/>
      <c r="P4" s="23"/>
      <c r="Q4" s="22"/>
      <c r="U4" s="24"/>
      <c r="W4" s="24"/>
      <c r="X4" s="25" t="s">
        <v>22</v>
      </c>
      <c r="Y4" s="6">
        <v>2000</v>
      </c>
      <c r="Z4" s="25" t="s">
        <v>23</v>
      </c>
      <c r="AA4" s="26">
        <v>3.472222222222222E-3</v>
      </c>
      <c r="AB4" s="7" t="s">
        <v>24</v>
      </c>
      <c r="AC4" s="24"/>
    </row>
    <row r="5" spans="1:35" ht="15" customHeight="1" x14ac:dyDescent="0.15">
      <c r="B5" s="4" t="s">
        <v>25</v>
      </c>
      <c r="C5" s="19">
        <v>3.2407407407407406E-3</v>
      </c>
      <c r="D5" s="20">
        <v>1</v>
      </c>
      <c r="E5" s="27">
        <v>5000</v>
      </c>
      <c r="F5" s="28">
        <v>150</v>
      </c>
      <c r="G5" s="29">
        <v>1800</v>
      </c>
      <c r="H5" s="29">
        <v>1800</v>
      </c>
      <c r="I5" s="29">
        <v>720</v>
      </c>
      <c r="J5" s="28">
        <v>900</v>
      </c>
      <c r="K5" s="27">
        <v>2575</v>
      </c>
      <c r="L5" s="28">
        <v>30</v>
      </c>
      <c r="M5" s="29">
        <v>4600</v>
      </c>
      <c r="N5" s="29">
        <v>4600</v>
      </c>
      <c r="O5" s="29">
        <v>1800</v>
      </c>
      <c r="P5" s="29">
        <v>2300</v>
      </c>
      <c r="Q5" s="28">
        <v>400</v>
      </c>
      <c r="R5" s="4" t="s">
        <v>26</v>
      </c>
      <c r="X5" s="30" t="s">
        <v>27</v>
      </c>
      <c r="Y5" s="6">
        <v>5000</v>
      </c>
      <c r="Z5" s="30" t="s">
        <v>23</v>
      </c>
      <c r="AA5" s="26">
        <v>4.1666666666666666E-3</v>
      </c>
      <c r="AB5" s="31"/>
      <c r="AC5" s="20"/>
    </row>
    <row r="6" spans="1:35" ht="15" customHeight="1" x14ac:dyDescent="0.15">
      <c r="B6" s="4" t="s">
        <v>28</v>
      </c>
      <c r="C6" s="19">
        <v>1.3888888888888888E-2</v>
      </c>
      <c r="D6" s="20">
        <v>130</v>
      </c>
      <c r="E6" s="27">
        <v>10000</v>
      </c>
      <c r="F6" s="28">
        <v>150</v>
      </c>
      <c r="G6" s="29">
        <v>3240</v>
      </c>
      <c r="H6" s="29">
        <v>3240</v>
      </c>
      <c r="I6" s="29">
        <v>1296</v>
      </c>
      <c r="J6" s="28">
        <v>1620</v>
      </c>
      <c r="K6" s="27">
        <v>2600</v>
      </c>
      <c r="L6" s="28">
        <v>60</v>
      </c>
      <c r="M6" s="29">
        <v>5400</v>
      </c>
      <c r="N6" s="29">
        <v>5400</v>
      </c>
      <c r="O6" s="29">
        <v>2200</v>
      </c>
      <c r="P6" s="29">
        <v>2800</v>
      </c>
      <c r="Q6" s="28">
        <v>550</v>
      </c>
      <c r="R6" s="4" t="s">
        <v>29</v>
      </c>
      <c r="X6" s="30" t="s">
        <v>27</v>
      </c>
      <c r="Y6" s="6">
        <v>10000</v>
      </c>
      <c r="Z6" s="30" t="s">
        <v>23</v>
      </c>
      <c r="AA6" s="26">
        <v>4.8611111111111103E-3</v>
      </c>
      <c r="AB6" s="31"/>
      <c r="AC6" s="20"/>
    </row>
    <row r="7" spans="1:35" ht="15" customHeight="1" x14ac:dyDescent="0.15">
      <c r="B7" s="4" t="s">
        <v>30</v>
      </c>
      <c r="C7" s="19">
        <v>2.7777777777777776E-2</v>
      </c>
      <c r="D7" s="20">
        <v>130</v>
      </c>
      <c r="E7" s="6">
        <v>10000</v>
      </c>
      <c r="F7" s="20">
        <v>250</v>
      </c>
      <c r="G7" s="3">
        <v>5832</v>
      </c>
      <c r="H7" s="3">
        <v>5832</v>
      </c>
      <c r="I7" s="3">
        <v>2333</v>
      </c>
      <c r="J7" s="20">
        <v>2916</v>
      </c>
      <c r="K7" s="6">
        <v>2650</v>
      </c>
      <c r="L7" s="20">
        <v>110</v>
      </c>
      <c r="M7" s="3">
        <v>7400</v>
      </c>
      <c r="N7" s="3">
        <v>7400</v>
      </c>
      <c r="O7" s="3">
        <v>2900</v>
      </c>
      <c r="P7" s="3">
        <v>3700</v>
      </c>
      <c r="Q7" s="20">
        <v>700</v>
      </c>
      <c r="R7" s="4" t="s">
        <v>31</v>
      </c>
      <c r="X7" s="30" t="s">
        <v>27</v>
      </c>
      <c r="Y7" s="6">
        <v>15000</v>
      </c>
      <c r="Z7" s="30" t="s">
        <v>23</v>
      </c>
      <c r="AA7" s="26">
        <v>5.5555555555555497E-3</v>
      </c>
      <c r="AB7" s="31"/>
      <c r="AC7" s="20"/>
    </row>
    <row r="8" spans="1:35" ht="15" customHeight="1" x14ac:dyDescent="0.15">
      <c r="B8" s="4" t="s">
        <v>32</v>
      </c>
      <c r="C8" s="19">
        <v>5.5555555555555552E-2</v>
      </c>
      <c r="D8" s="20">
        <v>300</v>
      </c>
      <c r="E8" s="6">
        <v>10000</v>
      </c>
      <c r="F8" s="20">
        <v>350</v>
      </c>
      <c r="G8" s="3">
        <v>10498</v>
      </c>
      <c r="H8" s="3">
        <v>10498</v>
      </c>
      <c r="I8" s="3">
        <v>4200</v>
      </c>
      <c r="J8" s="20">
        <v>5249</v>
      </c>
      <c r="K8" s="6">
        <v>10175</v>
      </c>
      <c r="L8" s="20">
        <v>180</v>
      </c>
      <c r="M8" s="3">
        <v>10600</v>
      </c>
      <c r="N8" s="3">
        <v>10600</v>
      </c>
      <c r="O8" s="3">
        <v>4300</v>
      </c>
      <c r="P8" s="3">
        <v>5300</v>
      </c>
      <c r="Q8" s="20">
        <v>1050</v>
      </c>
      <c r="R8" s="4" t="s">
        <v>33</v>
      </c>
      <c r="X8" s="30" t="s">
        <v>27</v>
      </c>
      <c r="Y8" s="6">
        <v>20000</v>
      </c>
      <c r="Z8" s="30" t="s">
        <v>23</v>
      </c>
      <c r="AA8" s="26">
        <v>6.2500000000000003E-3</v>
      </c>
      <c r="AB8" s="31" t="s">
        <v>34</v>
      </c>
      <c r="AC8" s="20"/>
    </row>
    <row r="9" spans="1:35" ht="15" customHeight="1" x14ac:dyDescent="0.15">
      <c r="B9" s="4" t="s">
        <v>35</v>
      </c>
      <c r="C9" s="19">
        <v>0.1111111111111111</v>
      </c>
      <c r="D9" s="20">
        <v>300</v>
      </c>
      <c r="E9" s="6">
        <v>10000</v>
      </c>
      <c r="F9" s="20">
        <v>550</v>
      </c>
      <c r="G9" s="3">
        <v>20996</v>
      </c>
      <c r="H9" s="3">
        <v>20996</v>
      </c>
      <c r="I9" s="3">
        <v>8400</v>
      </c>
      <c r="J9" s="20">
        <v>10498</v>
      </c>
      <c r="K9" s="6">
        <v>20000</v>
      </c>
      <c r="L9" s="20">
        <v>275</v>
      </c>
      <c r="M9" s="3">
        <v>6998</v>
      </c>
      <c r="N9" s="3">
        <v>6998</v>
      </c>
      <c r="O9" s="3">
        <v>2800</v>
      </c>
      <c r="P9" s="3">
        <v>3499</v>
      </c>
      <c r="Q9" s="20">
        <v>430</v>
      </c>
      <c r="R9" s="4" t="s">
        <v>36</v>
      </c>
      <c r="S9" s="4" t="s">
        <v>37</v>
      </c>
      <c r="X9" s="30" t="s">
        <v>27</v>
      </c>
      <c r="Y9" s="6">
        <v>25000</v>
      </c>
      <c r="Z9" s="30" t="s">
        <v>23</v>
      </c>
      <c r="AA9" s="26">
        <v>6.9444444444444397E-3</v>
      </c>
      <c r="AB9" s="31" t="s">
        <v>38</v>
      </c>
      <c r="AC9" s="20">
        <v>1</v>
      </c>
    </row>
    <row r="10" spans="1:35" ht="15" customHeight="1" x14ac:dyDescent="0.15">
      <c r="B10" s="4" t="s">
        <v>39</v>
      </c>
      <c r="C10" s="19">
        <v>0.22222222222222221</v>
      </c>
      <c r="D10" s="20">
        <v>650</v>
      </c>
      <c r="E10" s="6">
        <v>10000</v>
      </c>
      <c r="F10" s="20">
        <v>850</v>
      </c>
      <c r="G10" s="3">
        <v>41992</v>
      </c>
      <c r="H10" s="3">
        <v>41992</v>
      </c>
      <c r="I10" s="3">
        <v>16800</v>
      </c>
      <c r="J10" s="20">
        <v>20996</v>
      </c>
      <c r="K10" s="6">
        <v>30000</v>
      </c>
      <c r="L10" s="20">
        <v>450</v>
      </c>
      <c r="M10" s="3">
        <v>29900</v>
      </c>
      <c r="N10" s="3">
        <v>29900</v>
      </c>
      <c r="O10" s="3">
        <v>12000</v>
      </c>
      <c r="P10" s="3">
        <v>14900</v>
      </c>
      <c r="Q10" s="20">
        <v>650</v>
      </c>
      <c r="R10" s="4" t="s">
        <v>40</v>
      </c>
      <c r="S10" s="4" t="s">
        <v>41</v>
      </c>
      <c r="X10" s="30" t="s">
        <v>27</v>
      </c>
      <c r="Y10" s="6">
        <v>30000</v>
      </c>
      <c r="Z10" s="30" t="s">
        <v>23</v>
      </c>
      <c r="AA10" s="26">
        <v>7.6388888888888904E-3</v>
      </c>
      <c r="AB10" s="31"/>
      <c r="AC10" s="20"/>
    </row>
    <row r="11" spans="1:35" ht="15" customHeight="1" x14ac:dyDescent="0.15">
      <c r="B11" s="4" t="s">
        <v>42</v>
      </c>
      <c r="C11" s="19">
        <v>0.44444444444444442</v>
      </c>
      <c r="D11" s="20">
        <v>650</v>
      </c>
      <c r="E11" s="6">
        <v>10000</v>
      </c>
      <c r="F11" s="20">
        <v>1250</v>
      </c>
      <c r="G11" s="3">
        <v>83984</v>
      </c>
      <c r="H11" s="3">
        <v>83984</v>
      </c>
      <c r="I11" s="3">
        <v>33600</v>
      </c>
      <c r="J11" s="20">
        <v>41992</v>
      </c>
      <c r="K11" s="6">
        <v>40000</v>
      </c>
      <c r="L11" s="20">
        <v>700</v>
      </c>
      <c r="M11" s="3">
        <v>52400</v>
      </c>
      <c r="N11" s="3">
        <v>52400</v>
      </c>
      <c r="O11" s="3">
        <v>21000</v>
      </c>
      <c r="P11" s="3">
        <v>26200</v>
      </c>
      <c r="Q11" s="20">
        <v>900</v>
      </c>
      <c r="R11" s="32" t="s">
        <v>43</v>
      </c>
      <c r="S11" s="4" t="s">
        <v>44</v>
      </c>
      <c r="X11" s="30" t="s">
        <v>27</v>
      </c>
      <c r="Y11" s="6">
        <v>35000</v>
      </c>
      <c r="Z11" s="30" t="s">
        <v>23</v>
      </c>
      <c r="AA11" s="26">
        <v>8.3333333333333297E-3</v>
      </c>
      <c r="AB11" s="31"/>
      <c r="AC11" s="20"/>
    </row>
    <row r="12" spans="1:35" ht="15" customHeight="1" x14ac:dyDescent="0.15">
      <c r="B12" s="4" t="s">
        <v>45</v>
      </c>
      <c r="C12" s="19">
        <v>0.88888888888888884</v>
      </c>
      <c r="D12" s="20">
        <v>1000</v>
      </c>
      <c r="E12" s="6">
        <v>10000</v>
      </c>
      <c r="F12" s="20">
        <v>1900</v>
      </c>
      <c r="G12" s="3">
        <v>167968</v>
      </c>
      <c r="H12" s="3">
        <f>H11*2</f>
        <v>167968</v>
      </c>
      <c r="I12" s="3">
        <f>I11*2</f>
        <v>67200</v>
      </c>
      <c r="J12" s="20">
        <f>J11*2</f>
        <v>83984</v>
      </c>
      <c r="K12" s="6">
        <v>70000</v>
      </c>
      <c r="L12" s="20">
        <v>1075</v>
      </c>
      <c r="M12" s="3">
        <v>93300</v>
      </c>
      <c r="N12" s="3">
        <v>93300</v>
      </c>
      <c r="O12" s="3">
        <v>37300</v>
      </c>
      <c r="P12" s="3">
        <v>46600</v>
      </c>
      <c r="Q12" s="20">
        <v>1100</v>
      </c>
      <c r="R12" s="32" t="s">
        <v>46</v>
      </c>
      <c r="S12" s="4" t="s">
        <v>47</v>
      </c>
      <c r="X12" s="30" t="s">
        <v>27</v>
      </c>
      <c r="Y12" s="6">
        <v>40000</v>
      </c>
      <c r="Z12" s="30" t="s">
        <v>48</v>
      </c>
      <c r="AA12" s="26">
        <v>9.0277777777777804E-3</v>
      </c>
      <c r="AB12" s="31"/>
      <c r="AC12" s="20"/>
    </row>
    <row r="13" spans="1:35" ht="15" customHeight="1" x14ac:dyDescent="0.15">
      <c r="B13" s="4" t="s">
        <v>49</v>
      </c>
      <c r="C13" s="19">
        <v>1.7777777777777777</v>
      </c>
      <c r="D13" s="20">
        <v>4400</v>
      </c>
      <c r="E13" s="6">
        <v>10000</v>
      </c>
      <c r="F13" s="20">
        <v>2850</v>
      </c>
      <c r="G13" s="3">
        <v>251952</v>
      </c>
      <c r="H13" s="3">
        <v>251952</v>
      </c>
      <c r="I13" s="3">
        <v>100800</v>
      </c>
      <c r="J13" s="20">
        <v>125976</v>
      </c>
      <c r="K13" s="6">
        <v>90000</v>
      </c>
      <c r="L13" s="20">
        <v>1650</v>
      </c>
      <c r="M13" s="3">
        <v>50390</v>
      </c>
      <c r="N13" s="3">
        <v>50390</v>
      </c>
      <c r="O13" s="3">
        <v>20160</v>
      </c>
      <c r="P13" s="3">
        <v>25195</v>
      </c>
      <c r="Q13" s="20">
        <v>840</v>
      </c>
      <c r="R13" s="32" t="s">
        <v>50</v>
      </c>
      <c r="S13" s="4" t="s">
        <v>51</v>
      </c>
      <c r="X13" s="30" t="s">
        <v>27</v>
      </c>
      <c r="Y13" s="6">
        <v>45000</v>
      </c>
      <c r="Z13" s="30" t="s">
        <v>48</v>
      </c>
      <c r="AA13" s="26">
        <v>9.7222222222222206E-3</v>
      </c>
      <c r="AB13" s="31" t="s">
        <v>52</v>
      </c>
      <c r="AC13" s="20"/>
    </row>
    <row r="14" spans="1:35" ht="15" customHeight="1" x14ac:dyDescent="0.15">
      <c r="B14" s="4" t="s">
        <v>53</v>
      </c>
      <c r="C14" s="19">
        <v>2.1333333333333333</v>
      </c>
      <c r="D14" s="20">
        <v>4400</v>
      </c>
      <c r="E14" s="6">
        <v>10000</v>
      </c>
      <c r="F14" s="20">
        <v>4300</v>
      </c>
      <c r="G14" s="3">
        <v>377928</v>
      </c>
      <c r="H14" s="3">
        <v>377928</v>
      </c>
      <c r="I14" s="3">
        <v>151200</v>
      </c>
      <c r="J14" s="20">
        <v>188964</v>
      </c>
      <c r="K14" s="6">
        <v>150000</v>
      </c>
      <c r="L14" s="20">
        <v>2500</v>
      </c>
      <c r="M14" s="3">
        <v>68714</v>
      </c>
      <c r="N14" s="3">
        <v>68714</v>
      </c>
      <c r="O14" s="3">
        <v>27490</v>
      </c>
      <c r="P14" s="3">
        <v>34357</v>
      </c>
      <c r="Q14" s="20">
        <v>600</v>
      </c>
      <c r="R14" s="32" t="s">
        <v>54</v>
      </c>
      <c r="S14" s="4" t="s">
        <v>55</v>
      </c>
      <c r="X14" s="30" t="s">
        <v>27</v>
      </c>
      <c r="Y14" s="6">
        <v>50000</v>
      </c>
      <c r="Z14" s="30" t="s">
        <v>48</v>
      </c>
      <c r="AA14" s="26">
        <v>1.0416666666666701E-2</v>
      </c>
      <c r="AB14" s="31" t="s">
        <v>56</v>
      </c>
      <c r="AC14" s="20">
        <v>1</v>
      </c>
    </row>
    <row r="15" spans="1:35" ht="15" customHeight="1" x14ac:dyDescent="0.15">
      <c r="B15" s="4" t="s">
        <v>57</v>
      </c>
      <c r="R15" s="32" t="s">
        <v>58</v>
      </c>
      <c r="X15" s="30" t="s">
        <v>27</v>
      </c>
      <c r="Y15" s="6">
        <v>60000</v>
      </c>
      <c r="Z15" s="30" t="s">
        <v>48</v>
      </c>
      <c r="AA15" s="26">
        <v>1.1111111111111099E-2</v>
      </c>
      <c r="AB15" s="31"/>
      <c r="AC15" s="20"/>
    </row>
    <row r="16" spans="1:35" ht="15" customHeight="1" x14ac:dyDescent="0.15">
      <c r="B16" s="4" t="s">
        <v>59</v>
      </c>
      <c r="R16" s="32" t="s">
        <v>60</v>
      </c>
      <c r="X16" s="30" t="s">
        <v>27</v>
      </c>
      <c r="Y16" s="6">
        <v>70000</v>
      </c>
      <c r="Z16" s="30" t="s">
        <v>48</v>
      </c>
      <c r="AA16" s="26">
        <v>1.18055555555556E-2</v>
      </c>
      <c r="AB16" s="31"/>
      <c r="AC16" s="20"/>
    </row>
    <row r="17" spans="2:29" ht="15" customHeight="1" x14ac:dyDescent="0.15">
      <c r="B17" s="4" t="s">
        <v>61</v>
      </c>
      <c r="R17" s="32" t="s">
        <v>62</v>
      </c>
      <c r="X17" s="30" t="s">
        <v>27</v>
      </c>
      <c r="Y17" s="6">
        <v>80000</v>
      </c>
      <c r="Z17" s="30" t="s">
        <v>48</v>
      </c>
      <c r="AA17" s="26">
        <v>1.2500000000000001E-2</v>
      </c>
      <c r="AB17" s="31"/>
      <c r="AC17" s="20"/>
    </row>
    <row r="18" spans="2:29" ht="15" customHeight="1" x14ac:dyDescent="0.15">
      <c r="B18" s="4" t="s">
        <v>63</v>
      </c>
      <c r="R18" s="32" t="s">
        <v>64</v>
      </c>
      <c r="X18" s="30" t="s">
        <v>27</v>
      </c>
      <c r="Y18" s="6">
        <v>90000</v>
      </c>
      <c r="Z18" s="30" t="s">
        <v>48</v>
      </c>
      <c r="AA18" s="26">
        <v>1.3194444444444399E-2</v>
      </c>
      <c r="AB18" s="31" t="s">
        <v>65</v>
      </c>
      <c r="AC18" s="20"/>
    </row>
    <row r="19" spans="2:29" ht="15" customHeight="1" x14ac:dyDescent="0.15">
      <c r="B19" s="4" t="s">
        <v>66</v>
      </c>
      <c r="R19" s="32" t="s">
        <v>67</v>
      </c>
      <c r="X19" s="30" t="s">
        <v>27</v>
      </c>
      <c r="Y19" s="6">
        <v>100000</v>
      </c>
      <c r="Z19" s="30" t="s">
        <v>48</v>
      </c>
      <c r="AA19" s="26">
        <v>1.38888888888889E-2</v>
      </c>
      <c r="AB19" s="31" t="s">
        <v>56</v>
      </c>
      <c r="AC19" s="20">
        <v>1</v>
      </c>
    </row>
    <row r="20" spans="2:29" ht="15" customHeight="1" x14ac:dyDescent="0.15">
      <c r="B20" s="33" t="s">
        <v>68</v>
      </c>
      <c r="C20" s="34"/>
      <c r="G20" s="6"/>
      <c r="H20" s="6"/>
      <c r="I20" s="6"/>
      <c r="M20" s="6"/>
      <c r="N20" s="6"/>
      <c r="O20" s="6"/>
      <c r="P20" s="6"/>
      <c r="R20" s="32" t="s">
        <v>69</v>
      </c>
      <c r="S20" s="33"/>
      <c r="T20" s="33"/>
      <c r="V20" s="6"/>
      <c r="X20" s="30" t="s">
        <v>27</v>
      </c>
      <c r="Y20" s="6">
        <v>125000</v>
      </c>
      <c r="Z20" s="30" t="s">
        <v>48</v>
      </c>
      <c r="AA20" s="26">
        <v>1.4583333333333301E-2</v>
      </c>
      <c r="AB20" s="31"/>
      <c r="AC20" s="20"/>
    </row>
    <row r="21" spans="2:29" ht="15" customHeight="1" x14ac:dyDescent="0.15">
      <c r="B21" s="33" t="s">
        <v>70</v>
      </c>
      <c r="C21" s="34"/>
      <c r="G21" s="6"/>
      <c r="H21" s="6"/>
      <c r="I21" s="6"/>
      <c r="M21" s="6"/>
      <c r="N21" s="6"/>
      <c r="O21" s="6"/>
      <c r="P21" s="6"/>
      <c r="R21" s="32" t="s">
        <v>71</v>
      </c>
      <c r="S21" s="33"/>
      <c r="T21" s="33"/>
      <c r="V21" s="6"/>
      <c r="X21" s="30" t="s">
        <v>27</v>
      </c>
      <c r="Y21" s="6">
        <v>150000</v>
      </c>
      <c r="Z21" s="30" t="s">
        <v>48</v>
      </c>
      <c r="AA21" s="26">
        <v>1.52777777777778E-2</v>
      </c>
      <c r="AB21" s="31"/>
      <c r="AC21" s="20"/>
    </row>
    <row r="22" spans="2:29" ht="15" customHeight="1" x14ac:dyDescent="0.15">
      <c r="B22" s="33" t="s">
        <v>72</v>
      </c>
      <c r="C22" s="34"/>
      <c r="G22" s="6"/>
      <c r="H22" s="6"/>
      <c r="I22" s="6"/>
      <c r="M22" s="6"/>
      <c r="N22" s="6"/>
      <c r="O22" s="6"/>
      <c r="P22" s="6"/>
      <c r="R22" s="32" t="s">
        <v>73</v>
      </c>
      <c r="S22" s="33"/>
      <c r="T22" s="33"/>
      <c r="V22" s="6"/>
      <c r="X22" s="30" t="s">
        <v>27</v>
      </c>
      <c r="Y22" s="6">
        <v>175000</v>
      </c>
      <c r="Z22" s="30" t="s">
        <v>48</v>
      </c>
      <c r="AA22" s="26">
        <v>1.59722222222222E-2</v>
      </c>
      <c r="AB22" s="31"/>
      <c r="AC22" s="20"/>
    </row>
    <row r="23" spans="2:29" ht="15" customHeight="1" x14ac:dyDescent="0.15">
      <c r="B23" s="33" t="s">
        <v>74</v>
      </c>
      <c r="C23" s="34"/>
      <c r="G23" s="6"/>
      <c r="H23" s="6"/>
      <c r="I23" s="6"/>
      <c r="M23" s="6"/>
      <c r="N23" s="6"/>
      <c r="O23" s="6"/>
      <c r="P23" s="6"/>
      <c r="R23" s="32" t="s">
        <v>75</v>
      </c>
      <c r="S23" s="33"/>
      <c r="T23" s="33"/>
      <c r="V23" s="6"/>
      <c r="X23" s="30" t="s">
        <v>27</v>
      </c>
      <c r="Y23" s="6">
        <v>200000</v>
      </c>
      <c r="Z23" s="30" t="s">
        <v>48</v>
      </c>
      <c r="AA23" s="26">
        <v>1.6666666666666601E-2</v>
      </c>
      <c r="AB23" s="31"/>
      <c r="AC23" s="20"/>
    </row>
    <row r="24" spans="2:29" ht="15" customHeight="1" x14ac:dyDescent="0.15">
      <c r="B24" s="15" t="s">
        <v>76</v>
      </c>
      <c r="C24" s="35"/>
      <c r="D24" s="36"/>
      <c r="E24" s="37"/>
      <c r="F24" s="38"/>
      <c r="G24" s="37"/>
      <c r="H24" s="37"/>
      <c r="I24" s="37"/>
      <c r="J24" s="38"/>
      <c r="K24" s="37"/>
      <c r="L24" s="38"/>
      <c r="M24" s="37"/>
      <c r="N24" s="37"/>
      <c r="O24" s="37"/>
      <c r="P24" s="37"/>
      <c r="Q24" s="38"/>
      <c r="R24" s="39" t="s">
        <v>77</v>
      </c>
      <c r="S24" s="15"/>
      <c r="T24" s="15"/>
      <c r="U24" s="16"/>
      <c r="V24" s="40"/>
      <c r="W24" s="36"/>
      <c r="X24" s="41" t="s">
        <v>27</v>
      </c>
      <c r="Y24" s="40">
        <v>250000</v>
      </c>
      <c r="Z24" s="41" t="s">
        <v>48</v>
      </c>
      <c r="AA24" s="42">
        <v>1.7361111111111101E-2</v>
      </c>
      <c r="AB24" s="41" t="s">
        <v>56</v>
      </c>
      <c r="AC24" s="36">
        <v>1</v>
      </c>
    </row>
    <row r="25" spans="2:29" ht="15" customHeight="1" x14ac:dyDescent="0.15">
      <c r="B25" s="4" t="s">
        <v>26</v>
      </c>
      <c r="C25" s="19" t="s">
        <v>78</v>
      </c>
      <c r="D25" s="20" t="s">
        <v>78</v>
      </c>
      <c r="E25" s="43" t="s">
        <v>78</v>
      </c>
      <c r="F25" s="28">
        <v>0</v>
      </c>
      <c r="G25" s="29"/>
      <c r="H25" s="29"/>
      <c r="I25" s="29"/>
      <c r="J25" s="28"/>
      <c r="K25" s="27"/>
      <c r="L25" s="28"/>
      <c r="M25" s="29"/>
      <c r="N25" s="29"/>
      <c r="O25" s="29"/>
      <c r="P25" s="29"/>
      <c r="Q25" s="28"/>
      <c r="X25" s="25" t="s">
        <v>79</v>
      </c>
      <c r="Y25" s="20">
        <v>1500</v>
      </c>
    </row>
    <row r="26" spans="2:29" ht="15" customHeight="1" x14ac:dyDescent="0.15">
      <c r="B26" s="4" t="s">
        <v>29</v>
      </c>
      <c r="C26" s="19">
        <v>2.4305555555555556E-3</v>
      </c>
      <c r="D26" s="20">
        <v>1</v>
      </c>
      <c r="E26" s="27">
        <v>5000</v>
      </c>
      <c r="F26" s="28">
        <v>90</v>
      </c>
      <c r="G26" s="29">
        <v>1800</v>
      </c>
      <c r="H26" s="29">
        <v>1440</v>
      </c>
      <c r="I26" s="29">
        <v>540</v>
      </c>
      <c r="J26" s="28">
        <v>900</v>
      </c>
      <c r="K26" s="27">
        <v>2575</v>
      </c>
      <c r="L26" s="28">
        <v>17</v>
      </c>
      <c r="M26" s="29">
        <v>4600</v>
      </c>
      <c r="N26" s="29">
        <v>3600</v>
      </c>
      <c r="O26" s="29">
        <v>1400</v>
      </c>
      <c r="P26" s="29">
        <v>2300</v>
      </c>
      <c r="Q26" s="28">
        <v>350</v>
      </c>
      <c r="X26" s="30" t="s">
        <v>80</v>
      </c>
      <c r="Y26" s="20">
        <v>2500</v>
      </c>
    </row>
    <row r="27" spans="2:29" ht="15" customHeight="1" x14ac:dyDescent="0.15">
      <c r="B27" s="4" t="s">
        <v>31</v>
      </c>
      <c r="C27" s="19">
        <v>4.8611111111111112E-3</v>
      </c>
      <c r="D27" s="20">
        <v>70</v>
      </c>
      <c r="E27" s="27">
        <v>5000</v>
      </c>
      <c r="F27" s="28">
        <v>100</v>
      </c>
      <c r="G27" s="29">
        <v>3240</v>
      </c>
      <c r="H27" s="29">
        <v>2592</v>
      </c>
      <c r="I27" s="29">
        <v>972</v>
      </c>
      <c r="J27" s="28">
        <v>1620</v>
      </c>
      <c r="K27" s="27">
        <v>2600</v>
      </c>
      <c r="L27" s="28">
        <v>35</v>
      </c>
      <c r="M27" s="29">
        <v>5400</v>
      </c>
      <c r="N27" s="29">
        <v>4400</v>
      </c>
      <c r="O27" s="29">
        <v>1600</v>
      </c>
      <c r="P27" s="29">
        <v>2800</v>
      </c>
      <c r="Q27" s="28">
        <v>450</v>
      </c>
      <c r="X27" s="30" t="s">
        <v>80</v>
      </c>
      <c r="Y27" s="20">
        <v>5000</v>
      </c>
    </row>
    <row r="28" spans="2:29" ht="15" customHeight="1" x14ac:dyDescent="0.15">
      <c r="B28" s="4" t="s">
        <v>33</v>
      </c>
      <c r="C28" s="19">
        <v>9.7222222222222224E-3</v>
      </c>
      <c r="D28" s="20">
        <v>70</v>
      </c>
      <c r="E28" s="27">
        <v>5000</v>
      </c>
      <c r="F28" s="28">
        <v>150</v>
      </c>
      <c r="G28" s="29">
        <v>5832</v>
      </c>
      <c r="H28" s="29">
        <v>4666</v>
      </c>
      <c r="I28" s="29">
        <v>1750</v>
      </c>
      <c r="J28" s="28">
        <v>2916</v>
      </c>
      <c r="K28" s="27">
        <v>2650</v>
      </c>
      <c r="L28" s="28">
        <v>65</v>
      </c>
      <c r="M28" s="29">
        <v>7400</v>
      </c>
      <c r="N28" s="29">
        <v>5800</v>
      </c>
      <c r="O28" s="29">
        <v>2200</v>
      </c>
      <c r="P28" s="29">
        <v>3700</v>
      </c>
      <c r="Q28" s="28">
        <v>550</v>
      </c>
      <c r="R28" s="4" t="s">
        <v>81</v>
      </c>
      <c r="X28" s="30" t="s">
        <v>80</v>
      </c>
      <c r="Y28" s="20">
        <v>7500</v>
      </c>
    </row>
    <row r="29" spans="2:29" ht="15" customHeight="1" x14ac:dyDescent="0.15">
      <c r="B29" s="4" t="s">
        <v>36</v>
      </c>
      <c r="C29" s="19">
        <v>1.9444444444444445E-2</v>
      </c>
      <c r="D29" s="20">
        <v>130</v>
      </c>
      <c r="E29" s="27">
        <v>5000</v>
      </c>
      <c r="F29" s="28">
        <v>210</v>
      </c>
      <c r="G29" s="29">
        <v>10498</v>
      </c>
      <c r="H29" s="29">
        <v>8399</v>
      </c>
      <c r="I29" s="29">
        <v>3150</v>
      </c>
      <c r="J29" s="28">
        <v>5249</v>
      </c>
      <c r="K29" s="27">
        <v>10175</v>
      </c>
      <c r="L29" s="28">
        <v>107</v>
      </c>
      <c r="M29" s="29">
        <v>10600</v>
      </c>
      <c r="N29" s="29">
        <v>8500</v>
      </c>
      <c r="O29" s="29">
        <v>3200</v>
      </c>
      <c r="P29" s="29">
        <v>5300</v>
      </c>
      <c r="Q29" s="28">
        <v>900</v>
      </c>
      <c r="R29" s="4" t="s">
        <v>82</v>
      </c>
      <c r="X29" s="30" t="s">
        <v>80</v>
      </c>
      <c r="Y29" s="20">
        <v>10000</v>
      </c>
    </row>
    <row r="30" spans="2:29" ht="15" customHeight="1" x14ac:dyDescent="0.15">
      <c r="B30" s="4" t="s">
        <v>83</v>
      </c>
      <c r="C30" s="19">
        <v>3.888888888888889E-2</v>
      </c>
      <c r="D30" s="20">
        <v>130</v>
      </c>
      <c r="E30" s="27">
        <v>5000</v>
      </c>
      <c r="F30" s="28">
        <v>330</v>
      </c>
      <c r="G30" s="29">
        <v>20996</v>
      </c>
      <c r="H30" s="29">
        <v>16798</v>
      </c>
      <c r="I30" s="29">
        <v>6300</v>
      </c>
      <c r="J30" s="28">
        <v>10498</v>
      </c>
      <c r="K30" s="27">
        <v>20000</v>
      </c>
      <c r="L30" s="28">
        <v>172</v>
      </c>
      <c r="M30" s="29">
        <v>17400</v>
      </c>
      <c r="N30" s="29">
        <v>13900</v>
      </c>
      <c r="O30" s="29">
        <v>5200</v>
      </c>
      <c r="P30" s="29">
        <v>8700</v>
      </c>
      <c r="Q30" s="28">
        <v>750</v>
      </c>
      <c r="R30" s="4" t="s">
        <v>84</v>
      </c>
      <c r="X30" s="30" t="s">
        <v>80</v>
      </c>
      <c r="Y30" s="20">
        <v>12500</v>
      </c>
    </row>
    <row r="31" spans="2:29" ht="15" customHeight="1" x14ac:dyDescent="0.15">
      <c r="B31" s="4" t="s">
        <v>43</v>
      </c>
      <c r="C31" s="19">
        <v>7.7777777777777779E-2</v>
      </c>
      <c r="D31" s="20">
        <v>300</v>
      </c>
      <c r="E31" s="27">
        <v>5000</v>
      </c>
      <c r="F31" s="28">
        <v>510</v>
      </c>
      <c r="G31" s="29">
        <v>41992</v>
      </c>
      <c r="H31" s="29">
        <v>33596</v>
      </c>
      <c r="I31" s="29">
        <v>12600</v>
      </c>
      <c r="J31" s="28">
        <v>20996</v>
      </c>
      <c r="K31" s="27">
        <v>20000</v>
      </c>
      <c r="L31" s="28">
        <v>275</v>
      </c>
      <c r="M31" s="29">
        <v>29900</v>
      </c>
      <c r="N31" s="29">
        <v>23900</v>
      </c>
      <c r="O31" s="29">
        <v>9000</v>
      </c>
      <c r="P31" s="29">
        <v>14900</v>
      </c>
      <c r="Q31" s="28">
        <v>550</v>
      </c>
      <c r="R31" s="4" t="s">
        <v>85</v>
      </c>
      <c r="X31" s="30" t="s">
        <v>80</v>
      </c>
      <c r="Y31" s="20">
        <v>15000</v>
      </c>
    </row>
    <row r="32" spans="2:29" ht="15" customHeight="1" x14ac:dyDescent="0.15">
      <c r="B32" s="4" t="s">
        <v>46</v>
      </c>
      <c r="C32" s="19">
        <v>0.15555555555555556</v>
      </c>
      <c r="D32" s="20">
        <v>300</v>
      </c>
      <c r="E32" s="27">
        <v>5000</v>
      </c>
      <c r="F32" s="28">
        <v>750</v>
      </c>
      <c r="G32" s="29">
        <v>83984</v>
      </c>
      <c r="H32" s="29">
        <v>67192</v>
      </c>
      <c r="I32" s="29">
        <v>25200</v>
      </c>
      <c r="J32" s="28">
        <v>41992</v>
      </c>
      <c r="K32" s="27">
        <v>30000</v>
      </c>
      <c r="L32" s="28">
        <v>425</v>
      </c>
      <c r="M32" s="29">
        <v>52400</v>
      </c>
      <c r="N32" s="29">
        <v>41900</v>
      </c>
      <c r="O32" s="29">
        <v>15700</v>
      </c>
      <c r="P32" s="29">
        <v>26200</v>
      </c>
      <c r="Q32" s="28">
        <v>750</v>
      </c>
      <c r="R32" s="32" t="s">
        <v>86</v>
      </c>
      <c r="X32" s="30" t="s">
        <v>80</v>
      </c>
      <c r="Y32" s="20">
        <v>17500</v>
      </c>
    </row>
    <row r="33" spans="2:29" ht="15" customHeight="1" x14ac:dyDescent="0.15">
      <c r="B33" s="4" t="s">
        <v>50</v>
      </c>
      <c r="C33" s="19">
        <v>0.31111111111111112</v>
      </c>
      <c r="D33" s="20">
        <v>650</v>
      </c>
      <c r="E33" s="27">
        <v>5000</v>
      </c>
      <c r="F33" s="28">
        <v>1140</v>
      </c>
      <c r="G33" s="29">
        <v>167968</v>
      </c>
      <c r="H33" s="29">
        <v>134384</v>
      </c>
      <c r="I33" s="29">
        <v>50400</v>
      </c>
      <c r="J33" s="28">
        <v>83984</v>
      </c>
      <c r="K33" s="27">
        <v>60000</v>
      </c>
      <c r="L33" s="28">
        <v>650</v>
      </c>
      <c r="M33" s="29">
        <v>93300</v>
      </c>
      <c r="N33" s="29">
        <v>74600</v>
      </c>
      <c r="O33" s="29">
        <v>28000</v>
      </c>
      <c r="P33" s="29">
        <v>46600</v>
      </c>
      <c r="Q33" s="28">
        <v>850</v>
      </c>
      <c r="R33" s="32" t="s">
        <v>87</v>
      </c>
      <c r="X33" s="30" t="s">
        <v>80</v>
      </c>
      <c r="Y33" s="20">
        <v>20000</v>
      </c>
    </row>
    <row r="34" spans="2:29" ht="15" customHeight="1" x14ac:dyDescent="0.15">
      <c r="B34" s="4" t="s">
        <v>54</v>
      </c>
      <c r="C34" s="19">
        <v>0.62222222222222223</v>
      </c>
      <c r="D34" s="20">
        <v>1000</v>
      </c>
      <c r="E34" s="27">
        <v>5000</v>
      </c>
      <c r="F34" s="28">
        <v>1710</v>
      </c>
      <c r="G34" s="29">
        <v>251952</v>
      </c>
      <c r="H34" s="29">
        <v>201576</v>
      </c>
      <c r="I34" s="29">
        <v>75600</v>
      </c>
      <c r="J34" s="28">
        <v>125976</v>
      </c>
      <c r="K34" s="27">
        <v>70000</v>
      </c>
      <c r="L34" s="28">
        <v>975</v>
      </c>
      <c r="M34" s="29">
        <v>50390</v>
      </c>
      <c r="N34" s="29">
        <v>40315</v>
      </c>
      <c r="O34" s="29">
        <v>15120</v>
      </c>
      <c r="P34" s="29">
        <v>25195</v>
      </c>
      <c r="Q34" s="28">
        <v>675</v>
      </c>
      <c r="R34" s="32" t="s">
        <v>88</v>
      </c>
      <c r="X34" s="30" t="s">
        <v>80</v>
      </c>
      <c r="Y34" s="20">
        <v>22500</v>
      </c>
    </row>
    <row r="35" spans="2:29" ht="15" customHeight="1" x14ac:dyDescent="0.15">
      <c r="B35" s="4" t="s">
        <v>58</v>
      </c>
      <c r="E35" s="27"/>
      <c r="F35" s="28"/>
      <c r="G35" s="29"/>
      <c r="H35" s="29"/>
      <c r="I35" s="29"/>
      <c r="J35" s="28"/>
      <c r="K35" s="27"/>
      <c r="L35" s="28"/>
      <c r="M35" s="29"/>
      <c r="N35" s="29"/>
      <c r="O35" s="29"/>
      <c r="P35" s="29"/>
      <c r="Q35" s="28"/>
      <c r="R35" s="32" t="s">
        <v>89</v>
      </c>
      <c r="X35" s="30" t="s">
        <v>80</v>
      </c>
      <c r="Y35" s="20">
        <v>25000</v>
      </c>
    </row>
    <row r="36" spans="2:29" ht="15" customHeight="1" x14ac:dyDescent="0.15">
      <c r="B36" s="4" t="s">
        <v>60</v>
      </c>
      <c r="E36" s="27"/>
      <c r="F36" s="28"/>
      <c r="G36" s="29"/>
      <c r="H36" s="29"/>
      <c r="I36" s="29"/>
      <c r="J36" s="28"/>
      <c r="K36" s="27"/>
      <c r="L36" s="28"/>
      <c r="M36" s="29"/>
      <c r="N36" s="29"/>
      <c r="O36" s="29"/>
      <c r="P36" s="29"/>
      <c r="Q36" s="28"/>
      <c r="R36" s="32" t="s">
        <v>90</v>
      </c>
      <c r="X36" s="30" t="s">
        <v>80</v>
      </c>
      <c r="Y36" s="20">
        <v>30000</v>
      </c>
    </row>
    <row r="37" spans="2:29" ht="15" customHeight="1" x14ac:dyDescent="0.15">
      <c r="B37" s="33" t="s">
        <v>62</v>
      </c>
      <c r="C37" s="34"/>
      <c r="E37" s="27"/>
      <c r="F37" s="28"/>
      <c r="G37" s="27"/>
      <c r="H37" s="27"/>
      <c r="I37" s="27"/>
      <c r="J37" s="28"/>
      <c r="K37" s="27"/>
      <c r="L37" s="28"/>
      <c r="M37" s="27"/>
      <c r="N37" s="27"/>
      <c r="O37" s="27"/>
      <c r="P37" s="27"/>
      <c r="Q37" s="28"/>
      <c r="R37" s="32" t="s">
        <v>91</v>
      </c>
      <c r="S37" s="33"/>
      <c r="T37" s="33"/>
      <c r="V37" s="6"/>
      <c r="X37" s="30" t="s">
        <v>80</v>
      </c>
      <c r="Y37" s="20">
        <v>35000</v>
      </c>
      <c r="Z37" s="31"/>
      <c r="AB37" s="31"/>
    </row>
    <row r="38" spans="2:29" ht="15" customHeight="1" x14ac:dyDescent="0.15">
      <c r="B38" s="33" t="s">
        <v>64</v>
      </c>
      <c r="C38" s="34"/>
      <c r="E38" s="27"/>
      <c r="F38" s="28"/>
      <c r="G38" s="27"/>
      <c r="H38" s="27"/>
      <c r="I38" s="27"/>
      <c r="J38" s="28"/>
      <c r="K38" s="27"/>
      <c r="L38" s="28"/>
      <c r="M38" s="27"/>
      <c r="N38" s="27"/>
      <c r="O38" s="27"/>
      <c r="P38" s="27"/>
      <c r="Q38" s="28"/>
      <c r="R38" s="32" t="s">
        <v>92</v>
      </c>
      <c r="S38" s="33"/>
      <c r="T38" s="33"/>
      <c r="V38" s="6"/>
      <c r="X38" s="30" t="s">
        <v>80</v>
      </c>
      <c r="Y38" s="20">
        <v>40000</v>
      </c>
      <c r="Z38" s="31"/>
      <c r="AB38" s="31"/>
    </row>
    <row r="39" spans="2:29" ht="15" customHeight="1" x14ac:dyDescent="0.15">
      <c r="B39" s="33" t="s">
        <v>67</v>
      </c>
      <c r="C39" s="34"/>
      <c r="E39" s="27"/>
      <c r="F39" s="28"/>
      <c r="G39" s="27"/>
      <c r="H39" s="27"/>
      <c r="I39" s="27"/>
      <c r="J39" s="28"/>
      <c r="K39" s="27"/>
      <c r="L39" s="28"/>
      <c r="M39" s="27"/>
      <c r="N39" s="27"/>
      <c r="O39" s="27"/>
      <c r="P39" s="27"/>
      <c r="Q39" s="28"/>
      <c r="R39" s="32" t="s">
        <v>93</v>
      </c>
      <c r="S39" s="33"/>
      <c r="T39" s="33"/>
      <c r="V39" s="6"/>
      <c r="X39" s="30" t="s">
        <v>80</v>
      </c>
      <c r="Y39" s="20">
        <v>45000</v>
      </c>
      <c r="Z39" s="31"/>
      <c r="AB39" s="31"/>
    </row>
    <row r="40" spans="2:29" ht="15" customHeight="1" x14ac:dyDescent="0.15">
      <c r="B40" s="33" t="s">
        <v>69</v>
      </c>
      <c r="C40" s="34"/>
      <c r="E40" s="27"/>
      <c r="F40" s="28"/>
      <c r="G40" s="27"/>
      <c r="H40" s="27"/>
      <c r="I40" s="27"/>
      <c r="J40" s="28"/>
      <c r="K40" s="27"/>
      <c r="L40" s="28"/>
      <c r="M40" s="27"/>
      <c r="N40" s="27"/>
      <c r="O40" s="27"/>
      <c r="P40" s="27"/>
      <c r="Q40" s="28"/>
      <c r="R40" s="32" t="s">
        <v>94</v>
      </c>
      <c r="S40" s="33"/>
      <c r="T40" s="33"/>
      <c r="V40" s="6"/>
      <c r="X40" s="30" t="s">
        <v>80</v>
      </c>
      <c r="Y40" s="20">
        <v>50000</v>
      </c>
      <c r="Z40" s="31"/>
      <c r="AB40" s="31"/>
    </row>
    <row r="41" spans="2:29" ht="15" customHeight="1" x14ac:dyDescent="0.15">
      <c r="B41" s="33" t="s">
        <v>71</v>
      </c>
      <c r="C41" s="34"/>
      <c r="E41" s="27"/>
      <c r="F41" s="28"/>
      <c r="G41" s="27"/>
      <c r="H41" s="27"/>
      <c r="I41" s="27"/>
      <c r="J41" s="28"/>
      <c r="K41" s="27"/>
      <c r="L41" s="28"/>
      <c r="M41" s="27"/>
      <c r="N41" s="27"/>
      <c r="O41" s="27"/>
      <c r="P41" s="27"/>
      <c r="Q41" s="28"/>
      <c r="R41" s="32" t="s">
        <v>95</v>
      </c>
      <c r="S41" s="33"/>
      <c r="T41" s="33"/>
      <c r="V41" s="6"/>
      <c r="X41" s="30" t="s">
        <v>80</v>
      </c>
      <c r="Y41" s="20">
        <v>62500</v>
      </c>
      <c r="Z41" s="31"/>
      <c r="AB41" s="31"/>
    </row>
    <row r="42" spans="2:29" ht="15" customHeight="1" x14ac:dyDescent="0.15">
      <c r="B42" s="33" t="s">
        <v>73</v>
      </c>
      <c r="C42" s="34"/>
      <c r="E42" s="27"/>
      <c r="F42" s="28"/>
      <c r="G42" s="27"/>
      <c r="H42" s="27"/>
      <c r="I42" s="27"/>
      <c r="J42" s="28"/>
      <c r="K42" s="27"/>
      <c r="L42" s="28"/>
      <c r="M42" s="27"/>
      <c r="N42" s="27"/>
      <c r="O42" s="27"/>
      <c r="P42" s="27"/>
      <c r="Q42" s="28"/>
      <c r="R42" s="32" t="s">
        <v>96</v>
      </c>
      <c r="S42" s="33"/>
      <c r="T42" s="33"/>
      <c r="V42" s="6"/>
      <c r="X42" s="30" t="s">
        <v>80</v>
      </c>
      <c r="Y42" s="20">
        <v>75000</v>
      </c>
      <c r="Z42" s="31"/>
      <c r="AB42" s="31"/>
    </row>
    <row r="43" spans="2:29" ht="15" customHeight="1" x14ac:dyDescent="0.15">
      <c r="B43" s="33" t="s">
        <v>75</v>
      </c>
      <c r="C43" s="34"/>
      <c r="E43" s="27"/>
      <c r="F43" s="28"/>
      <c r="G43" s="27"/>
      <c r="H43" s="27"/>
      <c r="I43" s="27"/>
      <c r="J43" s="28"/>
      <c r="K43" s="27"/>
      <c r="L43" s="28"/>
      <c r="M43" s="27"/>
      <c r="N43" s="27"/>
      <c r="O43" s="27"/>
      <c r="P43" s="27"/>
      <c r="Q43" s="28"/>
      <c r="R43" s="32" t="s">
        <v>97</v>
      </c>
      <c r="S43" s="33"/>
      <c r="T43" s="33"/>
      <c r="V43" s="6"/>
      <c r="X43" s="30" t="s">
        <v>80</v>
      </c>
      <c r="Y43" s="20">
        <v>87500</v>
      </c>
      <c r="Z43" s="31"/>
      <c r="AB43" s="31"/>
    </row>
    <row r="44" spans="2:29" ht="15" customHeight="1" x14ac:dyDescent="0.15">
      <c r="B44" s="33" t="s">
        <v>77</v>
      </c>
      <c r="C44" s="34"/>
      <c r="E44" s="27"/>
      <c r="F44" s="28"/>
      <c r="G44" s="27"/>
      <c r="H44" s="27"/>
      <c r="I44" s="27"/>
      <c r="J44" s="28"/>
      <c r="K44" s="27"/>
      <c r="L44" s="28"/>
      <c r="M44" s="27"/>
      <c r="N44" s="27"/>
      <c r="O44" s="27"/>
      <c r="P44" s="27"/>
      <c r="Q44" s="28"/>
      <c r="R44" s="32" t="s">
        <v>98</v>
      </c>
      <c r="S44" s="33"/>
      <c r="T44" s="33"/>
      <c r="V44" s="6"/>
      <c r="X44" s="30" t="s">
        <v>80</v>
      </c>
      <c r="Y44" s="20">
        <v>100000</v>
      </c>
      <c r="Z44" s="31"/>
      <c r="AB44" s="31"/>
    </row>
    <row r="45" spans="2:29" ht="15" customHeight="1" x14ac:dyDescent="0.15">
      <c r="B45" s="15" t="s">
        <v>99</v>
      </c>
      <c r="C45" s="35"/>
      <c r="D45" s="36"/>
      <c r="E45" s="37"/>
      <c r="F45" s="38"/>
      <c r="G45" s="37"/>
      <c r="H45" s="37"/>
      <c r="I45" s="37"/>
      <c r="J45" s="38"/>
      <c r="K45" s="37"/>
      <c r="L45" s="38"/>
      <c r="M45" s="37"/>
      <c r="N45" s="37"/>
      <c r="O45" s="37"/>
      <c r="P45" s="37"/>
      <c r="Q45" s="38"/>
      <c r="R45" s="39" t="s">
        <v>100</v>
      </c>
      <c r="S45" s="15"/>
      <c r="T45" s="15"/>
      <c r="U45" s="16"/>
      <c r="V45" s="40"/>
      <c r="W45" s="36"/>
      <c r="X45" s="41" t="s">
        <v>80</v>
      </c>
      <c r="Y45" s="36">
        <v>125000</v>
      </c>
      <c r="Z45" s="45" t="s">
        <v>101</v>
      </c>
      <c r="AA45" s="46">
        <v>0.1</v>
      </c>
      <c r="AB45" s="45"/>
      <c r="AC45" s="46"/>
    </row>
    <row r="46" spans="2:29" ht="15" customHeight="1" x14ac:dyDescent="0.15">
      <c r="B46" s="4" t="s">
        <v>102</v>
      </c>
      <c r="C46" s="19" t="s">
        <v>78</v>
      </c>
      <c r="D46" s="20" t="s">
        <v>78</v>
      </c>
      <c r="E46" s="43" t="s">
        <v>78</v>
      </c>
      <c r="F46" s="28">
        <v>10</v>
      </c>
      <c r="G46" s="29"/>
      <c r="H46" s="29"/>
      <c r="I46" s="29"/>
      <c r="J46" s="28"/>
      <c r="K46" s="27">
        <v>2525</v>
      </c>
      <c r="L46" s="28">
        <v>2</v>
      </c>
      <c r="M46" s="29">
        <v>4000</v>
      </c>
      <c r="N46" s="29">
        <v>4000</v>
      </c>
      <c r="O46" s="29">
        <v>3000</v>
      </c>
      <c r="P46" s="29">
        <v>2100</v>
      </c>
      <c r="Q46" s="28">
        <v>100</v>
      </c>
      <c r="R46" s="4" t="s">
        <v>103</v>
      </c>
      <c r="X46" s="25" t="s">
        <v>104</v>
      </c>
      <c r="Y46" s="20">
        <v>100000</v>
      </c>
    </row>
    <row r="47" spans="2:29" ht="15" customHeight="1" x14ac:dyDescent="0.15">
      <c r="B47" s="4" t="s">
        <v>105</v>
      </c>
      <c r="C47" s="19">
        <v>1.3888888888888889E-3</v>
      </c>
      <c r="D47" s="20">
        <v>1</v>
      </c>
      <c r="E47" s="27">
        <v>25</v>
      </c>
      <c r="F47" s="28">
        <v>20</v>
      </c>
      <c r="G47" s="29">
        <v>680</v>
      </c>
      <c r="H47" s="29">
        <v>680</v>
      </c>
      <c r="I47" s="29">
        <v>510</v>
      </c>
      <c r="J47" s="28">
        <v>340</v>
      </c>
      <c r="K47" s="27">
        <v>2575</v>
      </c>
      <c r="L47" s="28">
        <v>5</v>
      </c>
      <c r="M47" s="29">
        <v>1800</v>
      </c>
      <c r="N47" s="29">
        <v>1800</v>
      </c>
      <c r="O47" s="29">
        <v>1400</v>
      </c>
      <c r="P47" s="29">
        <v>900</v>
      </c>
      <c r="Q47" s="28">
        <v>200</v>
      </c>
      <c r="R47" s="4" t="s">
        <v>106</v>
      </c>
      <c r="X47" s="30" t="s">
        <v>104</v>
      </c>
      <c r="Y47" s="20">
        <v>150000</v>
      </c>
    </row>
    <row r="48" spans="2:29" ht="15" customHeight="1" x14ac:dyDescent="0.15">
      <c r="B48" s="4" t="s">
        <v>107</v>
      </c>
      <c r="C48" s="19">
        <v>2.7777777777777779E-3</v>
      </c>
      <c r="D48" s="20">
        <v>1</v>
      </c>
      <c r="E48" s="27">
        <v>50</v>
      </c>
      <c r="F48" s="28">
        <v>30</v>
      </c>
      <c r="G48" s="29">
        <v>1156</v>
      </c>
      <c r="H48" s="29">
        <v>1156</v>
      </c>
      <c r="I48" s="29">
        <v>867</v>
      </c>
      <c r="J48" s="28">
        <v>578</v>
      </c>
      <c r="K48" s="27">
        <v>2600</v>
      </c>
      <c r="L48" s="28">
        <v>10</v>
      </c>
      <c r="M48" s="29">
        <v>1900</v>
      </c>
      <c r="N48" s="29">
        <v>1900</v>
      </c>
      <c r="O48" s="29">
        <v>1500</v>
      </c>
      <c r="P48" s="29">
        <v>900</v>
      </c>
      <c r="Q48" s="28">
        <v>200</v>
      </c>
      <c r="R48" s="4" t="s">
        <v>28</v>
      </c>
      <c r="X48" s="30" t="s">
        <v>104</v>
      </c>
      <c r="Y48" s="20">
        <v>200000</v>
      </c>
    </row>
    <row r="49" spans="2:28" ht="15" customHeight="1" x14ac:dyDescent="0.15">
      <c r="B49" s="4" t="s">
        <v>108</v>
      </c>
      <c r="C49" s="19">
        <v>5.5555555555555558E-3</v>
      </c>
      <c r="D49" s="20">
        <v>70</v>
      </c>
      <c r="E49" s="27">
        <v>200</v>
      </c>
      <c r="F49" s="28">
        <v>50</v>
      </c>
      <c r="G49" s="29">
        <v>1966</v>
      </c>
      <c r="H49" s="29">
        <v>1966</v>
      </c>
      <c r="I49" s="29">
        <v>1474</v>
      </c>
      <c r="J49" s="28">
        <v>983</v>
      </c>
      <c r="K49" s="27">
        <v>2650</v>
      </c>
      <c r="L49" s="28">
        <v>20</v>
      </c>
      <c r="M49" s="29">
        <v>6900</v>
      </c>
      <c r="N49" s="29">
        <v>2500</v>
      </c>
      <c r="O49" s="29">
        <v>1900</v>
      </c>
      <c r="P49" s="29">
        <v>1200</v>
      </c>
      <c r="Q49" s="28">
        <v>1900</v>
      </c>
      <c r="R49" s="4" t="s">
        <v>30</v>
      </c>
      <c r="S49" s="33"/>
      <c r="T49" s="33"/>
      <c r="X49" s="30" t="s">
        <v>104</v>
      </c>
      <c r="Y49" s="20">
        <v>250000</v>
      </c>
    </row>
    <row r="50" spans="2:28" ht="15" customHeight="1" x14ac:dyDescent="0.15">
      <c r="B50" s="4" t="s">
        <v>109</v>
      </c>
      <c r="C50" s="19">
        <v>1.1111111111111112E-2</v>
      </c>
      <c r="D50" s="20">
        <v>70</v>
      </c>
      <c r="E50" s="27">
        <v>400</v>
      </c>
      <c r="F50" s="28">
        <v>70</v>
      </c>
      <c r="G50" s="29">
        <v>3343</v>
      </c>
      <c r="H50" s="29">
        <v>3343</v>
      </c>
      <c r="I50" s="29">
        <v>2506</v>
      </c>
      <c r="J50" s="28">
        <v>1672</v>
      </c>
      <c r="K50" s="27">
        <v>2675</v>
      </c>
      <c r="L50" s="28">
        <v>35</v>
      </c>
      <c r="M50" s="29">
        <v>3500</v>
      </c>
      <c r="N50" s="29">
        <v>3500</v>
      </c>
      <c r="O50" s="29">
        <v>2600</v>
      </c>
      <c r="P50" s="29">
        <v>1800</v>
      </c>
      <c r="Q50" s="28">
        <v>450</v>
      </c>
      <c r="R50" s="4" t="s">
        <v>32</v>
      </c>
      <c r="S50" s="33"/>
      <c r="T50" s="33"/>
      <c r="X50" s="30" t="s">
        <v>104</v>
      </c>
      <c r="Y50" s="20">
        <v>300000</v>
      </c>
    </row>
    <row r="51" spans="2:28" ht="15" customHeight="1" x14ac:dyDescent="0.15">
      <c r="B51" s="4" t="s">
        <v>110</v>
      </c>
      <c r="C51" s="19">
        <v>2.2222222222222223E-2</v>
      </c>
      <c r="D51" s="20">
        <v>130</v>
      </c>
      <c r="E51" s="27">
        <v>500</v>
      </c>
      <c r="F51" s="28">
        <v>110</v>
      </c>
      <c r="G51" s="29">
        <v>6686</v>
      </c>
      <c r="H51" s="29">
        <v>6686</v>
      </c>
      <c r="I51" s="29">
        <v>5012</v>
      </c>
      <c r="J51" s="28">
        <v>3344</v>
      </c>
      <c r="K51" s="27">
        <v>10000</v>
      </c>
      <c r="L51" s="28">
        <v>57</v>
      </c>
      <c r="M51" s="29">
        <v>5500</v>
      </c>
      <c r="N51" s="29">
        <v>5500</v>
      </c>
      <c r="O51" s="29">
        <v>4100</v>
      </c>
      <c r="P51" s="29">
        <v>2700</v>
      </c>
      <c r="Q51" s="28">
        <v>350</v>
      </c>
      <c r="R51" s="4" t="s">
        <v>35</v>
      </c>
      <c r="S51" s="33"/>
      <c r="T51" s="33"/>
      <c r="X51" s="30" t="s">
        <v>104</v>
      </c>
      <c r="Y51" s="20">
        <v>350000</v>
      </c>
    </row>
    <row r="52" spans="2:28" ht="15" customHeight="1" x14ac:dyDescent="0.15">
      <c r="B52" s="4" t="s">
        <v>111</v>
      </c>
      <c r="C52" s="19">
        <v>4.4444444444444446E-2</v>
      </c>
      <c r="D52" s="20">
        <v>130</v>
      </c>
      <c r="E52" s="27">
        <v>500</v>
      </c>
      <c r="F52" s="28">
        <v>170</v>
      </c>
      <c r="G52" s="29">
        <v>13372</v>
      </c>
      <c r="H52" s="29">
        <v>13372</v>
      </c>
      <c r="I52" s="29">
        <v>10024</v>
      </c>
      <c r="J52" s="28">
        <v>6688</v>
      </c>
      <c r="K52" s="27">
        <v>10000</v>
      </c>
      <c r="L52" s="28">
        <v>90</v>
      </c>
      <c r="M52" s="29">
        <v>9500</v>
      </c>
      <c r="N52" s="29">
        <v>9500</v>
      </c>
      <c r="O52" s="29">
        <v>7100</v>
      </c>
      <c r="P52" s="29">
        <v>4700</v>
      </c>
      <c r="Q52" s="28">
        <v>250</v>
      </c>
      <c r="R52" s="4" t="s">
        <v>39</v>
      </c>
      <c r="S52" s="33"/>
      <c r="T52" s="33"/>
      <c r="X52" s="30" t="s">
        <v>104</v>
      </c>
      <c r="Y52" s="20">
        <v>400000</v>
      </c>
    </row>
    <row r="53" spans="2:28" ht="15" customHeight="1" x14ac:dyDescent="0.15">
      <c r="B53" s="4" t="s">
        <v>112</v>
      </c>
      <c r="C53" s="19">
        <v>8.8888888888888892E-2</v>
      </c>
      <c r="D53" s="20">
        <v>300</v>
      </c>
      <c r="E53" s="27">
        <v>500</v>
      </c>
      <c r="F53" s="28">
        <v>250</v>
      </c>
      <c r="G53" s="29">
        <v>26744</v>
      </c>
      <c r="H53" s="29">
        <v>26744</v>
      </c>
      <c r="I53" s="29">
        <v>20048</v>
      </c>
      <c r="J53" s="28">
        <v>13376</v>
      </c>
      <c r="K53" s="27">
        <v>10000</v>
      </c>
      <c r="L53" s="28">
        <v>140</v>
      </c>
      <c r="M53" s="29">
        <v>16700</v>
      </c>
      <c r="N53" s="29">
        <v>16700</v>
      </c>
      <c r="O53" s="29">
        <v>12500</v>
      </c>
      <c r="P53" s="29">
        <v>8300</v>
      </c>
      <c r="Q53" s="28">
        <v>350</v>
      </c>
      <c r="R53" s="32" t="s">
        <v>113</v>
      </c>
      <c r="S53" s="33"/>
      <c r="T53" s="33"/>
      <c r="X53" s="30" t="s">
        <v>104</v>
      </c>
      <c r="Y53" s="20">
        <v>450000</v>
      </c>
    </row>
    <row r="54" spans="2:28" ht="15" customHeight="1" x14ac:dyDescent="0.15">
      <c r="B54" s="4" t="s">
        <v>114</v>
      </c>
      <c r="C54" s="19">
        <v>0.17777777777777778</v>
      </c>
      <c r="D54" s="20">
        <v>300</v>
      </c>
      <c r="E54" s="27">
        <v>500</v>
      </c>
      <c r="F54" s="28">
        <v>380</v>
      </c>
      <c r="G54" s="29">
        <v>53488</v>
      </c>
      <c r="H54" s="29">
        <v>53488</v>
      </c>
      <c r="I54" s="29">
        <v>40096</v>
      </c>
      <c r="J54" s="28">
        <v>26752</v>
      </c>
      <c r="K54" s="27">
        <v>30000</v>
      </c>
      <c r="L54" s="28">
        <v>217</v>
      </c>
      <c r="M54" s="29">
        <v>29700</v>
      </c>
      <c r="N54" s="29">
        <v>29700</v>
      </c>
      <c r="O54" s="29">
        <v>22200</v>
      </c>
      <c r="P54" s="29">
        <v>14800</v>
      </c>
      <c r="Q54" s="28">
        <v>450</v>
      </c>
      <c r="R54" s="32" t="s">
        <v>45</v>
      </c>
      <c r="S54" s="33"/>
      <c r="T54" s="33"/>
      <c r="X54" s="30" t="s">
        <v>104</v>
      </c>
      <c r="Y54" s="20">
        <v>500000</v>
      </c>
    </row>
    <row r="55" spans="2:28" ht="15" customHeight="1" x14ac:dyDescent="0.15">
      <c r="B55" s="4" t="s">
        <v>115</v>
      </c>
      <c r="C55" s="19">
        <v>0.35555555555555557</v>
      </c>
      <c r="D55" s="20">
        <v>650</v>
      </c>
      <c r="E55" s="27">
        <v>500</v>
      </c>
      <c r="F55" s="28">
        <v>570</v>
      </c>
      <c r="G55" s="29">
        <v>80232</v>
      </c>
      <c r="H55" s="29">
        <v>80232</v>
      </c>
      <c r="I55" s="29">
        <v>60144</v>
      </c>
      <c r="J55" s="28">
        <v>40128</v>
      </c>
      <c r="K55" s="27">
        <v>30000</v>
      </c>
      <c r="L55" s="28">
        <v>325</v>
      </c>
      <c r="M55" s="29">
        <v>16046</v>
      </c>
      <c r="N55" s="29">
        <v>16046</v>
      </c>
      <c r="O55" s="29">
        <v>12028</v>
      </c>
      <c r="P55" s="29">
        <v>8025</v>
      </c>
      <c r="Q55" s="28">
        <v>325</v>
      </c>
      <c r="R55" s="32" t="s">
        <v>49</v>
      </c>
      <c r="S55" s="33"/>
      <c r="T55" s="33"/>
      <c r="X55" s="30" t="s">
        <v>104</v>
      </c>
      <c r="Y55" s="20">
        <v>550000</v>
      </c>
    </row>
    <row r="56" spans="2:28" ht="15" customHeight="1" x14ac:dyDescent="0.15">
      <c r="B56" s="4" t="s">
        <v>116</v>
      </c>
      <c r="C56" s="19">
        <v>0.42666666666666669</v>
      </c>
      <c r="D56" s="20">
        <v>650</v>
      </c>
      <c r="E56" s="27">
        <v>500</v>
      </c>
      <c r="F56" s="28">
        <v>860</v>
      </c>
      <c r="G56" s="29">
        <v>120348</v>
      </c>
      <c r="H56" s="29">
        <v>120348</v>
      </c>
      <c r="I56" s="29">
        <v>90216</v>
      </c>
      <c r="J56" s="28">
        <v>60192</v>
      </c>
      <c r="K56" s="27">
        <v>60000</v>
      </c>
      <c r="L56" s="28">
        <v>500</v>
      </c>
      <c r="M56" s="29">
        <v>21881</v>
      </c>
      <c r="N56" s="29">
        <v>21881</v>
      </c>
      <c r="O56" s="29">
        <v>16402</v>
      </c>
      <c r="P56" s="29">
        <v>10944</v>
      </c>
      <c r="Q56" s="28">
        <v>235</v>
      </c>
      <c r="R56" s="32" t="s">
        <v>53</v>
      </c>
      <c r="S56" s="33"/>
      <c r="T56" s="33"/>
      <c r="X56" s="30" t="s">
        <v>104</v>
      </c>
      <c r="Y56" s="20">
        <v>600000</v>
      </c>
    </row>
    <row r="57" spans="2:28" ht="15" customHeight="1" x14ac:dyDescent="0.15">
      <c r="B57" s="4" t="s">
        <v>117</v>
      </c>
      <c r="E57" s="27"/>
      <c r="F57" s="28"/>
      <c r="G57" s="29"/>
      <c r="H57" s="29"/>
      <c r="I57" s="29"/>
      <c r="J57" s="28"/>
      <c r="K57" s="27"/>
      <c r="L57" s="28"/>
      <c r="M57" s="29"/>
      <c r="N57" s="29"/>
      <c r="O57" s="29"/>
      <c r="P57" s="29"/>
      <c r="Q57" s="28"/>
      <c r="R57" s="32" t="s">
        <v>57</v>
      </c>
      <c r="S57" s="33"/>
      <c r="T57" s="33"/>
      <c r="X57" s="30" t="s">
        <v>104</v>
      </c>
      <c r="Y57" s="20">
        <v>650000</v>
      </c>
    </row>
    <row r="58" spans="2:28" ht="15" customHeight="1" x14ac:dyDescent="0.15">
      <c r="B58" s="4" t="s">
        <v>118</v>
      </c>
      <c r="E58" s="27"/>
      <c r="F58" s="28"/>
      <c r="G58" s="29"/>
      <c r="H58" s="29"/>
      <c r="I58" s="29"/>
      <c r="J58" s="28"/>
      <c r="K58" s="27"/>
      <c r="L58" s="28"/>
      <c r="M58" s="29"/>
      <c r="N58" s="29"/>
      <c r="O58" s="29"/>
      <c r="P58" s="29"/>
      <c r="Q58" s="28"/>
      <c r="R58" s="32" t="s">
        <v>59</v>
      </c>
      <c r="S58" s="33"/>
      <c r="T58" s="33"/>
      <c r="X58" s="30" t="s">
        <v>104</v>
      </c>
      <c r="Y58" s="20">
        <v>700000</v>
      </c>
    </row>
    <row r="59" spans="2:28" ht="15" customHeight="1" x14ac:dyDescent="0.15">
      <c r="B59" s="4" t="s">
        <v>119</v>
      </c>
      <c r="E59" s="27"/>
      <c r="F59" s="28"/>
      <c r="G59" s="29"/>
      <c r="H59" s="29"/>
      <c r="I59" s="29"/>
      <c r="J59" s="28"/>
      <c r="K59" s="27"/>
      <c r="L59" s="28"/>
      <c r="M59" s="29"/>
      <c r="N59" s="29"/>
      <c r="O59" s="29"/>
      <c r="P59" s="29"/>
      <c r="Q59" s="28"/>
      <c r="R59" s="32" t="s">
        <v>61</v>
      </c>
      <c r="S59" s="33"/>
      <c r="T59" s="33"/>
      <c r="X59" s="30" t="s">
        <v>104</v>
      </c>
      <c r="Y59" s="20">
        <v>750000</v>
      </c>
    </row>
    <row r="60" spans="2:28" ht="15" customHeight="1" x14ac:dyDescent="0.15">
      <c r="B60" s="4" t="s">
        <v>120</v>
      </c>
      <c r="E60" s="27"/>
      <c r="F60" s="28"/>
      <c r="G60" s="29"/>
      <c r="H60" s="29"/>
      <c r="I60" s="29"/>
      <c r="J60" s="28"/>
      <c r="K60" s="27"/>
      <c r="L60" s="28"/>
      <c r="M60" s="29"/>
      <c r="N60" s="29"/>
      <c r="O60" s="29"/>
      <c r="P60" s="29"/>
      <c r="Q60" s="28"/>
      <c r="R60" s="32" t="s">
        <v>63</v>
      </c>
      <c r="S60" s="33"/>
      <c r="T60" s="33"/>
      <c r="X60" s="30" t="s">
        <v>104</v>
      </c>
      <c r="Y60" s="20">
        <v>800000</v>
      </c>
    </row>
    <row r="61" spans="2:28" ht="15" customHeight="1" x14ac:dyDescent="0.15">
      <c r="B61" s="4" t="s">
        <v>121</v>
      </c>
      <c r="E61" s="27"/>
      <c r="F61" s="28"/>
      <c r="G61" s="29"/>
      <c r="H61" s="29"/>
      <c r="I61" s="29"/>
      <c r="J61" s="28"/>
      <c r="K61" s="27"/>
      <c r="L61" s="28"/>
      <c r="M61" s="29"/>
      <c r="N61" s="29"/>
      <c r="O61" s="29"/>
      <c r="P61" s="29"/>
      <c r="Q61" s="28"/>
      <c r="R61" s="32" t="s">
        <v>66</v>
      </c>
      <c r="S61" s="33"/>
      <c r="T61" s="33"/>
      <c r="X61" s="30" t="s">
        <v>104</v>
      </c>
      <c r="Y61" s="20">
        <v>850000</v>
      </c>
    </row>
    <row r="62" spans="2:28" ht="15" customHeight="1" x14ac:dyDescent="0.15">
      <c r="B62" s="4" t="s">
        <v>122</v>
      </c>
      <c r="E62" s="27"/>
      <c r="F62" s="28"/>
      <c r="G62" s="29"/>
      <c r="H62" s="29"/>
      <c r="I62" s="29"/>
      <c r="J62" s="28"/>
      <c r="K62" s="27"/>
      <c r="L62" s="28"/>
      <c r="M62" s="29"/>
      <c r="N62" s="29"/>
      <c r="O62" s="29"/>
      <c r="P62" s="29"/>
      <c r="Q62" s="28"/>
      <c r="R62" s="32" t="s">
        <v>68</v>
      </c>
      <c r="S62" s="33"/>
      <c r="T62" s="33"/>
      <c r="X62" s="30" t="s">
        <v>104</v>
      </c>
      <c r="Y62" s="20">
        <v>900000</v>
      </c>
    </row>
    <row r="63" spans="2:28" ht="15" customHeight="1" x14ac:dyDescent="0.15">
      <c r="B63" s="33" t="s">
        <v>123</v>
      </c>
      <c r="C63" s="34"/>
      <c r="E63" s="27"/>
      <c r="F63" s="28"/>
      <c r="G63" s="27"/>
      <c r="H63" s="27"/>
      <c r="I63" s="27"/>
      <c r="J63" s="28"/>
      <c r="K63" s="27"/>
      <c r="L63" s="28"/>
      <c r="M63" s="27"/>
      <c r="N63" s="27"/>
      <c r="O63" s="27"/>
      <c r="P63" s="27"/>
      <c r="Q63" s="28"/>
      <c r="R63" s="32" t="s">
        <v>70</v>
      </c>
      <c r="S63" s="33"/>
      <c r="T63" s="33"/>
      <c r="V63" s="6"/>
      <c r="X63" s="30" t="s">
        <v>104</v>
      </c>
      <c r="Y63" s="20">
        <v>950000</v>
      </c>
      <c r="Z63" s="31"/>
      <c r="AB63" s="31"/>
    </row>
    <row r="64" spans="2:28" ht="15" customHeight="1" x14ac:dyDescent="0.15">
      <c r="B64" s="33" t="s">
        <v>124</v>
      </c>
      <c r="C64" s="34"/>
      <c r="E64" s="27"/>
      <c r="F64" s="28"/>
      <c r="G64" s="27"/>
      <c r="H64" s="27"/>
      <c r="I64" s="27"/>
      <c r="J64" s="28"/>
      <c r="K64" s="27"/>
      <c r="L64" s="28"/>
      <c r="M64" s="27"/>
      <c r="N64" s="27"/>
      <c r="O64" s="27"/>
      <c r="P64" s="27"/>
      <c r="Q64" s="28"/>
      <c r="R64" s="32" t="s">
        <v>72</v>
      </c>
      <c r="S64" s="33"/>
      <c r="T64" s="33"/>
      <c r="V64" s="6"/>
      <c r="X64" s="30" t="s">
        <v>104</v>
      </c>
      <c r="Y64" s="20">
        <v>1000000</v>
      </c>
      <c r="Z64" s="31"/>
      <c r="AB64" s="31"/>
    </row>
    <row r="65" spans="2:29" ht="15" customHeight="1" x14ac:dyDescent="0.15">
      <c r="B65" s="33" t="s">
        <v>125</v>
      </c>
      <c r="C65" s="34"/>
      <c r="E65" s="27"/>
      <c r="F65" s="28"/>
      <c r="G65" s="27"/>
      <c r="H65" s="27"/>
      <c r="I65" s="27"/>
      <c r="J65" s="28"/>
      <c r="K65" s="27"/>
      <c r="L65" s="28"/>
      <c r="M65" s="27"/>
      <c r="N65" s="27"/>
      <c r="O65" s="27"/>
      <c r="P65" s="27"/>
      <c r="Q65" s="28"/>
      <c r="R65" s="32" t="s">
        <v>74</v>
      </c>
      <c r="S65" s="33"/>
      <c r="T65" s="33"/>
      <c r="V65" s="6"/>
      <c r="X65" s="30" t="s">
        <v>104</v>
      </c>
      <c r="Y65" s="20">
        <v>1100000</v>
      </c>
      <c r="Z65" s="31"/>
      <c r="AB65" s="31"/>
    </row>
    <row r="66" spans="2:29" ht="15" customHeight="1" x14ac:dyDescent="0.15">
      <c r="B66" s="15" t="s">
        <v>126</v>
      </c>
      <c r="C66" s="35"/>
      <c r="D66" s="36"/>
      <c r="E66" s="37"/>
      <c r="F66" s="38"/>
      <c r="G66" s="37"/>
      <c r="H66" s="37"/>
      <c r="I66" s="37"/>
      <c r="J66" s="38"/>
      <c r="K66" s="37"/>
      <c r="L66" s="38"/>
      <c r="M66" s="37"/>
      <c r="N66" s="37"/>
      <c r="O66" s="37"/>
      <c r="P66" s="37"/>
      <c r="Q66" s="38"/>
      <c r="R66" s="39" t="s">
        <v>76</v>
      </c>
      <c r="S66" s="15"/>
      <c r="T66" s="15"/>
      <c r="U66" s="16"/>
      <c r="V66" s="40"/>
      <c r="W66" s="36"/>
      <c r="X66" s="41" t="s">
        <v>104</v>
      </c>
      <c r="Y66" s="36">
        <v>2000000</v>
      </c>
      <c r="Z66" s="45" t="s">
        <v>127</v>
      </c>
      <c r="AA66" s="36"/>
      <c r="AB66" s="45"/>
      <c r="AC66" s="46"/>
    </row>
    <row r="67" spans="2:29" ht="15" customHeight="1" x14ac:dyDescent="0.15">
      <c r="B67" s="4" t="s">
        <v>129</v>
      </c>
      <c r="C67" s="19">
        <v>6.9444444444444447E-4</v>
      </c>
      <c r="D67" s="20">
        <v>1</v>
      </c>
      <c r="E67" s="27">
        <v>10</v>
      </c>
      <c r="F67" s="28">
        <v>5</v>
      </c>
      <c r="G67" s="29">
        <v>100</v>
      </c>
      <c r="H67" s="29">
        <v>100</v>
      </c>
      <c r="I67" s="29">
        <v>100</v>
      </c>
      <c r="J67" s="28"/>
      <c r="K67" s="27">
        <v>2525</v>
      </c>
      <c r="L67" s="28">
        <v>2</v>
      </c>
      <c r="M67" s="29"/>
      <c r="N67" s="29"/>
      <c r="O67" s="29"/>
      <c r="P67" s="29">
        <v>3000</v>
      </c>
      <c r="Q67" s="28"/>
      <c r="V67" s="3">
        <v>50</v>
      </c>
      <c r="W67" s="20">
        <v>2500</v>
      </c>
    </row>
    <row r="68" spans="2:29" ht="15" customHeight="1" x14ac:dyDescent="0.15">
      <c r="B68" s="4" t="s">
        <v>131</v>
      </c>
      <c r="C68" s="19">
        <v>1.1574074074074073E-3</v>
      </c>
      <c r="D68" s="20">
        <v>1</v>
      </c>
      <c r="E68" s="27">
        <v>25</v>
      </c>
      <c r="F68" s="28">
        <v>10</v>
      </c>
      <c r="G68" s="29">
        <v>170</v>
      </c>
      <c r="H68" s="29">
        <v>170</v>
      </c>
      <c r="I68" s="29">
        <v>170</v>
      </c>
      <c r="J68" s="28"/>
      <c r="K68" s="27">
        <v>2575</v>
      </c>
      <c r="L68" s="28">
        <v>2</v>
      </c>
      <c r="M68" s="29"/>
      <c r="N68" s="29"/>
      <c r="O68" s="29"/>
      <c r="P68" s="29">
        <v>5000</v>
      </c>
      <c r="Q68" s="28"/>
      <c r="V68" s="3">
        <v>150</v>
      </c>
      <c r="W68" s="20">
        <v>7500</v>
      </c>
    </row>
    <row r="69" spans="2:29" ht="15" customHeight="1" x14ac:dyDescent="0.15">
      <c r="B69" s="4" t="s">
        <v>132</v>
      </c>
      <c r="C69" s="19">
        <v>2.3148148148148151E-3</v>
      </c>
      <c r="D69" s="20">
        <v>1</v>
      </c>
      <c r="E69" s="27">
        <v>50</v>
      </c>
      <c r="F69" s="28">
        <v>15</v>
      </c>
      <c r="G69" s="29">
        <v>289</v>
      </c>
      <c r="H69" s="29">
        <v>289</v>
      </c>
      <c r="I69" s="29">
        <v>289</v>
      </c>
      <c r="J69" s="28"/>
      <c r="K69" s="27">
        <v>2600</v>
      </c>
      <c r="L69" s="28">
        <v>5</v>
      </c>
      <c r="M69" s="29"/>
      <c r="N69" s="29"/>
      <c r="O69" s="29"/>
      <c r="P69" s="29">
        <v>6300</v>
      </c>
      <c r="Q69" s="28"/>
      <c r="V69" s="3">
        <v>300</v>
      </c>
      <c r="W69" s="20">
        <v>15000</v>
      </c>
    </row>
    <row r="70" spans="2:29" ht="15" customHeight="1" x14ac:dyDescent="0.15">
      <c r="B70" s="4" t="s">
        <v>133</v>
      </c>
      <c r="C70" s="19">
        <v>4.6296296296296302E-3</v>
      </c>
      <c r="D70" s="20">
        <v>1</v>
      </c>
      <c r="E70" s="27">
        <v>200</v>
      </c>
      <c r="F70" s="28">
        <v>25</v>
      </c>
      <c r="G70" s="29">
        <v>492</v>
      </c>
      <c r="H70" s="29">
        <v>492</v>
      </c>
      <c r="I70" s="29">
        <v>492</v>
      </c>
      <c r="J70" s="28"/>
      <c r="K70" s="27">
        <v>2650</v>
      </c>
      <c r="L70" s="28">
        <v>10</v>
      </c>
      <c r="M70" s="29">
        <v>1200</v>
      </c>
      <c r="N70" s="29">
        <v>1200</v>
      </c>
      <c r="O70" s="29">
        <v>1200</v>
      </c>
      <c r="P70" s="29">
        <v>6400</v>
      </c>
      <c r="Q70" s="28">
        <v>50</v>
      </c>
      <c r="V70" s="3">
        <v>500</v>
      </c>
      <c r="W70" s="20">
        <v>25000</v>
      </c>
    </row>
    <row r="71" spans="2:29" ht="15" customHeight="1" x14ac:dyDescent="0.15">
      <c r="B71" s="4" t="s">
        <v>134</v>
      </c>
      <c r="C71" s="19">
        <v>9.2592592592592605E-3</v>
      </c>
      <c r="D71" s="20">
        <v>70</v>
      </c>
      <c r="E71" s="27">
        <v>400</v>
      </c>
      <c r="F71" s="28">
        <v>35</v>
      </c>
      <c r="G71" s="29">
        <v>837</v>
      </c>
      <c r="H71" s="29">
        <v>837</v>
      </c>
      <c r="I71" s="29">
        <v>837</v>
      </c>
      <c r="J71" s="28"/>
      <c r="K71" s="27">
        <v>2675</v>
      </c>
      <c r="L71" s="28">
        <v>17</v>
      </c>
      <c r="M71" s="29">
        <v>1800</v>
      </c>
      <c r="N71" s="29">
        <v>1800</v>
      </c>
      <c r="O71" s="29">
        <v>1800</v>
      </c>
      <c r="P71" s="29"/>
      <c r="Q71" s="28">
        <v>50</v>
      </c>
      <c r="V71" s="3">
        <v>750</v>
      </c>
      <c r="W71" s="20">
        <v>37500</v>
      </c>
    </row>
    <row r="72" spans="2:29" ht="15" customHeight="1" x14ac:dyDescent="0.15">
      <c r="B72" s="4" t="s">
        <v>135</v>
      </c>
      <c r="C72" s="19">
        <v>1.8518518518518521E-2</v>
      </c>
      <c r="D72" s="20">
        <v>130</v>
      </c>
      <c r="E72" s="27">
        <v>500</v>
      </c>
      <c r="F72" s="28">
        <v>55</v>
      </c>
      <c r="G72" s="29">
        <v>1674</v>
      </c>
      <c r="H72" s="29">
        <v>1674</v>
      </c>
      <c r="I72" s="29">
        <v>1674</v>
      </c>
      <c r="J72" s="28"/>
      <c r="K72" s="27">
        <v>2500</v>
      </c>
      <c r="L72" s="28">
        <v>27</v>
      </c>
      <c r="M72" s="29">
        <v>1300</v>
      </c>
      <c r="N72" s="29">
        <v>1300</v>
      </c>
      <c r="O72" s="29">
        <v>1300</v>
      </c>
      <c r="P72" s="29"/>
      <c r="Q72" s="28">
        <v>100</v>
      </c>
      <c r="R72" s="32" t="s">
        <v>137</v>
      </c>
      <c r="V72" s="3">
        <v>1050</v>
      </c>
      <c r="W72" s="20">
        <v>52500</v>
      </c>
    </row>
    <row r="73" spans="2:29" ht="15" customHeight="1" x14ac:dyDescent="0.15">
      <c r="B73" s="4" t="s">
        <v>138</v>
      </c>
      <c r="C73" s="19">
        <v>3.7037037037037042E-2</v>
      </c>
      <c r="D73" s="20">
        <v>130</v>
      </c>
      <c r="E73" s="27">
        <v>500</v>
      </c>
      <c r="F73" s="28">
        <v>85</v>
      </c>
      <c r="G73" s="29">
        <v>3348</v>
      </c>
      <c r="H73" s="29">
        <v>3348</v>
      </c>
      <c r="I73" s="29">
        <v>3348</v>
      </c>
      <c r="J73" s="28"/>
      <c r="K73" s="27">
        <v>2500</v>
      </c>
      <c r="L73" s="28">
        <v>45</v>
      </c>
      <c r="M73" s="29">
        <v>2300</v>
      </c>
      <c r="N73" s="29">
        <v>2300</v>
      </c>
      <c r="O73" s="29">
        <v>2300</v>
      </c>
      <c r="P73" s="29"/>
      <c r="Q73" s="28">
        <v>50</v>
      </c>
      <c r="R73" s="32" t="s">
        <v>39</v>
      </c>
      <c r="V73" s="3">
        <v>1400</v>
      </c>
      <c r="W73" s="20">
        <v>87500</v>
      </c>
    </row>
    <row r="74" spans="2:29" ht="15" customHeight="1" x14ac:dyDescent="0.15">
      <c r="B74" s="4" t="s">
        <v>139</v>
      </c>
      <c r="C74" s="19">
        <v>7.407407407407407E-2</v>
      </c>
      <c r="D74" s="20">
        <v>300</v>
      </c>
      <c r="E74" s="27">
        <v>500</v>
      </c>
      <c r="F74" s="28">
        <v>125</v>
      </c>
      <c r="G74" s="29">
        <v>6696</v>
      </c>
      <c r="H74" s="29">
        <v>6696</v>
      </c>
      <c r="I74" s="29">
        <v>6696</v>
      </c>
      <c r="J74" s="28"/>
      <c r="K74" s="27">
        <v>2500</v>
      </c>
      <c r="L74" s="28">
        <v>70</v>
      </c>
      <c r="M74" s="29">
        <v>4100</v>
      </c>
      <c r="N74" s="29">
        <v>4100</v>
      </c>
      <c r="O74" s="29">
        <v>4100</v>
      </c>
      <c r="P74" s="29"/>
      <c r="Q74" s="28">
        <v>100</v>
      </c>
      <c r="R74" s="32" t="s">
        <v>42</v>
      </c>
      <c r="V74" s="3">
        <v>1800</v>
      </c>
      <c r="W74" s="20">
        <v>127500</v>
      </c>
    </row>
    <row r="75" spans="2:29" ht="15" customHeight="1" x14ac:dyDescent="0.15">
      <c r="B75" s="4" t="s">
        <v>140</v>
      </c>
      <c r="C75" s="19">
        <v>0.14814814814814814</v>
      </c>
      <c r="D75" s="20">
        <v>300</v>
      </c>
      <c r="E75" s="27">
        <v>500</v>
      </c>
      <c r="F75" s="28">
        <v>190</v>
      </c>
      <c r="G75" s="29">
        <v>13392</v>
      </c>
      <c r="H75" s="29">
        <v>13392</v>
      </c>
      <c r="I75" s="29">
        <v>13392</v>
      </c>
      <c r="J75" s="28"/>
      <c r="K75" s="27">
        <v>10000</v>
      </c>
      <c r="L75" s="28">
        <v>107</v>
      </c>
      <c r="M75" s="29">
        <v>7400</v>
      </c>
      <c r="N75" s="29">
        <v>7400</v>
      </c>
      <c r="O75" s="29">
        <v>7400</v>
      </c>
      <c r="P75" s="29"/>
      <c r="Q75" s="28">
        <v>150</v>
      </c>
      <c r="R75" s="32" t="s">
        <v>45</v>
      </c>
      <c r="V75" s="3">
        <v>2250</v>
      </c>
      <c r="W75" s="20">
        <v>172500</v>
      </c>
    </row>
    <row r="76" spans="2:29" ht="15" customHeight="1" x14ac:dyDescent="0.15">
      <c r="B76" s="4" t="s">
        <v>141</v>
      </c>
      <c r="C76" s="19">
        <v>0.29629629629629628</v>
      </c>
      <c r="D76" s="20">
        <v>650</v>
      </c>
      <c r="E76" s="27">
        <v>500</v>
      </c>
      <c r="F76" s="28">
        <v>285</v>
      </c>
      <c r="G76" s="29">
        <v>20088</v>
      </c>
      <c r="H76" s="29">
        <v>20088</v>
      </c>
      <c r="I76" s="29">
        <v>20088</v>
      </c>
      <c r="J76" s="28"/>
      <c r="K76" s="27">
        <v>10000</v>
      </c>
      <c r="L76" s="28">
        <v>165</v>
      </c>
      <c r="M76" s="29">
        <v>4017</v>
      </c>
      <c r="N76" s="29">
        <v>4017</v>
      </c>
      <c r="O76" s="29">
        <v>4017</v>
      </c>
      <c r="P76" s="29"/>
      <c r="Q76" s="28">
        <v>100</v>
      </c>
      <c r="R76" s="32" t="s">
        <v>49</v>
      </c>
      <c r="V76" s="3">
        <v>2750</v>
      </c>
      <c r="W76" s="20">
        <v>222500</v>
      </c>
    </row>
    <row r="77" spans="2:29" ht="15" customHeight="1" x14ac:dyDescent="0.15">
      <c r="B77" s="4" t="s">
        <v>142</v>
      </c>
      <c r="C77" s="19">
        <v>0.35555555555555557</v>
      </c>
      <c r="D77" s="20">
        <v>650</v>
      </c>
      <c r="E77" s="27">
        <v>500</v>
      </c>
      <c r="F77" s="28">
        <v>430</v>
      </c>
      <c r="G77" s="29">
        <v>30132</v>
      </c>
      <c r="H77" s="29">
        <v>30132</v>
      </c>
      <c r="I77" s="29">
        <v>30132</v>
      </c>
      <c r="J77" s="28"/>
      <c r="K77" s="27">
        <v>20000</v>
      </c>
      <c r="L77" s="28">
        <v>250</v>
      </c>
      <c r="M77" s="29">
        <v>5478</v>
      </c>
      <c r="N77" s="29">
        <v>5478</v>
      </c>
      <c r="O77" s="29">
        <v>5478</v>
      </c>
      <c r="P77" s="29"/>
      <c r="Q77" s="28">
        <v>80</v>
      </c>
      <c r="R77" s="32" t="s">
        <v>53</v>
      </c>
      <c r="V77" s="3">
        <v>3300</v>
      </c>
      <c r="W77" s="20">
        <v>277500</v>
      </c>
    </row>
    <row r="78" spans="2:29" ht="15" customHeight="1" x14ac:dyDescent="0.15">
      <c r="B78" s="4" t="s">
        <v>143</v>
      </c>
      <c r="E78" s="27"/>
      <c r="F78" s="28"/>
      <c r="G78" s="29"/>
      <c r="H78" s="29"/>
      <c r="I78" s="29"/>
      <c r="J78" s="28"/>
      <c r="K78" s="27"/>
      <c r="L78" s="28"/>
      <c r="M78" s="29"/>
      <c r="N78" s="29"/>
      <c r="O78" s="29"/>
      <c r="P78" s="29"/>
      <c r="Q78" s="28"/>
      <c r="R78" s="32" t="s">
        <v>57</v>
      </c>
      <c r="V78" s="3">
        <v>3900</v>
      </c>
      <c r="W78" s="20">
        <v>337500</v>
      </c>
    </row>
    <row r="79" spans="2:29" ht="15" customHeight="1" x14ac:dyDescent="0.15">
      <c r="B79" s="4" t="s">
        <v>144</v>
      </c>
      <c r="E79" s="27"/>
      <c r="F79" s="28"/>
      <c r="G79" s="29"/>
      <c r="H79" s="29"/>
      <c r="I79" s="29"/>
      <c r="J79" s="28"/>
      <c r="K79" s="27"/>
      <c r="L79" s="28"/>
      <c r="M79" s="29"/>
      <c r="N79" s="29"/>
      <c r="O79" s="29"/>
      <c r="P79" s="29"/>
      <c r="Q79" s="28"/>
      <c r="R79" s="32" t="s">
        <v>59</v>
      </c>
      <c r="V79" s="3">
        <v>4550</v>
      </c>
      <c r="W79" s="20">
        <v>402500</v>
      </c>
    </row>
    <row r="80" spans="2:29" ht="15" customHeight="1" x14ac:dyDescent="0.15">
      <c r="B80" s="4" t="s">
        <v>145</v>
      </c>
      <c r="E80" s="27"/>
      <c r="F80" s="28"/>
      <c r="G80" s="29"/>
      <c r="H80" s="29"/>
      <c r="I80" s="29"/>
      <c r="J80" s="28"/>
      <c r="K80" s="27"/>
      <c r="L80" s="28"/>
      <c r="M80" s="29"/>
      <c r="N80" s="29"/>
      <c r="O80" s="29"/>
      <c r="P80" s="29"/>
      <c r="Q80" s="28"/>
      <c r="R80" s="32" t="s">
        <v>61</v>
      </c>
      <c r="V80" s="3">
        <v>5250</v>
      </c>
      <c r="W80" s="20">
        <v>507500</v>
      </c>
    </row>
    <row r="81" spans="2:35" ht="15" customHeight="1" x14ac:dyDescent="0.15">
      <c r="B81" s="4" t="s">
        <v>146</v>
      </c>
      <c r="E81" s="27"/>
      <c r="F81" s="28"/>
      <c r="G81" s="29"/>
      <c r="H81" s="29"/>
      <c r="I81" s="29"/>
      <c r="J81" s="28"/>
      <c r="K81" s="27"/>
      <c r="L81" s="28"/>
      <c r="M81" s="29"/>
      <c r="N81" s="29"/>
      <c r="O81" s="29"/>
      <c r="P81" s="29"/>
      <c r="Q81" s="28"/>
      <c r="R81" s="32" t="s">
        <v>63</v>
      </c>
      <c r="V81" s="3">
        <v>6000</v>
      </c>
      <c r="W81" s="20">
        <v>620000</v>
      </c>
    </row>
    <row r="82" spans="2:35" ht="15" customHeight="1" x14ac:dyDescent="0.15">
      <c r="B82" s="4" t="s">
        <v>147</v>
      </c>
      <c r="E82" s="27"/>
      <c r="F82" s="28"/>
      <c r="G82" s="29"/>
      <c r="H82" s="29"/>
      <c r="I82" s="29"/>
      <c r="J82" s="28"/>
      <c r="K82" s="27"/>
      <c r="L82" s="28"/>
      <c r="M82" s="29"/>
      <c r="N82" s="29"/>
      <c r="O82" s="29"/>
      <c r="P82" s="29"/>
      <c r="Q82" s="28"/>
      <c r="R82" s="32" t="s">
        <v>66</v>
      </c>
      <c r="V82" s="3">
        <v>6800</v>
      </c>
      <c r="W82" s="20">
        <v>740000</v>
      </c>
    </row>
    <row r="83" spans="2:35" ht="15" customHeight="1" x14ac:dyDescent="0.15">
      <c r="B83" s="4" t="s">
        <v>148</v>
      </c>
      <c r="E83" s="27"/>
      <c r="F83" s="28"/>
      <c r="G83" s="29"/>
      <c r="H83" s="29"/>
      <c r="I83" s="29"/>
      <c r="J83" s="28"/>
      <c r="K83" s="27"/>
      <c r="L83" s="28"/>
      <c r="M83" s="29"/>
      <c r="N83" s="29"/>
      <c r="O83" s="29"/>
      <c r="P83" s="29"/>
      <c r="Q83" s="28"/>
      <c r="R83" s="32" t="s">
        <v>68</v>
      </c>
      <c r="V83" s="3">
        <v>7650</v>
      </c>
      <c r="W83" s="20">
        <v>867500</v>
      </c>
    </row>
    <row r="84" spans="2:35" ht="15" customHeight="1" x14ac:dyDescent="0.15">
      <c r="B84" s="33" t="s">
        <v>149</v>
      </c>
      <c r="C84" s="34"/>
      <c r="E84" s="27"/>
      <c r="F84" s="28"/>
      <c r="G84" s="27"/>
      <c r="H84" s="27"/>
      <c r="I84" s="27"/>
      <c r="J84" s="28"/>
      <c r="K84" s="27"/>
      <c r="L84" s="28"/>
      <c r="M84" s="27"/>
      <c r="N84" s="27"/>
      <c r="O84" s="27"/>
      <c r="P84" s="27"/>
      <c r="Q84" s="28"/>
      <c r="R84" s="32" t="s">
        <v>70</v>
      </c>
      <c r="V84" s="6">
        <v>8550</v>
      </c>
      <c r="W84" s="20">
        <v>1002500</v>
      </c>
      <c r="X84" s="31"/>
      <c r="Z84" s="31"/>
      <c r="AB84" s="31"/>
    </row>
    <row r="85" spans="2:35" ht="15" customHeight="1" x14ac:dyDescent="0.15">
      <c r="B85" s="33" t="s">
        <v>150</v>
      </c>
      <c r="C85" s="34"/>
      <c r="E85" s="27"/>
      <c r="F85" s="28"/>
      <c r="G85" s="27"/>
      <c r="H85" s="27"/>
      <c r="I85" s="27"/>
      <c r="J85" s="28"/>
      <c r="K85" s="27"/>
      <c r="L85" s="28"/>
      <c r="M85" s="27"/>
      <c r="N85" s="27"/>
      <c r="O85" s="27"/>
      <c r="P85" s="27"/>
      <c r="Q85" s="28"/>
      <c r="R85" s="32" t="s">
        <v>72</v>
      </c>
      <c r="V85" s="6">
        <v>9500</v>
      </c>
      <c r="W85" s="20">
        <v>1145000</v>
      </c>
      <c r="X85" s="31"/>
      <c r="Z85" s="31"/>
      <c r="AB85" s="31"/>
    </row>
    <row r="86" spans="2:35" ht="15" customHeight="1" x14ac:dyDescent="0.15">
      <c r="B86" s="33" t="s">
        <v>151</v>
      </c>
      <c r="C86" s="34"/>
      <c r="E86" s="27"/>
      <c r="F86" s="28"/>
      <c r="G86" s="27"/>
      <c r="H86" s="27"/>
      <c r="I86" s="27"/>
      <c r="J86" s="28"/>
      <c r="K86" s="27"/>
      <c r="L86" s="28"/>
      <c r="M86" s="27"/>
      <c r="N86" s="27"/>
      <c r="O86" s="27"/>
      <c r="P86" s="27"/>
      <c r="Q86" s="28"/>
      <c r="R86" s="32" t="s">
        <v>74</v>
      </c>
      <c r="V86" s="6">
        <v>10500</v>
      </c>
      <c r="W86" s="20">
        <v>1295000</v>
      </c>
      <c r="X86" s="31"/>
      <c r="Z86" s="31"/>
      <c r="AB86" s="31"/>
    </row>
    <row r="87" spans="2:35" ht="15" customHeight="1" x14ac:dyDescent="0.15">
      <c r="B87" s="15" t="s">
        <v>152</v>
      </c>
      <c r="C87" s="35"/>
      <c r="D87" s="36"/>
      <c r="E87" s="37"/>
      <c r="F87" s="38"/>
      <c r="G87" s="37"/>
      <c r="H87" s="37"/>
      <c r="I87" s="37"/>
      <c r="J87" s="38"/>
      <c r="K87" s="37"/>
      <c r="L87" s="38"/>
      <c r="M87" s="37"/>
      <c r="N87" s="37"/>
      <c r="O87" s="37"/>
      <c r="P87" s="37"/>
      <c r="Q87" s="38"/>
      <c r="R87" s="39" t="s">
        <v>76</v>
      </c>
      <c r="S87" s="15"/>
      <c r="T87" s="15"/>
      <c r="U87" s="16"/>
      <c r="V87" s="40">
        <v>21000</v>
      </c>
      <c r="W87" s="36">
        <v>1505000</v>
      </c>
      <c r="X87" s="45"/>
      <c r="Y87" s="36"/>
      <c r="Z87" s="45"/>
      <c r="AA87" s="36"/>
      <c r="AB87" s="45"/>
      <c r="AC87" s="46"/>
    </row>
    <row r="88" spans="2:35" ht="15" customHeight="1" x14ac:dyDescent="0.15">
      <c r="B88" s="4" t="s">
        <v>154</v>
      </c>
      <c r="C88" s="19">
        <v>6.9444444444444447E-4</v>
      </c>
      <c r="D88" s="20">
        <v>1</v>
      </c>
      <c r="E88" s="27">
        <v>10</v>
      </c>
      <c r="F88" s="28">
        <v>5</v>
      </c>
      <c r="G88" s="29">
        <v>100</v>
      </c>
      <c r="H88" s="29"/>
      <c r="I88" s="29">
        <v>100</v>
      </c>
      <c r="J88" s="28">
        <v>100</v>
      </c>
      <c r="K88" s="27">
        <v>2525</v>
      </c>
      <c r="L88" s="28">
        <v>2</v>
      </c>
      <c r="M88" s="29"/>
      <c r="N88" s="29">
        <v>3000</v>
      </c>
      <c r="O88" s="29"/>
      <c r="P88" s="29"/>
      <c r="Q88" s="28"/>
      <c r="V88" s="3">
        <v>40</v>
      </c>
      <c r="W88" s="20">
        <v>2000</v>
      </c>
      <c r="AD88" s="3">
        <f>G88+H88+I88+J88</f>
        <v>300</v>
      </c>
      <c r="AE88" s="3">
        <f>V88*C88*24</f>
        <v>0.66666666666666674</v>
      </c>
      <c r="AF88" s="3">
        <f>M88+N88+O88+P88</f>
        <v>3000</v>
      </c>
      <c r="AG88" s="3">
        <f>AF88+AE88</f>
        <v>3000.6666666666665</v>
      </c>
      <c r="AH88" s="54">
        <f>AG88/AD88</f>
        <v>10.002222222222223</v>
      </c>
      <c r="AI88" s="3">
        <f>W88/V88</f>
        <v>50</v>
      </c>
    </row>
    <row r="89" spans="2:35" ht="15" customHeight="1" x14ac:dyDescent="0.15">
      <c r="B89" s="4" t="s">
        <v>156</v>
      </c>
      <c r="C89" s="19">
        <v>1.3888888888888889E-3</v>
      </c>
      <c r="D89" s="20">
        <v>1</v>
      </c>
      <c r="E89" s="27">
        <v>25</v>
      </c>
      <c r="F89" s="28">
        <v>10</v>
      </c>
      <c r="G89" s="29">
        <v>170</v>
      </c>
      <c r="H89" s="29"/>
      <c r="I89" s="29">
        <v>170</v>
      </c>
      <c r="J89" s="28">
        <v>170</v>
      </c>
      <c r="K89" s="27">
        <v>2575</v>
      </c>
      <c r="L89" s="28">
        <v>2</v>
      </c>
      <c r="M89" s="29"/>
      <c r="N89" s="29">
        <v>5000</v>
      </c>
      <c r="O89" s="29"/>
      <c r="P89" s="29"/>
      <c r="Q89" s="28"/>
      <c r="V89" s="3">
        <v>120</v>
      </c>
      <c r="W89" s="20">
        <v>6000</v>
      </c>
      <c r="AD89" s="3">
        <f t="shared" ref="AD89:AD98" si="0">G89+H89+I89+J89</f>
        <v>510</v>
      </c>
      <c r="AE89" s="3">
        <f t="shared" ref="AE89:AE98" si="1">V89*C89*24</f>
        <v>4</v>
      </c>
      <c r="AF89" s="3">
        <f t="shared" ref="AF89:AF98" si="2">M89+N89+O89+P89</f>
        <v>5000</v>
      </c>
      <c r="AG89" s="3">
        <f t="shared" ref="AG89:AG98" si="3">AF89+AE89</f>
        <v>5004</v>
      </c>
      <c r="AH89" s="54">
        <f t="shared" ref="AH89:AH98" si="4">AG89/AD89</f>
        <v>9.8117647058823536</v>
      </c>
      <c r="AI89" s="3">
        <f t="shared" ref="AI89:AI107" si="5">W89/V89</f>
        <v>50</v>
      </c>
    </row>
    <row r="90" spans="2:35" ht="15" customHeight="1" x14ac:dyDescent="0.15">
      <c r="B90" s="4" t="s">
        <v>157</v>
      </c>
      <c r="C90" s="19">
        <v>2.7777777777777779E-3</v>
      </c>
      <c r="D90" s="20">
        <v>1</v>
      </c>
      <c r="E90" s="27">
        <v>50</v>
      </c>
      <c r="F90" s="28">
        <v>15</v>
      </c>
      <c r="G90" s="29">
        <v>289</v>
      </c>
      <c r="H90" s="29"/>
      <c r="I90" s="29">
        <v>289</v>
      </c>
      <c r="J90" s="28">
        <v>289</v>
      </c>
      <c r="K90" s="27">
        <v>2600</v>
      </c>
      <c r="L90" s="28">
        <v>5</v>
      </c>
      <c r="M90" s="29"/>
      <c r="N90" s="29">
        <v>6300</v>
      </c>
      <c r="O90" s="29"/>
      <c r="P90" s="29"/>
      <c r="Q90" s="28"/>
      <c r="V90" s="3">
        <v>240</v>
      </c>
      <c r="W90" s="20">
        <v>12000</v>
      </c>
      <c r="AD90" s="3">
        <f t="shared" si="0"/>
        <v>867</v>
      </c>
      <c r="AE90" s="3">
        <f t="shared" si="1"/>
        <v>16</v>
      </c>
      <c r="AF90" s="3">
        <f t="shared" si="2"/>
        <v>6300</v>
      </c>
      <c r="AG90" s="3">
        <f t="shared" si="3"/>
        <v>6316</v>
      </c>
      <c r="AH90" s="54">
        <f t="shared" si="4"/>
        <v>7.2848904267589392</v>
      </c>
      <c r="AI90" s="3">
        <f t="shared" si="5"/>
        <v>50</v>
      </c>
    </row>
    <row r="91" spans="2:35" ht="15" customHeight="1" x14ac:dyDescent="0.15">
      <c r="B91" s="4" t="s">
        <v>158</v>
      </c>
      <c r="C91" s="19">
        <v>5.5555555555555558E-3</v>
      </c>
      <c r="D91" s="20">
        <v>70</v>
      </c>
      <c r="E91" s="27">
        <v>200</v>
      </c>
      <c r="F91" s="28">
        <v>25</v>
      </c>
      <c r="G91" s="29">
        <v>492</v>
      </c>
      <c r="H91" s="29"/>
      <c r="I91" s="29">
        <v>492</v>
      </c>
      <c r="J91" s="28">
        <v>492</v>
      </c>
      <c r="K91" s="27">
        <v>2650</v>
      </c>
      <c r="L91" s="28">
        <v>10</v>
      </c>
      <c r="M91" s="29">
        <v>1200</v>
      </c>
      <c r="N91" s="29">
        <v>6400</v>
      </c>
      <c r="O91" s="29">
        <v>1200</v>
      </c>
      <c r="P91" s="29">
        <v>1200</v>
      </c>
      <c r="Q91" s="28">
        <v>50</v>
      </c>
      <c r="V91" s="3">
        <v>400</v>
      </c>
      <c r="W91" s="20">
        <v>20000</v>
      </c>
      <c r="AD91" s="3">
        <f t="shared" si="0"/>
        <v>1476</v>
      </c>
      <c r="AE91" s="3">
        <f t="shared" si="1"/>
        <v>53.333333333333336</v>
      </c>
      <c r="AF91" s="3">
        <f t="shared" si="2"/>
        <v>10000</v>
      </c>
      <c r="AG91" s="3">
        <f t="shared" si="3"/>
        <v>10053.333333333334</v>
      </c>
      <c r="AH91" s="54">
        <f t="shared" si="4"/>
        <v>6.8112014453477876</v>
      </c>
      <c r="AI91" s="3">
        <f t="shared" si="5"/>
        <v>50</v>
      </c>
    </row>
    <row r="92" spans="2:35" ht="15" customHeight="1" x14ac:dyDescent="0.15">
      <c r="B92" s="4" t="s">
        <v>159</v>
      </c>
      <c r="C92" s="19">
        <v>1.1111111111111112E-2</v>
      </c>
      <c r="D92" s="20">
        <v>70</v>
      </c>
      <c r="E92" s="27">
        <v>400</v>
      </c>
      <c r="F92" s="28">
        <v>35</v>
      </c>
      <c r="G92" s="29">
        <v>837</v>
      </c>
      <c r="H92" s="29"/>
      <c r="I92" s="29">
        <v>837</v>
      </c>
      <c r="J92" s="28">
        <v>837</v>
      </c>
      <c r="K92" s="27">
        <v>2675</v>
      </c>
      <c r="L92" s="28">
        <v>17</v>
      </c>
      <c r="M92" s="29">
        <v>1800</v>
      </c>
      <c r="N92" s="29">
        <v>0</v>
      </c>
      <c r="O92" s="29">
        <v>1800</v>
      </c>
      <c r="P92" s="29">
        <v>1800</v>
      </c>
      <c r="Q92" s="28">
        <v>50</v>
      </c>
      <c r="V92" s="3">
        <v>600</v>
      </c>
      <c r="W92" s="20">
        <v>30000</v>
      </c>
      <c r="AD92" s="3">
        <f t="shared" si="0"/>
        <v>2511</v>
      </c>
      <c r="AE92" s="3">
        <f t="shared" si="1"/>
        <v>160</v>
      </c>
      <c r="AF92" s="3">
        <f t="shared" si="2"/>
        <v>5400</v>
      </c>
      <c r="AG92" s="3">
        <f t="shared" si="3"/>
        <v>5560</v>
      </c>
      <c r="AH92" s="54">
        <f t="shared" si="4"/>
        <v>2.2142572680207091</v>
      </c>
      <c r="AI92" s="3">
        <f t="shared" si="5"/>
        <v>50</v>
      </c>
    </row>
    <row r="93" spans="2:35" ht="15" customHeight="1" x14ac:dyDescent="0.15">
      <c r="B93" s="4" t="s">
        <v>160</v>
      </c>
      <c r="C93" s="19">
        <v>2.2222222222222223E-2</v>
      </c>
      <c r="D93" s="20">
        <v>130</v>
      </c>
      <c r="E93" s="27">
        <v>500</v>
      </c>
      <c r="F93" s="28">
        <v>55</v>
      </c>
      <c r="G93" s="29">
        <v>1674</v>
      </c>
      <c r="H93" s="29"/>
      <c r="I93" s="29">
        <v>1674</v>
      </c>
      <c r="J93" s="28">
        <v>1674</v>
      </c>
      <c r="K93" s="27">
        <v>2500</v>
      </c>
      <c r="L93" s="28">
        <v>27</v>
      </c>
      <c r="M93" s="29">
        <v>1300</v>
      </c>
      <c r="N93" s="29">
        <v>0</v>
      </c>
      <c r="O93" s="29">
        <v>1300</v>
      </c>
      <c r="P93" s="29">
        <v>1300</v>
      </c>
      <c r="Q93" s="28">
        <v>100</v>
      </c>
      <c r="R93" s="32" t="s">
        <v>137</v>
      </c>
      <c r="V93" s="3">
        <v>840</v>
      </c>
      <c r="W93" s="20">
        <v>42000</v>
      </c>
      <c r="AD93" s="3">
        <f t="shared" si="0"/>
        <v>5022</v>
      </c>
      <c r="AE93" s="3">
        <f t="shared" si="1"/>
        <v>448</v>
      </c>
      <c r="AF93" s="3">
        <f t="shared" si="2"/>
        <v>3900</v>
      </c>
      <c r="AG93" s="3">
        <f t="shared" si="3"/>
        <v>4348</v>
      </c>
      <c r="AH93" s="54">
        <f t="shared" si="4"/>
        <v>0.86579052170450022</v>
      </c>
      <c r="AI93" s="3">
        <f t="shared" si="5"/>
        <v>50</v>
      </c>
    </row>
    <row r="94" spans="2:35" ht="15" customHeight="1" x14ac:dyDescent="0.15">
      <c r="B94" s="4" t="s">
        <v>161</v>
      </c>
      <c r="C94" s="19">
        <v>4.4444444444444446E-2</v>
      </c>
      <c r="D94" s="20">
        <v>130</v>
      </c>
      <c r="E94" s="27">
        <v>500</v>
      </c>
      <c r="F94" s="28">
        <v>85</v>
      </c>
      <c r="G94" s="29">
        <v>3348</v>
      </c>
      <c r="H94" s="29"/>
      <c r="I94" s="29">
        <v>3348</v>
      </c>
      <c r="J94" s="28">
        <v>3348</v>
      </c>
      <c r="K94" s="27">
        <v>2500</v>
      </c>
      <c r="L94" s="28">
        <v>45</v>
      </c>
      <c r="M94" s="29">
        <v>2300</v>
      </c>
      <c r="N94" s="29">
        <v>0</v>
      </c>
      <c r="O94" s="29">
        <v>2300</v>
      </c>
      <c r="P94" s="29">
        <v>2300</v>
      </c>
      <c r="Q94" s="28">
        <v>50</v>
      </c>
      <c r="R94" s="32" t="s">
        <v>39</v>
      </c>
      <c r="V94" s="3">
        <v>1120</v>
      </c>
      <c r="W94" s="20">
        <v>70000</v>
      </c>
      <c r="AD94" s="3">
        <f t="shared" si="0"/>
        <v>10044</v>
      </c>
      <c r="AE94" s="3">
        <f t="shared" si="1"/>
        <v>1194.6666666666667</v>
      </c>
      <c r="AF94" s="3">
        <f t="shared" si="2"/>
        <v>6900</v>
      </c>
      <c r="AG94" s="3">
        <f t="shared" si="3"/>
        <v>8094.666666666667</v>
      </c>
      <c r="AH94" s="54">
        <f t="shared" si="4"/>
        <v>0.80592061595645825</v>
      </c>
      <c r="AI94" s="3">
        <f t="shared" si="5"/>
        <v>62.5</v>
      </c>
    </row>
    <row r="95" spans="2:35" ht="15" customHeight="1" x14ac:dyDescent="0.15">
      <c r="B95" s="4" t="s">
        <v>162</v>
      </c>
      <c r="C95" s="19">
        <v>8.8888888888888892E-2</v>
      </c>
      <c r="D95" s="20">
        <v>300</v>
      </c>
      <c r="E95" s="27">
        <v>500</v>
      </c>
      <c r="F95" s="28">
        <v>125</v>
      </c>
      <c r="G95" s="29">
        <v>6696</v>
      </c>
      <c r="H95" s="29"/>
      <c r="I95" s="29">
        <v>6696</v>
      </c>
      <c r="J95" s="28">
        <v>6696</v>
      </c>
      <c r="K95" s="27">
        <v>2500</v>
      </c>
      <c r="L95" s="28">
        <v>70</v>
      </c>
      <c r="M95" s="29">
        <v>4100</v>
      </c>
      <c r="N95" s="29">
        <v>0</v>
      </c>
      <c r="O95" s="29">
        <v>4100</v>
      </c>
      <c r="P95" s="29">
        <v>4100</v>
      </c>
      <c r="Q95" s="28">
        <v>100</v>
      </c>
      <c r="R95" s="32" t="s">
        <v>42</v>
      </c>
      <c r="V95" s="3">
        <v>1440</v>
      </c>
      <c r="W95" s="20">
        <v>102000</v>
      </c>
      <c r="AD95" s="3">
        <f t="shared" si="0"/>
        <v>20088</v>
      </c>
      <c r="AE95" s="3">
        <f t="shared" si="1"/>
        <v>3072</v>
      </c>
      <c r="AF95" s="3">
        <f t="shared" si="2"/>
        <v>12300</v>
      </c>
      <c r="AG95" s="3">
        <f t="shared" si="3"/>
        <v>15372</v>
      </c>
      <c r="AH95" s="54">
        <f t="shared" si="4"/>
        <v>0.76523297491039421</v>
      </c>
      <c r="AI95" s="3">
        <f t="shared" si="5"/>
        <v>70.833333333333329</v>
      </c>
    </row>
    <row r="96" spans="2:35" ht="15" customHeight="1" x14ac:dyDescent="0.15">
      <c r="B96" s="4" t="s">
        <v>163</v>
      </c>
      <c r="C96" s="19">
        <v>0.17777777777777778</v>
      </c>
      <c r="D96" s="20">
        <v>300</v>
      </c>
      <c r="E96" s="27">
        <v>500</v>
      </c>
      <c r="F96" s="28">
        <v>190</v>
      </c>
      <c r="G96" s="29">
        <v>13392</v>
      </c>
      <c r="H96" s="29"/>
      <c r="I96" s="29">
        <v>13392</v>
      </c>
      <c r="J96" s="28">
        <v>13392</v>
      </c>
      <c r="K96" s="27">
        <v>10000</v>
      </c>
      <c r="L96" s="28">
        <v>107</v>
      </c>
      <c r="M96" s="29">
        <v>7400</v>
      </c>
      <c r="N96" s="29">
        <v>0</v>
      </c>
      <c r="O96" s="29">
        <v>7400</v>
      </c>
      <c r="P96" s="29">
        <v>7400</v>
      </c>
      <c r="Q96" s="28">
        <v>150</v>
      </c>
      <c r="R96" s="32" t="s">
        <v>45</v>
      </c>
      <c r="V96" s="3">
        <v>1800</v>
      </c>
      <c r="W96" s="20">
        <v>138000</v>
      </c>
      <c r="AD96" s="3">
        <f t="shared" si="0"/>
        <v>40176</v>
      </c>
      <c r="AE96" s="3">
        <f t="shared" si="1"/>
        <v>7680</v>
      </c>
      <c r="AF96" s="3">
        <f t="shared" si="2"/>
        <v>22200</v>
      </c>
      <c r="AG96" s="3">
        <f t="shared" si="3"/>
        <v>29880</v>
      </c>
      <c r="AH96" s="54">
        <f t="shared" si="4"/>
        <v>0.74372759856630821</v>
      </c>
      <c r="AI96" s="3">
        <f t="shared" si="5"/>
        <v>76.666666666666671</v>
      </c>
    </row>
    <row r="97" spans="2:35" ht="15" customHeight="1" x14ac:dyDescent="0.15">
      <c r="B97" s="4" t="s">
        <v>164</v>
      </c>
      <c r="C97" s="19">
        <v>0.35555555555555557</v>
      </c>
      <c r="D97" s="20">
        <v>650</v>
      </c>
      <c r="E97" s="27">
        <v>500</v>
      </c>
      <c r="F97" s="28">
        <v>285</v>
      </c>
      <c r="G97" s="29">
        <v>20088</v>
      </c>
      <c r="H97" s="29"/>
      <c r="I97" s="29">
        <v>20088</v>
      </c>
      <c r="J97" s="28">
        <v>20088</v>
      </c>
      <c r="K97" s="27">
        <v>10000</v>
      </c>
      <c r="L97" s="28">
        <v>165</v>
      </c>
      <c r="M97" s="29">
        <v>4017</v>
      </c>
      <c r="N97" s="29">
        <v>0</v>
      </c>
      <c r="O97" s="29">
        <v>4017</v>
      </c>
      <c r="P97" s="29">
        <v>4017</v>
      </c>
      <c r="Q97" s="28">
        <v>100</v>
      </c>
      <c r="R97" s="32" t="s">
        <v>49</v>
      </c>
      <c r="V97" s="3">
        <v>2200</v>
      </c>
      <c r="W97" s="20">
        <v>178000</v>
      </c>
      <c r="AD97" s="3">
        <f t="shared" si="0"/>
        <v>60264</v>
      </c>
      <c r="AE97" s="3">
        <f t="shared" si="1"/>
        <v>18773.333333333336</v>
      </c>
      <c r="AF97" s="3">
        <f t="shared" si="2"/>
        <v>12051</v>
      </c>
      <c r="AG97" s="3">
        <f t="shared" si="3"/>
        <v>30824.333333333336</v>
      </c>
      <c r="AH97" s="54">
        <f t="shared" si="4"/>
        <v>0.51148834019204392</v>
      </c>
      <c r="AI97" s="3">
        <f t="shared" si="5"/>
        <v>80.909090909090907</v>
      </c>
    </row>
    <row r="98" spans="2:35" ht="15" customHeight="1" x14ac:dyDescent="0.15">
      <c r="B98" s="4" t="s">
        <v>165</v>
      </c>
      <c r="C98" s="19">
        <v>0.42666666666666669</v>
      </c>
      <c r="D98" s="20">
        <v>650</v>
      </c>
      <c r="E98" s="27">
        <v>500</v>
      </c>
      <c r="F98" s="28">
        <v>430</v>
      </c>
      <c r="G98" s="29">
        <v>30132</v>
      </c>
      <c r="H98" s="29"/>
      <c r="I98" s="29">
        <v>30132</v>
      </c>
      <c r="J98" s="28">
        <v>30132</v>
      </c>
      <c r="K98" s="27">
        <v>20000</v>
      </c>
      <c r="L98" s="28">
        <v>250</v>
      </c>
      <c r="M98" s="29">
        <v>5478</v>
      </c>
      <c r="N98" s="29">
        <v>0</v>
      </c>
      <c r="O98" s="29">
        <v>5478</v>
      </c>
      <c r="P98" s="29">
        <v>5478</v>
      </c>
      <c r="Q98" s="28">
        <v>80</v>
      </c>
      <c r="R98" s="32" t="s">
        <v>53</v>
      </c>
      <c r="V98" s="3">
        <v>2640</v>
      </c>
      <c r="W98" s="20">
        <v>222000</v>
      </c>
      <c r="AD98" s="3">
        <f t="shared" si="0"/>
        <v>90396</v>
      </c>
      <c r="AE98" s="3">
        <f t="shared" si="1"/>
        <v>27033.600000000002</v>
      </c>
      <c r="AF98" s="3">
        <f t="shared" si="2"/>
        <v>16434</v>
      </c>
      <c r="AG98" s="3">
        <f t="shared" si="3"/>
        <v>43467.600000000006</v>
      </c>
      <c r="AH98" s="54">
        <f t="shared" si="4"/>
        <v>0.48085756006902969</v>
      </c>
      <c r="AI98" s="3">
        <f t="shared" si="5"/>
        <v>84.090909090909093</v>
      </c>
    </row>
    <row r="99" spans="2:35" ht="15" customHeight="1" x14ac:dyDescent="0.15">
      <c r="B99" s="4" t="s">
        <v>166</v>
      </c>
      <c r="E99" s="27"/>
      <c r="F99" s="28"/>
      <c r="G99" s="29"/>
      <c r="H99" s="29"/>
      <c r="I99" s="29"/>
      <c r="J99" s="28"/>
      <c r="K99" s="27"/>
      <c r="L99" s="28"/>
      <c r="M99" s="29"/>
      <c r="N99" s="29"/>
      <c r="O99" s="29"/>
      <c r="P99" s="29"/>
      <c r="Q99" s="28"/>
      <c r="R99" s="32" t="s">
        <v>57</v>
      </c>
      <c r="V99" s="3">
        <v>3120</v>
      </c>
      <c r="W99" s="20">
        <v>270000</v>
      </c>
      <c r="AI99" s="3">
        <f t="shared" si="5"/>
        <v>86.538461538461533</v>
      </c>
    </row>
    <row r="100" spans="2:35" ht="15" customHeight="1" x14ac:dyDescent="0.15">
      <c r="B100" s="4" t="s">
        <v>167</v>
      </c>
      <c r="E100" s="27"/>
      <c r="F100" s="28"/>
      <c r="G100" s="29"/>
      <c r="H100" s="29"/>
      <c r="I100" s="29"/>
      <c r="J100" s="28"/>
      <c r="K100" s="27"/>
      <c r="L100" s="28"/>
      <c r="M100" s="29"/>
      <c r="N100" s="29"/>
      <c r="O100" s="29"/>
      <c r="P100" s="29"/>
      <c r="Q100" s="28"/>
      <c r="R100" s="32" t="s">
        <v>59</v>
      </c>
      <c r="V100" s="3">
        <v>3640</v>
      </c>
      <c r="W100" s="20">
        <v>322000</v>
      </c>
      <c r="AI100" s="3">
        <f t="shared" si="5"/>
        <v>88.461538461538467</v>
      </c>
    </row>
    <row r="101" spans="2:35" ht="15" customHeight="1" x14ac:dyDescent="0.15">
      <c r="B101" s="4" t="s">
        <v>168</v>
      </c>
      <c r="E101" s="27"/>
      <c r="F101" s="28"/>
      <c r="G101" s="29"/>
      <c r="H101" s="29"/>
      <c r="I101" s="29"/>
      <c r="J101" s="28"/>
      <c r="K101" s="27"/>
      <c r="L101" s="28"/>
      <c r="M101" s="29"/>
      <c r="N101" s="29"/>
      <c r="O101" s="29"/>
      <c r="P101" s="29"/>
      <c r="Q101" s="28"/>
      <c r="R101" s="32" t="s">
        <v>61</v>
      </c>
      <c r="V101" s="3">
        <v>4200</v>
      </c>
      <c r="W101" s="20">
        <v>406000</v>
      </c>
      <c r="AI101" s="3">
        <f t="shared" si="5"/>
        <v>96.666666666666671</v>
      </c>
    </row>
    <row r="102" spans="2:35" ht="15" customHeight="1" x14ac:dyDescent="0.15">
      <c r="B102" s="4" t="s">
        <v>169</v>
      </c>
      <c r="E102" s="27"/>
      <c r="F102" s="28"/>
      <c r="G102" s="29"/>
      <c r="H102" s="29"/>
      <c r="I102" s="29"/>
      <c r="J102" s="28"/>
      <c r="K102" s="27"/>
      <c r="L102" s="28"/>
      <c r="M102" s="29"/>
      <c r="N102" s="29"/>
      <c r="O102" s="29"/>
      <c r="P102" s="29"/>
      <c r="Q102" s="28"/>
      <c r="R102" s="32" t="s">
        <v>63</v>
      </c>
      <c r="V102" s="3">
        <v>4800</v>
      </c>
      <c r="W102" s="20">
        <v>496000</v>
      </c>
      <c r="AI102" s="3">
        <f t="shared" si="5"/>
        <v>103.33333333333333</v>
      </c>
    </row>
    <row r="103" spans="2:35" ht="15" customHeight="1" x14ac:dyDescent="0.15">
      <c r="B103" s="4" t="s">
        <v>170</v>
      </c>
      <c r="E103" s="27"/>
      <c r="F103" s="28"/>
      <c r="G103" s="29"/>
      <c r="H103" s="29"/>
      <c r="I103" s="29"/>
      <c r="J103" s="28"/>
      <c r="K103" s="27"/>
      <c r="L103" s="28"/>
      <c r="M103" s="29"/>
      <c r="N103" s="29"/>
      <c r="O103" s="29"/>
      <c r="P103" s="29"/>
      <c r="Q103" s="28"/>
      <c r="R103" s="32" t="s">
        <v>66</v>
      </c>
      <c r="V103" s="3">
        <v>5440</v>
      </c>
      <c r="W103" s="20">
        <v>592000</v>
      </c>
      <c r="AI103" s="3">
        <f t="shared" si="5"/>
        <v>108.82352941176471</v>
      </c>
    </row>
    <row r="104" spans="2:35" ht="15" customHeight="1" x14ac:dyDescent="0.15">
      <c r="B104" s="4" t="s">
        <v>171</v>
      </c>
      <c r="E104" s="27"/>
      <c r="F104" s="28"/>
      <c r="G104" s="29"/>
      <c r="H104" s="29"/>
      <c r="I104" s="29"/>
      <c r="J104" s="28"/>
      <c r="K104" s="27"/>
      <c r="L104" s="28"/>
      <c r="M104" s="29"/>
      <c r="N104" s="29"/>
      <c r="O104" s="29"/>
      <c r="P104" s="29"/>
      <c r="Q104" s="28"/>
      <c r="R104" s="32" t="s">
        <v>68</v>
      </c>
      <c r="V104" s="3">
        <v>6120</v>
      </c>
      <c r="W104" s="20">
        <v>694000</v>
      </c>
      <c r="AI104" s="3">
        <f t="shared" si="5"/>
        <v>113.39869281045752</v>
      </c>
    </row>
    <row r="105" spans="2:35" ht="15" customHeight="1" x14ac:dyDescent="0.15">
      <c r="B105" s="4" t="s">
        <v>172</v>
      </c>
      <c r="E105" s="27"/>
      <c r="F105" s="28"/>
      <c r="G105" s="29"/>
      <c r="H105" s="29"/>
      <c r="I105" s="29"/>
      <c r="J105" s="28"/>
      <c r="K105" s="27"/>
      <c r="L105" s="28"/>
      <c r="M105" s="29"/>
      <c r="N105" s="29"/>
      <c r="O105" s="29"/>
      <c r="P105" s="29"/>
      <c r="Q105" s="28"/>
      <c r="R105" s="32" t="s">
        <v>70</v>
      </c>
      <c r="V105" s="6">
        <v>6840</v>
      </c>
      <c r="W105" s="20">
        <v>802000</v>
      </c>
      <c r="AI105" s="3">
        <f t="shared" si="5"/>
        <v>117.25146198830409</v>
      </c>
    </row>
    <row r="106" spans="2:35" ht="15" customHeight="1" x14ac:dyDescent="0.15">
      <c r="B106" s="33" t="s">
        <v>173</v>
      </c>
      <c r="C106" s="34"/>
      <c r="E106" s="27"/>
      <c r="F106" s="28"/>
      <c r="G106" s="27"/>
      <c r="H106" s="27"/>
      <c r="I106" s="27"/>
      <c r="J106" s="28"/>
      <c r="K106" s="27"/>
      <c r="L106" s="28"/>
      <c r="M106" s="27"/>
      <c r="N106" s="27"/>
      <c r="O106" s="27"/>
      <c r="P106" s="27"/>
      <c r="Q106" s="28"/>
      <c r="R106" s="32" t="s">
        <v>72</v>
      </c>
      <c r="S106" s="33"/>
      <c r="T106" s="33"/>
      <c r="V106" s="6">
        <v>7600</v>
      </c>
      <c r="W106" s="20">
        <v>916000</v>
      </c>
      <c r="X106" s="31"/>
      <c r="Z106" s="31"/>
      <c r="AB106" s="31"/>
      <c r="AI106" s="3">
        <f t="shared" si="5"/>
        <v>120.52631578947368</v>
      </c>
    </row>
    <row r="107" spans="2:35" ht="15" customHeight="1" x14ac:dyDescent="0.15">
      <c r="B107" s="33" t="s">
        <v>174</v>
      </c>
      <c r="C107" s="34"/>
      <c r="E107" s="27"/>
      <c r="F107" s="28"/>
      <c r="G107" s="27"/>
      <c r="H107" s="27"/>
      <c r="I107" s="27"/>
      <c r="J107" s="28"/>
      <c r="K107" s="27"/>
      <c r="L107" s="28"/>
      <c r="M107" s="27"/>
      <c r="N107" s="27"/>
      <c r="O107" s="27"/>
      <c r="P107" s="27"/>
      <c r="Q107" s="28"/>
      <c r="R107" s="32" t="s">
        <v>74</v>
      </c>
      <c r="S107" s="33"/>
      <c r="T107" s="33"/>
      <c r="V107" s="6">
        <v>8400</v>
      </c>
      <c r="W107" s="20">
        <v>1036000</v>
      </c>
      <c r="X107" s="31"/>
      <c r="Z107" s="31"/>
      <c r="AB107" s="31"/>
      <c r="AI107" s="3">
        <f t="shared" si="5"/>
        <v>123.33333333333333</v>
      </c>
    </row>
    <row r="108" spans="2:35" ht="15" customHeight="1" x14ac:dyDescent="0.15">
      <c r="B108" s="15" t="s">
        <v>175</v>
      </c>
      <c r="C108" s="35"/>
      <c r="D108" s="36"/>
      <c r="E108" s="37"/>
      <c r="F108" s="38"/>
      <c r="G108" s="37"/>
      <c r="H108" s="37"/>
      <c r="I108" s="37"/>
      <c r="J108" s="38"/>
      <c r="K108" s="37"/>
      <c r="L108" s="38"/>
      <c r="M108" s="37"/>
      <c r="N108" s="37"/>
      <c r="O108" s="37"/>
      <c r="P108" s="37"/>
      <c r="Q108" s="38"/>
      <c r="R108" s="39" t="s">
        <v>76</v>
      </c>
      <c r="S108" s="15"/>
      <c r="T108" s="15"/>
      <c r="U108" s="16"/>
      <c r="V108" s="40">
        <v>16800</v>
      </c>
      <c r="W108" s="36">
        <v>1204000</v>
      </c>
      <c r="X108" s="45"/>
      <c r="Y108" s="36"/>
      <c r="Z108" s="45"/>
      <c r="AA108" s="36"/>
      <c r="AB108" s="45"/>
      <c r="AC108" s="46"/>
    </row>
    <row r="109" spans="2:35" ht="15" customHeight="1" x14ac:dyDescent="0.15">
      <c r="B109" s="4" t="s">
        <v>176</v>
      </c>
      <c r="C109" s="19">
        <v>6.9444444444444447E-4</v>
      </c>
      <c r="D109" s="20">
        <v>1</v>
      </c>
      <c r="E109" s="27">
        <v>10</v>
      </c>
      <c r="F109" s="28">
        <v>5</v>
      </c>
      <c r="G109" s="29"/>
      <c r="H109" s="29">
        <v>100</v>
      </c>
      <c r="I109" s="29">
        <v>100</v>
      </c>
      <c r="J109" s="28">
        <v>100</v>
      </c>
      <c r="K109" s="27">
        <v>2525</v>
      </c>
      <c r="L109" s="28">
        <v>2</v>
      </c>
      <c r="M109" s="29">
        <v>3000</v>
      </c>
      <c r="N109" s="29"/>
      <c r="O109" s="29"/>
      <c r="P109" s="29"/>
      <c r="Q109" s="28"/>
      <c r="V109" s="3">
        <v>40</v>
      </c>
      <c r="W109" s="20">
        <v>2000</v>
      </c>
    </row>
    <row r="110" spans="2:35" ht="15" customHeight="1" x14ac:dyDescent="0.15">
      <c r="B110" s="4" t="s">
        <v>177</v>
      </c>
      <c r="C110" s="19">
        <v>1.6203703703703703E-3</v>
      </c>
      <c r="D110" s="20">
        <v>1</v>
      </c>
      <c r="E110" s="27">
        <v>25</v>
      </c>
      <c r="F110" s="28">
        <v>10</v>
      </c>
      <c r="G110" s="29"/>
      <c r="H110" s="29">
        <v>170</v>
      </c>
      <c r="I110" s="29">
        <v>170</v>
      </c>
      <c r="J110" s="28">
        <v>170</v>
      </c>
      <c r="K110" s="27">
        <v>2575</v>
      </c>
      <c r="L110" s="28">
        <v>2</v>
      </c>
      <c r="M110" s="29">
        <v>5000</v>
      </c>
      <c r="N110" s="29"/>
      <c r="O110" s="29"/>
      <c r="P110" s="29"/>
      <c r="Q110" s="28"/>
      <c r="V110" s="3">
        <v>120</v>
      </c>
      <c r="W110" s="20">
        <v>6000</v>
      </c>
    </row>
    <row r="111" spans="2:35" ht="15" customHeight="1" x14ac:dyDescent="0.15">
      <c r="B111" s="4" t="s">
        <v>178</v>
      </c>
      <c r="C111" s="19">
        <v>3.2407407407407406E-3</v>
      </c>
      <c r="D111" s="20">
        <v>1</v>
      </c>
      <c r="E111" s="27">
        <v>50</v>
      </c>
      <c r="F111" s="28">
        <v>15</v>
      </c>
      <c r="G111" s="29"/>
      <c r="H111" s="29">
        <v>289</v>
      </c>
      <c r="I111" s="29">
        <v>289</v>
      </c>
      <c r="J111" s="28">
        <v>289</v>
      </c>
      <c r="K111" s="27">
        <v>2600</v>
      </c>
      <c r="L111" s="28">
        <v>5</v>
      </c>
      <c r="M111" s="29">
        <v>6300</v>
      </c>
      <c r="N111" s="29"/>
      <c r="O111" s="29"/>
      <c r="P111" s="29"/>
      <c r="Q111" s="28"/>
      <c r="V111" s="3">
        <v>240</v>
      </c>
      <c r="W111" s="20">
        <v>12000</v>
      </c>
    </row>
    <row r="112" spans="2:35" ht="15" customHeight="1" x14ac:dyDescent="0.15">
      <c r="B112" s="4" t="s">
        <v>179</v>
      </c>
      <c r="C112" s="19">
        <v>6.4814814814814813E-3</v>
      </c>
      <c r="D112" s="20">
        <v>1</v>
      </c>
      <c r="E112" s="27">
        <v>200</v>
      </c>
      <c r="F112" s="28">
        <v>25</v>
      </c>
      <c r="G112" s="29"/>
      <c r="H112" s="29">
        <v>492</v>
      </c>
      <c r="I112" s="29">
        <v>492</v>
      </c>
      <c r="J112" s="28">
        <v>492</v>
      </c>
      <c r="K112" s="27">
        <v>2650</v>
      </c>
      <c r="L112" s="28">
        <v>10</v>
      </c>
      <c r="M112" s="29">
        <v>6400</v>
      </c>
      <c r="N112" s="29">
        <v>1200</v>
      </c>
      <c r="O112" s="29">
        <v>1200</v>
      </c>
      <c r="P112" s="29">
        <v>1200</v>
      </c>
      <c r="Q112" s="28">
        <v>50</v>
      </c>
      <c r="V112" s="3">
        <v>400</v>
      </c>
      <c r="W112" s="20">
        <v>20000</v>
      </c>
    </row>
    <row r="113" spans="2:28" ht="15" customHeight="1" x14ac:dyDescent="0.15">
      <c r="B113" s="4" t="s">
        <v>180</v>
      </c>
      <c r="C113" s="19">
        <v>1.2962962962962963E-2</v>
      </c>
      <c r="D113" s="20">
        <v>70</v>
      </c>
      <c r="E113" s="27">
        <v>400</v>
      </c>
      <c r="F113" s="28">
        <v>35</v>
      </c>
      <c r="G113" s="29"/>
      <c r="H113" s="29">
        <v>837</v>
      </c>
      <c r="I113" s="29">
        <v>837</v>
      </c>
      <c r="J113" s="28">
        <v>837</v>
      </c>
      <c r="K113" s="27">
        <v>2675</v>
      </c>
      <c r="L113" s="28">
        <v>17</v>
      </c>
      <c r="M113" s="29"/>
      <c r="N113" s="29">
        <v>1800</v>
      </c>
      <c r="O113" s="29">
        <v>1800</v>
      </c>
      <c r="P113" s="29">
        <v>1800</v>
      </c>
      <c r="Q113" s="28">
        <v>50</v>
      </c>
      <c r="V113" s="3">
        <v>600</v>
      </c>
      <c r="W113" s="20">
        <v>30000</v>
      </c>
    </row>
    <row r="114" spans="2:28" ht="15" customHeight="1" x14ac:dyDescent="0.15">
      <c r="B114" s="4" t="s">
        <v>181</v>
      </c>
      <c r="C114" s="19">
        <v>2.6041666666666668E-2</v>
      </c>
      <c r="D114" s="20">
        <v>130</v>
      </c>
      <c r="E114" s="27">
        <v>500</v>
      </c>
      <c r="F114" s="28">
        <v>55</v>
      </c>
      <c r="G114" s="29"/>
      <c r="H114" s="29">
        <v>1674</v>
      </c>
      <c r="I114" s="29">
        <v>1674</v>
      </c>
      <c r="J114" s="28">
        <v>1674</v>
      </c>
      <c r="K114" s="27">
        <v>2500</v>
      </c>
      <c r="L114" s="28">
        <v>27</v>
      </c>
      <c r="M114" s="29"/>
      <c r="N114" s="29">
        <v>1300</v>
      </c>
      <c r="O114" s="29">
        <v>1300</v>
      </c>
      <c r="P114" s="29">
        <v>1300</v>
      </c>
      <c r="Q114" s="28">
        <v>100</v>
      </c>
      <c r="R114" s="32" t="s">
        <v>137</v>
      </c>
      <c r="V114" s="3">
        <v>840</v>
      </c>
      <c r="W114" s="20">
        <v>42000</v>
      </c>
    </row>
    <row r="115" spans="2:28" ht="15" customHeight="1" x14ac:dyDescent="0.15">
      <c r="B115" s="4" t="s">
        <v>182</v>
      </c>
      <c r="C115" s="19">
        <v>5.185185185185185E-2</v>
      </c>
      <c r="D115" s="20">
        <v>130</v>
      </c>
      <c r="E115" s="27">
        <v>500</v>
      </c>
      <c r="F115" s="28">
        <v>85</v>
      </c>
      <c r="G115" s="29"/>
      <c r="H115" s="29">
        <v>3348</v>
      </c>
      <c r="I115" s="29">
        <v>3348</v>
      </c>
      <c r="J115" s="28">
        <v>3348</v>
      </c>
      <c r="K115" s="27">
        <v>2500</v>
      </c>
      <c r="L115" s="28">
        <v>45</v>
      </c>
      <c r="M115" s="29"/>
      <c r="N115" s="29">
        <v>2300</v>
      </c>
      <c r="O115" s="29">
        <v>2300</v>
      </c>
      <c r="P115" s="29">
        <v>2300</v>
      </c>
      <c r="Q115" s="28">
        <v>50</v>
      </c>
      <c r="R115" s="32" t="s">
        <v>39</v>
      </c>
      <c r="V115" s="3">
        <v>1120</v>
      </c>
      <c r="W115" s="20">
        <v>70000</v>
      </c>
    </row>
    <row r="116" spans="2:28" ht="15" customHeight="1" x14ac:dyDescent="0.15">
      <c r="B116" s="4" t="s">
        <v>183</v>
      </c>
      <c r="C116" s="19">
        <v>0.1037037037037037</v>
      </c>
      <c r="D116" s="20">
        <v>300</v>
      </c>
      <c r="E116" s="27">
        <v>500</v>
      </c>
      <c r="F116" s="28">
        <v>125</v>
      </c>
      <c r="G116" s="29"/>
      <c r="H116" s="29">
        <v>6696</v>
      </c>
      <c r="I116" s="29">
        <v>6696</v>
      </c>
      <c r="J116" s="28">
        <v>6696</v>
      </c>
      <c r="K116" s="27">
        <v>2500</v>
      </c>
      <c r="L116" s="28">
        <v>70</v>
      </c>
      <c r="M116" s="29"/>
      <c r="N116" s="29">
        <v>4100</v>
      </c>
      <c r="O116" s="29">
        <v>4100</v>
      </c>
      <c r="P116" s="29">
        <v>4100</v>
      </c>
      <c r="Q116" s="28">
        <v>100</v>
      </c>
      <c r="R116" s="32" t="s">
        <v>42</v>
      </c>
      <c r="V116" s="3">
        <v>1440</v>
      </c>
      <c r="W116" s="20">
        <v>102000</v>
      </c>
    </row>
    <row r="117" spans="2:28" ht="15" customHeight="1" x14ac:dyDescent="0.15">
      <c r="B117" s="4" t="s">
        <v>184</v>
      </c>
      <c r="C117" s="19">
        <v>0.2074074074074074</v>
      </c>
      <c r="D117" s="20">
        <v>650</v>
      </c>
      <c r="E117" s="27">
        <v>500</v>
      </c>
      <c r="F117" s="28">
        <v>190</v>
      </c>
      <c r="G117" s="29"/>
      <c r="H117" s="27">
        <f>H116*2</f>
        <v>13392</v>
      </c>
      <c r="I117" s="27">
        <f>I116*2</f>
        <v>13392</v>
      </c>
      <c r="J117" s="28">
        <f>J116*2</f>
        <v>13392</v>
      </c>
      <c r="K117" s="27">
        <v>10000</v>
      </c>
      <c r="L117" s="28">
        <v>107</v>
      </c>
      <c r="M117" s="29"/>
      <c r="N117" s="29">
        <v>7400</v>
      </c>
      <c r="O117" s="29">
        <v>7400</v>
      </c>
      <c r="P117" s="29">
        <v>7400</v>
      </c>
      <c r="Q117" s="28">
        <v>150</v>
      </c>
      <c r="R117" s="32" t="s">
        <v>45</v>
      </c>
      <c r="V117" s="3">
        <v>1800</v>
      </c>
      <c r="W117" s="20">
        <v>138000</v>
      </c>
    </row>
    <row r="118" spans="2:28" ht="15" customHeight="1" x14ac:dyDescent="0.15">
      <c r="B118" s="4" t="s">
        <v>185</v>
      </c>
      <c r="C118" s="19">
        <v>0.4148148148148148</v>
      </c>
      <c r="D118" s="20">
        <v>650</v>
      </c>
      <c r="E118" s="27">
        <v>500</v>
      </c>
      <c r="F118" s="28">
        <v>285</v>
      </c>
      <c r="G118" s="29"/>
      <c r="H118" s="29">
        <v>20088</v>
      </c>
      <c r="I118" s="29">
        <v>20088</v>
      </c>
      <c r="J118" s="28">
        <v>20088</v>
      </c>
      <c r="K118" s="27">
        <v>10000</v>
      </c>
      <c r="L118" s="28">
        <v>165</v>
      </c>
      <c r="M118" s="29"/>
      <c r="N118" s="29">
        <v>4017</v>
      </c>
      <c r="O118" s="29">
        <v>4017</v>
      </c>
      <c r="P118" s="29">
        <v>4017</v>
      </c>
      <c r="Q118" s="28">
        <v>100</v>
      </c>
      <c r="R118" s="32" t="s">
        <v>49</v>
      </c>
      <c r="V118" s="3">
        <v>2200</v>
      </c>
      <c r="W118" s="20">
        <v>178000</v>
      </c>
    </row>
    <row r="119" spans="2:28" ht="15" customHeight="1" x14ac:dyDescent="0.15">
      <c r="B119" s="4" t="s">
        <v>186</v>
      </c>
      <c r="C119" s="19">
        <v>0.49777777777777782</v>
      </c>
      <c r="D119" s="20">
        <v>650</v>
      </c>
      <c r="E119" s="27">
        <v>500</v>
      </c>
      <c r="F119" s="28">
        <v>430</v>
      </c>
      <c r="G119" s="29"/>
      <c r="H119" s="29">
        <v>30132</v>
      </c>
      <c r="I119" s="29">
        <v>30132</v>
      </c>
      <c r="J119" s="28">
        <v>30132</v>
      </c>
      <c r="K119" s="27">
        <v>20000</v>
      </c>
      <c r="L119" s="28">
        <v>250</v>
      </c>
      <c r="M119" s="29"/>
      <c r="N119" s="29">
        <v>5478</v>
      </c>
      <c r="O119" s="29">
        <v>5478</v>
      </c>
      <c r="P119" s="29">
        <v>5478</v>
      </c>
      <c r="Q119" s="28">
        <v>80</v>
      </c>
      <c r="R119" s="32" t="s">
        <v>53</v>
      </c>
      <c r="V119" s="3">
        <v>2640</v>
      </c>
      <c r="W119" s="20">
        <v>222000</v>
      </c>
    </row>
    <row r="120" spans="2:28" ht="15" customHeight="1" x14ac:dyDescent="0.15">
      <c r="B120" s="4" t="s">
        <v>187</v>
      </c>
      <c r="E120" s="27"/>
      <c r="F120" s="28"/>
      <c r="G120" s="29"/>
      <c r="H120" s="29"/>
      <c r="I120" s="29"/>
      <c r="J120" s="28"/>
      <c r="K120" s="27"/>
      <c r="L120" s="28"/>
      <c r="M120" s="29"/>
      <c r="N120" s="29"/>
      <c r="O120" s="29"/>
      <c r="P120" s="29"/>
      <c r="Q120" s="28"/>
      <c r="R120" s="32" t="s">
        <v>57</v>
      </c>
      <c r="V120" s="3">
        <v>3120</v>
      </c>
      <c r="W120" s="20">
        <v>270000</v>
      </c>
    </row>
    <row r="121" spans="2:28" ht="15" customHeight="1" x14ac:dyDescent="0.15">
      <c r="B121" s="4" t="s">
        <v>188</v>
      </c>
      <c r="E121" s="27"/>
      <c r="F121" s="28"/>
      <c r="G121" s="29"/>
      <c r="H121" s="29"/>
      <c r="I121" s="29"/>
      <c r="J121" s="28"/>
      <c r="K121" s="27"/>
      <c r="L121" s="28"/>
      <c r="M121" s="29"/>
      <c r="N121" s="29"/>
      <c r="O121" s="29"/>
      <c r="P121" s="29"/>
      <c r="Q121" s="28"/>
      <c r="R121" s="32" t="s">
        <v>59</v>
      </c>
      <c r="V121" s="3">
        <v>3640</v>
      </c>
      <c r="W121" s="20">
        <v>322000</v>
      </c>
    </row>
    <row r="122" spans="2:28" ht="15" customHeight="1" x14ac:dyDescent="0.15">
      <c r="B122" s="4" t="s">
        <v>189</v>
      </c>
      <c r="E122" s="27"/>
      <c r="F122" s="28"/>
      <c r="G122" s="29"/>
      <c r="H122" s="29"/>
      <c r="I122" s="29"/>
      <c r="J122" s="28"/>
      <c r="K122" s="27"/>
      <c r="L122" s="28"/>
      <c r="M122" s="29"/>
      <c r="N122" s="29"/>
      <c r="O122" s="29"/>
      <c r="P122" s="29"/>
      <c r="Q122" s="28"/>
      <c r="R122" s="32" t="s">
        <v>61</v>
      </c>
      <c r="V122" s="3">
        <v>4200</v>
      </c>
      <c r="W122" s="20">
        <v>406000</v>
      </c>
    </row>
    <row r="123" spans="2:28" ht="15" customHeight="1" x14ac:dyDescent="0.15">
      <c r="B123" s="4" t="s">
        <v>190</v>
      </c>
      <c r="E123" s="27"/>
      <c r="F123" s="28"/>
      <c r="G123" s="29"/>
      <c r="H123" s="29"/>
      <c r="I123" s="29"/>
      <c r="J123" s="28"/>
      <c r="K123" s="27"/>
      <c r="L123" s="28"/>
      <c r="M123" s="29"/>
      <c r="N123" s="29"/>
      <c r="O123" s="29"/>
      <c r="P123" s="29"/>
      <c r="Q123" s="28"/>
      <c r="R123" s="32" t="s">
        <v>63</v>
      </c>
      <c r="V123" s="3">
        <v>4800</v>
      </c>
      <c r="W123" s="20">
        <v>496000</v>
      </c>
    </row>
    <row r="124" spans="2:28" ht="15" customHeight="1" x14ac:dyDescent="0.15">
      <c r="B124" s="4" t="s">
        <v>191</v>
      </c>
      <c r="E124" s="27"/>
      <c r="F124" s="28"/>
      <c r="G124" s="29"/>
      <c r="H124" s="29"/>
      <c r="I124" s="29"/>
      <c r="J124" s="28"/>
      <c r="K124" s="27"/>
      <c r="L124" s="28"/>
      <c r="M124" s="29"/>
      <c r="N124" s="29"/>
      <c r="O124" s="29"/>
      <c r="P124" s="29"/>
      <c r="Q124" s="28"/>
      <c r="R124" s="32" t="s">
        <v>66</v>
      </c>
      <c r="V124" s="3">
        <v>5440</v>
      </c>
      <c r="W124" s="20">
        <v>592000</v>
      </c>
    </row>
    <row r="125" spans="2:28" ht="15" customHeight="1" x14ac:dyDescent="0.15">
      <c r="B125" s="4" t="s">
        <v>192</v>
      </c>
      <c r="E125" s="27"/>
      <c r="F125" s="28"/>
      <c r="G125" s="29"/>
      <c r="H125" s="29"/>
      <c r="I125" s="29"/>
      <c r="J125" s="28"/>
      <c r="K125" s="27"/>
      <c r="L125" s="28"/>
      <c r="M125" s="29"/>
      <c r="N125" s="29"/>
      <c r="O125" s="29"/>
      <c r="P125" s="29"/>
      <c r="Q125" s="28"/>
      <c r="R125" s="32" t="s">
        <v>68</v>
      </c>
      <c r="V125" s="3">
        <v>6120</v>
      </c>
      <c r="W125" s="20">
        <v>694000</v>
      </c>
    </row>
    <row r="126" spans="2:28" ht="15" customHeight="1" x14ac:dyDescent="0.15">
      <c r="B126" s="33" t="s">
        <v>193</v>
      </c>
      <c r="C126" s="34"/>
      <c r="E126" s="27"/>
      <c r="F126" s="28"/>
      <c r="G126" s="27"/>
      <c r="H126" s="27"/>
      <c r="I126" s="27"/>
      <c r="J126" s="28"/>
      <c r="K126" s="27"/>
      <c r="L126" s="28"/>
      <c r="M126" s="27"/>
      <c r="N126" s="27"/>
      <c r="O126" s="27"/>
      <c r="P126" s="27"/>
      <c r="Q126" s="28"/>
      <c r="R126" s="32" t="s">
        <v>70</v>
      </c>
      <c r="S126" s="33"/>
      <c r="T126" s="33"/>
      <c r="V126" s="6">
        <v>6840</v>
      </c>
      <c r="W126" s="20">
        <v>802000</v>
      </c>
      <c r="X126" s="31"/>
      <c r="Z126" s="31"/>
      <c r="AB126" s="31"/>
    </row>
    <row r="127" spans="2:28" ht="15" customHeight="1" x14ac:dyDescent="0.15">
      <c r="B127" s="33" t="s">
        <v>194</v>
      </c>
      <c r="C127" s="34"/>
      <c r="E127" s="27"/>
      <c r="F127" s="28"/>
      <c r="G127" s="27"/>
      <c r="H127" s="27"/>
      <c r="I127" s="27"/>
      <c r="J127" s="28"/>
      <c r="K127" s="27"/>
      <c r="L127" s="28"/>
      <c r="M127" s="27"/>
      <c r="N127" s="27"/>
      <c r="O127" s="27"/>
      <c r="P127" s="27"/>
      <c r="Q127" s="28"/>
      <c r="R127" s="32" t="s">
        <v>72</v>
      </c>
      <c r="S127" s="33"/>
      <c r="T127" s="33"/>
      <c r="V127" s="6">
        <v>7600</v>
      </c>
      <c r="W127" s="20">
        <v>916000</v>
      </c>
      <c r="X127" s="31"/>
      <c r="Z127" s="31"/>
      <c r="AB127" s="31"/>
    </row>
    <row r="128" spans="2:28" ht="15" customHeight="1" x14ac:dyDescent="0.15">
      <c r="B128" s="33" t="s">
        <v>195</v>
      </c>
      <c r="C128" s="34"/>
      <c r="E128" s="27"/>
      <c r="F128" s="28"/>
      <c r="G128" s="27"/>
      <c r="H128" s="27"/>
      <c r="I128" s="27"/>
      <c r="J128" s="28"/>
      <c r="K128" s="27"/>
      <c r="L128" s="28"/>
      <c r="M128" s="27"/>
      <c r="N128" s="27"/>
      <c r="O128" s="27"/>
      <c r="P128" s="27"/>
      <c r="Q128" s="28"/>
      <c r="R128" s="32" t="s">
        <v>74</v>
      </c>
      <c r="S128" s="33"/>
      <c r="T128" s="33"/>
      <c r="V128" s="6">
        <v>8400</v>
      </c>
      <c r="W128" s="20">
        <v>1036000</v>
      </c>
      <c r="X128" s="31"/>
      <c r="Z128" s="31"/>
      <c r="AB128" s="31"/>
    </row>
    <row r="129" spans="2:29" ht="15" customHeight="1" x14ac:dyDescent="0.15">
      <c r="B129" s="15" t="s">
        <v>196</v>
      </c>
      <c r="C129" s="35"/>
      <c r="D129" s="36"/>
      <c r="E129" s="37"/>
      <c r="F129" s="38"/>
      <c r="G129" s="37"/>
      <c r="H129" s="37"/>
      <c r="I129" s="37"/>
      <c r="J129" s="38"/>
      <c r="K129" s="37"/>
      <c r="L129" s="38"/>
      <c r="M129" s="37"/>
      <c r="N129" s="37"/>
      <c r="O129" s="37"/>
      <c r="P129" s="37"/>
      <c r="Q129" s="38"/>
      <c r="R129" s="39" t="s">
        <v>76</v>
      </c>
      <c r="S129" s="15"/>
      <c r="T129" s="15"/>
      <c r="U129" s="16"/>
      <c r="V129" s="40">
        <v>16800</v>
      </c>
      <c r="W129" s="36">
        <v>1204000</v>
      </c>
      <c r="X129" s="45"/>
      <c r="Y129" s="36"/>
      <c r="Z129" s="45"/>
      <c r="AA129" s="36"/>
      <c r="AB129" s="45"/>
      <c r="AC129" s="46"/>
    </row>
    <row r="130" spans="2:29" ht="15" customHeight="1" x14ac:dyDescent="0.15">
      <c r="B130" s="4" t="s">
        <v>197</v>
      </c>
      <c r="C130" s="19">
        <v>6.9444444444444447E-4</v>
      </c>
      <c r="D130" s="20">
        <v>1</v>
      </c>
      <c r="E130" s="27">
        <v>10</v>
      </c>
      <c r="F130" s="28">
        <v>5</v>
      </c>
      <c r="G130" s="29">
        <v>100</v>
      </c>
      <c r="H130" s="29">
        <v>100</v>
      </c>
      <c r="I130" s="29"/>
      <c r="J130" s="28">
        <v>100</v>
      </c>
      <c r="K130" s="27">
        <v>2525</v>
      </c>
      <c r="L130" s="28">
        <v>2</v>
      </c>
      <c r="M130" s="29"/>
      <c r="N130" s="29"/>
      <c r="O130" s="29">
        <v>3000</v>
      </c>
      <c r="P130" s="29"/>
      <c r="Q130" s="28"/>
      <c r="V130" s="47">
        <v>30</v>
      </c>
      <c r="W130" s="20">
        <v>1500</v>
      </c>
    </row>
    <row r="131" spans="2:29" ht="15" customHeight="1" x14ac:dyDescent="0.15">
      <c r="B131" s="4" t="s">
        <v>198</v>
      </c>
      <c r="C131" s="19">
        <v>1.8518518518518517E-3</v>
      </c>
      <c r="D131" s="20">
        <v>1</v>
      </c>
      <c r="E131" s="27">
        <v>25</v>
      </c>
      <c r="F131" s="28">
        <v>10</v>
      </c>
      <c r="G131" s="29">
        <v>170</v>
      </c>
      <c r="H131" s="29">
        <v>170</v>
      </c>
      <c r="I131" s="29"/>
      <c r="J131" s="28">
        <v>170</v>
      </c>
      <c r="K131" s="27">
        <v>2575</v>
      </c>
      <c r="L131" s="28">
        <v>2</v>
      </c>
      <c r="M131" s="29"/>
      <c r="N131" s="29"/>
      <c r="O131" s="29">
        <v>5000</v>
      </c>
      <c r="P131" s="29"/>
      <c r="Q131" s="28"/>
      <c r="V131" s="6">
        <v>90</v>
      </c>
      <c r="W131" s="20">
        <v>4500</v>
      </c>
    </row>
    <row r="132" spans="2:29" ht="15" customHeight="1" x14ac:dyDescent="0.15">
      <c r="B132" s="4" t="s">
        <v>199</v>
      </c>
      <c r="C132" s="19">
        <v>3.7037037037037034E-3</v>
      </c>
      <c r="D132" s="20">
        <v>1</v>
      </c>
      <c r="E132" s="27">
        <v>50</v>
      </c>
      <c r="F132" s="28">
        <v>15</v>
      </c>
      <c r="G132" s="29">
        <v>289</v>
      </c>
      <c r="H132" s="29">
        <v>289</v>
      </c>
      <c r="I132" s="29"/>
      <c r="J132" s="28">
        <v>289</v>
      </c>
      <c r="K132" s="27">
        <v>2600</v>
      </c>
      <c r="L132" s="28">
        <v>5</v>
      </c>
      <c r="M132" s="29"/>
      <c r="N132" s="29"/>
      <c r="O132" s="29">
        <v>6300</v>
      </c>
      <c r="P132" s="29"/>
      <c r="Q132" s="28"/>
      <c r="V132" s="6">
        <v>180</v>
      </c>
      <c r="W132" s="20">
        <v>9000</v>
      </c>
    </row>
    <row r="133" spans="2:29" ht="15" customHeight="1" x14ac:dyDescent="0.15">
      <c r="B133" s="4" t="s">
        <v>200</v>
      </c>
      <c r="C133" s="19">
        <v>7.4074074074074068E-3</v>
      </c>
      <c r="D133" s="20">
        <v>1</v>
      </c>
      <c r="E133" s="27">
        <v>200</v>
      </c>
      <c r="F133" s="28">
        <v>25</v>
      </c>
      <c r="G133" s="29">
        <v>492</v>
      </c>
      <c r="H133" s="29">
        <v>492</v>
      </c>
      <c r="I133" s="29"/>
      <c r="J133" s="28">
        <v>492</v>
      </c>
      <c r="K133" s="27">
        <v>2650</v>
      </c>
      <c r="L133" s="28">
        <v>10</v>
      </c>
      <c r="M133" s="29">
        <v>1200</v>
      </c>
      <c r="N133" s="29">
        <v>1200</v>
      </c>
      <c r="O133" s="29">
        <v>6400</v>
      </c>
      <c r="P133" s="29">
        <v>1200</v>
      </c>
      <c r="Q133" s="28">
        <v>50</v>
      </c>
      <c r="V133" s="6">
        <v>300</v>
      </c>
      <c r="W133" s="20">
        <v>15000</v>
      </c>
    </row>
    <row r="134" spans="2:29" ht="15" customHeight="1" x14ac:dyDescent="0.15">
      <c r="B134" s="4" t="s">
        <v>201</v>
      </c>
      <c r="C134" s="19">
        <v>1.4814814814814814E-2</v>
      </c>
      <c r="D134" s="20">
        <v>130</v>
      </c>
      <c r="E134" s="27">
        <v>400</v>
      </c>
      <c r="F134" s="28">
        <v>35</v>
      </c>
      <c r="G134" s="29">
        <v>837</v>
      </c>
      <c r="H134" s="29">
        <v>837</v>
      </c>
      <c r="I134" s="29"/>
      <c r="J134" s="28">
        <v>837</v>
      </c>
      <c r="K134" s="27">
        <v>2675</v>
      </c>
      <c r="L134" s="28">
        <v>17</v>
      </c>
      <c r="M134" s="29">
        <v>1800</v>
      </c>
      <c r="N134" s="29">
        <v>1800</v>
      </c>
      <c r="O134" s="29"/>
      <c r="P134" s="29">
        <v>1800</v>
      </c>
      <c r="Q134" s="28">
        <v>50</v>
      </c>
      <c r="V134" s="6">
        <v>450</v>
      </c>
      <c r="W134" s="20">
        <v>22500</v>
      </c>
    </row>
    <row r="135" spans="2:29" ht="15" customHeight="1" x14ac:dyDescent="0.15">
      <c r="B135" s="4" t="s">
        <v>202</v>
      </c>
      <c r="C135" s="19">
        <v>2.9629629629629627E-2</v>
      </c>
      <c r="D135" s="20">
        <v>130</v>
      </c>
      <c r="E135" s="27">
        <v>500</v>
      </c>
      <c r="F135" s="28">
        <v>55</v>
      </c>
      <c r="G135" s="29">
        <v>1674</v>
      </c>
      <c r="H135" s="29">
        <v>1674</v>
      </c>
      <c r="I135" s="29"/>
      <c r="J135" s="28">
        <v>1674</v>
      </c>
      <c r="K135" s="27">
        <v>2500</v>
      </c>
      <c r="L135" s="28">
        <v>27</v>
      </c>
      <c r="M135" s="29">
        <v>1300</v>
      </c>
      <c r="N135" s="29">
        <v>1300</v>
      </c>
      <c r="O135" s="29"/>
      <c r="P135" s="29">
        <v>1300</v>
      </c>
      <c r="Q135" s="28">
        <v>100</v>
      </c>
      <c r="R135" s="32" t="s">
        <v>136</v>
      </c>
      <c r="V135" s="6">
        <v>630</v>
      </c>
      <c r="W135" s="20">
        <v>31500</v>
      </c>
    </row>
    <row r="136" spans="2:29" ht="15" customHeight="1" x14ac:dyDescent="0.15">
      <c r="B136" s="4" t="s">
        <v>203</v>
      </c>
      <c r="C136" s="19">
        <v>5.9259259259259262E-2</v>
      </c>
      <c r="D136" s="20">
        <v>300</v>
      </c>
      <c r="E136" s="27">
        <v>500</v>
      </c>
      <c r="F136" s="28">
        <v>85</v>
      </c>
      <c r="G136" s="29">
        <v>3348</v>
      </c>
      <c r="H136" s="29">
        <v>3348</v>
      </c>
      <c r="I136" s="29"/>
      <c r="J136" s="28">
        <v>3348</v>
      </c>
      <c r="K136" s="27">
        <v>2500</v>
      </c>
      <c r="L136" s="28">
        <v>45</v>
      </c>
      <c r="M136" s="29">
        <v>2300</v>
      </c>
      <c r="N136" s="29">
        <v>2300</v>
      </c>
      <c r="O136" s="29"/>
      <c r="P136" s="29">
        <v>2300</v>
      </c>
      <c r="Q136" s="28">
        <v>50</v>
      </c>
      <c r="R136" s="32" t="s">
        <v>39</v>
      </c>
      <c r="V136" s="6">
        <v>840</v>
      </c>
      <c r="W136" s="20">
        <v>52500</v>
      </c>
    </row>
    <row r="137" spans="2:29" ht="15" customHeight="1" x14ac:dyDescent="0.15">
      <c r="B137" s="4" t="s">
        <v>204</v>
      </c>
      <c r="C137" s="19">
        <v>0.11851851851851852</v>
      </c>
      <c r="D137" s="20">
        <v>300</v>
      </c>
      <c r="E137" s="27">
        <v>500</v>
      </c>
      <c r="F137" s="28">
        <v>125</v>
      </c>
      <c r="G137" s="29">
        <v>6696</v>
      </c>
      <c r="H137" s="29">
        <v>6696</v>
      </c>
      <c r="I137" s="29"/>
      <c r="J137" s="28">
        <v>6696</v>
      </c>
      <c r="K137" s="27">
        <v>2500</v>
      </c>
      <c r="L137" s="28">
        <v>70</v>
      </c>
      <c r="M137" s="29">
        <v>4100</v>
      </c>
      <c r="N137" s="29">
        <v>4100</v>
      </c>
      <c r="O137" s="29"/>
      <c r="P137" s="29">
        <v>4100</v>
      </c>
      <c r="Q137" s="28">
        <v>100</v>
      </c>
      <c r="R137" s="32" t="s">
        <v>42</v>
      </c>
      <c r="V137" s="6">
        <v>1080</v>
      </c>
      <c r="W137" s="20">
        <v>76500</v>
      </c>
    </row>
    <row r="138" spans="2:29" ht="15" customHeight="1" x14ac:dyDescent="0.15">
      <c r="B138" s="4" t="s">
        <v>205</v>
      </c>
      <c r="C138" s="19">
        <v>0.23703703703703705</v>
      </c>
      <c r="D138" s="20">
        <v>650</v>
      </c>
      <c r="E138" s="27">
        <v>500</v>
      </c>
      <c r="F138" s="28">
        <v>190</v>
      </c>
      <c r="G138" s="29">
        <v>13392</v>
      </c>
      <c r="H138" s="29">
        <v>13392</v>
      </c>
      <c r="I138" s="29"/>
      <c r="J138" s="28">
        <v>13392</v>
      </c>
      <c r="K138" s="27">
        <v>10000</v>
      </c>
      <c r="L138" s="28">
        <v>107</v>
      </c>
      <c r="M138" s="29">
        <v>7400</v>
      </c>
      <c r="N138" s="29">
        <v>7400</v>
      </c>
      <c r="O138" s="29"/>
      <c r="P138" s="29">
        <v>7400</v>
      </c>
      <c r="Q138" s="28">
        <v>150</v>
      </c>
      <c r="R138" s="32" t="s">
        <v>45</v>
      </c>
      <c r="V138" s="6">
        <v>1350</v>
      </c>
      <c r="W138" s="20">
        <v>103500</v>
      </c>
    </row>
    <row r="139" spans="2:29" ht="15" customHeight="1" x14ac:dyDescent="0.15">
      <c r="B139" s="4" t="s">
        <v>206</v>
      </c>
      <c r="C139" s="19">
        <v>0.47407407407407409</v>
      </c>
      <c r="D139" s="20">
        <v>650</v>
      </c>
      <c r="E139" s="27">
        <v>500</v>
      </c>
      <c r="F139" s="28">
        <v>285</v>
      </c>
      <c r="G139" s="29">
        <v>20088</v>
      </c>
      <c r="H139" s="29">
        <v>20088</v>
      </c>
      <c r="I139" s="29"/>
      <c r="J139" s="28">
        <v>20088</v>
      </c>
      <c r="K139" s="27">
        <v>10000</v>
      </c>
      <c r="L139" s="28">
        <v>165</v>
      </c>
      <c r="M139" s="29">
        <v>4017</v>
      </c>
      <c r="N139" s="29">
        <v>4017</v>
      </c>
      <c r="O139" s="29"/>
      <c r="P139" s="29">
        <v>4017</v>
      </c>
      <c r="Q139" s="28">
        <v>100</v>
      </c>
      <c r="R139" s="32" t="s">
        <v>49</v>
      </c>
      <c r="V139" s="6">
        <v>1650</v>
      </c>
      <c r="W139" s="20">
        <v>133500</v>
      </c>
    </row>
    <row r="140" spans="2:29" ht="15" customHeight="1" x14ac:dyDescent="0.15">
      <c r="B140" s="4" t="s">
        <v>207</v>
      </c>
      <c r="C140" s="19">
        <v>0.56888888888888889</v>
      </c>
      <c r="D140" s="20">
        <v>1000</v>
      </c>
      <c r="E140" s="27">
        <v>500</v>
      </c>
      <c r="F140" s="28">
        <v>430</v>
      </c>
      <c r="G140" s="29">
        <v>30132</v>
      </c>
      <c r="H140" s="29">
        <v>30132</v>
      </c>
      <c r="I140" s="29"/>
      <c r="J140" s="28">
        <v>30132</v>
      </c>
      <c r="K140" s="27">
        <v>20000</v>
      </c>
      <c r="L140" s="28">
        <v>250</v>
      </c>
      <c r="M140" s="29">
        <v>5478</v>
      </c>
      <c r="N140" s="29">
        <v>5478</v>
      </c>
      <c r="O140" s="29"/>
      <c r="P140" s="29">
        <v>5478</v>
      </c>
      <c r="Q140" s="28">
        <v>80</v>
      </c>
      <c r="R140" s="32" t="s">
        <v>53</v>
      </c>
      <c r="V140" s="6">
        <v>1980</v>
      </c>
      <c r="W140" s="20">
        <v>166500</v>
      </c>
    </row>
    <row r="141" spans="2:29" ht="15" customHeight="1" x14ac:dyDescent="0.15">
      <c r="B141" s="4" t="s">
        <v>208</v>
      </c>
      <c r="E141" s="27"/>
      <c r="F141" s="28"/>
      <c r="G141" s="29"/>
      <c r="H141" s="29"/>
      <c r="I141" s="29"/>
      <c r="J141" s="28"/>
      <c r="K141" s="27"/>
      <c r="L141" s="28"/>
      <c r="M141" s="29"/>
      <c r="N141" s="29"/>
      <c r="O141" s="29"/>
      <c r="P141" s="29"/>
      <c r="Q141" s="28"/>
      <c r="R141" s="32" t="s">
        <v>57</v>
      </c>
      <c r="V141" s="6">
        <v>2340</v>
      </c>
      <c r="W141" s="20">
        <v>202500</v>
      </c>
    </row>
    <row r="142" spans="2:29" ht="15" customHeight="1" x14ac:dyDescent="0.15">
      <c r="B142" s="4" t="s">
        <v>209</v>
      </c>
      <c r="E142" s="27"/>
      <c r="F142" s="28"/>
      <c r="G142" s="29"/>
      <c r="H142" s="29"/>
      <c r="I142" s="29"/>
      <c r="J142" s="28"/>
      <c r="K142" s="27"/>
      <c r="L142" s="28"/>
      <c r="M142" s="29"/>
      <c r="N142" s="29"/>
      <c r="O142" s="29"/>
      <c r="P142" s="29"/>
      <c r="Q142" s="28"/>
      <c r="R142" s="32" t="s">
        <v>59</v>
      </c>
      <c r="V142" s="6">
        <v>2730</v>
      </c>
      <c r="W142" s="20">
        <v>241500</v>
      </c>
    </row>
    <row r="143" spans="2:29" ht="15" customHeight="1" x14ac:dyDescent="0.15">
      <c r="B143" s="4" t="s">
        <v>210</v>
      </c>
      <c r="E143" s="27"/>
      <c r="F143" s="28"/>
      <c r="G143" s="29"/>
      <c r="H143" s="29"/>
      <c r="I143" s="29"/>
      <c r="J143" s="28"/>
      <c r="K143" s="27"/>
      <c r="L143" s="28"/>
      <c r="M143" s="29"/>
      <c r="N143" s="29"/>
      <c r="O143" s="29"/>
      <c r="P143" s="29"/>
      <c r="Q143" s="28"/>
      <c r="R143" s="32" t="s">
        <v>61</v>
      </c>
      <c r="V143" s="6">
        <v>3150</v>
      </c>
      <c r="W143" s="20">
        <v>304500</v>
      </c>
    </row>
    <row r="144" spans="2:29" ht="15" customHeight="1" x14ac:dyDescent="0.15">
      <c r="B144" s="4" t="s">
        <v>211</v>
      </c>
      <c r="E144" s="27"/>
      <c r="F144" s="28"/>
      <c r="G144" s="29"/>
      <c r="H144" s="29"/>
      <c r="I144" s="29"/>
      <c r="J144" s="28"/>
      <c r="K144" s="27"/>
      <c r="L144" s="28"/>
      <c r="M144" s="29"/>
      <c r="N144" s="29"/>
      <c r="O144" s="29"/>
      <c r="P144" s="29"/>
      <c r="Q144" s="28"/>
      <c r="R144" s="32" t="s">
        <v>63</v>
      </c>
      <c r="V144" s="6">
        <v>3600</v>
      </c>
      <c r="W144" s="20">
        <v>372000</v>
      </c>
    </row>
    <row r="145" spans="2:29" ht="15" customHeight="1" x14ac:dyDescent="0.15">
      <c r="B145" s="33" t="s">
        <v>212</v>
      </c>
      <c r="C145" s="34"/>
      <c r="E145" s="27"/>
      <c r="F145" s="28"/>
      <c r="G145" s="27"/>
      <c r="H145" s="27"/>
      <c r="I145" s="27"/>
      <c r="J145" s="28"/>
      <c r="K145" s="27"/>
      <c r="L145" s="28"/>
      <c r="M145" s="27"/>
      <c r="N145" s="27"/>
      <c r="O145" s="27"/>
      <c r="P145" s="27"/>
      <c r="Q145" s="28"/>
      <c r="R145" s="32" t="s">
        <v>66</v>
      </c>
      <c r="S145" s="33"/>
      <c r="T145" s="33"/>
      <c r="V145" s="6">
        <v>4080</v>
      </c>
      <c r="W145" s="20">
        <v>444000</v>
      </c>
      <c r="X145" s="31"/>
      <c r="Z145" s="31"/>
      <c r="AB145" s="31"/>
    </row>
    <row r="146" spans="2:29" ht="15" customHeight="1" x14ac:dyDescent="0.15">
      <c r="B146" s="33" t="s">
        <v>213</v>
      </c>
      <c r="C146" s="34"/>
      <c r="E146" s="27"/>
      <c r="F146" s="28"/>
      <c r="G146" s="27"/>
      <c r="H146" s="27"/>
      <c r="I146" s="27"/>
      <c r="J146" s="28"/>
      <c r="K146" s="27"/>
      <c r="L146" s="28"/>
      <c r="M146" s="27"/>
      <c r="N146" s="27"/>
      <c r="O146" s="27"/>
      <c r="P146" s="27"/>
      <c r="Q146" s="28"/>
      <c r="R146" s="32" t="s">
        <v>68</v>
      </c>
      <c r="S146" s="33"/>
      <c r="T146" s="33"/>
      <c r="V146" s="6">
        <v>4590</v>
      </c>
      <c r="W146" s="20">
        <v>520500</v>
      </c>
      <c r="X146" s="31"/>
      <c r="Z146" s="31"/>
      <c r="AB146" s="31"/>
    </row>
    <row r="147" spans="2:29" ht="15" customHeight="1" x14ac:dyDescent="0.15">
      <c r="B147" s="33" t="s">
        <v>214</v>
      </c>
      <c r="C147" s="34"/>
      <c r="E147" s="27"/>
      <c r="F147" s="28"/>
      <c r="G147" s="27"/>
      <c r="H147" s="27"/>
      <c r="I147" s="27"/>
      <c r="J147" s="28"/>
      <c r="K147" s="27"/>
      <c r="L147" s="28"/>
      <c r="M147" s="27"/>
      <c r="N147" s="27"/>
      <c r="O147" s="27"/>
      <c r="P147" s="27"/>
      <c r="Q147" s="28"/>
      <c r="R147" s="32" t="s">
        <v>70</v>
      </c>
      <c r="S147" s="33"/>
      <c r="T147" s="33"/>
      <c r="V147" s="6">
        <v>5130</v>
      </c>
      <c r="W147" s="20">
        <v>601500</v>
      </c>
      <c r="X147" s="31"/>
      <c r="Z147" s="31"/>
      <c r="AB147" s="31"/>
    </row>
    <row r="148" spans="2:29" ht="15" customHeight="1" x14ac:dyDescent="0.15">
      <c r="B148" s="33" t="s">
        <v>215</v>
      </c>
      <c r="C148" s="34"/>
      <c r="E148" s="27"/>
      <c r="F148" s="28"/>
      <c r="G148" s="27"/>
      <c r="H148" s="27"/>
      <c r="I148" s="27"/>
      <c r="J148" s="28"/>
      <c r="K148" s="27"/>
      <c r="L148" s="28"/>
      <c r="M148" s="27"/>
      <c r="N148" s="27"/>
      <c r="O148" s="27"/>
      <c r="P148" s="27"/>
      <c r="Q148" s="28"/>
      <c r="R148" s="32" t="s">
        <v>72</v>
      </c>
      <c r="S148" s="33"/>
      <c r="T148" s="33"/>
      <c r="V148" s="6">
        <v>5700</v>
      </c>
      <c r="W148" s="20">
        <v>687000</v>
      </c>
      <c r="X148" s="31"/>
      <c r="Z148" s="31"/>
      <c r="AB148" s="31"/>
    </row>
    <row r="149" spans="2:29" ht="15" customHeight="1" x14ac:dyDescent="0.15">
      <c r="B149" s="33" t="s">
        <v>216</v>
      </c>
      <c r="C149" s="34"/>
      <c r="E149" s="27"/>
      <c r="F149" s="28"/>
      <c r="G149" s="27"/>
      <c r="H149" s="27"/>
      <c r="I149" s="27"/>
      <c r="J149" s="28"/>
      <c r="K149" s="27"/>
      <c r="L149" s="28"/>
      <c r="M149" s="27"/>
      <c r="N149" s="27"/>
      <c r="O149" s="27"/>
      <c r="P149" s="27"/>
      <c r="Q149" s="28"/>
      <c r="R149" s="32" t="s">
        <v>74</v>
      </c>
      <c r="S149" s="33"/>
      <c r="T149" s="33"/>
      <c r="V149" s="6">
        <v>6300</v>
      </c>
      <c r="W149" s="20">
        <v>777000</v>
      </c>
      <c r="X149" s="31"/>
      <c r="Z149" s="31"/>
      <c r="AB149" s="31"/>
    </row>
    <row r="150" spans="2:29" ht="15" customHeight="1" x14ac:dyDescent="0.15">
      <c r="B150" s="15" t="s">
        <v>217</v>
      </c>
      <c r="C150" s="35"/>
      <c r="D150" s="36"/>
      <c r="E150" s="37"/>
      <c r="F150" s="38"/>
      <c r="G150" s="37"/>
      <c r="H150" s="37"/>
      <c r="I150" s="37"/>
      <c r="J150" s="38"/>
      <c r="K150" s="37"/>
      <c r="L150" s="38"/>
      <c r="M150" s="37"/>
      <c r="N150" s="37"/>
      <c r="O150" s="37"/>
      <c r="P150" s="37"/>
      <c r="Q150" s="38"/>
      <c r="R150" s="39" t="s">
        <v>76</v>
      </c>
      <c r="S150" s="15"/>
      <c r="T150" s="15"/>
      <c r="U150" s="16"/>
      <c r="V150" s="40">
        <v>12600</v>
      </c>
      <c r="W150" s="36">
        <v>903000</v>
      </c>
      <c r="X150" s="45"/>
      <c r="Y150" s="36"/>
      <c r="Z150" s="45"/>
      <c r="AA150" s="36"/>
      <c r="AB150" s="45"/>
      <c r="AC150" s="46"/>
    </row>
    <row r="151" spans="2:29" ht="15" customHeight="1" x14ac:dyDescent="0.15">
      <c r="B151" s="33" t="s">
        <v>218</v>
      </c>
      <c r="C151" s="19">
        <v>6.9444444444444447E-4</v>
      </c>
      <c r="D151" s="20">
        <v>1</v>
      </c>
      <c r="E151" s="27">
        <v>10</v>
      </c>
      <c r="F151" s="28">
        <v>10</v>
      </c>
      <c r="G151" s="27">
        <v>200</v>
      </c>
      <c r="H151" s="27">
        <v>200</v>
      </c>
      <c r="I151" s="27">
        <v>50</v>
      </c>
      <c r="J151" s="28">
        <v>500</v>
      </c>
      <c r="K151" s="27">
        <v>2525</v>
      </c>
      <c r="L151" s="28">
        <v>2</v>
      </c>
      <c r="M151" s="27"/>
      <c r="N151" s="27"/>
      <c r="O151" s="27"/>
      <c r="P151" s="27"/>
      <c r="Q151" s="28">
        <v>550</v>
      </c>
      <c r="R151" s="33" t="s">
        <v>153</v>
      </c>
      <c r="S151" s="33" t="s">
        <v>128</v>
      </c>
      <c r="T151" s="33"/>
      <c r="V151" s="6">
        <v>20</v>
      </c>
      <c r="W151" s="20">
        <v>1000</v>
      </c>
      <c r="X151" s="31" t="s">
        <v>219</v>
      </c>
      <c r="Y151" s="44">
        <v>0.01</v>
      </c>
      <c r="Z151" s="31"/>
      <c r="AB151" s="31"/>
    </row>
    <row r="152" spans="2:29" ht="15" customHeight="1" x14ac:dyDescent="0.15">
      <c r="B152" s="33" t="s">
        <v>220</v>
      </c>
      <c r="C152" s="34">
        <v>1.1574074074074073E-3</v>
      </c>
      <c r="D152" s="20">
        <v>1</v>
      </c>
      <c r="E152" s="27">
        <v>25</v>
      </c>
      <c r="F152" s="28">
        <v>25</v>
      </c>
      <c r="G152" s="27">
        <v>340</v>
      </c>
      <c r="H152" s="27">
        <v>340</v>
      </c>
      <c r="I152" s="27">
        <v>85</v>
      </c>
      <c r="J152" s="28">
        <v>850</v>
      </c>
      <c r="K152" s="27">
        <v>2575</v>
      </c>
      <c r="L152" s="28">
        <v>5</v>
      </c>
      <c r="M152" s="27"/>
      <c r="N152" s="27"/>
      <c r="O152" s="27"/>
      <c r="P152" s="27"/>
      <c r="Q152" s="28">
        <v>750</v>
      </c>
      <c r="R152" s="33" t="s">
        <v>153</v>
      </c>
      <c r="S152" s="33" t="s">
        <v>128</v>
      </c>
      <c r="T152" s="33"/>
      <c r="V152" s="6">
        <v>60</v>
      </c>
      <c r="W152" s="20">
        <v>3000</v>
      </c>
      <c r="X152" s="30" t="s">
        <v>219</v>
      </c>
      <c r="Y152" s="44">
        <v>0.02</v>
      </c>
      <c r="Z152" s="31"/>
      <c r="AB152" s="31"/>
    </row>
    <row r="153" spans="2:29" ht="15" customHeight="1" x14ac:dyDescent="0.15">
      <c r="B153" s="33" t="s">
        <v>221</v>
      </c>
      <c r="C153" s="34">
        <v>2.3148148148148151E-3</v>
      </c>
      <c r="D153" s="20">
        <v>1</v>
      </c>
      <c r="E153" s="27">
        <v>50</v>
      </c>
      <c r="F153" s="28">
        <v>40</v>
      </c>
      <c r="G153" s="27">
        <v>578</v>
      </c>
      <c r="H153" s="27">
        <v>578</v>
      </c>
      <c r="I153" s="27">
        <v>145</v>
      </c>
      <c r="J153" s="28">
        <v>1445</v>
      </c>
      <c r="K153" s="27">
        <v>2600</v>
      </c>
      <c r="L153" s="28">
        <v>15</v>
      </c>
      <c r="M153" s="27"/>
      <c r="N153" s="27"/>
      <c r="O153" s="27"/>
      <c r="P153" s="27"/>
      <c r="Q153" s="28">
        <v>1050</v>
      </c>
      <c r="R153" s="33" t="s">
        <v>155</v>
      </c>
      <c r="S153" s="33" t="s">
        <v>130</v>
      </c>
      <c r="T153" s="33"/>
      <c r="V153" s="6">
        <v>120</v>
      </c>
      <c r="W153" s="20">
        <v>6000</v>
      </c>
      <c r="X153" s="30" t="s">
        <v>219</v>
      </c>
      <c r="Y153" s="44">
        <v>0.03</v>
      </c>
      <c r="Z153" s="31"/>
      <c r="AB153" s="31"/>
    </row>
    <row r="154" spans="2:29" ht="15" customHeight="1" x14ac:dyDescent="0.15">
      <c r="B154" s="33" t="s">
        <v>222</v>
      </c>
      <c r="C154" s="34">
        <v>4.6296296296296302E-3</v>
      </c>
      <c r="D154" s="20">
        <v>1</v>
      </c>
      <c r="E154" s="27">
        <v>200</v>
      </c>
      <c r="F154" s="28">
        <v>60</v>
      </c>
      <c r="G154" s="27">
        <v>983</v>
      </c>
      <c r="H154" s="27">
        <v>983</v>
      </c>
      <c r="I154" s="27">
        <v>247</v>
      </c>
      <c r="J154" s="28">
        <v>2457</v>
      </c>
      <c r="K154" s="27">
        <v>2650</v>
      </c>
      <c r="L154" s="28">
        <v>25</v>
      </c>
      <c r="M154" s="27">
        <v>2500</v>
      </c>
      <c r="N154" s="27">
        <v>2500</v>
      </c>
      <c r="O154" s="27">
        <v>700</v>
      </c>
      <c r="P154" s="27">
        <v>6300</v>
      </c>
      <c r="Q154" s="28">
        <v>50</v>
      </c>
      <c r="R154" s="33" t="s">
        <v>155</v>
      </c>
      <c r="S154" s="33" t="s">
        <v>130</v>
      </c>
      <c r="T154" s="33"/>
      <c r="V154" s="6">
        <v>200</v>
      </c>
      <c r="W154" s="20">
        <v>10000</v>
      </c>
      <c r="X154" s="30" t="s">
        <v>219</v>
      </c>
      <c r="Y154" s="44">
        <v>0.04</v>
      </c>
      <c r="Z154" s="31"/>
      <c r="AB154" s="31"/>
    </row>
    <row r="155" spans="2:29" ht="15" customHeight="1" x14ac:dyDescent="0.15">
      <c r="B155" s="33" t="s">
        <v>223</v>
      </c>
      <c r="C155" s="34">
        <v>9.2592592592592605E-3</v>
      </c>
      <c r="D155" s="20">
        <v>70</v>
      </c>
      <c r="E155" s="27">
        <v>400</v>
      </c>
      <c r="F155" s="28">
        <v>90</v>
      </c>
      <c r="G155" s="27">
        <v>1672</v>
      </c>
      <c r="H155" s="27">
        <v>1672</v>
      </c>
      <c r="I155" s="27">
        <v>420</v>
      </c>
      <c r="J155" s="28">
        <v>4177</v>
      </c>
      <c r="K155" s="27">
        <v>2675</v>
      </c>
      <c r="L155" s="28">
        <v>45</v>
      </c>
      <c r="M155" s="27">
        <v>3500</v>
      </c>
      <c r="N155" s="27">
        <v>7800</v>
      </c>
      <c r="O155" s="27">
        <v>900</v>
      </c>
      <c r="P155" s="27">
        <v>2000</v>
      </c>
      <c r="Q155" s="28">
        <v>950</v>
      </c>
      <c r="R155" s="33" t="s">
        <v>157</v>
      </c>
      <c r="S155" s="33" t="s">
        <v>132</v>
      </c>
      <c r="T155" s="33"/>
      <c r="V155" s="6">
        <v>300</v>
      </c>
      <c r="W155" s="20">
        <v>15000</v>
      </c>
      <c r="X155" s="30" t="s">
        <v>219</v>
      </c>
      <c r="Y155" s="44">
        <v>0.05</v>
      </c>
      <c r="Z155" s="31"/>
      <c r="AB155" s="31"/>
    </row>
    <row r="156" spans="2:29" ht="15" customHeight="1" x14ac:dyDescent="0.15">
      <c r="B156" s="33" t="s">
        <v>224</v>
      </c>
      <c r="C156" s="34">
        <v>1.8518518518518521E-2</v>
      </c>
      <c r="D156" s="20">
        <v>130</v>
      </c>
      <c r="E156" s="27">
        <v>500</v>
      </c>
      <c r="F156" s="28">
        <v>135</v>
      </c>
      <c r="G156" s="27">
        <v>3344</v>
      </c>
      <c r="H156" s="27">
        <v>3344</v>
      </c>
      <c r="I156" s="27">
        <v>840</v>
      </c>
      <c r="J156" s="28">
        <v>8354</v>
      </c>
      <c r="K156" s="27">
        <v>2500</v>
      </c>
      <c r="L156" s="28">
        <v>70</v>
      </c>
      <c r="M156" s="27">
        <v>2700</v>
      </c>
      <c r="N156" s="27">
        <v>2700</v>
      </c>
      <c r="O156" s="27">
        <v>700</v>
      </c>
      <c r="P156" s="27">
        <v>6900</v>
      </c>
      <c r="Q156" s="28">
        <v>100</v>
      </c>
      <c r="R156" s="33" t="s">
        <v>225</v>
      </c>
      <c r="S156" s="33" t="s">
        <v>226</v>
      </c>
      <c r="T156" s="33"/>
      <c r="V156" s="6">
        <v>420</v>
      </c>
      <c r="W156" s="20">
        <v>21000</v>
      </c>
      <c r="X156" s="30" t="s">
        <v>219</v>
      </c>
      <c r="Y156" s="44">
        <v>0.06</v>
      </c>
      <c r="Z156" s="31"/>
      <c r="AB156" s="31"/>
    </row>
    <row r="157" spans="2:29" ht="15" customHeight="1" x14ac:dyDescent="0.15">
      <c r="B157" s="33" t="s">
        <v>227</v>
      </c>
      <c r="C157" s="34">
        <v>3.7037037037037042E-2</v>
      </c>
      <c r="D157" s="20">
        <v>130</v>
      </c>
      <c r="E157" s="27">
        <v>500</v>
      </c>
      <c r="F157" s="28">
        <v>215</v>
      </c>
      <c r="G157" s="27">
        <v>6688</v>
      </c>
      <c r="H157" s="27">
        <v>6688</v>
      </c>
      <c r="I157" s="27">
        <v>1680</v>
      </c>
      <c r="J157" s="28">
        <v>16708</v>
      </c>
      <c r="K157" s="27">
        <v>2500</v>
      </c>
      <c r="L157" s="28">
        <v>115</v>
      </c>
      <c r="M157" s="27">
        <v>4700</v>
      </c>
      <c r="N157" s="27">
        <v>4700</v>
      </c>
      <c r="O157" s="27">
        <v>1200</v>
      </c>
      <c r="P157" s="27">
        <v>11900</v>
      </c>
      <c r="Q157" s="28">
        <v>50</v>
      </c>
      <c r="R157" s="32" t="s">
        <v>228</v>
      </c>
      <c r="S157" s="33" t="s">
        <v>229</v>
      </c>
      <c r="T157" s="33"/>
      <c r="V157" s="6">
        <v>560</v>
      </c>
      <c r="W157" s="20">
        <v>35000</v>
      </c>
      <c r="X157" s="30" t="s">
        <v>219</v>
      </c>
      <c r="Y157" s="44">
        <v>7.0000000000000007E-2</v>
      </c>
      <c r="Z157" s="31"/>
      <c r="AB157" s="31"/>
    </row>
    <row r="158" spans="2:29" ht="15" customHeight="1" x14ac:dyDescent="0.15">
      <c r="B158" s="33" t="s">
        <v>230</v>
      </c>
      <c r="C158" s="34">
        <v>7.407407407407407E-2</v>
      </c>
      <c r="D158" s="20">
        <v>300</v>
      </c>
      <c r="E158" s="27">
        <v>500</v>
      </c>
      <c r="F158" s="28">
        <v>310</v>
      </c>
      <c r="G158" s="27">
        <v>13376</v>
      </c>
      <c r="H158" s="27">
        <v>13376</v>
      </c>
      <c r="I158" s="27">
        <v>3360</v>
      </c>
      <c r="J158" s="28">
        <v>33416</v>
      </c>
      <c r="K158" s="27">
        <v>2500</v>
      </c>
      <c r="L158" s="28">
        <v>175</v>
      </c>
      <c r="M158" s="27">
        <v>8300</v>
      </c>
      <c r="N158" s="27">
        <v>8300</v>
      </c>
      <c r="O158" s="27">
        <v>2100</v>
      </c>
      <c r="P158" s="27">
        <v>20800</v>
      </c>
      <c r="Q158" s="28">
        <v>100</v>
      </c>
      <c r="R158" s="32" t="s">
        <v>162</v>
      </c>
      <c r="S158" s="33" t="s">
        <v>139</v>
      </c>
      <c r="T158" s="33"/>
      <c r="V158" s="6">
        <v>720</v>
      </c>
      <c r="W158" s="20">
        <v>51000</v>
      </c>
      <c r="X158" s="30" t="s">
        <v>219</v>
      </c>
      <c r="Y158" s="44">
        <v>0.08</v>
      </c>
      <c r="Z158" s="31"/>
      <c r="AB158" s="31"/>
    </row>
    <row r="159" spans="2:29" ht="15" customHeight="1" x14ac:dyDescent="0.15">
      <c r="B159" s="33" t="s">
        <v>231</v>
      </c>
      <c r="C159" s="34">
        <v>0.14814814814814814</v>
      </c>
      <c r="D159" s="20">
        <v>300</v>
      </c>
      <c r="E159" s="27">
        <v>500</v>
      </c>
      <c r="F159" s="28">
        <v>475</v>
      </c>
      <c r="G159" s="27">
        <v>26752</v>
      </c>
      <c r="H159" s="27">
        <v>26752</v>
      </c>
      <c r="I159" s="27">
        <v>6720</v>
      </c>
      <c r="J159" s="28">
        <v>66832</v>
      </c>
      <c r="K159" s="27">
        <v>10000</v>
      </c>
      <c r="L159" s="28">
        <v>250</v>
      </c>
      <c r="M159" s="27">
        <v>14800</v>
      </c>
      <c r="N159" s="27">
        <v>14800</v>
      </c>
      <c r="O159" s="27">
        <v>3700</v>
      </c>
      <c r="P159" s="27">
        <v>37100</v>
      </c>
      <c r="Q159" s="28">
        <v>150</v>
      </c>
      <c r="R159" s="32" t="s">
        <v>163</v>
      </c>
      <c r="S159" s="33" t="s">
        <v>140</v>
      </c>
      <c r="T159" s="33"/>
      <c r="V159" s="6">
        <v>900</v>
      </c>
      <c r="W159" s="20">
        <v>69000</v>
      </c>
      <c r="X159" s="30" t="s">
        <v>219</v>
      </c>
      <c r="Y159" s="44">
        <v>0.09</v>
      </c>
      <c r="Z159" s="31"/>
      <c r="AB159" s="31"/>
    </row>
    <row r="160" spans="2:29" ht="15" customHeight="1" x14ac:dyDescent="0.15">
      <c r="B160" s="33" t="s">
        <v>232</v>
      </c>
      <c r="C160" s="34">
        <v>0.29629629629629628</v>
      </c>
      <c r="D160" s="20">
        <v>650</v>
      </c>
      <c r="E160" s="27">
        <v>500</v>
      </c>
      <c r="F160" s="28">
        <v>715</v>
      </c>
      <c r="G160" s="27">
        <v>40128</v>
      </c>
      <c r="H160" s="27">
        <v>40128</v>
      </c>
      <c r="I160" s="27">
        <v>10080</v>
      </c>
      <c r="J160" s="28">
        <v>100248</v>
      </c>
      <c r="K160" s="27">
        <v>10000</v>
      </c>
      <c r="L160" s="28">
        <v>400</v>
      </c>
      <c r="M160" s="27">
        <v>8025</v>
      </c>
      <c r="N160" s="27">
        <v>8025</v>
      </c>
      <c r="O160" s="27">
        <v>2016</v>
      </c>
      <c r="P160" s="27">
        <v>20049</v>
      </c>
      <c r="Q160" s="28">
        <v>100</v>
      </c>
      <c r="R160" s="32" t="s">
        <v>164</v>
      </c>
      <c r="S160" s="33" t="s">
        <v>141</v>
      </c>
      <c r="T160" s="33"/>
      <c r="V160" s="6">
        <v>1100</v>
      </c>
      <c r="W160" s="20">
        <v>89000</v>
      </c>
      <c r="X160" s="30" t="s">
        <v>219</v>
      </c>
      <c r="Y160" s="44">
        <v>0.1</v>
      </c>
      <c r="Z160" s="31"/>
      <c r="AB160" s="31"/>
    </row>
    <row r="161" spans="2:29" ht="15" customHeight="1" x14ac:dyDescent="0.15">
      <c r="B161" s="33" t="s">
        <v>233</v>
      </c>
      <c r="C161" s="34">
        <v>0.35555555555555557</v>
      </c>
      <c r="D161" s="20">
        <v>650</v>
      </c>
      <c r="E161" s="27">
        <v>500</v>
      </c>
      <c r="F161" s="28">
        <v>1075</v>
      </c>
      <c r="G161" s="27">
        <v>60192</v>
      </c>
      <c r="H161" s="27">
        <v>60192</v>
      </c>
      <c r="I161" s="27">
        <v>15120</v>
      </c>
      <c r="J161" s="28">
        <v>150372</v>
      </c>
      <c r="K161" s="27">
        <v>20000</v>
      </c>
      <c r="L161" s="28">
        <v>625</v>
      </c>
      <c r="M161" s="27">
        <v>10944</v>
      </c>
      <c r="N161" s="27">
        <v>10944</v>
      </c>
      <c r="O161" s="27">
        <v>2749</v>
      </c>
      <c r="P161" s="27">
        <v>27340</v>
      </c>
      <c r="Q161" s="28">
        <v>80</v>
      </c>
      <c r="R161" s="32" t="s">
        <v>165</v>
      </c>
      <c r="S161" s="33" t="s">
        <v>142</v>
      </c>
      <c r="T161" s="33"/>
      <c r="V161" s="6">
        <v>1320</v>
      </c>
      <c r="W161" s="20">
        <v>111000</v>
      </c>
      <c r="X161" s="30" t="s">
        <v>219</v>
      </c>
      <c r="Y161" s="44">
        <v>0.11</v>
      </c>
      <c r="Z161" s="31"/>
      <c r="AB161" s="31"/>
    </row>
    <row r="162" spans="2:29" ht="15" customHeight="1" x14ac:dyDescent="0.15">
      <c r="B162" s="33" t="s">
        <v>234</v>
      </c>
      <c r="C162" s="34"/>
      <c r="E162" s="27"/>
      <c r="F162" s="28"/>
      <c r="G162" s="27"/>
      <c r="H162" s="27"/>
      <c r="I162" s="27"/>
      <c r="J162" s="28"/>
      <c r="K162" s="27"/>
      <c r="L162" s="28"/>
      <c r="M162" s="27"/>
      <c r="N162" s="27"/>
      <c r="O162" s="27"/>
      <c r="P162" s="27"/>
      <c r="Q162" s="28"/>
      <c r="R162" s="32" t="s">
        <v>166</v>
      </c>
      <c r="S162" s="33" t="s">
        <v>143</v>
      </c>
      <c r="T162" s="33"/>
      <c r="V162" s="6">
        <v>1560</v>
      </c>
      <c r="W162" s="20">
        <v>135000</v>
      </c>
      <c r="X162" s="30" t="s">
        <v>219</v>
      </c>
      <c r="Y162" s="44">
        <v>0.12</v>
      </c>
      <c r="Z162" s="31"/>
      <c r="AB162" s="31"/>
    </row>
    <row r="163" spans="2:29" ht="15" customHeight="1" x14ac:dyDescent="0.15">
      <c r="B163" s="33" t="s">
        <v>235</v>
      </c>
      <c r="C163" s="34"/>
      <c r="E163" s="27"/>
      <c r="F163" s="28"/>
      <c r="G163" s="27"/>
      <c r="H163" s="27"/>
      <c r="I163" s="27"/>
      <c r="J163" s="28"/>
      <c r="K163" s="27"/>
      <c r="L163" s="28"/>
      <c r="M163" s="27"/>
      <c r="N163" s="27"/>
      <c r="O163" s="27"/>
      <c r="P163" s="27"/>
      <c r="Q163" s="28"/>
      <c r="R163" s="32" t="s">
        <v>167</v>
      </c>
      <c r="S163" s="33" t="s">
        <v>144</v>
      </c>
      <c r="T163" s="33"/>
      <c r="V163" s="6">
        <v>1820</v>
      </c>
      <c r="W163" s="20">
        <v>161000</v>
      </c>
      <c r="X163" s="30" t="s">
        <v>219</v>
      </c>
      <c r="Y163" s="44">
        <v>0.13</v>
      </c>
      <c r="Z163" s="31"/>
      <c r="AB163" s="31"/>
    </row>
    <row r="164" spans="2:29" ht="15" customHeight="1" x14ac:dyDescent="0.15">
      <c r="B164" s="33" t="s">
        <v>236</v>
      </c>
      <c r="C164" s="34"/>
      <c r="E164" s="27"/>
      <c r="F164" s="28"/>
      <c r="G164" s="27"/>
      <c r="H164" s="27"/>
      <c r="I164" s="27"/>
      <c r="J164" s="28"/>
      <c r="K164" s="27"/>
      <c r="L164" s="28"/>
      <c r="M164" s="27"/>
      <c r="N164" s="27"/>
      <c r="O164" s="27"/>
      <c r="P164" s="27"/>
      <c r="Q164" s="28"/>
      <c r="R164" s="32" t="s">
        <v>168</v>
      </c>
      <c r="S164" s="33" t="s">
        <v>145</v>
      </c>
      <c r="T164" s="33"/>
      <c r="V164" s="6">
        <v>2100</v>
      </c>
      <c r="W164" s="20">
        <v>203000</v>
      </c>
      <c r="X164" s="30" t="s">
        <v>219</v>
      </c>
      <c r="Y164" s="44">
        <v>0.14000000000000001</v>
      </c>
      <c r="Z164" s="31"/>
      <c r="AB164" s="31"/>
    </row>
    <row r="165" spans="2:29" ht="15" customHeight="1" x14ac:dyDescent="0.15">
      <c r="B165" s="33" t="s">
        <v>237</v>
      </c>
      <c r="C165" s="34"/>
      <c r="E165" s="27"/>
      <c r="F165" s="28"/>
      <c r="G165" s="27"/>
      <c r="H165" s="27"/>
      <c r="I165" s="27"/>
      <c r="J165" s="28"/>
      <c r="K165" s="27"/>
      <c r="L165" s="28"/>
      <c r="M165" s="27"/>
      <c r="N165" s="27"/>
      <c r="O165" s="27"/>
      <c r="P165" s="27"/>
      <c r="Q165" s="28"/>
      <c r="R165" s="32" t="s">
        <v>169</v>
      </c>
      <c r="S165" s="33" t="s">
        <v>146</v>
      </c>
      <c r="T165" s="33"/>
      <c r="V165" s="6">
        <v>2400</v>
      </c>
      <c r="W165" s="20">
        <v>248000</v>
      </c>
      <c r="X165" s="30" t="s">
        <v>219</v>
      </c>
      <c r="Y165" s="44">
        <v>0.15</v>
      </c>
      <c r="Z165" s="31"/>
      <c r="AB165" s="31"/>
    </row>
    <row r="166" spans="2:29" ht="15" customHeight="1" x14ac:dyDescent="0.15">
      <c r="B166" s="33" t="s">
        <v>238</v>
      </c>
      <c r="C166" s="34"/>
      <c r="E166" s="27"/>
      <c r="F166" s="28"/>
      <c r="G166" s="27"/>
      <c r="H166" s="27"/>
      <c r="I166" s="27"/>
      <c r="J166" s="28"/>
      <c r="K166" s="27"/>
      <c r="L166" s="28"/>
      <c r="M166" s="27"/>
      <c r="N166" s="27"/>
      <c r="O166" s="27"/>
      <c r="P166" s="27"/>
      <c r="Q166" s="28"/>
      <c r="R166" s="32" t="s">
        <v>170</v>
      </c>
      <c r="S166" s="33" t="s">
        <v>147</v>
      </c>
      <c r="T166" s="33"/>
      <c r="V166" s="6">
        <v>2720</v>
      </c>
      <c r="W166" s="20">
        <v>296000</v>
      </c>
      <c r="X166" s="30" t="s">
        <v>219</v>
      </c>
      <c r="Y166" s="44">
        <v>0.16</v>
      </c>
      <c r="Z166" s="31"/>
      <c r="AB166" s="31"/>
    </row>
    <row r="167" spans="2:29" ht="15" customHeight="1" x14ac:dyDescent="0.15">
      <c r="B167" s="33" t="s">
        <v>239</v>
      </c>
      <c r="C167" s="34"/>
      <c r="E167" s="27"/>
      <c r="F167" s="28"/>
      <c r="G167" s="27"/>
      <c r="H167" s="27"/>
      <c r="I167" s="27"/>
      <c r="J167" s="28"/>
      <c r="K167" s="27"/>
      <c r="L167" s="28"/>
      <c r="M167" s="27"/>
      <c r="N167" s="27"/>
      <c r="O167" s="27"/>
      <c r="P167" s="27"/>
      <c r="Q167" s="28"/>
      <c r="R167" s="32" t="s">
        <v>171</v>
      </c>
      <c r="S167" s="33" t="s">
        <v>148</v>
      </c>
      <c r="T167" s="33"/>
      <c r="V167" s="6">
        <v>3060</v>
      </c>
      <c r="W167" s="20">
        <v>347000</v>
      </c>
      <c r="X167" s="30" t="s">
        <v>219</v>
      </c>
      <c r="Y167" s="44">
        <v>0.17</v>
      </c>
      <c r="Z167" s="31"/>
      <c r="AB167" s="31"/>
    </row>
    <row r="168" spans="2:29" ht="15" customHeight="1" x14ac:dyDescent="0.15">
      <c r="B168" s="33" t="s">
        <v>240</v>
      </c>
      <c r="C168" s="34"/>
      <c r="E168" s="27"/>
      <c r="F168" s="28"/>
      <c r="G168" s="27"/>
      <c r="H168" s="27"/>
      <c r="I168" s="27"/>
      <c r="J168" s="28"/>
      <c r="K168" s="27"/>
      <c r="L168" s="28"/>
      <c r="M168" s="27"/>
      <c r="N168" s="27"/>
      <c r="O168" s="27"/>
      <c r="P168" s="27"/>
      <c r="Q168" s="28"/>
      <c r="R168" s="32" t="s">
        <v>172</v>
      </c>
      <c r="S168" s="33" t="s">
        <v>149</v>
      </c>
      <c r="T168" s="33"/>
      <c r="V168" s="6">
        <v>3420</v>
      </c>
      <c r="W168" s="20">
        <v>401000</v>
      </c>
      <c r="X168" s="30" t="s">
        <v>219</v>
      </c>
      <c r="Y168" s="44">
        <v>0.18</v>
      </c>
      <c r="Z168" s="31"/>
      <c r="AB168" s="31"/>
    </row>
    <row r="169" spans="2:29" ht="15" customHeight="1" x14ac:dyDescent="0.15">
      <c r="B169" s="33" t="s">
        <v>241</v>
      </c>
      <c r="C169" s="34"/>
      <c r="E169" s="27"/>
      <c r="F169" s="28"/>
      <c r="G169" s="27"/>
      <c r="H169" s="27"/>
      <c r="I169" s="27"/>
      <c r="J169" s="28"/>
      <c r="K169" s="27"/>
      <c r="L169" s="28"/>
      <c r="M169" s="27"/>
      <c r="N169" s="27"/>
      <c r="O169" s="27"/>
      <c r="P169" s="27"/>
      <c r="Q169" s="28"/>
      <c r="R169" s="32" t="s">
        <v>173</v>
      </c>
      <c r="S169" s="33" t="s">
        <v>150</v>
      </c>
      <c r="T169" s="33"/>
      <c r="V169" s="6">
        <v>3800</v>
      </c>
      <c r="W169" s="20">
        <v>458000</v>
      </c>
      <c r="X169" s="30" t="s">
        <v>219</v>
      </c>
      <c r="Y169" s="44">
        <v>0.19</v>
      </c>
      <c r="Z169" s="31"/>
      <c r="AB169" s="31"/>
    </row>
    <row r="170" spans="2:29" ht="15" customHeight="1" x14ac:dyDescent="0.15">
      <c r="B170" s="33" t="s">
        <v>242</v>
      </c>
      <c r="C170" s="34"/>
      <c r="E170" s="27"/>
      <c r="F170" s="28"/>
      <c r="G170" s="27"/>
      <c r="H170" s="27"/>
      <c r="I170" s="27"/>
      <c r="J170" s="28"/>
      <c r="K170" s="27"/>
      <c r="L170" s="28"/>
      <c r="M170" s="27"/>
      <c r="N170" s="27"/>
      <c r="O170" s="27"/>
      <c r="P170" s="27"/>
      <c r="Q170" s="28"/>
      <c r="R170" s="32" t="s">
        <v>174</v>
      </c>
      <c r="S170" s="33" t="s">
        <v>151</v>
      </c>
      <c r="T170" s="33"/>
      <c r="V170" s="6">
        <v>4200</v>
      </c>
      <c r="W170" s="20">
        <v>518000</v>
      </c>
      <c r="X170" s="30" t="s">
        <v>219</v>
      </c>
      <c r="Y170" s="44">
        <v>0.2</v>
      </c>
      <c r="Z170" s="31"/>
      <c r="AB170" s="31"/>
    </row>
    <row r="171" spans="2:29" ht="15" customHeight="1" x14ac:dyDescent="0.15">
      <c r="B171" s="15" t="s">
        <v>243</v>
      </c>
      <c r="C171" s="35"/>
      <c r="D171" s="36"/>
      <c r="E171" s="37"/>
      <c r="F171" s="38"/>
      <c r="G171" s="37"/>
      <c r="H171" s="37"/>
      <c r="I171" s="37"/>
      <c r="J171" s="38"/>
      <c r="K171" s="37"/>
      <c r="L171" s="38"/>
      <c r="M171" s="37"/>
      <c r="N171" s="37"/>
      <c r="O171" s="37"/>
      <c r="P171" s="37"/>
      <c r="Q171" s="38"/>
      <c r="R171" s="39" t="s">
        <v>175</v>
      </c>
      <c r="S171" s="15" t="s">
        <v>152</v>
      </c>
      <c r="T171" s="15"/>
      <c r="U171" s="16"/>
      <c r="V171" s="40">
        <v>4620</v>
      </c>
      <c r="W171" s="36">
        <v>602000</v>
      </c>
      <c r="X171" s="41" t="s">
        <v>219</v>
      </c>
      <c r="Y171" s="46">
        <v>0.25</v>
      </c>
      <c r="Z171" s="45" t="s">
        <v>244</v>
      </c>
      <c r="AA171" s="46">
        <v>0.02</v>
      </c>
      <c r="AB171" s="45"/>
      <c r="AC171" s="46"/>
    </row>
    <row r="172" spans="2:29" ht="15" customHeight="1" x14ac:dyDescent="0.15">
      <c r="B172" s="4" t="s">
        <v>245</v>
      </c>
      <c r="C172" s="19">
        <v>1.0416666666666667E-3</v>
      </c>
      <c r="D172" s="20">
        <v>1</v>
      </c>
      <c r="E172" s="27">
        <v>10</v>
      </c>
      <c r="F172" s="28">
        <v>20</v>
      </c>
      <c r="G172" s="29">
        <v>500</v>
      </c>
      <c r="H172" s="29">
        <v>400</v>
      </c>
      <c r="I172" s="29">
        <v>300</v>
      </c>
      <c r="J172" s="28">
        <v>250</v>
      </c>
      <c r="K172" s="27">
        <v>2525</v>
      </c>
      <c r="L172" s="28">
        <v>2</v>
      </c>
      <c r="M172" s="29">
        <v>5000</v>
      </c>
      <c r="N172" s="29">
        <v>4000</v>
      </c>
      <c r="O172" s="29">
        <v>3000</v>
      </c>
      <c r="P172" s="29">
        <v>2500</v>
      </c>
      <c r="Q172" s="28">
        <v>100</v>
      </c>
      <c r="R172" s="4" t="s">
        <v>21</v>
      </c>
      <c r="X172" s="7" t="s">
        <v>246</v>
      </c>
      <c r="Y172" s="20">
        <v>20</v>
      </c>
      <c r="AA172" s="44"/>
    </row>
    <row r="173" spans="2:29" ht="15" customHeight="1" x14ac:dyDescent="0.15">
      <c r="B173" s="4" t="s">
        <v>247</v>
      </c>
      <c r="C173" s="19">
        <v>2.0833333333333333E-3</v>
      </c>
      <c r="D173" s="20">
        <v>1</v>
      </c>
      <c r="E173" s="27">
        <v>25</v>
      </c>
      <c r="F173" s="28">
        <v>40</v>
      </c>
      <c r="G173" s="29">
        <v>850</v>
      </c>
      <c r="H173" s="29">
        <v>680</v>
      </c>
      <c r="I173" s="29">
        <v>425</v>
      </c>
      <c r="J173" s="28">
        <v>510</v>
      </c>
      <c r="K173" s="27">
        <v>2575</v>
      </c>
      <c r="L173" s="28">
        <v>10</v>
      </c>
      <c r="M173" s="29">
        <v>2200</v>
      </c>
      <c r="N173" s="29">
        <v>1800</v>
      </c>
      <c r="O173" s="29">
        <v>1400</v>
      </c>
      <c r="P173" s="29">
        <v>1100</v>
      </c>
      <c r="Q173" s="28">
        <v>200</v>
      </c>
      <c r="R173" s="4" t="s">
        <v>248</v>
      </c>
      <c r="X173" s="30" t="s">
        <v>246</v>
      </c>
      <c r="Y173" s="20">
        <v>50</v>
      </c>
      <c r="Z173" s="30"/>
      <c r="AA173" s="44"/>
      <c r="AB173" s="30"/>
    </row>
    <row r="174" spans="2:29" ht="15" customHeight="1" x14ac:dyDescent="0.15">
      <c r="B174" s="4" t="s">
        <v>249</v>
      </c>
      <c r="C174" s="19">
        <v>4.1666666666666666E-3</v>
      </c>
      <c r="D174" s="20">
        <v>1</v>
      </c>
      <c r="E174" s="27">
        <v>50</v>
      </c>
      <c r="F174" s="28">
        <v>60</v>
      </c>
      <c r="G174" s="29">
        <v>1445</v>
      </c>
      <c r="H174" s="29">
        <v>1156</v>
      </c>
      <c r="I174" s="29">
        <v>867</v>
      </c>
      <c r="J174" s="28">
        <v>723</v>
      </c>
      <c r="K174" s="27">
        <v>2600</v>
      </c>
      <c r="L174" s="28">
        <v>22</v>
      </c>
      <c r="M174" s="29">
        <v>2500</v>
      </c>
      <c r="N174" s="29">
        <v>1900</v>
      </c>
      <c r="O174" s="29">
        <v>1500</v>
      </c>
      <c r="P174" s="29">
        <v>1200</v>
      </c>
      <c r="Q174" s="28">
        <v>200</v>
      </c>
      <c r="R174" s="4" t="s">
        <v>250</v>
      </c>
      <c r="X174" s="30" t="s">
        <v>246</v>
      </c>
      <c r="Y174" s="20">
        <v>100</v>
      </c>
      <c r="Z174" s="30"/>
      <c r="AA174" s="44"/>
      <c r="AB174" s="30"/>
    </row>
    <row r="175" spans="2:29" ht="15" customHeight="1" x14ac:dyDescent="0.15">
      <c r="B175" s="4" t="s">
        <v>251</v>
      </c>
      <c r="C175" s="19">
        <v>8.3333333333333332E-3</v>
      </c>
      <c r="D175" s="20">
        <v>1</v>
      </c>
      <c r="E175" s="27">
        <v>200</v>
      </c>
      <c r="F175" s="28">
        <v>100</v>
      </c>
      <c r="G175" s="29">
        <v>2547</v>
      </c>
      <c r="H175" s="29">
        <v>1966</v>
      </c>
      <c r="I175" s="29">
        <v>1474</v>
      </c>
      <c r="J175" s="28">
        <v>1230</v>
      </c>
      <c r="K175" s="27">
        <v>2650</v>
      </c>
      <c r="L175" s="28">
        <v>42</v>
      </c>
      <c r="M175" s="29">
        <v>3200</v>
      </c>
      <c r="N175" s="29">
        <v>2500</v>
      </c>
      <c r="O175" s="29">
        <v>1900</v>
      </c>
      <c r="P175" s="29">
        <v>1600</v>
      </c>
      <c r="Q175" s="28">
        <v>250</v>
      </c>
      <c r="R175" s="4" t="s">
        <v>179</v>
      </c>
      <c r="X175" s="30" t="s">
        <v>246</v>
      </c>
      <c r="Y175" s="20">
        <v>150</v>
      </c>
      <c r="Z175" s="30"/>
      <c r="AA175" s="44"/>
      <c r="AB175" s="30"/>
    </row>
    <row r="176" spans="2:29" ht="15" customHeight="1" x14ac:dyDescent="0.15">
      <c r="B176" s="4" t="s">
        <v>252</v>
      </c>
      <c r="C176" s="19">
        <v>1.6666666666666666E-2</v>
      </c>
      <c r="D176" s="20">
        <v>130</v>
      </c>
      <c r="E176" s="27">
        <v>400</v>
      </c>
      <c r="F176" s="28">
        <v>140</v>
      </c>
      <c r="G176" s="29">
        <v>4177</v>
      </c>
      <c r="H176" s="29">
        <v>3343</v>
      </c>
      <c r="I176" s="29">
        <v>2506</v>
      </c>
      <c r="J176" s="28">
        <v>2091</v>
      </c>
      <c r="K176" s="27">
        <v>2675</v>
      </c>
      <c r="L176" s="28">
        <v>70</v>
      </c>
      <c r="M176" s="29">
        <v>4300</v>
      </c>
      <c r="N176" s="29">
        <v>3500</v>
      </c>
      <c r="O176" s="29">
        <v>2600</v>
      </c>
      <c r="P176" s="29">
        <v>2200</v>
      </c>
      <c r="Q176" s="28">
        <v>450</v>
      </c>
      <c r="R176" s="4" t="s">
        <v>180</v>
      </c>
      <c r="X176" s="30" t="s">
        <v>246</v>
      </c>
      <c r="Y176" s="20">
        <v>200</v>
      </c>
      <c r="Z176" s="30" t="s">
        <v>253</v>
      </c>
      <c r="AA176" s="44">
        <v>0.01</v>
      </c>
      <c r="AB176" s="30"/>
    </row>
    <row r="177" spans="2:29" ht="15" customHeight="1" x14ac:dyDescent="0.15">
      <c r="B177" s="4" t="s">
        <v>254</v>
      </c>
      <c r="C177" s="19">
        <v>3.3333333333333333E-2</v>
      </c>
      <c r="D177" s="20">
        <v>130</v>
      </c>
      <c r="E177" s="27">
        <v>500</v>
      </c>
      <c r="F177" s="28">
        <v>220</v>
      </c>
      <c r="G177" s="29">
        <v>8354</v>
      </c>
      <c r="H177" s="29">
        <v>6686</v>
      </c>
      <c r="I177" s="29">
        <v>5012</v>
      </c>
      <c r="J177" s="28">
        <v>4182</v>
      </c>
      <c r="K177" s="27">
        <v>10000</v>
      </c>
      <c r="L177" s="28">
        <v>115</v>
      </c>
      <c r="M177" s="29">
        <v>6900</v>
      </c>
      <c r="N177" s="29">
        <v>5500</v>
      </c>
      <c r="O177" s="29">
        <v>4100</v>
      </c>
      <c r="P177" s="29">
        <v>3400</v>
      </c>
      <c r="Q177" s="28">
        <v>350</v>
      </c>
      <c r="R177" s="32" t="s">
        <v>181</v>
      </c>
      <c r="X177" s="30" t="s">
        <v>246</v>
      </c>
      <c r="Y177" s="20">
        <v>250</v>
      </c>
      <c r="Z177" s="30"/>
      <c r="AA177" s="44"/>
      <c r="AB177" s="30"/>
    </row>
    <row r="178" spans="2:29" ht="15" customHeight="1" x14ac:dyDescent="0.15">
      <c r="B178" s="4" t="s">
        <v>255</v>
      </c>
      <c r="C178" s="19">
        <v>6.6666666666666666E-2</v>
      </c>
      <c r="D178" s="20">
        <v>300</v>
      </c>
      <c r="E178" s="27">
        <v>500</v>
      </c>
      <c r="F178" s="28">
        <v>340</v>
      </c>
      <c r="G178" s="29">
        <v>16708</v>
      </c>
      <c r="H178" s="29">
        <v>13372</v>
      </c>
      <c r="I178" s="29">
        <v>10024</v>
      </c>
      <c r="J178" s="28">
        <v>8364</v>
      </c>
      <c r="K178" s="27">
        <v>10000</v>
      </c>
      <c r="L178" s="28">
        <v>182</v>
      </c>
      <c r="M178" s="29">
        <v>11900</v>
      </c>
      <c r="N178" s="29">
        <v>9500</v>
      </c>
      <c r="O178" s="29">
        <v>7100</v>
      </c>
      <c r="P178" s="29">
        <v>5900</v>
      </c>
      <c r="Q178" s="28">
        <v>250</v>
      </c>
      <c r="R178" s="32" t="s">
        <v>182</v>
      </c>
      <c r="X178" s="30" t="s">
        <v>246</v>
      </c>
      <c r="Y178" s="20">
        <v>300</v>
      </c>
      <c r="Z178" s="30"/>
      <c r="AA178" s="44"/>
      <c r="AB178" s="30"/>
    </row>
    <row r="179" spans="2:29" ht="15" customHeight="1" x14ac:dyDescent="0.15">
      <c r="B179" s="4" t="s">
        <v>256</v>
      </c>
      <c r="C179" s="19">
        <v>0.13333333333333333</v>
      </c>
      <c r="D179" s="20">
        <v>300</v>
      </c>
      <c r="E179" s="27">
        <v>500</v>
      </c>
      <c r="F179" s="28">
        <v>500</v>
      </c>
      <c r="G179" s="29">
        <v>33416</v>
      </c>
      <c r="H179" s="29">
        <v>26744</v>
      </c>
      <c r="I179" s="29">
        <v>20048</v>
      </c>
      <c r="J179" s="28">
        <v>16728</v>
      </c>
      <c r="K179" s="27">
        <v>10000</v>
      </c>
      <c r="L179" s="28">
        <v>275</v>
      </c>
      <c r="M179" s="29">
        <v>20800</v>
      </c>
      <c r="N179" s="29">
        <v>16700</v>
      </c>
      <c r="O179" s="29">
        <v>12500</v>
      </c>
      <c r="P179" s="29">
        <v>10400</v>
      </c>
      <c r="Q179" s="28">
        <v>350</v>
      </c>
      <c r="R179" s="32" t="s">
        <v>183</v>
      </c>
      <c r="X179" s="30" t="s">
        <v>246</v>
      </c>
      <c r="Y179" s="20">
        <v>400</v>
      </c>
      <c r="Z179" s="30"/>
      <c r="AA179" s="44"/>
      <c r="AB179" s="30"/>
    </row>
    <row r="180" spans="2:29" ht="15" customHeight="1" x14ac:dyDescent="0.15">
      <c r="B180" s="4" t="s">
        <v>257</v>
      </c>
      <c r="C180" s="19">
        <v>0.26666666666666666</v>
      </c>
      <c r="D180" s="20">
        <v>650</v>
      </c>
      <c r="E180" s="27">
        <v>500</v>
      </c>
      <c r="F180" s="28">
        <v>760</v>
      </c>
      <c r="G180" s="29">
        <v>66832</v>
      </c>
      <c r="H180" s="29">
        <v>53488</v>
      </c>
      <c r="I180" s="29">
        <v>40096</v>
      </c>
      <c r="J180" s="28">
        <v>33456</v>
      </c>
      <c r="K180" s="27">
        <v>30000</v>
      </c>
      <c r="L180" s="28">
        <v>425</v>
      </c>
      <c r="M180" s="29">
        <v>37100</v>
      </c>
      <c r="N180" s="29">
        <v>29700</v>
      </c>
      <c r="O180" s="29">
        <v>22200</v>
      </c>
      <c r="P180" s="29">
        <v>18500</v>
      </c>
      <c r="Q180" s="28">
        <v>450</v>
      </c>
      <c r="R180" s="32" t="s">
        <v>184</v>
      </c>
      <c r="X180" s="30" t="s">
        <v>246</v>
      </c>
      <c r="Y180" s="20">
        <v>500</v>
      </c>
      <c r="Z180" s="30"/>
      <c r="AA180" s="44"/>
      <c r="AB180" s="30"/>
    </row>
    <row r="181" spans="2:29" ht="15" customHeight="1" x14ac:dyDescent="0.15">
      <c r="B181" s="4" t="s">
        <v>258</v>
      </c>
      <c r="C181" s="19">
        <v>0.53333333333333333</v>
      </c>
      <c r="D181" s="20">
        <v>1000</v>
      </c>
      <c r="E181" s="27">
        <v>500</v>
      </c>
      <c r="F181" s="28">
        <v>1140</v>
      </c>
      <c r="G181" s="29">
        <v>100248</v>
      </c>
      <c r="H181" s="29">
        <v>80232</v>
      </c>
      <c r="I181" s="29">
        <v>60144</v>
      </c>
      <c r="J181" s="28">
        <v>50184</v>
      </c>
      <c r="K181" s="27">
        <v>30000</v>
      </c>
      <c r="L181" s="28">
        <v>650</v>
      </c>
      <c r="M181" s="29">
        <v>20049</v>
      </c>
      <c r="N181" s="29">
        <v>16046</v>
      </c>
      <c r="O181" s="29">
        <v>12028</v>
      </c>
      <c r="P181" s="29">
        <v>10036</v>
      </c>
      <c r="Q181" s="28">
        <v>335</v>
      </c>
      <c r="R181" s="32" t="s">
        <v>185</v>
      </c>
      <c r="X181" s="30" t="s">
        <v>246</v>
      </c>
      <c r="Y181" s="20">
        <v>600</v>
      </c>
      <c r="Z181" s="30" t="s">
        <v>253</v>
      </c>
      <c r="AA181" s="44">
        <v>0.02</v>
      </c>
      <c r="AB181" s="30"/>
    </row>
    <row r="182" spans="2:29" ht="15" customHeight="1" x14ac:dyDescent="0.15">
      <c r="B182" s="4" t="s">
        <v>259</v>
      </c>
      <c r="C182" s="19">
        <v>0.64</v>
      </c>
      <c r="D182" s="20">
        <v>1000</v>
      </c>
      <c r="E182" s="27">
        <v>500</v>
      </c>
      <c r="F182" s="28">
        <v>1720</v>
      </c>
      <c r="G182" s="29">
        <v>150372</v>
      </c>
      <c r="H182" s="29">
        <v>120348</v>
      </c>
      <c r="I182" s="29">
        <v>90216</v>
      </c>
      <c r="J182" s="28">
        <v>75276</v>
      </c>
      <c r="K182" s="27">
        <v>60000</v>
      </c>
      <c r="L182" s="28">
        <v>1000</v>
      </c>
      <c r="M182" s="29">
        <v>27340</v>
      </c>
      <c r="N182" s="29">
        <v>21881</v>
      </c>
      <c r="O182" s="29">
        <v>16402</v>
      </c>
      <c r="P182" s="29">
        <v>13686</v>
      </c>
      <c r="Q182" s="28">
        <v>225</v>
      </c>
      <c r="R182" s="32" t="s">
        <v>186</v>
      </c>
      <c r="X182" s="30" t="s">
        <v>246</v>
      </c>
      <c r="Y182" s="20">
        <v>700</v>
      </c>
      <c r="Z182" s="30"/>
      <c r="AA182" s="44"/>
      <c r="AB182" s="30"/>
    </row>
    <row r="183" spans="2:29" ht="15" customHeight="1" x14ac:dyDescent="0.15">
      <c r="B183" s="4" t="s">
        <v>260</v>
      </c>
      <c r="E183" s="27"/>
      <c r="F183" s="28"/>
      <c r="G183" s="29"/>
      <c r="H183" s="29"/>
      <c r="I183" s="29"/>
      <c r="J183" s="28"/>
      <c r="K183" s="27"/>
      <c r="L183" s="28"/>
      <c r="M183" s="29"/>
      <c r="N183" s="29"/>
      <c r="O183" s="29"/>
      <c r="P183" s="29"/>
      <c r="Q183" s="28"/>
      <c r="R183" s="32" t="s">
        <v>187</v>
      </c>
      <c r="X183" s="30" t="s">
        <v>246</v>
      </c>
      <c r="Y183" s="20">
        <v>800</v>
      </c>
      <c r="Z183" s="30"/>
      <c r="AA183" s="44"/>
      <c r="AB183" s="30"/>
    </row>
    <row r="184" spans="2:29" ht="15" customHeight="1" x14ac:dyDescent="0.15">
      <c r="B184" s="4" t="s">
        <v>261</v>
      </c>
      <c r="E184" s="27"/>
      <c r="F184" s="28"/>
      <c r="G184" s="29"/>
      <c r="H184" s="29"/>
      <c r="I184" s="29"/>
      <c r="J184" s="28"/>
      <c r="K184" s="27"/>
      <c r="L184" s="28"/>
      <c r="M184" s="29"/>
      <c r="N184" s="29"/>
      <c r="O184" s="29"/>
      <c r="P184" s="29"/>
      <c r="Q184" s="28"/>
      <c r="R184" s="32" t="s">
        <v>188</v>
      </c>
      <c r="X184" s="30" t="s">
        <v>246</v>
      </c>
      <c r="Y184" s="20">
        <v>900</v>
      </c>
      <c r="Z184" s="30"/>
      <c r="AA184" s="44"/>
      <c r="AB184" s="30"/>
    </row>
    <row r="185" spans="2:29" ht="15" customHeight="1" x14ac:dyDescent="0.15">
      <c r="B185" s="4" t="s">
        <v>262</v>
      </c>
      <c r="E185" s="27"/>
      <c r="F185" s="28"/>
      <c r="G185" s="29"/>
      <c r="H185" s="29"/>
      <c r="I185" s="29"/>
      <c r="J185" s="28"/>
      <c r="K185" s="27"/>
      <c r="L185" s="28"/>
      <c r="M185" s="29"/>
      <c r="N185" s="29"/>
      <c r="O185" s="29"/>
      <c r="P185" s="29"/>
      <c r="Q185" s="28"/>
      <c r="R185" s="32" t="s">
        <v>189</v>
      </c>
      <c r="X185" s="30" t="s">
        <v>246</v>
      </c>
      <c r="Y185" s="20">
        <v>1050</v>
      </c>
      <c r="Z185" s="30"/>
      <c r="AA185" s="44"/>
      <c r="AB185" s="30"/>
    </row>
    <row r="186" spans="2:29" ht="15" customHeight="1" x14ac:dyDescent="0.15">
      <c r="B186" s="4" t="s">
        <v>263</v>
      </c>
      <c r="E186" s="27"/>
      <c r="F186" s="28"/>
      <c r="G186" s="29"/>
      <c r="H186" s="29"/>
      <c r="I186" s="29"/>
      <c r="J186" s="28"/>
      <c r="K186" s="27"/>
      <c r="L186" s="28"/>
      <c r="M186" s="29"/>
      <c r="N186" s="29"/>
      <c r="O186" s="29"/>
      <c r="P186" s="29"/>
      <c r="Q186" s="28"/>
      <c r="R186" s="32" t="s">
        <v>190</v>
      </c>
      <c r="X186" s="30" t="s">
        <v>246</v>
      </c>
      <c r="Y186" s="20">
        <v>1250</v>
      </c>
      <c r="Z186" s="30" t="s">
        <v>253</v>
      </c>
      <c r="AA186" s="44">
        <v>0.03</v>
      </c>
      <c r="AB186" s="30"/>
    </row>
    <row r="187" spans="2:29" ht="15" customHeight="1" x14ac:dyDescent="0.15">
      <c r="B187" s="4" t="s">
        <v>264</v>
      </c>
      <c r="E187" s="27"/>
      <c r="F187" s="28"/>
      <c r="G187" s="29"/>
      <c r="H187" s="29"/>
      <c r="I187" s="29"/>
      <c r="J187" s="28"/>
      <c r="K187" s="27"/>
      <c r="L187" s="28"/>
      <c r="M187" s="29"/>
      <c r="N187" s="29"/>
      <c r="O187" s="29"/>
      <c r="P187" s="29"/>
      <c r="Q187" s="28"/>
      <c r="R187" s="32" t="s">
        <v>191</v>
      </c>
      <c r="X187" s="30" t="s">
        <v>246</v>
      </c>
      <c r="Y187" s="20">
        <v>1500</v>
      </c>
      <c r="Z187" s="30"/>
      <c r="AA187" s="44"/>
      <c r="AB187" s="30"/>
    </row>
    <row r="188" spans="2:29" ht="15" customHeight="1" x14ac:dyDescent="0.15">
      <c r="B188" s="4" t="s">
        <v>265</v>
      </c>
      <c r="E188" s="27"/>
      <c r="F188" s="28"/>
      <c r="G188" s="29"/>
      <c r="H188" s="29"/>
      <c r="I188" s="29"/>
      <c r="J188" s="28"/>
      <c r="K188" s="27"/>
      <c r="L188" s="28"/>
      <c r="M188" s="29"/>
      <c r="N188" s="29"/>
      <c r="O188" s="29"/>
      <c r="P188" s="29"/>
      <c r="Q188" s="28"/>
      <c r="R188" s="32" t="s">
        <v>192</v>
      </c>
      <c r="X188" s="30" t="s">
        <v>246</v>
      </c>
      <c r="Y188" s="20">
        <v>1750</v>
      </c>
      <c r="Z188" s="30"/>
      <c r="AA188" s="44"/>
      <c r="AB188" s="30"/>
    </row>
    <row r="189" spans="2:29" ht="15" customHeight="1" x14ac:dyDescent="0.15">
      <c r="B189" s="4" t="s">
        <v>266</v>
      </c>
      <c r="E189" s="27"/>
      <c r="F189" s="28"/>
      <c r="G189" s="29"/>
      <c r="H189" s="29"/>
      <c r="I189" s="29"/>
      <c r="J189" s="28"/>
      <c r="K189" s="27"/>
      <c r="L189" s="28"/>
      <c r="M189" s="29"/>
      <c r="N189" s="29"/>
      <c r="O189" s="29"/>
      <c r="P189" s="29"/>
      <c r="Q189" s="28"/>
      <c r="R189" s="32" t="s">
        <v>193</v>
      </c>
      <c r="X189" s="30" t="s">
        <v>246</v>
      </c>
      <c r="Y189" s="20">
        <v>2000</v>
      </c>
      <c r="Z189" s="30"/>
      <c r="AA189" s="44"/>
      <c r="AB189" s="30"/>
    </row>
    <row r="190" spans="2:29" ht="15" customHeight="1" x14ac:dyDescent="0.15">
      <c r="B190" s="4" t="s">
        <v>267</v>
      </c>
      <c r="E190" s="27"/>
      <c r="F190" s="28"/>
      <c r="G190" s="29"/>
      <c r="H190" s="29"/>
      <c r="I190" s="29"/>
      <c r="J190" s="28"/>
      <c r="K190" s="27"/>
      <c r="L190" s="28"/>
      <c r="M190" s="29"/>
      <c r="N190" s="29"/>
      <c r="O190" s="29"/>
      <c r="P190" s="29"/>
      <c r="Q190" s="28"/>
      <c r="R190" s="32" t="s">
        <v>194</v>
      </c>
      <c r="X190" s="30" t="s">
        <v>246</v>
      </c>
      <c r="Y190" s="20">
        <v>2250</v>
      </c>
      <c r="Z190" s="30"/>
      <c r="AA190" s="44"/>
      <c r="AB190" s="30"/>
    </row>
    <row r="191" spans="2:29" ht="15" customHeight="1" x14ac:dyDescent="0.15">
      <c r="B191" s="33" t="s">
        <v>268</v>
      </c>
      <c r="C191" s="34"/>
      <c r="E191" s="27"/>
      <c r="F191" s="28"/>
      <c r="G191" s="27"/>
      <c r="H191" s="27"/>
      <c r="I191" s="27"/>
      <c r="J191" s="28"/>
      <c r="K191" s="27"/>
      <c r="L191" s="28"/>
      <c r="M191" s="27"/>
      <c r="N191" s="27"/>
      <c r="O191" s="27"/>
      <c r="P191" s="27"/>
      <c r="Q191" s="28"/>
      <c r="R191" s="32" t="s">
        <v>195</v>
      </c>
      <c r="S191" s="33"/>
      <c r="T191" s="33"/>
      <c r="V191" s="6"/>
      <c r="X191" s="30" t="s">
        <v>246</v>
      </c>
      <c r="Y191" s="20">
        <v>2500</v>
      </c>
      <c r="Z191" s="30" t="s">
        <v>253</v>
      </c>
      <c r="AA191" s="44">
        <v>0.04</v>
      </c>
      <c r="AB191" s="30"/>
    </row>
    <row r="192" spans="2:29" ht="15" customHeight="1" x14ac:dyDescent="0.15">
      <c r="B192" s="15" t="s">
        <v>269</v>
      </c>
      <c r="C192" s="35"/>
      <c r="D192" s="36"/>
      <c r="E192" s="37"/>
      <c r="F192" s="38"/>
      <c r="G192" s="37"/>
      <c r="H192" s="37"/>
      <c r="I192" s="37"/>
      <c r="J192" s="38"/>
      <c r="K192" s="37"/>
      <c r="L192" s="38"/>
      <c r="M192" s="37"/>
      <c r="N192" s="37"/>
      <c r="O192" s="37"/>
      <c r="P192" s="37"/>
      <c r="Q192" s="38"/>
      <c r="R192" s="39" t="s">
        <v>196</v>
      </c>
      <c r="S192" s="15"/>
      <c r="T192" s="15"/>
      <c r="U192" s="16"/>
      <c r="V192" s="40"/>
      <c r="W192" s="36"/>
      <c r="X192" s="41" t="s">
        <v>246</v>
      </c>
      <c r="Y192" s="36">
        <v>5000</v>
      </c>
      <c r="Z192" s="41" t="s">
        <v>253</v>
      </c>
      <c r="AA192" s="46">
        <v>0.1</v>
      </c>
      <c r="AB192" s="41"/>
      <c r="AC192" s="46"/>
    </row>
    <row r="193" spans="2:28" ht="15" customHeight="1" x14ac:dyDescent="0.15">
      <c r="B193" s="33" t="s">
        <v>270</v>
      </c>
      <c r="C193" s="34">
        <v>1.0416666666666667E-3</v>
      </c>
      <c r="D193" s="20">
        <v>1</v>
      </c>
      <c r="E193" s="27">
        <v>10</v>
      </c>
      <c r="F193" s="28">
        <v>10</v>
      </c>
      <c r="G193" s="27">
        <v>500</v>
      </c>
      <c r="H193" s="27">
        <v>400</v>
      </c>
      <c r="I193" s="27">
        <v>300</v>
      </c>
      <c r="J193" s="28">
        <v>250</v>
      </c>
      <c r="K193" s="27">
        <v>2525</v>
      </c>
      <c r="L193" s="28">
        <v>2</v>
      </c>
      <c r="M193" s="27">
        <v>5400</v>
      </c>
      <c r="N193" s="27">
        <v>4300</v>
      </c>
      <c r="O193" s="27">
        <v>3300</v>
      </c>
      <c r="P193" s="27">
        <v>2700</v>
      </c>
      <c r="Q193" s="28">
        <v>50</v>
      </c>
      <c r="R193" s="33" t="s">
        <v>21</v>
      </c>
      <c r="S193" s="33"/>
      <c r="T193" s="33"/>
      <c r="V193" s="6"/>
      <c r="X193" s="25" t="s">
        <v>271</v>
      </c>
      <c r="Y193" s="20">
        <v>200</v>
      </c>
      <c r="Z193" s="31"/>
      <c r="AB193" s="31"/>
    </row>
    <row r="194" spans="2:28" ht="15" customHeight="1" x14ac:dyDescent="0.15">
      <c r="B194" s="33" t="s">
        <v>272</v>
      </c>
      <c r="C194" s="34">
        <v>2.0833333333333333E-3</v>
      </c>
      <c r="D194" s="20">
        <v>1</v>
      </c>
      <c r="E194" s="27">
        <v>25</v>
      </c>
      <c r="F194" s="28">
        <v>20</v>
      </c>
      <c r="G194" s="27">
        <v>850</v>
      </c>
      <c r="H194" s="27">
        <v>680</v>
      </c>
      <c r="I194" s="27">
        <v>510</v>
      </c>
      <c r="J194" s="28">
        <v>425</v>
      </c>
      <c r="K194" s="27">
        <v>2575</v>
      </c>
      <c r="L194" s="28">
        <v>10</v>
      </c>
      <c r="M194" s="27">
        <v>2400</v>
      </c>
      <c r="N194" s="27">
        <v>1900</v>
      </c>
      <c r="O194" s="27">
        <v>1500</v>
      </c>
      <c r="P194" s="27">
        <v>1200</v>
      </c>
      <c r="Q194" s="28">
        <v>150</v>
      </c>
      <c r="R194" s="32" t="s">
        <v>273</v>
      </c>
      <c r="S194" s="33"/>
      <c r="T194" s="33"/>
      <c r="V194" s="6"/>
      <c r="X194" s="30" t="s">
        <v>271</v>
      </c>
      <c r="Y194" s="20">
        <v>500</v>
      </c>
      <c r="Z194" s="31"/>
      <c r="AB194" s="31"/>
    </row>
    <row r="195" spans="2:28" ht="15" customHeight="1" x14ac:dyDescent="0.15">
      <c r="B195" s="33" t="s">
        <v>274</v>
      </c>
      <c r="C195" s="34">
        <v>4.1666666666666666E-3</v>
      </c>
      <c r="D195" s="20">
        <v>1</v>
      </c>
      <c r="E195" s="27">
        <v>50</v>
      </c>
      <c r="F195" s="28">
        <v>30</v>
      </c>
      <c r="G195" s="27">
        <v>1445</v>
      </c>
      <c r="H195" s="27">
        <v>1156</v>
      </c>
      <c r="I195" s="27">
        <v>867</v>
      </c>
      <c r="J195" s="28">
        <v>723</v>
      </c>
      <c r="K195" s="27">
        <v>2600</v>
      </c>
      <c r="L195" s="28">
        <v>22</v>
      </c>
      <c r="M195" s="27">
        <v>2700</v>
      </c>
      <c r="N195" s="27">
        <v>2100</v>
      </c>
      <c r="O195" s="27">
        <v>1600</v>
      </c>
      <c r="P195" s="27">
        <v>1300</v>
      </c>
      <c r="Q195" s="28">
        <v>150</v>
      </c>
      <c r="R195" s="32" t="s">
        <v>249</v>
      </c>
      <c r="S195" s="33"/>
      <c r="T195" s="33"/>
      <c r="V195" s="6"/>
      <c r="X195" s="30" t="s">
        <v>271</v>
      </c>
      <c r="Y195" s="20">
        <v>1000</v>
      </c>
      <c r="Z195" s="31"/>
      <c r="AB195" s="31"/>
    </row>
    <row r="196" spans="2:28" ht="15" customHeight="1" x14ac:dyDescent="0.15">
      <c r="B196" s="33" t="s">
        <v>275</v>
      </c>
      <c r="C196" s="34">
        <v>8.3333333333333332E-3</v>
      </c>
      <c r="D196" s="20">
        <v>70</v>
      </c>
      <c r="E196" s="27">
        <v>200</v>
      </c>
      <c r="F196" s="28">
        <v>50</v>
      </c>
      <c r="G196" s="27">
        <v>2457</v>
      </c>
      <c r="H196" s="27">
        <v>1966</v>
      </c>
      <c r="I196" s="27">
        <v>1474</v>
      </c>
      <c r="J196" s="28">
        <v>1230</v>
      </c>
      <c r="K196" s="27">
        <v>2650</v>
      </c>
      <c r="L196" s="28">
        <v>42</v>
      </c>
      <c r="M196" s="27">
        <v>3400</v>
      </c>
      <c r="N196" s="27">
        <v>2700</v>
      </c>
      <c r="O196" s="27">
        <v>2100</v>
      </c>
      <c r="P196" s="27">
        <v>1800</v>
      </c>
      <c r="Q196" s="28">
        <v>150</v>
      </c>
      <c r="R196" s="32" t="s">
        <v>251</v>
      </c>
      <c r="S196" s="33"/>
      <c r="T196" s="33"/>
      <c r="V196" s="6"/>
      <c r="X196" s="30" t="s">
        <v>271</v>
      </c>
      <c r="Y196" s="20">
        <v>1500</v>
      </c>
      <c r="Z196" s="31"/>
      <c r="AB196" s="31"/>
    </row>
    <row r="197" spans="2:28" ht="15" customHeight="1" x14ac:dyDescent="0.15">
      <c r="B197" s="33" t="s">
        <v>276</v>
      </c>
      <c r="C197" s="34">
        <v>1.6666666666666666E-2</v>
      </c>
      <c r="D197" s="20">
        <v>130</v>
      </c>
      <c r="E197" s="27">
        <v>400</v>
      </c>
      <c r="F197" s="28">
        <v>70</v>
      </c>
      <c r="G197" s="27">
        <v>4177</v>
      </c>
      <c r="H197" s="27">
        <v>3343</v>
      </c>
      <c r="I197" s="27">
        <v>2506</v>
      </c>
      <c r="J197" s="28">
        <v>2091</v>
      </c>
      <c r="K197" s="27">
        <v>2675</v>
      </c>
      <c r="L197" s="28">
        <v>70</v>
      </c>
      <c r="M197" s="27">
        <v>4600</v>
      </c>
      <c r="N197" s="27">
        <v>3700</v>
      </c>
      <c r="O197" s="27">
        <v>2800</v>
      </c>
      <c r="P197" s="27">
        <v>2400</v>
      </c>
      <c r="Q197" s="28">
        <v>250</v>
      </c>
      <c r="R197" s="32" t="s">
        <v>252</v>
      </c>
      <c r="S197" s="33"/>
      <c r="T197" s="33"/>
      <c r="V197" s="6"/>
      <c r="X197" s="30" t="s">
        <v>271</v>
      </c>
      <c r="Y197" s="20">
        <v>2500</v>
      </c>
      <c r="Z197" s="31"/>
      <c r="AB197" s="31"/>
    </row>
    <row r="198" spans="2:28" ht="15" customHeight="1" x14ac:dyDescent="0.15">
      <c r="B198" s="33" t="s">
        <v>277</v>
      </c>
      <c r="C198" s="34">
        <v>3.1666666666666669E-2</v>
      </c>
      <c r="D198" s="20">
        <v>130</v>
      </c>
      <c r="E198" s="27">
        <v>500</v>
      </c>
      <c r="F198" s="28">
        <v>110</v>
      </c>
      <c r="G198" s="27">
        <v>8354</v>
      </c>
      <c r="H198" s="27">
        <v>6686</v>
      </c>
      <c r="I198" s="27">
        <v>5012</v>
      </c>
      <c r="J198" s="28">
        <v>4182</v>
      </c>
      <c r="K198" s="27">
        <v>10000</v>
      </c>
      <c r="L198" s="28">
        <v>115</v>
      </c>
      <c r="M198" s="27">
        <v>5800</v>
      </c>
      <c r="N198" s="27">
        <v>4600</v>
      </c>
      <c r="O198" s="27">
        <v>3500</v>
      </c>
      <c r="P198" s="27">
        <v>2900</v>
      </c>
      <c r="Q198" s="28">
        <v>300</v>
      </c>
      <c r="R198" s="32" t="s">
        <v>254</v>
      </c>
      <c r="S198" s="33"/>
      <c r="T198" s="33"/>
      <c r="V198" s="6"/>
      <c r="X198" s="30" t="s">
        <v>271</v>
      </c>
      <c r="Y198" s="20">
        <v>4000</v>
      </c>
      <c r="Z198" s="31"/>
      <c r="AB198" s="31"/>
    </row>
    <row r="199" spans="2:28" ht="15" customHeight="1" x14ac:dyDescent="0.15">
      <c r="B199" s="33" t="s">
        <v>278</v>
      </c>
      <c r="C199" s="34">
        <v>5.7002314814814818E-2</v>
      </c>
      <c r="D199" s="20">
        <v>130</v>
      </c>
      <c r="E199" s="27">
        <v>500</v>
      </c>
      <c r="F199" s="28">
        <v>170</v>
      </c>
      <c r="G199" s="27">
        <v>16708</v>
      </c>
      <c r="H199" s="27">
        <v>13372</v>
      </c>
      <c r="I199" s="27">
        <v>10024</v>
      </c>
      <c r="J199" s="28">
        <v>8364</v>
      </c>
      <c r="K199" s="27">
        <v>10000</v>
      </c>
      <c r="L199" s="28">
        <v>182</v>
      </c>
      <c r="M199" s="27">
        <v>7100</v>
      </c>
      <c r="N199" s="27">
        <v>5700</v>
      </c>
      <c r="O199" s="27">
        <v>4200</v>
      </c>
      <c r="P199" s="27">
        <v>3500</v>
      </c>
      <c r="Q199" s="28">
        <v>350</v>
      </c>
      <c r="R199" s="32" t="s">
        <v>255</v>
      </c>
      <c r="S199" s="33"/>
      <c r="T199" s="33"/>
      <c r="V199" s="6"/>
      <c r="X199" s="30" t="s">
        <v>271</v>
      </c>
      <c r="Y199" s="20">
        <v>5000</v>
      </c>
      <c r="Z199" s="31"/>
      <c r="AB199" s="31"/>
    </row>
    <row r="200" spans="2:28" ht="15" customHeight="1" x14ac:dyDescent="0.15">
      <c r="B200" s="33" t="s">
        <v>279</v>
      </c>
      <c r="C200" s="34"/>
      <c r="E200" s="27"/>
      <c r="F200" s="28"/>
      <c r="G200" s="27"/>
      <c r="H200" s="27"/>
      <c r="I200" s="27"/>
      <c r="J200" s="28"/>
      <c r="K200" s="27"/>
      <c r="L200" s="28"/>
      <c r="M200" s="27"/>
      <c r="N200" s="27"/>
      <c r="O200" s="27"/>
      <c r="P200" s="27"/>
      <c r="Q200" s="28"/>
      <c r="R200" s="32" t="s">
        <v>256</v>
      </c>
      <c r="S200" s="33"/>
      <c r="T200" s="33"/>
      <c r="V200" s="6"/>
      <c r="X200" s="30" t="s">
        <v>271</v>
      </c>
      <c r="Y200" s="20">
        <v>6000</v>
      </c>
      <c r="Z200" s="31"/>
      <c r="AB200" s="31"/>
    </row>
    <row r="201" spans="2:28" ht="15" customHeight="1" x14ac:dyDescent="0.15">
      <c r="B201" s="33" t="s">
        <v>280</v>
      </c>
      <c r="C201" s="34"/>
      <c r="E201" s="27"/>
      <c r="F201" s="28"/>
      <c r="G201" s="27"/>
      <c r="H201" s="27"/>
      <c r="I201" s="27"/>
      <c r="J201" s="28"/>
      <c r="K201" s="27"/>
      <c r="L201" s="28"/>
      <c r="M201" s="27"/>
      <c r="N201" s="27"/>
      <c r="O201" s="27"/>
      <c r="P201" s="27"/>
      <c r="Q201" s="28"/>
      <c r="R201" s="32" t="s">
        <v>257</v>
      </c>
      <c r="S201" s="33"/>
      <c r="T201" s="33"/>
      <c r="V201" s="6"/>
      <c r="X201" s="30" t="s">
        <v>271</v>
      </c>
      <c r="Y201" s="20">
        <v>7000</v>
      </c>
      <c r="Z201" s="31"/>
      <c r="AB201" s="31"/>
    </row>
    <row r="202" spans="2:28" ht="15" customHeight="1" x14ac:dyDescent="0.15">
      <c r="B202" s="33" t="s">
        <v>281</v>
      </c>
      <c r="C202" s="34"/>
      <c r="E202" s="27"/>
      <c r="F202" s="28"/>
      <c r="G202" s="27"/>
      <c r="H202" s="27"/>
      <c r="I202" s="27"/>
      <c r="J202" s="28"/>
      <c r="K202" s="27"/>
      <c r="L202" s="28"/>
      <c r="M202" s="27"/>
      <c r="N202" s="27"/>
      <c r="O202" s="27"/>
      <c r="P202" s="27"/>
      <c r="Q202" s="28"/>
      <c r="R202" s="32" t="s">
        <v>258</v>
      </c>
      <c r="S202" s="33"/>
      <c r="T202" s="33"/>
      <c r="V202" s="6"/>
      <c r="X202" s="30" t="s">
        <v>271</v>
      </c>
      <c r="Y202" s="20">
        <v>8500</v>
      </c>
      <c r="Z202" s="31"/>
      <c r="AB202" s="31"/>
    </row>
    <row r="203" spans="2:28" ht="15" customHeight="1" x14ac:dyDescent="0.15">
      <c r="B203" s="33" t="s">
        <v>282</v>
      </c>
      <c r="C203" s="34"/>
      <c r="E203" s="27"/>
      <c r="F203" s="28"/>
      <c r="G203" s="27"/>
      <c r="H203" s="27"/>
      <c r="I203" s="27"/>
      <c r="J203" s="28"/>
      <c r="K203" s="27"/>
      <c r="L203" s="28"/>
      <c r="M203" s="27"/>
      <c r="N203" s="27"/>
      <c r="O203" s="27"/>
      <c r="P203" s="27"/>
      <c r="Q203" s="28"/>
      <c r="R203" s="32" t="s">
        <v>259</v>
      </c>
      <c r="S203" s="33"/>
      <c r="T203" s="33"/>
      <c r="V203" s="6"/>
      <c r="X203" s="30" t="s">
        <v>271</v>
      </c>
      <c r="Y203" s="20">
        <v>10000</v>
      </c>
      <c r="Z203" s="31"/>
      <c r="AB203" s="31"/>
    </row>
    <row r="204" spans="2:28" ht="15" customHeight="1" x14ac:dyDescent="0.15">
      <c r="B204" s="33" t="s">
        <v>283</v>
      </c>
      <c r="C204" s="34"/>
      <c r="E204" s="27"/>
      <c r="F204" s="28"/>
      <c r="G204" s="27"/>
      <c r="H204" s="27"/>
      <c r="I204" s="27"/>
      <c r="J204" s="28"/>
      <c r="K204" s="27"/>
      <c r="L204" s="28"/>
      <c r="M204" s="27"/>
      <c r="N204" s="27"/>
      <c r="O204" s="27"/>
      <c r="P204" s="27"/>
      <c r="Q204" s="28"/>
      <c r="R204" s="32" t="s">
        <v>260</v>
      </c>
      <c r="S204" s="33"/>
      <c r="T204" s="33"/>
      <c r="V204" s="6"/>
      <c r="X204" s="30" t="s">
        <v>271</v>
      </c>
      <c r="Y204" s="20">
        <v>12000</v>
      </c>
      <c r="Z204" s="31"/>
      <c r="AB204" s="31"/>
    </row>
    <row r="205" spans="2:28" ht="15" customHeight="1" x14ac:dyDescent="0.15">
      <c r="B205" s="33" t="s">
        <v>284</v>
      </c>
      <c r="C205" s="34"/>
      <c r="E205" s="27"/>
      <c r="F205" s="28"/>
      <c r="G205" s="27"/>
      <c r="H205" s="27"/>
      <c r="I205" s="27"/>
      <c r="J205" s="28"/>
      <c r="K205" s="27"/>
      <c r="L205" s="28"/>
      <c r="M205" s="27"/>
      <c r="N205" s="27"/>
      <c r="O205" s="27"/>
      <c r="P205" s="27"/>
      <c r="Q205" s="28"/>
      <c r="R205" s="32" t="s">
        <v>261</v>
      </c>
      <c r="S205" s="33"/>
      <c r="T205" s="33"/>
      <c r="V205" s="6"/>
      <c r="X205" s="30" t="s">
        <v>271</v>
      </c>
      <c r="Y205" s="20">
        <v>14000</v>
      </c>
      <c r="Z205" s="31"/>
      <c r="AB205" s="31"/>
    </row>
    <row r="206" spans="2:28" ht="15" customHeight="1" x14ac:dyDescent="0.15">
      <c r="B206" s="33" t="s">
        <v>285</v>
      </c>
      <c r="C206" s="34"/>
      <c r="E206" s="27"/>
      <c r="F206" s="28"/>
      <c r="G206" s="27"/>
      <c r="H206" s="27"/>
      <c r="I206" s="27"/>
      <c r="J206" s="28"/>
      <c r="K206" s="27"/>
      <c r="L206" s="28"/>
      <c r="M206" s="27"/>
      <c r="N206" s="27"/>
      <c r="O206" s="27"/>
      <c r="P206" s="27"/>
      <c r="Q206" s="28"/>
      <c r="R206" s="32" t="s">
        <v>262</v>
      </c>
      <c r="S206" s="33"/>
      <c r="T206" s="33"/>
      <c r="V206" s="6"/>
      <c r="X206" s="30" t="s">
        <v>271</v>
      </c>
      <c r="Y206" s="20">
        <v>16000</v>
      </c>
      <c r="Z206" s="31"/>
      <c r="AB206" s="31"/>
    </row>
    <row r="207" spans="2:28" ht="15" customHeight="1" x14ac:dyDescent="0.15">
      <c r="B207" s="33" t="s">
        <v>286</v>
      </c>
      <c r="C207" s="34"/>
      <c r="E207" s="27"/>
      <c r="F207" s="28"/>
      <c r="G207" s="27"/>
      <c r="H207" s="27"/>
      <c r="I207" s="27"/>
      <c r="J207" s="28"/>
      <c r="K207" s="27"/>
      <c r="L207" s="28"/>
      <c r="M207" s="27"/>
      <c r="N207" s="27"/>
      <c r="O207" s="27"/>
      <c r="P207" s="27"/>
      <c r="Q207" s="28"/>
      <c r="R207" s="32" t="s">
        <v>263</v>
      </c>
      <c r="S207" s="33"/>
      <c r="T207" s="33"/>
      <c r="V207" s="6"/>
      <c r="X207" s="30" t="s">
        <v>271</v>
      </c>
      <c r="Y207" s="20">
        <v>18000</v>
      </c>
      <c r="Z207" s="31"/>
      <c r="AB207" s="31"/>
    </row>
    <row r="208" spans="2:28" ht="15" customHeight="1" x14ac:dyDescent="0.15">
      <c r="B208" s="33" t="s">
        <v>287</v>
      </c>
      <c r="C208" s="34"/>
      <c r="E208" s="27"/>
      <c r="F208" s="28"/>
      <c r="G208" s="27"/>
      <c r="H208" s="27"/>
      <c r="I208" s="27"/>
      <c r="J208" s="28"/>
      <c r="K208" s="27"/>
      <c r="L208" s="28"/>
      <c r="M208" s="27"/>
      <c r="N208" s="27"/>
      <c r="O208" s="27"/>
      <c r="P208" s="27"/>
      <c r="Q208" s="28"/>
      <c r="R208" s="32" t="s">
        <v>264</v>
      </c>
      <c r="S208" s="33"/>
      <c r="T208" s="33"/>
      <c r="V208" s="6"/>
      <c r="X208" s="30" t="s">
        <v>271</v>
      </c>
      <c r="Y208" s="20">
        <v>20000</v>
      </c>
      <c r="Z208" s="31"/>
      <c r="AB208" s="31"/>
    </row>
    <row r="209" spans="2:29" ht="15" customHeight="1" x14ac:dyDescent="0.15">
      <c r="B209" s="33" t="s">
        <v>288</v>
      </c>
      <c r="C209" s="34"/>
      <c r="E209" s="27"/>
      <c r="F209" s="28"/>
      <c r="G209" s="27"/>
      <c r="H209" s="27"/>
      <c r="I209" s="27"/>
      <c r="J209" s="28"/>
      <c r="K209" s="27"/>
      <c r="L209" s="28"/>
      <c r="M209" s="27"/>
      <c r="N209" s="27"/>
      <c r="O209" s="27"/>
      <c r="P209" s="27"/>
      <c r="Q209" s="28"/>
      <c r="R209" s="32" t="s">
        <v>265</v>
      </c>
      <c r="S209" s="33"/>
      <c r="T209" s="33"/>
      <c r="V209" s="6"/>
      <c r="X209" s="30" t="s">
        <v>271</v>
      </c>
      <c r="Y209" s="20">
        <v>22500</v>
      </c>
      <c r="Z209" s="31"/>
      <c r="AB209" s="31"/>
    </row>
    <row r="210" spans="2:29" ht="15" customHeight="1" x14ac:dyDescent="0.15">
      <c r="B210" s="33" t="s">
        <v>289</v>
      </c>
      <c r="C210" s="34"/>
      <c r="E210" s="27"/>
      <c r="F210" s="28"/>
      <c r="G210" s="27"/>
      <c r="H210" s="27"/>
      <c r="I210" s="27"/>
      <c r="J210" s="28"/>
      <c r="K210" s="27"/>
      <c r="L210" s="28"/>
      <c r="M210" s="27"/>
      <c r="N210" s="27"/>
      <c r="O210" s="27"/>
      <c r="P210" s="27"/>
      <c r="Q210" s="28"/>
      <c r="R210" s="32" t="s">
        <v>266</v>
      </c>
      <c r="S210" s="33"/>
      <c r="T210" s="33"/>
      <c r="V210" s="6"/>
      <c r="X210" s="30" t="s">
        <v>271</v>
      </c>
      <c r="Y210" s="20">
        <v>25000</v>
      </c>
      <c r="Z210" s="31"/>
      <c r="AB210" s="31"/>
    </row>
    <row r="211" spans="2:29" ht="15" customHeight="1" x14ac:dyDescent="0.15">
      <c r="B211" s="33" t="s">
        <v>290</v>
      </c>
      <c r="C211" s="34"/>
      <c r="E211" s="27"/>
      <c r="F211" s="28"/>
      <c r="G211" s="27"/>
      <c r="H211" s="27"/>
      <c r="I211" s="27"/>
      <c r="J211" s="28"/>
      <c r="K211" s="27"/>
      <c r="L211" s="28"/>
      <c r="M211" s="27"/>
      <c r="N211" s="27"/>
      <c r="O211" s="27"/>
      <c r="P211" s="27"/>
      <c r="Q211" s="28"/>
      <c r="R211" s="32" t="s">
        <v>267</v>
      </c>
      <c r="S211" s="33"/>
      <c r="T211" s="33"/>
      <c r="V211" s="6"/>
      <c r="X211" s="30" t="s">
        <v>271</v>
      </c>
      <c r="Y211" s="20">
        <v>27500</v>
      </c>
      <c r="Z211" s="31"/>
      <c r="AB211" s="31"/>
    </row>
    <row r="212" spans="2:29" ht="15" customHeight="1" x14ac:dyDescent="0.15">
      <c r="B212" s="33" t="s">
        <v>291</v>
      </c>
      <c r="C212" s="34"/>
      <c r="E212" s="27"/>
      <c r="F212" s="28"/>
      <c r="G212" s="27"/>
      <c r="H212" s="27"/>
      <c r="I212" s="27"/>
      <c r="J212" s="28"/>
      <c r="K212" s="27"/>
      <c r="L212" s="28"/>
      <c r="M212" s="27"/>
      <c r="N212" s="27"/>
      <c r="O212" s="27"/>
      <c r="P212" s="27"/>
      <c r="Q212" s="28"/>
      <c r="R212" s="32" t="s">
        <v>268</v>
      </c>
      <c r="S212" s="33"/>
      <c r="T212" s="33"/>
      <c r="V212" s="6"/>
      <c r="X212" s="30" t="s">
        <v>271</v>
      </c>
      <c r="Y212" s="20">
        <v>30000</v>
      </c>
      <c r="Z212" s="31"/>
      <c r="AB212" s="31"/>
    </row>
    <row r="213" spans="2:29" ht="15" customHeight="1" x14ac:dyDescent="0.15">
      <c r="B213" s="15" t="s">
        <v>292</v>
      </c>
      <c r="C213" s="35"/>
      <c r="D213" s="36"/>
      <c r="E213" s="37"/>
      <c r="F213" s="38"/>
      <c r="G213" s="37"/>
      <c r="H213" s="37"/>
      <c r="I213" s="37"/>
      <c r="J213" s="38"/>
      <c r="K213" s="37"/>
      <c r="L213" s="38"/>
      <c r="M213" s="37"/>
      <c r="N213" s="37"/>
      <c r="O213" s="37"/>
      <c r="P213" s="37"/>
      <c r="Q213" s="38"/>
      <c r="R213" s="39" t="s">
        <v>269</v>
      </c>
      <c r="S213" s="15"/>
      <c r="T213" s="15"/>
      <c r="U213" s="16"/>
      <c r="V213" s="40"/>
      <c r="W213" s="36"/>
      <c r="X213" s="41" t="s">
        <v>271</v>
      </c>
      <c r="Y213" s="36">
        <v>40000</v>
      </c>
      <c r="Z213" s="45" t="s">
        <v>293</v>
      </c>
      <c r="AA213" s="46">
        <v>0.05</v>
      </c>
      <c r="AB213" s="45"/>
      <c r="AC213" s="46"/>
    </row>
    <row r="214" spans="2:29" ht="15" customHeight="1" x14ac:dyDescent="0.15">
      <c r="B214" s="4" t="s">
        <v>294</v>
      </c>
      <c r="C214" s="19">
        <v>1.1574074074074073E-3</v>
      </c>
      <c r="D214" s="20">
        <v>1</v>
      </c>
      <c r="E214" s="27">
        <v>10</v>
      </c>
      <c r="F214" s="28">
        <v>35</v>
      </c>
      <c r="G214" s="29">
        <v>500</v>
      </c>
      <c r="H214" s="29">
        <v>500</v>
      </c>
      <c r="I214" s="29">
        <v>200</v>
      </c>
      <c r="J214" s="28">
        <v>300</v>
      </c>
      <c r="K214" s="27">
        <v>2525</v>
      </c>
      <c r="L214" s="28">
        <v>5</v>
      </c>
      <c r="M214" s="29">
        <v>2500</v>
      </c>
      <c r="N214" s="29">
        <v>2500</v>
      </c>
      <c r="O214" s="29">
        <v>1100</v>
      </c>
      <c r="P214" s="29">
        <v>1500</v>
      </c>
      <c r="Q214" s="28">
        <v>100</v>
      </c>
      <c r="R214" s="4" t="s">
        <v>103</v>
      </c>
      <c r="X214" s="25" t="s">
        <v>295</v>
      </c>
      <c r="Y214" s="44">
        <v>0.01</v>
      </c>
      <c r="Z214" s="25"/>
      <c r="AA214" s="44"/>
    </row>
    <row r="215" spans="2:29" ht="15" customHeight="1" x14ac:dyDescent="0.15">
      <c r="B215" s="4" t="s">
        <v>296</v>
      </c>
      <c r="C215" s="19">
        <v>2.3148148148148151E-3</v>
      </c>
      <c r="D215" s="20">
        <v>1</v>
      </c>
      <c r="E215" s="27">
        <v>25</v>
      </c>
      <c r="F215" s="28">
        <v>70</v>
      </c>
      <c r="G215" s="29">
        <v>900</v>
      </c>
      <c r="H215" s="29">
        <v>900</v>
      </c>
      <c r="I215" s="29">
        <v>360</v>
      </c>
      <c r="J215" s="28">
        <v>540</v>
      </c>
      <c r="K215" s="27">
        <v>2575</v>
      </c>
      <c r="L215" s="28">
        <v>20</v>
      </c>
      <c r="M215" s="29">
        <v>2300</v>
      </c>
      <c r="N215" s="29">
        <v>2300</v>
      </c>
      <c r="O215" s="29">
        <v>900</v>
      </c>
      <c r="P215" s="29">
        <v>1400</v>
      </c>
      <c r="Q215" s="28">
        <v>250</v>
      </c>
      <c r="R215" s="4" t="s">
        <v>106</v>
      </c>
      <c r="X215" s="30" t="s">
        <v>295</v>
      </c>
      <c r="Y215" s="44">
        <v>0.02</v>
      </c>
      <c r="Z215" s="30"/>
      <c r="AA215" s="44"/>
    </row>
    <row r="216" spans="2:29" ht="15" customHeight="1" x14ac:dyDescent="0.15">
      <c r="B216" s="4" t="s">
        <v>297</v>
      </c>
      <c r="C216" s="19">
        <v>4.6296296296296302E-3</v>
      </c>
      <c r="D216" s="20">
        <v>70</v>
      </c>
      <c r="E216" s="27">
        <v>50</v>
      </c>
      <c r="F216" s="28">
        <v>105</v>
      </c>
      <c r="G216" s="29">
        <v>1620</v>
      </c>
      <c r="H216" s="29">
        <v>1620</v>
      </c>
      <c r="I216" s="29">
        <v>648</v>
      </c>
      <c r="J216" s="28">
        <v>972</v>
      </c>
      <c r="K216" s="27">
        <v>2600</v>
      </c>
      <c r="L216" s="28">
        <v>40</v>
      </c>
      <c r="M216" s="29">
        <v>2800</v>
      </c>
      <c r="N216" s="29">
        <v>2800</v>
      </c>
      <c r="O216" s="29">
        <v>1100</v>
      </c>
      <c r="P216" s="29">
        <v>1600</v>
      </c>
      <c r="Q216" s="28">
        <v>400</v>
      </c>
      <c r="R216" s="4" t="s">
        <v>298</v>
      </c>
      <c r="X216" s="30" t="s">
        <v>295</v>
      </c>
      <c r="Y216" s="44">
        <v>0.03</v>
      </c>
      <c r="Z216" s="30"/>
      <c r="AA216" s="44"/>
    </row>
    <row r="217" spans="2:29" ht="15" customHeight="1" x14ac:dyDescent="0.15">
      <c r="B217" s="4" t="s">
        <v>299</v>
      </c>
      <c r="C217" s="19">
        <v>9.2592592592592605E-3</v>
      </c>
      <c r="D217" s="20">
        <v>70</v>
      </c>
      <c r="E217" s="27">
        <v>200</v>
      </c>
      <c r="F217" s="28">
        <v>175</v>
      </c>
      <c r="G217" s="29">
        <v>2916</v>
      </c>
      <c r="H217" s="29">
        <v>2916</v>
      </c>
      <c r="I217" s="29">
        <v>1167</v>
      </c>
      <c r="J217" s="28">
        <v>1750</v>
      </c>
      <c r="K217" s="27">
        <v>2650</v>
      </c>
      <c r="L217" s="28">
        <v>75</v>
      </c>
      <c r="M217" s="29">
        <v>3700</v>
      </c>
      <c r="N217" s="29">
        <v>3700</v>
      </c>
      <c r="O217" s="29">
        <v>1500</v>
      </c>
      <c r="P217" s="29">
        <v>2200</v>
      </c>
      <c r="Q217" s="28">
        <v>450</v>
      </c>
      <c r="R217" s="4" t="s">
        <v>300</v>
      </c>
      <c r="X217" s="30" t="s">
        <v>295</v>
      </c>
      <c r="Y217" s="44">
        <v>0.04</v>
      </c>
      <c r="Z217" s="30"/>
      <c r="AA217" s="44"/>
    </row>
    <row r="218" spans="2:29" ht="15" customHeight="1" x14ac:dyDescent="0.15">
      <c r="B218" s="4" t="s">
        <v>301</v>
      </c>
      <c r="C218" s="19">
        <v>1.8518518518518521E-2</v>
      </c>
      <c r="D218" s="20">
        <v>130</v>
      </c>
      <c r="E218" s="27">
        <v>400</v>
      </c>
      <c r="F218" s="28">
        <v>245</v>
      </c>
      <c r="G218" s="29">
        <v>5249</v>
      </c>
      <c r="H218" s="29">
        <v>5249</v>
      </c>
      <c r="I218" s="29">
        <v>2101</v>
      </c>
      <c r="J218" s="28">
        <v>3150</v>
      </c>
      <c r="K218" s="27">
        <v>10175</v>
      </c>
      <c r="L218" s="28">
        <v>125</v>
      </c>
      <c r="M218" s="29">
        <v>5300</v>
      </c>
      <c r="N218" s="29">
        <v>5300</v>
      </c>
      <c r="O218" s="29">
        <v>2200</v>
      </c>
      <c r="P218" s="29">
        <v>3200</v>
      </c>
      <c r="Q218" s="28">
        <v>750</v>
      </c>
      <c r="R218" s="4" t="s">
        <v>32</v>
      </c>
      <c r="X218" s="30" t="s">
        <v>295</v>
      </c>
      <c r="Y218" s="44">
        <v>0.05</v>
      </c>
      <c r="Z218" s="30"/>
      <c r="AA218" s="44"/>
    </row>
    <row r="219" spans="2:29" ht="15" customHeight="1" x14ac:dyDescent="0.15">
      <c r="B219" s="4" t="s">
        <v>302</v>
      </c>
      <c r="C219" s="19">
        <v>3.7037037037037042E-2</v>
      </c>
      <c r="D219" s="20">
        <v>130</v>
      </c>
      <c r="E219" s="27">
        <v>500</v>
      </c>
      <c r="F219" s="28">
        <v>385</v>
      </c>
      <c r="G219" s="29">
        <v>10498</v>
      </c>
      <c r="H219" s="29">
        <v>10498</v>
      </c>
      <c r="I219" s="29">
        <v>4202</v>
      </c>
      <c r="J219" s="28">
        <v>6300</v>
      </c>
      <c r="K219" s="27">
        <v>10000</v>
      </c>
      <c r="L219" s="28">
        <v>202</v>
      </c>
      <c r="M219" s="29">
        <v>8700</v>
      </c>
      <c r="N219" s="29">
        <v>8700</v>
      </c>
      <c r="O219" s="29">
        <v>3500</v>
      </c>
      <c r="P219" s="29">
        <v>5200</v>
      </c>
      <c r="Q219" s="28">
        <v>650</v>
      </c>
      <c r="R219" s="4" t="s">
        <v>35</v>
      </c>
      <c r="X219" s="30" t="s">
        <v>295</v>
      </c>
      <c r="Y219" s="44">
        <v>0.06</v>
      </c>
      <c r="Z219" s="30"/>
      <c r="AA219" s="44"/>
    </row>
    <row r="220" spans="2:29" ht="15" customHeight="1" x14ac:dyDescent="0.15">
      <c r="B220" s="4" t="s">
        <v>303</v>
      </c>
      <c r="C220" s="19">
        <v>7.407407407407407E-2</v>
      </c>
      <c r="D220" s="20">
        <v>300</v>
      </c>
      <c r="E220" s="27">
        <v>500</v>
      </c>
      <c r="F220" s="28">
        <v>595</v>
      </c>
      <c r="G220" s="29">
        <v>20996</v>
      </c>
      <c r="H220" s="29">
        <v>20996</v>
      </c>
      <c r="I220" s="29">
        <v>8404</v>
      </c>
      <c r="J220" s="28">
        <v>12600</v>
      </c>
      <c r="K220" s="27">
        <v>20000</v>
      </c>
      <c r="L220" s="28">
        <v>300</v>
      </c>
      <c r="M220" s="29">
        <v>14900</v>
      </c>
      <c r="N220" s="29">
        <v>14900</v>
      </c>
      <c r="O220" s="29">
        <v>6000</v>
      </c>
      <c r="P220" s="29">
        <v>9000</v>
      </c>
      <c r="Q220" s="28">
        <v>500</v>
      </c>
      <c r="R220" s="4" t="s">
        <v>39</v>
      </c>
      <c r="X220" s="30" t="s">
        <v>295</v>
      </c>
      <c r="Y220" s="44">
        <v>7.0000000000000007E-2</v>
      </c>
      <c r="Z220" s="30"/>
      <c r="AA220" s="44"/>
    </row>
    <row r="221" spans="2:29" ht="15" customHeight="1" x14ac:dyDescent="0.15">
      <c r="B221" s="4" t="s">
        <v>304</v>
      </c>
      <c r="C221" s="19">
        <v>0.14814814814814814</v>
      </c>
      <c r="D221" s="20">
        <v>300</v>
      </c>
      <c r="E221" s="27">
        <v>500</v>
      </c>
      <c r="F221" s="28">
        <v>875</v>
      </c>
      <c r="G221" s="29">
        <v>41992</v>
      </c>
      <c r="H221" s="29">
        <v>41992</v>
      </c>
      <c r="I221" s="29">
        <v>16808</v>
      </c>
      <c r="J221" s="28">
        <v>25200</v>
      </c>
      <c r="K221" s="27">
        <v>30000</v>
      </c>
      <c r="L221" s="28">
        <v>475</v>
      </c>
      <c r="M221" s="29">
        <v>26200</v>
      </c>
      <c r="N221" s="29">
        <v>26200</v>
      </c>
      <c r="O221" s="29">
        <v>10500</v>
      </c>
      <c r="P221" s="29">
        <v>15700</v>
      </c>
      <c r="Q221" s="28">
        <v>600</v>
      </c>
      <c r="R221" s="32" t="s">
        <v>42</v>
      </c>
      <c r="X221" s="30" t="s">
        <v>295</v>
      </c>
      <c r="Y221" s="44">
        <v>0.08</v>
      </c>
      <c r="Z221" s="30"/>
      <c r="AA221" s="44"/>
    </row>
    <row r="222" spans="2:29" ht="15" customHeight="1" x14ac:dyDescent="0.15">
      <c r="B222" s="4" t="s">
        <v>305</v>
      </c>
      <c r="C222" s="19">
        <v>0.29629629629629628</v>
      </c>
      <c r="D222" s="20">
        <v>650</v>
      </c>
      <c r="E222" s="27">
        <v>500</v>
      </c>
      <c r="F222" s="28">
        <v>1330</v>
      </c>
      <c r="G222" s="48">
        <f>G221*2</f>
        <v>83984</v>
      </c>
      <c r="H222" s="27">
        <f>H221*2</f>
        <v>83984</v>
      </c>
      <c r="I222" s="27">
        <f>I221*2</f>
        <v>33616</v>
      </c>
      <c r="J222" s="28">
        <f>J221*2</f>
        <v>50400</v>
      </c>
      <c r="K222" s="27">
        <v>50000</v>
      </c>
      <c r="L222" s="28">
        <v>750</v>
      </c>
      <c r="M222" s="29">
        <v>46600</v>
      </c>
      <c r="N222" s="29">
        <v>46600</v>
      </c>
      <c r="O222" s="29">
        <v>18600</v>
      </c>
      <c r="P222" s="29">
        <v>28000</v>
      </c>
      <c r="Q222" s="28">
        <v>750</v>
      </c>
      <c r="R222" s="32" t="s">
        <v>45</v>
      </c>
      <c r="X222" s="30" t="s">
        <v>295</v>
      </c>
      <c r="Y222" s="44">
        <v>0.09</v>
      </c>
      <c r="Z222" s="30"/>
      <c r="AA222" s="44"/>
    </row>
    <row r="223" spans="2:29" ht="15" customHeight="1" x14ac:dyDescent="0.15">
      <c r="B223" s="4" t="s">
        <v>306</v>
      </c>
      <c r="C223" s="19">
        <v>0.59259259259259256</v>
      </c>
      <c r="D223" s="20">
        <v>1000</v>
      </c>
      <c r="E223" s="27">
        <v>500</v>
      </c>
      <c r="F223" s="28">
        <v>1995</v>
      </c>
      <c r="G223" s="29">
        <v>125976</v>
      </c>
      <c r="H223" s="29">
        <v>125976</v>
      </c>
      <c r="I223" s="29">
        <v>50424</v>
      </c>
      <c r="J223" s="28">
        <v>75600</v>
      </c>
      <c r="K223" s="27">
        <v>60000</v>
      </c>
      <c r="L223" s="28">
        <v>1150</v>
      </c>
      <c r="M223" s="29">
        <v>25195</v>
      </c>
      <c r="N223" s="29">
        <v>25195</v>
      </c>
      <c r="O223" s="29">
        <v>10084</v>
      </c>
      <c r="P223" s="29">
        <v>15120</v>
      </c>
      <c r="Q223" s="28">
        <v>550</v>
      </c>
      <c r="R223" s="32" t="s">
        <v>49</v>
      </c>
      <c r="X223" s="30" t="s">
        <v>295</v>
      </c>
      <c r="Y223" s="44">
        <v>0.1</v>
      </c>
      <c r="Z223" s="30"/>
      <c r="AA223" s="44"/>
    </row>
    <row r="224" spans="2:29" ht="15" customHeight="1" x14ac:dyDescent="0.15">
      <c r="B224" s="4" t="s">
        <v>307</v>
      </c>
      <c r="C224" s="19">
        <v>0.71111111111111114</v>
      </c>
      <c r="D224" s="20">
        <v>1000</v>
      </c>
      <c r="E224" s="27">
        <v>500</v>
      </c>
      <c r="F224" s="28">
        <v>3010</v>
      </c>
      <c r="G224" s="29">
        <v>188964</v>
      </c>
      <c r="H224" s="29">
        <v>188964</v>
      </c>
      <c r="I224" s="29">
        <v>75636</v>
      </c>
      <c r="J224" s="28">
        <v>113400</v>
      </c>
      <c r="K224" s="27">
        <v>100000</v>
      </c>
      <c r="L224" s="28">
        <v>1750</v>
      </c>
      <c r="M224" s="29">
        <v>34357</v>
      </c>
      <c r="N224" s="29">
        <v>34357</v>
      </c>
      <c r="O224" s="29">
        <v>13752</v>
      </c>
      <c r="P224" s="29">
        <v>20618</v>
      </c>
      <c r="Q224" s="28">
        <v>400</v>
      </c>
      <c r="R224" s="32" t="s">
        <v>53</v>
      </c>
      <c r="X224" s="30" t="s">
        <v>295</v>
      </c>
      <c r="Y224" s="44">
        <v>0.11</v>
      </c>
      <c r="Z224" s="30"/>
      <c r="AA224" s="44"/>
    </row>
    <row r="225" spans="2:29" ht="15" customHeight="1" x14ac:dyDescent="0.15">
      <c r="B225" s="4" t="s">
        <v>308</v>
      </c>
      <c r="E225" s="27"/>
      <c r="F225" s="28"/>
      <c r="G225" s="29"/>
      <c r="H225" s="29"/>
      <c r="I225" s="29"/>
      <c r="J225" s="28"/>
      <c r="K225" s="27"/>
      <c r="L225" s="28"/>
      <c r="M225" s="29"/>
      <c r="N225" s="29"/>
      <c r="O225" s="29"/>
      <c r="P225" s="29"/>
      <c r="Q225" s="28"/>
      <c r="R225" s="32" t="s">
        <v>57</v>
      </c>
      <c r="X225" s="30" t="s">
        <v>295</v>
      </c>
      <c r="Y225" s="44">
        <v>0.12</v>
      </c>
      <c r="Z225" s="30"/>
      <c r="AA225" s="44"/>
    </row>
    <row r="226" spans="2:29" ht="15" customHeight="1" x14ac:dyDescent="0.15">
      <c r="B226" s="4" t="s">
        <v>309</v>
      </c>
      <c r="E226" s="27"/>
      <c r="F226" s="28"/>
      <c r="G226" s="29"/>
      <c r="H226" s="29"/>
      <c r="I226" s="29"/>
      <c r="J226" s="28"/>
      <c r="K226" s="27"/>
      <c r="L226" s="28"/>
      <c r="M226" s="29"/>
      <c r="N226" s="29"/>
      <c r="O226" s="29"/>
      <c r="P226" s="29"/>
      <c r="Q226" s="28"/>
      <c r="R226" s="32" t="s">
        <v>59</v>
      </c>
      <c r="X226" s="30" t="s">
        <v>295</v>
      </c>
      <c r="Y226" s="44">
        <v>0.13</v>
      </c>
      <c r="Z226" s="30"/>
      <c r="AA226" s="44"/>
    </row>
    <row r="227" spans="2:29" ht="15" customHeight="1" x14ac:dyDescent="0.15">
      <c r="B227" s="4" t="s">
        <v>310</v>
      </c>
      <c r="E227" s="27"/>
      <c r="F227" s="28"/>
      <c r="G227" s="29"/>
      <c r="H227" s="29"/>
      <c r="I227" s="29"/>
      <c r="J227" s="28"/>
      <c r="K227" s="27"/>
      <c r="L227" s="28"/>
      <c r="M227" s="29"/>
      <c r="N227" s="29"/>
      <c r="O227" s="29"/>
      <c r="P227" s="29"/>
      <c r="Q227" s="28"/>
      <c r="R227" s="32" t="s">
        <v>61</v>
      </c>
      <c r="X227" s="30" t="s">
        <v>295</v>
      </c>
      <c r="Y227" s="44">
        <v>0.14000000000000001</v>
      </c>
      <c r="Z227" s="30"/>
      <c r="AA227" s="44"/>
    </row>
    <row r="228" spans="2:29" ht="15" customHeight="1" x14ac:dyDescent="0.15">
      <c r="B228" s="4" t="s">
        <v>311</v>
      </c>
      <c r="E228" s="27"/>
      <c r="F228" s="28"/>
      <c r="G228" s="29"/>
      <c r="H228" s="29"/>
      <c r="I228" s="29"/>
      <c r="J228" s="28"/>
      <c r="K228" s="27"/>
      <c r="L228" s="28"/>
      <c r="M228" s="29"/>
      <c r="N228" s="29"/>
      <c r="O228" s="29"/>
      <c r="P228" s="29"/>
      <c r="Q228" s="28"/>
      <c r="R228" s="32" t="s">
        <v>63</v>
      </c>
      <c r="X228" s="30" t="s">
        <v>295</v>
      </c>
      <c r="Y228" s="44">
        <v>0.15</v>
      </c>
      <c r="Z228" s="30"/>
      <c r="AA228" s="44"/>
    </row>
    <row r="229" spans="2:29" ht="15" customHeight="1" x14ac:dyDescent="0.15">
      <c r="B229" s="4" t="s">
        <v>312</v>
      </c>
      <c r="E229" s="27"/>
      <c r="F229" s="28"/>
      <c r="G229" s="29"/>
      <c r="H229" s="29"/>
      <c r="I229" s="29"/>
      <c r="J229" s="28"/>
      <c r="K229" s="27"/>
      <c r="L229" s="28"/>
      <c r="M229" s="29"/>
      <c r="N229" s="29"/>
      <c r="O229" s="29"/>
      <c r="P229" s="29"/>
      <c r="Q229" s="28"/>
      <c r="R229" s="32" t="s">
        <v>66</v>
      </c>
      <c r="X229" s="30" t="s">
        <v>295</v>
      </c>
      <c r="Y229" s="44">
        <v>0.16</v>
      </c>
      <c r="Z229" s="30"/>
      <c r="AA229" s="44"/>
    </row>
    <row r="230" spans="2:29" ht="15" customHeight="1" x14ac:dyDescent="0.15">
      <c r="B230" s="4" t="s">
        <v>313</v>
      </c>
      <c r="E230" s="27"/>
      <c r="F230" s="28"/>
      <c r="G230" s="29"/>
      <c r="H230" s="29"/>
      <c r="I230" s="29"/>
      <c r="J230" s="28"/>
      <c r="K230" s="27"/>
      <c r="L230" s="28"/>
      <c r="M230" s="29"/>
      <c r="N230" s="29"/>
      <c r="O230" s="29"/>
      <c r="P230" s="29"/>
      <c r="Q230" s="28"/>
      <c r="R230" s="32" t="s">
        <v>68</v>
      </c>
      <c r="X230" s="30" t="s">
        <v>295</v>
      </c>
      <c r="Y230" s="44">
        <v>0.17</v>
      </c>
      <c r="Z230" s="30"/>
      <c r="AA230" s="44"/>
    </row>
    <row r="231" spans="2:29" ht="15" customHeight="1" x14ac:dyDescent="0.15">
      <c r="B231" s="4" t="s">
        <v>314</v>
      </c>
      <c r="E231" s="27"/>
      <c r="F231" s="28"/>
      <c r="G231" s="29"/>
      <c r="H231" s="29"/>
      <c r="I231" s="29"/>
      <c r="J231" s="28"/>
      <c r="K231" s="27"/>
      <c r="L231" s="28"/>
      <c r="M231" s="29"/>
      <c r="N231" s="29"/>
      <c r="O231" s="29"/>
      <c r="P231" s="29"/>
      <c r="Q231" s="28"/>
      <c r="R231" s="32" t="s">
        <v>70</v>
      </c>
      <c r="X231" s="30" t="s">
        <v>295</v>
      </c>
      <c r="Y231" s="44">
        <v>0.18</v>
      </c>
      <c r="Z231" s="30"/>
      <c r="AA231" s="44"/>
    </row>
    <row r="232" spans="2:29" ht="15" customHeight="1" x14ac:dyDescent="0.15">
      <c r="B232" s="4" t="s">
        <v>315</v>
      </c>
      <c r="E232" s="27"/>
      <c r="F232" s="28"/>
      <c r="G232" s="29"/>
      <c r="H232" s="29"/>
      <c r="I232" s="29"/>
      <c r="J232" s="28"/>
      <c r="K232" s="27"/>
      <c r="L232" s="28"/>
      <c r="M232" s="29"/>
      <c r="N232" s="29"/>
      <c r="O232" s="29"/>
      <c r="P232" s="29"/>
      <c r="Q232" s="28"/>
      <c r="R232" s="32" t="s">
        <v>72</v>
      </c>
      <c r="X232" s="30" t="s">
        <v>295</v>
      </c>
      <c r="Y232" s="44">
        <v>0.19</v>
      </c>
      <c r="Z232" s="30"/>
      <c r="AA232" s="44"/>
    </row>
    <row r="233" spans="2:29" ht="15" customHeight="1" x14ac:dyDescent="0.15">
      <c r="B233" s="4" t="s">
        <v>316</v>
      </c>
      <c r="E233" s="27"/>
      <c r="F233" s="28"/>
      <c r="G233" s="29"/>
      <c r="H233" s="29"/>
      <c r="I233" s="29"/>
      <c r="J233" s="28"/>
      <c r="K233" s="27"/>
      <c r="L233" s="28"/>
      <c r="M233" s="29"/>
      <c r="N233" s="29"/>
      <c r="O233" s="29"/>
      <c r="P233" s="29"/>
      <c r="Q233" s="28"/>
      <c r="R233" s="32" t="s">
        <v>74</v>
      </c>
      <c r="X233" s="30" t="s">
        <v>295</v>
      </c>
      <c r="Y233" s="44">
        <v>0.2</v>
      </c>
      <c r="Z233" s="30"/>
      <c r="AA233" s="44"/>
    </row>
    <row r="234" spans="2:29" ht="15" customHeight="1" x14ac:dyDescent="0.15">
      <c r="B234" s="15" t="s">
        <v>317</v>
      </c>
      <c r="C234" s="35"/>
      <c r="D234" s="36"/>
      <c r="E234" s="37"/>
      <c r="F234" s="38"/>
      <c r="G234" s="37"/>
      <c r="H234" s="37"/>
      <c r="I234" s="37"/>
      <c r="J234" s="38"/>
      <c r="K234" s="37"/>
      <c r="L234" s="38"/>
      <c r="M234" s="37"/>
      <c r="N234" s="37"/>
      <c r="O234" s="37"/>
      <c r="P234" s="37"/>
      <c r="Q234" s="38"/>
      <c r="R234" s="39" t="s">
        <v>76</v>
      </c>
      <c r="S234" s="15"/>
      <c r="T234" s="15"/>
      <c r="U234" s="16"/>
      <c r="V234" s="40"/>
      <c r="W234" s="36"/>
      <c r="X234" s="41" t="s">
        <v>295</v>
      </c>
      <c r="Y234" s="46">
        <v>0.25</v>
      </c>
      <c r="Z234" s="41"/>
      <c r="AA234" s="46"/>
      <c r="AB234" s="45"/>
      <c r="AC234" s="46"/>
    </row>
    <row r="235" spans="2:29" ht="15" customHeight="1" x14ac:dyDescent="0.15">
      <c r="B235" s="4" t="s">
        <v>318</v>
      </c>
      <c r="C235" s="19">
        <v>8.6805555555555551E-4</v>
      </c>
      <c r="D235" s="20">
        <v>1</v>
      </c>
      <c r="E235" s="27">
        <v>10</v>
      </c>
      <c r="F235" s="28">
        <v>10</v>
      </c>
      <c r="G235" s="29">
        <v>300</v>
      </c>
      <c r="H235" s="29">
        <v>400</v>
      </c>
      <c r="I235" s="29">
        <v>800</v>
      </c>
      <c r="J235" s="28">
        <v>300</v>
      </c>
      <c r="K235" s="27">
        <v>2525</v>
      </c>
      <c r="L235" s="28">
        <v>2</v>
      </c>
      <c r="M235" s="29">
        <v>500</v>
      </c>
      <c r="N235" s="29">
        <v>800</v>
      </c>
      <c r="O235" s="29">
        <v>1500</v>
      </c>
      <c r="P235" s="29">
        <v>500</v>
      </c>
      <c r="Q235" s="28">
        <v>600</v>
      </c>
      <c r="R235" s="4" t="s">
        <v>319</v>
      </c>
      <c r="X235" s="7" t="s">
        <v>320</v>
      </c>
      <c r="Y235" s="44">
        <v>0.05</v>
      </c>
      <c r="AA235" s="44"/>
    </row>
    <row r="236" spans="2:29" ht="15" customHeight="1" x14ac:dyDescent="0.15">
      <c r="B236" s="4" t="s">
        <v>321</v>
      </c>
      <c r="C236" s="19">
        <v>1.736111111111111E-3</v>
      </c>
      <c r="D236" s="20">
        <v>1</v>
      </c>
      <c r="E236" s="27">
        <v>25</v>
      </c>
      <c r="F236" s="28">
        <v>25</v>
      </c>
      <c r="G236" s="29">
        <v>510</v>
      </c>
      <c r="H236" s="29">
        <v>680</v>
      </c>
      <c r="I236" s="29">
        <v>1360</v>
      </c>
      <c r="J236" s="28">
        <v>510</v>
      </c>
      <c r="K236" s="27">
        <v>2575</v>
      </c>
      <c r="L236" s="28">
        <v>5</v>
      </c>
      <c r="M236" s="29">
        <v>1400</v>
      </c>
      <c r="N236" s="29">
        <v>1800</v>
      </c>
      <c r="O236" s="29">
        <v>3500</v>
      </c>
      <c r="P236" s="29">
        <v>1400</v>
      </c>
      <c r="Q236" s="28">
        <v>250</v>
      </c>
      <c r="R236" s="4" t="s">
        <v>322</v>
      </c>
      <c r="X236" s="30" t="s">
        <v>320</v>
      </c>
      <c r="Y236" s="44">
        <v>0.1</v>
      </c>
      <c r="AA236" s="44"/>
    </row>
    <row r="237" spans="2:29" ht="15" customHeight="1" x14ac:dyDescent="0.15">
      <c r="B237" s="4" t="s">
        <v>323</v>
      </c>
      <c r="C237" s="19">
        <v>3.472222222222222E-3</v>
      </c>
      <c r="D237" s="20">
        <v>1</v>
      </c>
      <c r="E237" s="27">
        <v>50</v>
      </c>
      <c r="F237" s="28">
        <v>40</v>
      </c>
      <c r="G237" s="29">
        <v>867</v>
      </c>
      <c r="H237" s="29">
        <v>1156</v>
      </c>
      <c r="I237" s="29">
        <v>2312</v>
      </c>
      <c r="J237" s="28">
        <v>867</v>
      </c>
      <c r="K237" s="27">
        <v>2600</v>
      </c>
      <c r="L237" s="28">
        <v>15</v>
      </c>
      <c r="M237" s="29">
        <v>1500</v>
      </c>
      <c r="N237" s="29">
        <v>1900</v>
      </c>
      <c r="O237" s="29">
        <v>3900</v>
      </c>
      <c r="P237" s="29">
        <v>1500</v>
      </c>
      <c r="Q237" s="28">
        <v>550</v>
      </c>
      <c r="R237" s="4" t="s">
        <v>199</v>
      </c>
      <c r="X237" s="30" t="s">
        <v>320</v>
      </c>
      <c r="Y237" s="44">
        <v>0.15</v>
      </c>
      <c r="AA237" s="44"/>
    </row>
    <row r="238" spans="2:29" ht="15" customHeight="1" x14ac:dyDescent="0.15">
      <c r="B238" s="4" t="s">
        <v>324</v>
      </c>
      <c r="C238" s="19">
        <v>6.9444444444444441E-3</v>
      </c>
      <c r="D238" s="20">
        <v>1</v>
      </c>
      <c r="E238" s="27">
        <v>200</v>
      </c>
      <c r="F238" s="28">
        <v>60</v>
      </c>
      <c r="G238" s="29">
        <v>1474</v>
      </c>
      <c r="H238" s="29">
        <v>1966</v>
      </c>
      <c r="I238" s="29">
        <v>3931</v>
      </c>
      <c r="J238" s="28">
        <v>1474</v>
      </c>
      <c r="K238" s="27">
        <v>2650</v>
      </c>
      <c r="L238" s="28">
        <v>25</v>
      </c>
      <c r="M238" s="29">
        <v>1900</v>
      </c>
      <c r="N238" s="29">
        <v>2500</v>
      </c>
      <c r="O238" s="29">
        <v>5000</v>
      </c>
      <c r="P238" s="29">
        <v>1900</v>
      </c>
      <c r="Q238" s="28">
        <v>950</v>
      </c>
      <c r="R238" s="4" t="s">
        <v>200</v>
      </c>
      <c r="X238" s="30" t="s">
        <v>320</v>
      </c>
      <c r="Y238" s="44">
        <v>0.2</v>
      </c>
      <c r="AA238" s="44"/>
    </row>
    <row r="239" spans="2:29" ht="15" customHeight="1" x14ac:dyDescent="0.15">
      <c r="B239" s="4" t="s">
        <v>82</v>
      </c>
      <c r="C239" s="19">
        <v>1.3888888888888888E-2</v>
      </c>
      <c r="D239" s="20">
        <v>130</v>
      </c>
      <c r="E239" s="27">
        <v>400</v>
      </c>
      <c r="F239" s="28">
        <v>90</v>
      </c>
      <c r="G239" s="29">
        <v>2506</v>
      </c>
      <c r="H239" s="29">
        <v>3343</v>
      </c>
      <c r="I239" s="29">
        <v>6683</v>
      </c>
      <c r="J239" s="28">
        <v>2506</v>
      </c>
      <c r="K239" s="27">
        <v>10175</v>
      </c>
      <c r="L239" s="28">
        <v>45</v>
      </c>
      <c r="M239" s="29">
        <v>2600</v>
      </c>
      <c r="N239" s="29">
        <v>3500</v>
      </c>
      <c r="O239" s="29">
        <v>6800</v>
      </c>
      <c r="P239" s="29">
        <v>2600</v>
      </c>
      <c r="Q239" s="28">
        <v>750</v>
      </c>
      <c r="R239" s="4" t="s">
        <v>325</v>
      </c>
      <c r="X239" s="30" t="s">
        <v>320</v>
      </c>
      <c r="Y239" s="44">
        <v>0.25</v>
      </c>
      <c r="AA239" s="44"/>
    </row>
    <row r="240" spans="2:29" ht="15" customHeight="1" x14ac:dyDescent="0.15">
      <c r="B240" s="4" t="s">
        <v>84</v>
      </c>
      <c r="C240" s="19">
        <v>2.7777777777777776E-2</v>
      </c>
      <c r="D240" s="20">
        <v>130</v>
      </c>
      <c r="E240" s="27">
        <v>500</v>
      </c>
      <c r="F240" s="28">
        <v>135</v>
      </c>
      <c r="G240" s="29">
        <v>5012</v>
      </c>
      <c r="H240" s="29">
        <v>6686</v>
      </c>
      <c r="I240" s="29">
        <v>13366</v>
      </c>
      <c r="J240" s="28">
        <v>5012</v>
      </c>
      <c r="K240" s="27">
        <v>10000</v>
      </c>
      <c r="L240" s="28">
        <v>70</v>
      </c>
      <c r="M240" s="29">
        <v>4100</v>
      </c>
      <c r="N240" s="29">
        <v>5500</v>
      </c>
      <c r="O240" s="29">
        <v>11100</v>
      </c>
      <c r="P240" s="29">
        <v>4100</v>
      </c>
      <c r="Q240" s="28">
        <v>650</v>
      </c>
      <c r="R240" s="4" t="s">
        <v>202</v>
      </c>
      <c r="X240" s="30" t="s">
        <v>320</v>
      </c>
      <c r="Y240" s="44">
        <v>0.3</v>
      </c>
      <c r="AA240" s="44"/>
    </row>
    <row r="241" spans="2:29" ht="15" customHeight="1" x14ac:dyDescent="0.15">
      <c r="B241" s="4" t="s">
        <v>326</v>
      </c>
      <c r="C241" s="19">
        <v>5.5555555555555552E-2</v>
      </c>
      <c r="D241" s="20">
        <v>130</v>
      </c>
      <c r="E241" s="27">
        <v>500</v>
      </c>
      <c r="F241" s="28">
        <v>215</v>
      </c>
      <c r="G241" s="29">
        <v>10024</v>
      </c>
      <c r="H241" s="29">
        <v>13372</v>
      </c>
      <c r="I241" s="29">
        <v>26732</v>
      </c>
      <c r="J241" s="28">
        <v>10024</v>
      </c>
      <c r="K241" s="27">
        <v>20000</v>
      </c>
      <c r="L241" s="28">
        <v>115</v>
      </c>
      <c r="M241" s="29">
        <v>7100</v>
      </c>
      <c r="N241" s="29">
        <v>9500</v>
      </c>
      <c r="O241" s="29">
        <v>19000</v>
      </c>
      <c r="P241" s="29">
        <v>7100</v>
      </c>
      <c r="Q241" s="28">
        <v>500</v>
      </c>
      <c r="R241" s="4" t="s">
        <v>327</v>
      </c>
      <c r="X241" s="30" t="s">
        <v>320</v>
      </c>
      <c r="Y241" s="44">
        <v>0.35</v>
      </c>
      <c r="AA241" s="44"/>
    </row>
    <row r="242" spans="2:29" ht="15" customHeight="1" x14ac:dyDescent="0.15">
      <c r="B242" s="4" t="s">
        <v>328</v>
      </c>
      <c r="C242" s="19">
        <v>0.1111111111111111</v>
      </c>
      <c r="D242" s="20">
        <v>300</v>
      </c>
      <c r="E242" s="27">
        <v>500</v>
      </c>
      <c r="F242" s="28">
        <v>310</v>
      </c>
      <c r="G242" s="29">
        <v>20048</v>
      </c>
      <c r="H242" s="29">
        <v>26744</v>
      </c>
      <c r="I242" s="29">
        <v>53464</v>
      </c>
      <c r="J242" s="28">
        <v>20048</v>
      </c>
      <c r="K242" s="27">
        <v>30000</v>
      </c>
      <c r="L242" s="28">
        <v>175</v>
      </c>
      <c r="M242" s="29">
        <v>12500</v>
      </c>
      <c r="N242" s="29">
        <v>16700</v>
      </c>
      <c r="O242" s="29">
        <v>33400</v>
      </c>
      <c r="P242" s="29">
        <v>12500</v>
      </c>
      <c r="Q242" s="28">
        <v>600</v>
      </c>
      <c r="R242" s="32" t="s">
        <v>204</v>
      </c>
      <c r="X242" s="30" t="s">
        <v>320</v>
      </c>
      <c r="Y242" s="44">
        <v>0.4</v>
      </c>
      <c r="AA242" s="44"/>
    </row>
    <row r="243" spans="2:29" ht="15" customHeight="1" x14ac:dyDescent="0.15">
      <c r="B243" s="4" t="s">
        <v>87</v>
      </c>
      <c r="C243" s="19">
        <v>0.22222222222222221</v>
      </c>
      <c r="D243" s="20">
        <v>650</v>
      </c>
      <c r="E243" s="27">
        <v>500</v>
      </c>
      <c r="F243" s="28">
        <v>475</v>
      </c>
      <c r="G243" s="29">
        <v>40096</v>
      </c>
      <c r="H243" s="29">
        <v>53488</v>
      </c>
      <c r="I243" s="29">
        <v>106928</v>
      </c>
      <c r="J243" s="28">
        <v>40096</v>
      </c>
      <c r="K243" s="27">
        <v>50000</v>
      </c>
      <c r="L243" s="28">
        <v>250</v>
      </c>
      <c r="M243" s="29">
        <v>22200</v>
      </c>
      <c r="N243" s="29">
        <v>29700</v>
      </c>
      <c r="O243" s="29">
        <v>59400</v>
      </c>
      <c r="P243" s="29">
        <v>22200</v>
      </c>
      <c r="Q243" s="28">
        <v>750</v>
      </c>
      <c r="R243" s="32" t="s">
        <v>205</v>
      </c>
      <c r="X243" s="30" t="s">
        <v>320</v>
      </c>
      <c r="Y243" s="44">
        <v>0.45</v>
      </c>
      <c r="AA243" s="44"/>
    </row>
    <row r="244" spans="2:29" ht="15" customHeight="1" x14ac:dyDescent="0.15">
      <c r="B244" s="4" t="s">
        <v>88</v>
      </c>
      <c r="C244" s="19">
        <v>0.44444444444444442</v>
      </c>
      <c r="D244" s="20">
        <v>650</v>
      </c>
      <c r="E244" s="27">
        <v>500</v>
      </c>
      <c r="F244" s="28">
        <v>715</v>
      </c>
      <c r="G244" s="29">
        <v>60144</v>
      </c>
      <c r="H244" s="29">
        <v>80232</v>
      </c>
      <c r="I244" s="29">
        <v>160392</v>
      </c>
      <c r="J244" s="28">
        <v>60144</v>
      </c>
      <c r="K244" s="27">
        <v>60000</v>
      </c>
      <c r="L244" s="28">
        <v>400</v>
      </c>
      <c r="M244" s="29">
        <v>12028</v>
      </c>
      <c r="N244" s="29">
        <v>16046</v>
      </c>
      <c r="O244" s="29">
        <v>32078</v>
      </c>
      <c r="P244" s="29">
        <v>12028</v>
      </c>
      <c r="Q244" s="28">
        <v>560</v>
      </c>
      <c r="R244" s="32" t="s">
        <v>206</v>
      </c>
      <c r="X244" s="30" t="s">
        <v>320</v>
      </c>
      <c r="Y244" s="44">
        <v>0.5</v>
      </c>
      <c r="AA244" s="44"/>
    </row>
    <row r="245" spans="2:29" ht="15" customHeight="1" x14ac:dyDescent="0.15">
      <c r="B245" s="4" t="s">
        <v>89</v>
      </c>
      <c r="C245" s="19">
        <v>0.53333333333333333</v>
      </c>
      <c r="D245" s="20">
        <v>650</v>
      </c>
      <c r="E245" s="27">
        <v>500</v>
      </c>
      <c r="F245" s="28">
        <v>1075</v>
      </c>
      <c r="G245" s="29">
        <v>90216</v>
      </c>
      <c r="H245" s="29">
        <v>120348</v>
      </c>
      <c r="I245" s="29">
        <v>240588</v>
      </c>
      <c r="J245" s="28">
        <v>90216</v>
      </c>
      <c r="K245" s="27">
        <v>100000</v>
      </c>
      <c r="L245" s="28">
        <v>625</v>
      </c>
      <c r="M245" s="29">
        <v>16402</v>
      </c>
      <c r="N245" s="29">
        <v>21881</v>
      </c>
      <c r="O245" s="29">
        <v>43743</v>
      </c>
      <c r="P245" s="29">
        <v>16402</v>
      </c>
      <c r="Q245" s="28">
        <v>400</v>
      </c>
      <c r="R245" s="32" t="s">
        <v>207</v>
      </c>
      <c r="X245" s="30" t="s">
        <v>320</v>
      </c>
      <c r="Y245" s="44">
        <v>0.55000000000000004</v>
      </c>
      <c r="AA245" s="44"/>
    </row>
    <row r="246" spans="2:29" ht="15" customHeight="1" x14ac:dyDescent="0.15">
      <c r="B246" s="4" t="s">
        <v>90</v>
      </c>
      <c r="E246" s="27"/>
      <c r="F246" s="28"/>
      <c r="G246" s="29"/>
      <c r="H246" s="29"/>
      <c r="I246" s="29"/>
      <c r="J246" s="28"/>
      <c r="K246" s="27"/>
      <c r="L246" s="28"/>
      <c r="M246" s="29"/>
      <c r="N246" s="29"/>
      <c r="O246" s="29"/>
      <c r="P246" s="29"/>
      <c r="Q246" s="28"/>
      <c r="R246" s="32" t="s">
        <v>208</v>
      </c>
      <c r="X246" s="30" t="s">
        <v>320</v>
      </c>
      <c r="Y246" s="44">
        <v>0.6</v>
      </c>
      <c r="AA246" s="44"/>
    </row>
    <row r="247" spans="2:29" ht="15" customHeight="1" x14ac:dyDescent="0.15">
      <c r="B247" s="4" t="s">
        <v>91</v>
      </c>
      <c r="E247" s="27"/>
      <c r="F247" s="28"/>
      <c r="G247" s="29"/>
      <c r="H247" s="29"/>
      <c r="I247" s="29"/>
      <c r="J247" s="28"/>
      <c r="K247" s="27"/>
      <c r="L247" s="28"/>
      <c r="M247" s="29"/>
      <c r="N247" s="29"/>
      <c r="O247" s="29"/>
      <c r="P247" s="29"/>
      <c r="Q247" s="28"/>
      <c r="R247" s="32" t="s">
        <v>209</v>
      </c>
      <c r="X247" s="30" t="s">
        <v>320</v>
      </c>
      <c r="Y247" s="44">
        <v>0.65</v>
      </c>
      <c r="AA247" s="44"/>
    </row>
    <row r="248" spans="2:29" ht="15" customHeight="1" x14ac:dyDescent="0.15">
      <c r="B248" s="4" t="s">
        <v>92</v>
      </c>
      <c r="E248" s="27"/>
      <c r="F248" s="28"/>
      <c r="G248" s="29"/>
      <c r="H248" s="29"/>
      <c r="I248" s="29"/>
      <c r="J248" s="28"/>
      <c r="K248" s="27"/>
      <c r="L248" s="28"/>
      <c r="M248" s="29"/>
      <c r="N248" s="29"/>
      <c r="O248" s="29"/>
      <c r="P248" s="29"/>
      <c r="Q248" s="28"/>
      <c r="R248" s="32" t="s">
        <v>210</v>
      </c>
      <c r="X248" s="30" t="s">
        <v>320</v>
      </c>
      <c r="Y248" s="44">
        <v>0.7</v>
      </c>
      <c r="AA248" s="44"/>
    </row>
    <row r="249" spans="2:29" ht="15" customHeight="1" x14ac:dyDescent="0.15">
      <c r="B249" s="4" t="s">
        <v>93</v>
      </c>
      <c r="E249" s="27"/>
      <c r="F249" s="28"/>
      <c r="G249" s="29"/>
      <c r="H249" s="29"/>
      <c r="I249" s="29"/>
      <c r="J249" s="28"/>
      <c r="K249" s="27"/>
      <c r="L249" s="28"/>
      <c r="M249" s="29"/>
      <c r="N249" s="29"/>
      <c r="O249" s="29"/>
      <c r="P249" s="29"/>
      <c r="Q249" s="28"/>
      <c r="R249" s="32" t="s">
        <v>211</v>
      </c>
      <c r="X249" s="30" t="s">
        <v>320</v>
      </c>
      <c r="Y249" s="44">
        <v>0.75</v>
      </c>
      <c r="AA249" s="44"/>
    </row>
    <row r="250" spans="2:29" ht="15" customHeight="1" x14ac:dyDescent="0.15">
      <c r="B250" s="4" t="s">
        <v>94</v>
      </c>
      <c r="E250" s="27"/>
      <c r="F250" s="28"/>
      <c r="G250" s="29"/>
      <c r="H250" s="29"/>
      <c r="I250" s="29"/>
      <c r="J250" s="28"/>
      <c r="K250" s="27"/>
      <c r="L250" s="28"/>
      <c r="M250" s="29"/>
      <c r="N250" s="29"/>
      <c r="O250" s="29"/>
      <c r="P250" s="29"/>
      <c r="Q250" s="28"/>
      <c r="R250" s="32" t="s">
        <v>212</v>
      </c>
      <c r="X250" s="30" t="s">
        <v>320</v>
      </c>
      <c r="Y250" s="44">
        <v>0.8</v>
      </c>
      <c r="AA250" s="44"/>
    </row>
    <row r="251" spans="2:29" ht="15" customHeight="1" x14ac:dyDescent="0.15">
      <c r="B251" s="4" t="s">
        <v>95</v>
      </c>
      <c r="E251" s="27"/>
      <c r="F251" s="28"/>
      <c r="G251" s="29"/>
      <c r="H251" s="29"/>
      <c r="I251" s="29"/>
      <c r="J251" s="28"/>
      <c r="K251" s="27"/>
      <c r="L251" s="28"/>
      <c r="M251" s="29"/>
      <c r="N251" s="29"/>
      <c r="O251" s="29"/>
      <c r="P251" s="29"/>
      <c r="Q251" s="28"/>
      <c r="R251" s="32" t="s">
        <v>213</v>
      </c>
      <c r="X251" s="30" t="s">
        <v>320</v>
      </c>
      <c r="Y251" s="44">
        <v>0.85</v>
      </c>
      <c r="AA251" s="44"/>
    </row>
    <row r="252" spans="2:29" ht="15" customHeight="1" x14ac:dyDescent="0.15">
      <c r="B252" s="33" t="s">
        <v>96</v>
      </c>
      <c r="C252" s="34"/>
      <c r="E252" s="27"/>
      <c r="F252" s="28"/>
      <c r="G252" s="27"/>
      <c r="H252" s="27"/>
      <c r="I252" s="27"/>
      <c r="J252" s="28"/>
      <c r="K252" s="27"/>
      <c r="L252" s="28"/>
      <c r="M252" s="27"/>
      <c r="N252" s="27"/>
      <c r="O252" s="27"/>
      <c r="P252" s="27"/>
      <c r="Q252" s="28"/>
      <c r="R252" s="32" t="s">
        <v>214</v>
      </c>
      <c r="S252" s="33"/>
      <c r="T252" s="33"/>
      <c r="V252" s="6"/>
      <c r="X252" s="30" t="s">
        <v>320</v>
      </c>
      <c r="Y252" s="44">
        <v>0.9</v>
      </c>
      <c r="Z252" s="31"/>
      <c r="AA252" s="44"/>
      <c r="AB252" s="31"/>
    </row>
    <row r="253" spans="2:29" ht="15" customHeight="1" x14ac:dyDescent="0.15">
      <c r="B253" s="33" t="s">
        <v>97</v>
      </c>
      <c r="C253" s="34"/>
      <c r="E253" s="27"/>
      <c r="F253" s="28"/>
      <c r="G253" s="27"/>
      <c r="H253" s="27"/>
      <c r="I253" s="27"/>
      <c r="J253" s="28"/>
      <c r="K253" s="27"/>
      <c r="L253" s="28"/>
      <c r="M253" s="27"/>
      <c r="N253" s="27"/>
      <c r="O253" s="27"/>
      <c r="P253" s="27"/>
      <c r="Q253" s="28"/>
      <c r="R253" s="32" t="s">
        <v>215</v>
      </c>
      <c r="S253" s="33"/>
      <c r="T253" s="33"/>
      <c r="V253" s="6"/>
      <c r="X253" s="30" t="s">
        <v>320</v>
      </c>
      <c r="Y253" s="44">
        <v>0.95</v>
      </c>
      <c r="Z253" s="31"/>
      <c r="AA253" s="44"/>
      <c r="AB253" s="31"/>
    </row>
    <row r="254" spans="2:29" ht="15" customHeight="1" x14ac:dyDescent="0.15">
      <c r="B254" s="33" t="s">
        <v>98</v>
      </c>
      <c r="C254" s="34"/>
      <c r="E254" s="27"/>
      <c r="F254" s="28"/>
      <c r="G254" s="27"/>
      <c r="H254" s="27"/>
      <c r="I254" s="27"/>
      <c r="J254" s="28"/>
      <c r="K254" s="27"/>
      <c r="L254" s="28"/>
      <c r="M254" s="27"/>
      <c r="N254" s="27"/>
      <c r="O254" s="27"/>
      <c r="P254" s="27"/>
      <c r="Q254" s="28"/>
      <c r="R254" s="32" t="s">
        <v>216</v>
      </c>
      <c r="S254" s="33"/>
      <c r="T254" s="33"/>
      <c r="V254" s="6"/>
      <c r="X254" s="30" t="s">
        <v>320</v>
      </c>
      <c r="Y254" s="44">
        <v>1</v>
      </c>
      <c r="Z254" s="31"/>
      <c r="AA254" s="44"/>
      <c r="AB254" s="31"/>
    </row>
    <row r="255" spans="2:29" ht="15" customHeight="1" x14ac:dyDescent="0.15">
      <c r="B255" s="15" t="s">
        <v>100</v>
      </c>
      <c r="C255" s="35"/>
      <c r="D255" s="36"/>
      <c r="E255" s="37"/>
      <c r="F255" s="38"/>
      <c r="G255" s="37"/>
      <c r="H255" s="37"/>
      <c r="I255" s="37"/>
      <c r="J255" s="38"/>
      <c r="K255" s="37"/>
      <c r="L255" s="38"/>
      <c r="M255" s="37"/>
      <c r="N255" s="37"/>
      <c r="O255" s="37"/>
      <c r="P255" s="37"/>
      <c r="Q255" s="38"/>
      <c r="R255" s="39" t="s">
        <v>217</v>
      </c>
      <c r="S255" s="15"/>
      <c r="T255" s="15"/>
      <c r="U255" s="16"/>
      <c r="V255" s="40"/>
      <c r="W255" s="36"/>
      <c r="X255" s="41" t="s">
        <v>320</v>
      </c>
      <c r="Y255" s="46">
        <v>1.25</v>
      </c>
      <c r="Z255" s="45" t="s">
        <v>329</v>
      </c>
      <c r="AA255" s="49">
        <v>1</v>
      </c>
      <c r="AB255" s="45"/>
      <c r="AC255" s="49"/>
    </row>
    <row r="256" spans="2:29" ht="15" customHeight="1" x14ac:dyDescent="0.15">
      <c r="B256" s="4" t="s">
        <v>330</v>
      </c>
      <c r="C256" s="19">
        <v>8.1018518518518516E-4</v>
      </c>
      <c r="D256" s="20">
        <v>1</v>
      </c>
      <c r="E256" s="27">
        <v>10</v>
      </c>
      <c r="F256" s="28">
        <v>10</v>
      </c>
      <c r="G256" s="29">
        <v>350</v>
      </c>
      <c r="H256" s="29">
        <v>500</v>
      </c>
      <c r="I256" s="29">
        <v>200</v>
      </c>
      <c r="J256" s="28">
        <v>250</v>
      </c>
      <c r="K256" s="27">
        <v>2525</v>
      </c>
      <c r="L256" s="28">
        <v>2</v>
      </c>
      <c r="M256" s="29">
        <v>1800</v>
      </c>
      <c r="N256" s="29">
        <v>2500</v>
      </c>
      <c r="O256" s="29">
        <v>1100</v>
      </c>
      <c r="P256" s="29">
        <v>1200</v>
      </c>
      <c r="Q256" s="28">
        <v>0</v>
      </c>
      <c r="R256" s="4" t="s">
        <v>331</v>
      </c>
      <c r="X256" s="30" t="s">
        <v>332</v>
      </c>
      <c r="Y256" s="20">
        <v>5000</v>
      </c>
      <c r="Z256" s="30" t="s">
        <v>333</v>
      </c>
      <c r="AA256" s="44">
        <v>0.3</v>
      </c>
    </row>
    <row r="257" spans="2:28" ht="15" customHeight="1" x14ac:dyDescent="0.15">
      <c r="B257" s="4" t="s">
        <v>334</v>
      </c>
      <c r="C257" s="19">
        <v>1.6203703703703703E-3</v>
      </c>
      <c r="D257" s="20">
        <v>1</v>
      </c>
      <c r="E257" s="27">
        <v>25</v>
      </c>
      <c r="F257" s="28">
        <v>20</v>
      </c>
      <c r="G257" s="29">
        <v>630</v>
      </c>
      <c r="H257" s="29">
        <v>900</v>
      </c>
      <c r="I257" s="29">
        <v>360</v>
      </c>
      <c r="J257" s="28">
        <v>450</v>
      </c>
      <c r="K257" s="27">
        <v>2575</v>
      </c>
      <c r="L257" s="28">
        <v>5</v>
      </c>
      <c r="M257" s="29">
        <v>1600</v>
      </c>
      <c r="N257" s="29">
        <v>2300</v>
      </c>
      <c r="O257" s="29">
        <v>900</v>
      </c>
      <c r="P257" s="29">
        <v>1200</v>
      </c>
      <c r="Q257" s="28">
        <v>50</v>
      </c>
      <c r="R257" s="4" t="s">
        <v>331</v>
      </c>
      <c r="X257" s="30" t="s">
        <v>332</v>
      </c>
      <c r="Y257" s="20">
        <v>15000</v>
      </c>
      <c r="Z257" s="30" t="s">
        <v>333</v>
      </c>
      <c r="AA257" s="44">
        <v>0.28999999999999998</v>
      </c>
    </row>
    <row r="258" spans="2:28" ht="15" customHeight="1" x14ac:dyDescent="0.15">
      <c r="B258" s="4" t="s">
        <v>335</v>
      </c>
      <c r="C258" s="19">
        <v>3.2407407407407406E-3</v>
      </c>
      <c r="D258" s="20">
        <v>1</v>
      </c>
      <c r="E258" s="27">
        <v>50</v>
      </c>
      <c r="F258" s="28">
        <v>30</v>
      </c>
      <c r="G258" s="29">
        <v>1134</v>
      </c>
      <c r="H258" s="29">
        <v>1620</v>
      </c>
      <c r="I258" s="29">
        <v>648</v>
      </c>
      <c r="J258" s="28">
        <v>810</v>
      </c>
      <c r="K258" s="27">
        <v>2600</v>
      </c>
      <c r="L258" s="28">
        <v>10</v>
      </c>
      <c r="M258" s="29">
        <v>4800</v>
      </c>
      <c r="N258" s="29">
        <v>5200</v>
      </c>
      <c r="O258" s="29">
        <v>1100</v>
      </c>
      <c r="P258" s="29">
        <v>1400</v>
      </c>
      <c r="Q258" s="28">
        <v>200</v>
      </c>
      <c r="R258" s="4" t="s">
        <v>331</v>
      </c>
      <c r="X258" s="30" t="s">
        <v>332</v>
      </c>
      <c r="Y258" s="20">
        <v>30000</v>
      </c>
      <c r="Z258" s="30" t="s">
        <v>333</v>
      </c>
      <c r="AA258" s="44">
        <v>0.28000000000000003</v>
      </c>
    </row>
    <row r="259" spans="2:28" ht="15" customHeight="1" x14ac:dyDescent="0.15">
      <c r="B259" s="4" t="s">
        <v>336</v>
      </c>
      <c r="C259" s="19">
        <v>6.4814814814814813E-3</v>
      </c>
      <c r="D259" s="20">
        <v>1</v>
      </c>
      <c r="E259" s="27">
        <v>200</v>
      </c>
      <c r="F259" s="28">
        <v>50</v>
      </c>
      <c r="G259" s="29">
        <v>2042</v>
      </c>
      <c r="H259" s="29">
        <v>2916</v>
      </c>
      <c r="I259" s="29">
        <v>1167</v>
      </c>
      <c r="J259" s="28">
        <v>1458</v>
      </c>
      <c r="K259" s="27">
        <v>2650</v>
      </c>
      <c r="L259" s="28">
        <v>20</v>
      </c>
      <c r="M259" s="29">
        <v>2500</v>
      </c>
      <c r="N259" s="29">
        <v>3600</v>
      </c>
      <c r="O259" s="29">
        <v>1400</v>
      </c>
      <c r="P259" s="29">
        <v>1800</v>
      </c>
      <c r="Q259" s="28">
        <v>250</v>
      </c>
      <c r="R259" s="4" t="s">
        <v>35</v>
      </c>
      <c r="X259" s="30" t="s">
        <v>332</v>
      </c>
      <c r="Y259" s="20">
        <v>50000</v>
      </c>
      <c r="Z259" s="30" t="s">
        <v>333</v>
      </c>
      <c r="AA259" s="44">
        <v>0.27</v>
      </c>
    </row>
    <row r="260" spans="2:28" ht="15" customHeight="1" x14ac:dyDescent="0.15">
      <c r="B260" s="4" t="s">
        <v>337</v>
      </c>
      <c r="C260" s="19">
        <v>1.2962962962962963E-2</v>
      </c>
      <c r="D260" s="20">
        <v>70</v>
      </c>
      <c r="E260" s="27">
        <v>400</v>
      </c>
      <c r="F260" s="28">
        <v>70</v>
      </c>
      <c r="G260" s="29">
        <v>3676</v>
      </c>
      <c r="H260" s="29">
        <v>5249</v>
      </c>
      <c r="I260" s="29">
        <v>2101</v>
      </c>
      <c r="J260" s="28">
        <v>2625</v>
      </c>
      <c r="K260" s="27">
        <v>2675</v>
      </c>
      <c r="L260" s="28">
        <v>35</v>
      </c>
      <c r="M260" s="29">
        <v>9900</v>
      </c>
      <c r="N260" s="29">
        <v>7800</v>
      </c>
      <c r="O260" s="29">
        <v>4000</v>
      </c>
      <c r="P260" s="29">
        <v>2600</v>
      </c>
      <c r="Q260" s="28">
        <v>450</v>
      </c>
      <c r="R260" s="4" t="s">
        <v>35</v>
      </c>
      <c r="X260" s="30" t="s">
        <v>332</v>
      </c>
      <c r="Y260" s="20">
        <v>80000</v>
      </c>
      <c r="Z260" s="30" t="s">
        <v>333</v>
      </c>
      <c r="AA260" s="44">
        <v>0.26</v>
      </c>
    </row>
    <row r="261" spans="2:28" ht="15" customHeight="1" x14ac:dyDescent="0.15">
      <c r="B261" s="4" t="s">
        <v>338</v>
      </c>
      <c r="C261" s="19">
        <v>2.5925925925925925E-2</v>
      </c>
      <c r="D261" s="20">
        <v>130</v>
      </c>
      <c r="E261" s="27">
        <v>500</v>
      </c>
      <c r="F261" s="28">
        <v>110</v>
      </c>
      <c r="G261" s="29">
        <f>G260*2</f>
        <v>7352</v>
      </c>
      <c r="H261" s="29">
        <f>H260*2</f>
        <v>10498</v>
      </c>
      <c r="I261" s="29">
        <f>I260*2</f>
        <v>4202</v>
      </c>
      <c r="J261" s="28">
        <f>J260*2</f>
        <v>5250</v>
      </c>
      <c r="K261" s="27">
        <v>10000</v>
      </c>
      <c r="L261" s="28">
        <v>57</v>
      </c>
      <c r="M261" s="29">
        <v>6100</v>
      </c>
      <c r="N261" s="29">
        <v>8700</v>
      </c>
      <c r="O261" s="29">
        <v>3500</v>
      </c>
      <c r="P261" s="29">
        <v>4300</v>
      </c>
      <c r="Q261" s="28">
        <v>350</v>
      </c>
      <c r="R261" s="4" t="s">
        <v>339</v>
      </c>
      <c r="X261" s="30" t="s">
        <v>332</v>
      </c>
      <c r="Y261" s="20">
        <v>120000</v>
      </c>
      <c r="Z261" s="30" t="s">
        <v>333</v>
      </c>
      <c r="AA261" s="44">
        <v>0.25</v>
      </c>
    </row>
    <row r="262" spans="2:28" ht="15" customHeight="1" x14ac:dyDescent="0.15">
      <c r="B262" s="4" t="s">
        <v>340</v>
      </c>
      <c r="C262" s="19">
        <v>5.185185185185185E-2</v>
      </c>
      <c r="D262" s="20">
        <v>130</v>
      </c>
      <c r="E262" s="27">
        <v>500</v>
      </c>
      <c r="F262" s="28">
        <v>170</v>
      </c>
      <c r="G262" s="29">
        <f t="shared" ref="G262:J264" si="6">G261*2</f>
        <v>14704</v>
      </c>
      <c r="H262" s="29">
        <f t="shared" si="6"/>
        <v>20996</v>
      </c>
      <c r="I262" s="29">
        <f t="shared" si="6"/>
        <v>8404</v>
      </c>
      <c r="J262" s="28">
        <f t="shared" si="6"/>
        <v>10500</v>
      </c>
      <c r="K262" s="27">
        <v>10000</v>
      </c>
      <c r="L262" s="28">
        <v>90</v>
      </c>
      <c r="M262" s="29">
        <v>10500</v>
      </c>
      <c r="N262" s="29">
        <v>14900</v>
      </c>
      <c r="O262" s="29">
        <v>6000</v>
      </c>
      <c r="P262" s="29">
        <v>7500</v>
      </c>
      <c r="Q262" s="28">
        <v>250</v>
      </c>
      <c r="R262" s="4" t="s">
        <v>339</v>
      </c>
      <c r="X262" s="30" t="s">
        <v>332</v>
      </c>
      <c r="Y262" s="20">
        <v>160000</v>
      </c>
      <c r="Z262" s="30" t="s">
        <v>333</v>
      </c>
      <c r="AA262" s="44">
        <v>0.24</v>
      </c>
    </row>
    <row r="263" spans="2:28" ht="15" customHeight="1" x14ac:dyDescent="0.15">
      <c r="B263" s="4" t="s">
        <v>341</v>
      </c>
      <c r="C263" s="19">
        <v>0.1037037037037037</v>
      </c>
      <c r="D263" s="20">
        <v>300</v>
      </c>
      <c r="E263" s="27">
        <v>500</v>
      </c>
      <c r="F263" s="28">
        <v>250</v>
      </c>
      <c r="G263" s="29">
        <f t="shared" si="6"/>
        <v>29408</v>
      </c>
      <c r="H263" s="29">
        <f t="shared" si="6"/>
        <v>41992</v>
      </c>
      <c r="I263" s="29">
        <f t="shared" si="6"/>
        <v>16808</v>
      </c>
      <c r="J263" s="28">
        <f t="shared" si="6"/>
        <v>21000</v>
      </c>
      <c r="K263" s="27">
        <v>10000</v>
      </c>
      <c r="L263" s="28">
        <v>140</v>
      </c>
      <c r="M263" s="29">
        <v>18300</v>
      </c>
      <c r="N263" s="29">
        <v>26200</v>
      </c>
      <c r="O263" s="29">
        <v>10500</v>
      </c>
      <c r="P263" s="29">
        <v>13100</v>
      </c>
      <c r="Q263" s="28">
        <v>350</v>
      </c>
      <c r="R263" s="4" t="s">
        <v>342</v>
      </c>
      <c r="X263" s="30" t="s">
        <v>332</v>
      </c>
      <c r="Y263" s="20">
        <v>200000</v>
      </c>
      <c r="Z263" s="30" t="s">
        <v>333</v>
      </c>
      <c r="AA263" s="44">
        <v>0.23</v>
      </c>
    </row>
    <row r="264" spans="2:28" ht="15" customHeight="1" x14ac:dyDescent="0.15">
      <c r="B264" s="4" t="s">
        <v>343</v>
      </c>
      <c r="C264" s="19">
        <v>0.2074074074074074</v>
      </c>
      <c r="D264" s="20">
        <v>650</v>
      </c>
      <c r="E264" s="27">
        <v>500</v>
      </c>
      <c r="F264" s="28">
        <v>380</v>
      </c>
      <c r="G264" s="48">
        <f>G263*2</f>
        <v>58816</v>
      </c>
      <c r="H264" s="27">
        <f t="shared" si="6"/>
        <v>83984</v>
      </c>
      <c r="I264" s="27">
        <f t="shared" si="6"/>
        <v>33616</v>
      </c>
      <c r="J264" s="28">
        <f t="shared" si="6"/>
        <v>42000</v>
      </c>
      <c r="K264" s="27">
        <v>30000</v>
      </c>
      <c r="L264" s="28">
        <v>217</v>
      </c>
      <c r="M264" s="29">
        <v>32600</v>
      </c>
      <c r="N264" s="29">
        <v>46600</v>
      </c>
      <c r="O264" s="29">
        <v>18600</v>
      </c>
      <c r="P264" s="29">
        <v>23300</v>
      </c>
      <c r="Q264" s="28">
        <v>450</v>
      </c>
      <c r="R264" s="4" t="s">
        <v>45</v>
      </c>
      <c r="X264" s="30" t="s">
        <v>332</v>
      </c>
      <c r="Y264" s="20">
        <v>250000</v>
      </c>
      <c r="Z264" s="30" t="s">
        <v>333</v>
      </c>
      <c r="AA264" s="44">
        <v>0.22</v>
      </c>
    </row>
    <row r="265" spans="2:28" ht="15" customHeight="1" x14ac:dyDescent="0.15">
      <c r="B265" s="4" t="s">
        <v>344</v>
      </c>
      <c r="C265" s="19">
        <v>0.4148148148148148</v>
      </c>
      <c r="D265" s="20">
        <v>650</v>
      </c>
      <c r="E265" s="27">
        <v>500</v>
      </c>
      <c r="F265" s="28">
        <v>570</v>
      </c>
      <c r="G265" s="29">
        <v>88224</v>
      </c>
      <c r="H265" s="29">
        <v>125976</v>
      </c>
      <c r="I265" s="29">
        <v>50424</v>
      </c>
      <c r="J265" s="28">
        <v>63000</v>
      </c>
      <c r="K265" s="27">
        <v>30000</v>
      </c>
      <c r="L265" s="28">
        <v>325</v>
      </c>
      <c r="M265" s="29">
        <v>17644</v>
      </c>
      <c r="N265" s="29">
        <v>25195</v>
      </c>
      <c r="O265" s="29">
        <v>10084</v>
      </c>
      <c r="P265" s="29">
        <v>12600</v>
      </c>
      <c r="Q265" s="28">
        <v>335</v>
      </c>
      <c r="R265" s="4" t="s">
        <v>49</v>
      </c>
      <c r="X265" s="30" t="s">
        <v>332</v>
      </c>
      <c r="Y265" s="20">
        <v>300000</v>
      </c>
      <c r="Z265" s="30" t="s">
        <v>333</v>
      </c>
      <c r="AA265" s="44">
        <v>0.21</v>
      </c>
    </row>
    <row r="266" spans="2:28" ht="15" customHeight="1" x14ac:dyDescent="0.15">
      <c r="B266" s="4" t="s">
        <v>345</v>
      </c>
      <c r="E266" s="27"/>
      <c r="F266" s="28"/>
      <c r="G266" s="29"/>
      <c r="H266" s="29"/>
      <c r="I266" s="29"/>
      <c r="J266" s="28"/>
      <c r="K266" s="27"/>
      <c r="L266" s="28"/>
      <c r="M266" s="29"/>
      <c r="N266" s="29"/>
      <c r="O266" s="29"/>
      <c r="P266" s="29"/>
      <c r="Q266" s="28"/>
      <c r="X266" s="30" t="s">
        <v>332</v>
      </c>
      <c r="Y266" s="20">
        <v>400000</v>
      </c>
      <c r="Z266" s="30" t="s">
        <v>333</v>
      </c>
      <c r="AA266" s="44">
        <v>0.2</v>
      </c>
    </row>
    <row r="267" spans="2:28" ht="15" customHeight="1" x14ac:dyDescent="0.15">
      <c r="B267" s="4" t="s">
        <v>346</v>
      </c>
      <c r="E267" s="27"/>
      <c r="F267" s="28"/>
      <c r="G267" s="29"/>
      <c r="H267" s="29"/>
      <c r="I267" s="29"/>
      <c r="J267" s="28"/>
      <c r="K267" s="27"/>
      <c r="L267" s="28"/>
      <c r="M267" s="29"/>
      <c r="N267" s="29"/>
      <c r="O267" s="29"/>
      <c r="P267" s="29"/>
      <c r="Q267" s="28"/>
      <c r="X267" s="30" t="s">
        <v>332</v>
      </c>
      <c r="Y267" s="20">
        <v>500000</v>
      </c>
      <c r="Z267" s="30" t="s">
        <v>333</v>
      </c>
      <c r="AA267" s="44">
        <v>0.19</v>
      </c>
    </row>
    <row r="268" spans="2:28" ht="15" customHeight="1" x14ac:dyDescent="0.15">
      <c r="B268" s="4" t="s">
        <v>347</v>
      </c>
      <c r="E268" s="27"/>
      <c r="F268" s="28"/>
      <c r="G268" s="29"/>
      <c r="H268" s="29"/>
      <c r="I268" s="29"/>
      <c r="J268" s="28"/>
      <c r="K268" s="27"/>
      <c r="L268" s="28"/>
      <c r="M268" s="29"/>
      <c r="N268" s="29"/>
      <c r="O268" s="29"/>
      <c r="P268" s="29"/>
      <c r="Q268" s="28"/>
      <c r="X268" s="30" t="s">
        <v>332</v>
      </c>
      <c r="Y268" s="20">
        <v>750000</v>
      </c>
      <c r="Z268" s="30" t="s">
        <v>333</v>
      </c>
      <c r="AA268" s="44">
        <v>0.18</v>
      </c>
    </row>
    <row r="269" spans="2:28" ht="15" customHeight="1" x14ac:dyDescent="0.15">
      <c r="B269" s="4" t="s">
        <v>348</v>
      </c>
      <c r="E269" s="27"/>
      <c r="F269" s="28"/>
      <c r="G269" s="29"/>
      <c r="H269" s="29"/>
      <c r="I269" s="29"/>
      <c r="J269" s="28"/>
      <c r="K269" s="27"/>
      <c r="L269" s="28"/>
      <c r="M269" s="29"/>
      <c r="N269" s="29"/>
      <c r="O269" s="29"/>
      <c r="P269" s="29"/>
      <c r="Q269" s="28"/>
      <c r="X269" s="30" t="s">
        <v>332</v>
      </c>
      <c r="Y269" s="20">
        <v>1000000</v>
      </c>
      <c r="Z269" s="30" t="s">
        <v>333</v>
      </c>
      <c r="AA269" s="44">
        <v>0.17</v>
      </c>
    </row>
    <row r="270" spans="2:28" ht="15" customHeight="1" x14ac:dyDescent="0.15">
      <c r="B270" s="4" t="s">
        <v>349</v>
      </c>
      <c r="E270" s="27"/>
      <c r="F270" s="28"/>
      <c r="G270" s="29"/>
      <c r="H270" s="29"/>
      <c r="I270" s="29"/>
      <c r="J270" s="28"/>
      <c r="K270" s="27"/>
      <c r="L270" s="28"/>
      <c r="M270" s="29"/>
      <c r="N270" s="29"/>
      <c r="O270" s="29"/>
      <c r="P270" s="29"/>
      <c r="Q270" s="28"/>
      <c r="X270" s="30" t="s">
        <v>332</v>
      </c>
      <c r="Y270" s="20">
        <v>1250000</v>
      </c>
      <c r="Z270" s="30" t="s">
        <v>333</v>
      </c>
      <c r="AA270" s="44">
        <v>0.16</v>
      </c>
    </row>
    <row r="271" spans="2:28" ht="15" customHeight="1" x14ac:dyDescent="0.15">
      <c r="B271" s="33" t="s">
        <v>350</v>
      </c>
      <c r="C271" s="34"/>
      <c r="E271" s="27"/>
      <c r="F271" s="28"/>
      <c r="G271" s="27"/>
      <c r="H271" s="27"/>
      <c r="I271" s="27"/>
      <c r="J271" s="28"/>
      <c r="K271" s="27"/>
      <c r="L271" s="28"/>
      <c r="M271" s="27"/>
      <c r="N271" s="27"/>
      <c r="O271" s="27"/>
      <c r="P271" s="27"/>
      <c r="Q271" s="28"/>
      <c r="R271" s="33"/>
      <c r="S271" s="33"/>
      <c r="T271" s="33"/>
      <c r="V271" s="6"/>
      <c r="X271" s="30" t="s">
        <v>332</v>
      </c>
      <c r="Y271" s="20">
        <v>1500000</v>
      </c>
      <c r="Z271" s="30" t="s">
        <v>333</v>
      </c>
      <c r="AA271" s="44">
        <v>0.15</v>
      </c>
      <c r="AB271" s="31"/>
    </row>
    <row r="272" spans="2:28" ht="15" customHeight="1" x14ac:dyDescent="0.15">
      <c r="B272" s="33" t="s">
        <v>351</v>
      </c>
      <c r="C272" s="34"/>
      <c r="E272" s="27"/>
      <c r="F272" s="28"/>
      <c r="G272" s="27"/>
      <c r="H272" s="27"/>
      <c r="I272" s="27"/>
      <c r="J272" s="28"/>
      <c r="K272" s="27"/>
      <c r="L272" s="28"/>
      <c r="M272" s="27"/>
      <c r="N272" s="27"/>
      <c r="O272" s="27"/>
      <c r="P272" s="27"/>
      <c r="Q272" s="28"/>
      <c r="R272" s="33"/>
      <c r="S272" s="33"/>
      <c r="T272" s="33"/>
      <c r="V272" s="6"/>
      <c r="X272" s="30" t="s">
        <v>332</v>
      </c>
      <c r="Y272" s="20">
        <v>1750000</v>
      </c>
      <c r="Z272" s="30" t="s">
        <v>333</v>
      </c>
      <c r="AA272" s="44">
        <v>0.14000000000000001</v>
      </c>
      <c r="AB272" s="31"/>
    </row>
    <row r="273" spans="2:29" ht="15" customHeight="1" x14ac:dyDescent="0.15">
      <c r="B273" s="33" t="s">
        <v>352</v>
      </c>
      <c r="C273" s="34"/>
      <c r="E273" s="27"/>
      <c r="F273" s="28"/>
      <c r="G273" s="27"/>
      <c r="H273" s="27"/>
      <c r="I273" s="27"/>
      <c r="J273" s="28"/>
      <c r="K273" s="27"/>
      <c r="L273" s="28"/>
      <c r="M273" s="27"/>
      <c r="N273" s="27"/>
      <c r="O273" s="27"/>
      <c r="P273" s="27"/>
      <c r="Q273" s="28"/>
      <c r="R273" s="33"/>
      <c r="S273" s="33"/>
      <c r="T273" s="33"/>
      <c r="V273" s="6"/>
      <c r="X273" s="30" t="s">
        <v>332</v>
      </c>
      <c r="Y273" s="20">
        <v>2000000</v>
      </c>
      <c r="Z273" s="30" t="s">
        <v>333</v>
      </c>
      <c r="AA273" s="44">
        <v>0.13</v>
      </c>
      <c r="AB273" s="31"/>
    </row>
    <row r="274" spans="2:29" ht="15" customHeight="1" x14ac:dyDescent="0.15">
      <c r="B274" s="33" t="s">
        <v>353</v>
      </c>
      <c r="C274" s="34"/>
      <c r="E274" s="27"/>
      <c r="F274" s="28"/>
      <c r="G274" s="27"/>
      <c r="H274" s="27"/>
      <c r="I274" s="27"/>
      <c r="J274" s="28"/>
      <c r="K274" s="27"/>
      <c r="L274" s="28"/>
      <c r="M274" s="27"/>
      <c r="N274" s="27"/>
      <c r="O274" s="27"/>
      <c r="P274" s="27"/>
      <c r="Q274" s="28"/>
      <c r="R274" s="33"/>
      <c r="S274" s="33"/>
      <c r="T274" s="33"/>
      <c r="V274" s="6"/>
      <c r="X274" s="30" t="s">
        <v>332</v>
      </c>
      <c r="Y274" s="20">
        <v>2250000</v>
      </c>
      <c r="Z274" s="30" t="s">
        <v>333</v>
      </c>
      <c r="AA274" s="44">
        <v>0.12</v>
      </c>
      <c r="AB274" s="31"/>
    </row>
    <row r="275" spans="2:29" ht="15" customHeight="1" x14ac:dyDescent="0.15">
      <c r="B275" s="33" t="s">
        <v>354</v>
      </c>
      <c r="C275" s="34"/>
      <c r="E275" s="27"/>
      <c r="F275" s="28"/>
      <c r="G275" s="27"/>
      <c r="H275" s="27"/>
      <c r="I275" s="27"/>
      <c r="J275" s="28"/>
      <c r="K275" s="27"/>
      <c r="L275" s="28"/>
      <c r="M275" s="27"/>
      <c r="N275" s="27"/>
      <c r="O275" s="27"/>
      <c r="P275" s="27"/>
      <c r="Q275" s="28"/>
      <c r="R275" s="33"/>
      <c r="S275" s="33"/>
      <c r="T275" s="33"/>
      <c r="V275" s="6"/>
      <c r="X275" s="30" t="s">
        <v>332</v>
      </c>
      <c r="Y275" s="20">
        <v>2500000</v>
      </c>
      <c r="Z275" s="30" t="s">
        <v>333</v>
      </c>
      <c r="AA275" s="44">
        <v>0.11</v>
      </c>
      <c r="AB275" s="31"/>
    </row>
    <row r="276" spans="2:29" ht="15" customHeight="1" x14ac:dyDescent="0.15">
      <c r="B276" s="15" t="s">
        <v>355</v>
      </c>
      <c r="C276" s="35"/>
      <c r="D276" s="36"/>
      <c r="E276" s="37"/>
      <c r="F276" s="38"/>
      <c r="G276" s="37"/>
      <c r="H276" s="37"/>
      <c r="I276" s="37"/>
      <c r="J276" s="38"/>
      <c r="K276" s="37"/>
      <c r="L276" s="38"/>
      <c r="M276" s="37"/>
      <c r="N276" s="37"/>
      <c r="O276" s="37"/>
      <c r="P276" s="37"/>
      <c r="Q276" s="38"/>
      <c r="R276" s="15"/>
      <c r="S276" s="15"/>
      <c r="T276" s="15"/>
      <c r="U276" s="16"/>
      <c r="V276" s="40"/>
      <c r="W276" s="36"/>
      <c r="X276" s="41" t="s">
        <v>332</v>
      </c>
      <c r="Y276" s="36">
        <v>3000000</v>
      </c>
      <c r="Z276" s="41" t="s">
        <v>333</v>
      </c>
      <c r="AA276" s="46">
        <v>0.08</v>
      </c>
      <c r="AB276" s="45" t="s">
        <v>356</v>
      </c>
      <c r="AC276" s="46">
        <v>1</v>
      </c>
    </row>
    <row r="277" spans="2:29" ht="15" customHeight="1" x14ac:dyDescent="0.15">
      <c r="B277" s="4" t="s">
        <v>357</v>
      </c>
      <c r="C277" s="19">
        <v>8.6805555555555551E-4</v>
      </c>
      <c r="D277" s="20">
        <v>1</v>
      </c>
      <c r="E277" s="27">
        <v>10</v>
      </c>
      <c r="F277" s="28">
        <v>10</v>
      </c>
      <c r="G277" s="29">
        <v>600</v>
      </c>
      <c r="H277" s="29">
        <v>600</v>
      </c>
      <c r="I277" s="29">
        <v>300</v>
      </c>
      <c r="J277" s="28">
        <v>400</v>
      </c>
      <c r="K277" s="27">
        <v>2525</v>
      </c>
      <c r="L277" s="28">
        <v>2</v>
      </c>
      <c r="M277" s="29">
        <v>3000</v>
      </c>
      <c r="N277" s="29">
        <v>3000</v>
      </c>
      <c r="O277" s="29">
        <v>1500</v>
      </c>
      <c r="P277" s="29">
        <v>2000</v>
      </c>
      <c r="Q277" s="28">
        <v>0</v>
      </c>
      <c r="R277" s="4" t="s">
        <v>358</v>
      </c>
      <c r="X277" s="25" t="s">
        <v>359</v>
      </c>
      <c r="Y277" s="20">
        <v>5000</v>
      </c>
      <c r="Z277" s="30"/>
      <c r="AA277" s="44"/>
    </row>
    <row r="278" spans="2:29" ht="15" customHeight="1" x14ac:dyDescent="0.15">
      <c r="B278" s="4" t="s">
        <v>360</v>
      </c>
      <c r="C278" s="19">
        <v>1.736111111111111E-3</v>
      </c>
      <c r="D278" s="20">
        <v>1</v>
      </c>
      <c r="E278" s="27">
        <v>25</v>
      </c>
      <c r="F278" s="28">
        <v>25</v>
      </c>
      <c r="G278" s="29">
        <v>1020</v>
      </c>
      <c r="H278" s="29">
        <v>1020</v>
      </c>
      <c r="I278" s="29">
        <v>510</v>
      </c>
      <c r="J278" s="28">
        <v>680</v>
      </c>
      <c r="K278" s="27">
        <v>2575</v>
      </c>
      <c r="L278" s="28">
        <v>5</v>
      </c>
      <c r="M278" s="29">
        <v>2500</v>
      </c>
      <c r="N278" s="29">
        <v>2500</v>
      </c>
      <c r="O278" s="29">
        <v>1200</v>
      </c>
      <c r="P278" s="29">
        <v>1700</v>
      </c>
      <c r="Q278" s="28">
        <v>0</v>
      </c>
      <c r="R278" s="4" t="s">
        <v>358</v>
      </c>
      <c r="X278" s="30" t="s">
        <v>359</v>
      </c>
      <c r="Y278" s="20">
        <v>12500</v>
      </c>
      <c r="Z278" s="30"/>
      <c r="AA278" s="44"/>
    </row>
    <row r="279" spans="2:29" ht="15" customHeight="1" x14ac:dyDescent="0.15">
      <c r="B279" s="4" t="s">
        <v>361</v>
      </c>
      <c r="C279" s="19">
        <v>3.472222222222222E-3</v>
      </c>
      <c r="D279" s="20">
        <v>1</v>
      </c>
      <c r="E279" s="27">
        <v>50</v>
      </c>
      <c r="F279" s="28">
        <v>40</v>
      </c>
      <c r="G279" s="29">
        <v>1734</v>
      </c>
      <c r="H279" s="29">
        <v>1734</v>
      </c>
      <c r="I279" s="29">
        <v>867</v>
      </c>
      <c r="J279" s="28">
        <v>1156</v>
      </c>
      <c r="K279" s="27">
        <v>2600</v>
      </c>
      <c r="L279" s="28">
        <v>15</v>
      </c>
      <c r="M279" s="29">
        <v>2800</v>
      </c>
      <c r="N279" s="29">
        <v>2800</v>
      </c>
      <c r="O279" s="29">
        <v>1400</v>
      </c>
      <c r="P279" s="29">
        <v>1900</v>
      </c>
      <c r="Q279" s="28">
        <v>50</v>
      </c>
      <c r="R279" s="4" t="s">
        <v>358</v>
      </c>
      <c r="X279" s="30" t="s">
        <v>359</v>
      </c>
      <c r="Y279" s="20">
        <v>25000</v>
      </c>
      <c r="Z279" s="30"/>
      <c r="AA279" s="44"/>
    </row>
    <row r="280" spans="2:29" ht="15" customHeight="1" x14ac:dyDescent="0.15">
      <c r="B280" s="4" t="s">
        <v>362</v>
      </c>
      <c r="C280" s="19">
        <v>6.9444444444444441E-3</v>
      </c>
      <c r="D280" s="20">
        <v>1</v>
      </c>
      <c r="E280" s="27">
        <v>200</v>
      </c>
      <c r="F280" s="28">
        <v>60</v>
      </c>
      <c r="G280" s="29">
        <v>2948</v>
      </c>
      <c r="H280" s="29">
        <v>2948</v>
      </c>
      <c r="I280" s="29">
        <v>1474</v>
      </c>
      <c r="J280" s="28">
        <v>1966</v>
      </c>
      <c r="K280" s="27">
        <v>2650</v>
      </c>
      <c r="L280" s="28">
        <v>25</v>
      </c>
      <c r="M280" s="29">
        <v>3600</v>
      </c>
      <c r="N280" s="29">
        <v>3600</v>
      </c>
      <c r="O280" s="29">
        <v>1800</v>
      </c>
      <c r="P280" s="29">
        <v>2400</v>
      </c>
      <c r="Q280" s="28">
        <v>150</v>
      </c>
      <c r="R280" s="4" t="s">
        <v>182</v>
      </c>
      <c r="X280" s="30" t="s">
        <v>359</v>
      </c>
      <c r="Y280" s="20">
        <v>37500</v>
      </c>
      <c r="Z280" s="30"/>
      <c r="AA280" s="44"/>
    </row>
    <row r="281" spans="2:29" ht="15" customHeight="1" x14ac:dyDescent="0.15">
      <c r="B281" s="4" t="s">
        <v>363</v>
      </c>
      <c r="C281" s="19">
        <v>1.3888888888888888E-2</v>
      </c>
      <c r="D281" s="20">
        <v>1</v>
      </c>
      <c r="E281" s="27">
        <v>400</v>
      </c>
      <c r="F281" s="28">
        <v>90</v>
      </c>
      <c r="G281" s="29">
        <v>5012</v>
      </c>
      <c r="H281" s="29">
        <v>5012</v>
      </c>
      <c r="I281" s="29">
        <v>2506</v>
      </c>
      <c r="J281" s="28">
        <v>3343</v>
      </c>
      <c r="K281" s="27">
        <v>10175</v>
      </c>
      <c r="L281" s="28">
        <v>45</v>
      </c>
      <c r="M281" s="29">
        <v>5000</v>
      </c>
      <c r="N281" s="29">
        <v>5000</v>
      </c>
      <c r="O281" s="29">
        <v>2500</v>
      </c>
      <c r="P281" s="29">
        <v>3300</v>
      </c>
      <c r="Q281" s="28">
        <v>250</v>
      </c>
      <c r="R281" s="4" t="s">
        <v>182</v>
      </c>
      <c r="X281" s="30" t="s">
        <v>359</v>
      </c>
      <c r="Y281" s="20">
        <v>50000</v>
      </c>
      <c r="Z281" s="30"/>
      <c r="AA281" s="44"/>
    </row>
    <row r="282" spans="2:29" ht="15" customHeight="1" x14ac:dyDescent="0.15">
      <c r="B282" s="4" t="s">
        <v>364</v>
      </c>
      <c r="C282" s="19">
        <v>2.7777777777777776E-2</v>
      </c>
      <c r="D282" s="20">
        <v>130</v>
      </c>
      <c r="E282" s="27">
        <v>500</v>
      </c>
      <c r="F282" s="28">
        <v>135</v>
      </c>
      <c r="G282" s="29">
        <v>10024</v>
      </c>
      <c r="H282" s="29">
        <v>10024</v>
      </c>
      <c r="I282" s="29">
        <v>5012</v>
      </c>
      <c r="J282" s="28">
        <v>6686</v>
      </c>
      <c r="K282" s="27">
        <v>10000</v>
      </c>
      <c r="L282" s="28">
        <v>70</v>
      </c>
      <c r="M282" s="29">
        <v>8300</v>
      </c>
      <c r="N282" s="29">
        <v>8300</v>
      </c>
      <c r="O282" s="29">
        <v>4100</v>
      </c>
      <c r="P282" s="29">
        <v>5500</v>
      </c>
      <c r="Q282" s="28">
        <v>300</v>
      </c>
      <c r="R282" s="4" t="s">
        <v>365</v>
      </c>
      <c r="X282" s="30" t="s">
        <v>359</v>
      </c>
      <c r="Y282" s="20">
        <v>62500</v>
      </c>
      <c r="Z282" s="30"/>
      <c r="AA282" s="44"/>
    </row>
    <row r="283" spans="2:29" ht="15" customHeight="1" x14ac:dyDescent="0.15">
      <c r="B283" s="4" t="s">
        <v>366</v>
      </c>
      <c r="E283" s="27"/>
      <c r="F283" s="28"/>
      <c r="G283" s="29"/>
      <c r="H283" s="29"/>
      <c r="I283" s="29"/>
      <c r="J283" s="28"/>
      <c r="K283" s="27"/>
      <c r="L283" s="28"/>
      <c r="M283" s="29"/>
      <c r="N283" s="29"/>
      <c r="O283" s="29"/>
      <c r="P283" s="29"/>
      <c r="Q283" s="28"/>
      <c r="X283" s="30" t="s">
        <v>359</v>
      </c>
      <c r="Y283" s="20">
        <v>75000</v>
      </c>
      <c r="Z283" s="30"/>
      <c r="AA283" s="44"/>
    </row>
    <row r="284" spans="2:29" ht="15" customHeight="1" x14ac:dyDescent="0.15">
      <c r="B284" s="4" t="s">
        <v>367</v>
      </c>
      <c r="E284" s="27"/>
      <c r="F284" s="28"/>
      <c r="G284" s="29"/>
      <c r="H284" s="29"/>
      <c r="I284" s="29"/>
      <c r="J284" s="28"/>
      <c r="K284" s="27"/>
      <c r="L284" s="28"/>
      <c r="M284" s="29"/>
      <c r="N284" s="29"/>
      <c r="O284" s="29"/>
      <c r="P284" s="29"/>
      <c r="Q284" s="28"/>
      <c r="X284" s="30" t="s">
        <v>359</v>
      </c>
      <c r="Y284" s="20">
        <v>87500</v>
      </c>
      <c r="Z284" s="30"/>
      <c r="AA284" s="44"/>
    </row>
    <row r="285" spans="2:29" ht="15" customHeight="1" x14ac:dyDescent="0.15">
      <c r="B285" s="4" t="s">
        <v>368</v>
      </c>
      <c r="E285" s="27"/>
      <c r="F285" s="28"/>
      <c r="G285" s="29"/>
      <c r="H285" s="29"/>
      <c r="I285" s="29"/>
      <c r="J285" s="28"/>
      <c r="K285" s="27"/>
      <c r="L285" s="28"/>
      <c r="M285" s="29"/>
      <c r="N285" s="29"/>
      <c r="O285" s="29"/>
      <c r="P285" s="29"/>
      <c r="Q285" s="28"/>
      <c r="X285" s="30" t="s">
        <v>359</v>
      </c>
      <c r="Y285" s="20">
        <v>100000</v>
      </c>
      <c r="Z285" s="30"/>
      <c r="AA285" s="44"/>
    </row>
    <row r="286" spans="2:29" ht="15" customHeight="1" x14ac:dyDescent="0.15">
      <c r="B286" s="4" t="s">
        <v>369</v>
      </c>
      <c r="E286" s="27"/>
      <c r="F286" s="28"/>
      <c r="G286" s="29"/>
      <c r="H286" s="29"/>
      <c r="I286" s="29"/>
      <c r="J286" s="28"/>
      <c r="K286" s="27"/>
      <c r="L286" s="28"/>
      <c r="M286" s="29"/>
      <c r="N286" s="29"/>
      <c r="O286" s="29"/>
      <c r="P286" s="29"/>
      <c r="Q286" s="28"/>
      <c r="X286" s="30" t="s">
        <v>359</v>
      </c>
      <c r="Y286" s="20">
        <v>125000</v>
      </c>
      <c r="Z286" s="30"/>
      <c r="AA286" s="44"/>
    </row>
    <row r="287" spans="2:29" ht="15" customHeight="1" x14ac:dyDescent="0.15">
      <c r="B287" s="4" t="s">
        <v>370</v>
      </c>
      <c r="E287" s="27"/>
      <c r="F287" s="28"/>
      <c r="G287" s="29"/>
      <c r="H287" s="29"/>
      <c r="I287" s="29"/>
      <c r="J287" s="28"/>
      <c r="K287" s="27"/>
      <c r="L287" s="28"/>
      <c r="M287" s="29"/>
      <c r="N287" s="29"/>
      <c r="O287" s="29"/>
      <c r="P287" s="29"/>
      <c r="Q287" s="28"/>
      <c r="X287" s="30" t="s">
        <v>359</v>
      </c>
      <c r="Y287" s="20">
        <v>150000</v>
      </c>
      <c r="Z287" s="30"/>
      <c r="AA287" s="44"/>
    </row>
    <row r="288" spans="2:29" ht="15" customHeight="1" x14ac:dyDescent="0.15">
      <c r="B288" s="4" t="s">
        <v>371</v>
      </c>
      <c r="E288" s="27"/>
      <c r="F288" s="28"/>
      <c r="G288" s="29"/>
      <c r="H288" s="29"/>
      <c r="I288" s="29"/>
      <c r="J288" s="28"/>
      <c r="K288" s="27"/>
      <c r="L288" s="28"/>
      <c r="M288" s="29"/>
      <c r="N288" s="29"/>
      <c r="O288" s="29"/>
      <c r="P288" s="29"/>
      <c r="Q288" s="28"/>
      <c r="X288" s="30" t="s">
        <v>359</v>
      </c>
      <c r="Y288" s="20">
        <v>175000</v>
      </c>
      <c r="Z288" s="30"/>
      <c r="AA288" s="44"/>
    </row>
    <row r="289" spans="2:29" ht="15" customHeight="1" x14ac:dyDescent="0.15">
      <c r="B289" s="4" t="s">
        <v>372</v>
      </c>
      <c r="E289" s="27"/>
      <c r="F289" s="28"/>
      <c r="G289" s="29"/>
      <c r="H289" s="29"/>
      <c r="I289" s="29"/>
      <c r="J289" s="28"/>
      <c r="K289" s="27"/>
      <c r="L289" s="28"/>
      <c r="M289" s="29"/>
      <c r="N289" s="29"/>
      <c r="O289" s="29"/>
      <c r="P289" s="29"/>
      <c r="Q289" s="28"/>
      <c r="X289" s="30" t="s">
        <v>359</v>
      </c>
      <c r="Y289" s="20">
        <v>200000</v>
      </c>
      <c r="Z289" s="30"/>
      <c r="AA289" s="44"/>
    </row>
    <row r="290" spans="2:29" ht="15" customHeight="1" x14ac:dyDescent="0.15">
      <c r="B290" s="4" t="s">
        <v>373</v>
      </c>
      <c r="E290" s="27"/>
      <c r="F290" s="28"/>
      <c r="G290" s="29"/>
      <c r="H290" s="29"/>
      <c r="I290" s="29"/>
      <c r="J290" s="28"/>
      <c r="K290" s="27"/>
      <c r="L290" s="28"/>
      <c r="M290" s="29"/>
      <c r="N290" s="29"/>
      <c r="O290" s="29"/>
      <c r="P290" s="29"/>
      <c r="Q290" s="28"/>
      <c r="X290" s="30" t="s">
        <v>359</v>
      </c>
      <c r="Y290" s="20">
        <v>225000</v>
      </c>
      <c r="Z290" s="30"/>
      <c r="AA290" s="44"/>
    </row>
    <row r="291" spans="2:29" ht="15" customHeight="1" x14ac:dyDescent="0.15">
      <c r="B291" s="4" t="s">
        <v>374</v>
      </c>
      <c r="E291" s="27"/>
      <c r="F291" s="28"/>
      <c r="G291" s="29"/>
      <c r="H291" s="29"/>
      <c r="I291" s="29"/>
      <c r="J291" s="28"/>
      <c r="K291" s="27"/>
      <c r="L291" s="28"/>
      <c r="M291" s="29"/>
      <c r="N291" s="29"/>
      <c r="O291" s="29"/>
      <c r="P291" s="29"/>
      <c r="Q291" s="28"/>
      <c r="X291" s="30" t="s">
        <v>359</v>
      </c>
      <c r="Y291" s="20">
        <v>250000</v>
      </c>
      <c r="Z291" s="30"/>
      <c r="AA291" s="44"/>
    </row>
    <row r="292" spans="2:29" ht="15" customHeight="1" x14ac:dyDescent="0.15">
      <c r="B292" s="33" t="s">
        <v>375</v>
      </c>
      <c r="C292" s="34"/>
      <c r="E292" s="27"/>
      <c r="F292" s="28"/>
      <c r="G292" s="27"/>
      <c r="H292" s="27"/>
      <c r="I292" s="27"/>
      <c r="J292" s="28"/>
      <c r="K292" s="27"/>
      <c r="L292" s="28"/>
      <c r="M292" s="27"/>
      <c r="N292" s="27"/>
      <c r="O292" s="27"/>
      <c r="P292" s="27"/>
      <c r="Q292" s="28"/>
      <c r="R292" s="33"/>
      <c r="S292" s="33"/>
      <c r="T292" s="33"/>
      <c r="V292" s="6"/>
      <c r="X292" s="30" t="s">
        <v>359</v>
      </c>
      <c r="Y292" s="20">
        <v>300000</v>
      </c>
      <c r="Z292" s="30"/>
      <c r="AA292" s="44"/>
      <c r="AB292" s="31"/>
    </row>
    <row r="293" spans="2:29" ht="15" customHeight="1" x14ac:dyDescent="0.15">
      <c r="B293" s="33" t="s">
        <v>376</v>
      </c>
      <c r="C293" s="34"/>
      <c r="E293" s="27"/>
      <c r="F293" s="28"/>
      <c r="G293" s="27"/>
      <c r="H293" s="27"/>
      <c r="I293" s="27"/>
      <c r="J293" s="28"/>
      <c r="K293" s="27"/>
      <c r="L293" s="28"/>
      <c r="M293" s="27"/>
      <c r="N293" s="27"/>
      <c r="O293" s="27"/>
      <c r="P293" s="27"/>
      <c r="Q293" s="28"/>
      <c r="R293" s="33"/>
      <c r="S293" s="33"/>
      <c r="T293" s="33"/>
      <c r="V293" s="6"/>
      <c r="X293" s="30" t="s">
        <v>359</v>
      </c>
      <c r="Y293" s="20">
        <v>350000</v>
      </c>
      <c r="Z293" s="30"/>
      <c r="AA293" s="44"/>
      <c r="AB293" s="31"/>
    </row>
    <row r="294" spans="2:29" ht="15" customHeight="1" x14ac:dyDescent="0.15">
      <c r="B294" s="33" t="s">
        <v>377</v>
      </c>
      <c r="C294" s="34"/>
      <c r="E294" s="27"/>
      <c r="F294" s="28"/>
      <c r="G294" s="27"/>
      <c r="H294" s="27"/>
      <c r="I294" s="27"/>
      <c r="J294" s="28"/>
      <c r="K294" s="27"/>
      <c r="L294" s="28"/>
      <c r="M294" s="27"/>
      <c r="N294" s="27"/>
      <c r="O294" s="27"/>
      <c r="P294" s="27"/>
      <c r="Q294" s="28"/>
      <c r="R294" s="33"/>
      <c r="S294" s="33"/>
      <c r="T294" s="33"/>
      <c r="V294" s="6"/>
      <c r="X294" s="30" t="s">
        <v>359</v>
      </c>
      <c r="Y294" s="20">
        <v>400000</v>
      </c>
      <c r="Z294" s="30"/>
      <c r="AA294" s="44"/>
      <c r="AB294" s="31"/>
    </row>
    <row r="295" spans="2:29" ht="15" customHeight="1" x14ac:dyDescent="0.15">
      <c r="B295" s="33" t="s">
        <v>378</v>
      </c>
      <c r="C295" s="34"/>
      <c r="E295" s="27"/>
      <c r="F295" s="28"/>
      <c r="G295" s="27"/>
      <c r="H295" s="27"/>
      <c r="I295" s="27"/>
      <c r="J295" s="28"/>
      <c r="K295" s="27"/>
      <c r="L295" s="28"/>
      <c r="M295" s="27"/>
      <c r="N295" s="27"/>
      <c r="O295" s="27"/>
      <c r="P295" s="27"/>
      <c r="Q295" s="28"/>
      <c r="R295" s="33"/>
      <c r="S295" s="33"/>
      <c r="T295" s="33"/>
      <c r="V295" s="6"/>
      <c r="X295" s="30" t="s">
        <v>359</v>
      </c>
      <c r="Y295" s="20">
        <v>450000</v>
      </c>
      <c r="Z295" s="30"/>
      <c r="AA295" s="44"/>
      <c r="AB295" s="31"/>
    </row>
    <row r="296" spans="2:29" ht="15" customHeight="1" x14ac:dyDescent="0.15">
      <c r="B296" s="33" t="s">
        <v>379</v>
      </c>
      <c r="C296" s="34"/>
      <c r="E296" s="27"/>
      <c r="F296" s="28"/>
      <c r="G296" s="27"/>
      <c r="H296" s="27"/>
      <c r="I296" s="27"/>
      <c r="J296" s="28"/>
      <c r="K296" s="27"/>
      <c r="L296" s="28"/>
      <c r="M296" s="27"/>
      <c r="N296" s="27"/>
      <c r="O296" s="27"/>
      <c r="P296" s="27"/>
      <c r="Q296" s="28"/>
      <c r="R296" s="33"/>
      <c r="S296" s="33"/>
      <c r="T296" s="33"/>
      <c r="V296" s="6"/>
      <c r="X296" s="30" t="s">
        <v>359</v>
      </c>
      <c r="Y296" s="20">
        <v>500000</v>
      </c>
      <c r="Z296" s="30"/>
      <c r="AA296" s="44"/>
      <c r="AB296" s="31"/>
    </row>
    <row r="297" spans="2:29" ht="15" customHeight="1" x14ac:dyDescent="0.15">
      <c r="B297" s="15" t="s">
        <v>380</v>
      </c>
      <c r="C297" s="35"/>
      <c r="D297" s="36"/>
      <c r="E297" s="37"/>
      <c r="F297" s="38"/>
      <c r="G297" s="37"/>
      <c r="H297" s="37"/>
      <c r="I297" s="37"/>
      <c r="J297" s="38"/>
      <c r="K297" s="37"/>
      <c r="L297" s="38"/>
      <c r="M297" s="37"/>
      <c r="N297" s="37"/>
      <c r="O297" s="37"/>
      <c r="P297" s="37"/>
      <c r="Q297" s="38"/>
      <c r="R297" s="15"/>
      <c r="S297" s="15"/>
      <c r="T297" s="15"/>
      <c r="U297" s="16"/>
      <c r="V297" s="40"/>
      <c r="W297" s="36"/>
      <c r="X297" s="41" t="s">
        <v>359</v>
      </c>
      <c r="Y297" s="36">
        <v>1000000</v>
      </c>
      <c r="Z297" s="41" t="s">
        <v>381</v>
      </c>
      <c r="AA297" s="46">
        <v>0.1</v>
      </c>
      <c r="AB297" s="45"/>
      <c r="AC297" s="46"/>
    </row>
    <row r="298" spans="2:29" ht="15" customHeight="1" x14ac:dyDescent="0.15">
      <c r="B298" s="4" t="s">
        <v>382</v>
      </c>
      <c r="C298" s="19">
        <v>1.3310185185185185E-3</v>
      </c>
      <c r="D298" s="20">
        <v>1</v>
      </c>
      <c r="E298" s="27">
        <v>10</v>
      </c>
      <c r="F298" s="28">
        <v>35</v>
      </c>
      <c r="G298" s="29">
        <v>100</v>
      </c>
      <c r="H298" s="29">
        <v>100</v>
      </c>
      <c r="I298" s="29">
        <v>100</v>
      </c>
      <c r="J298" s="28">
        <v>100</v>
      </c>
      <c r="K298" s="27">
        <v>2525</v>
      </c>
      <c r="L298" s="28">
        <v>5</v>
      </c>
      <c r="M298" s="29">
        <v>1000</v>
      </c>
      <c r="N298" s="29">
        <v>1000</v>
      </c>
      <c r="O298" s="29">
        <v>1000</v>
      </c>
      <c r="P298" s="29">
        <v>1000</v>
      </c>
      <c r="Q298" s="28">
        <v>50</v>
      </c>
      <c r="R298" s="4" t="s">
        <v>383</v>
      </c>
      <c r="T298" s="4" t="s">
        <v>384</v>
      </c>
      <c r="X298" s="25" t="s">
        <v>385</v>
      </c>
      <c r="Y298" s="20">
        <v>25000</v>
      </c>
      <c r="Z298" s="30"/>
      <c r="AA298" s="44"/>
    </row>
    <row r="299" spans="2:29" ht="15" customHeight="1" x14ac:dyDescent="0.15">
      <c r="B299" s="4" t="s">
        <v>386</v>
      </c>
      <c r="C299" s="19">
        <v>2.6620370370370374E-3</v>
      </c>
      <c r="D299" s="20">
        <v>1</v>
      </c>
      <c r="E299" s="27">
        <v>25</v>
      </c>
      <c r="F299" s="28">
        <v>70</v>
      </c>
      <c r="G299" s="29">
        <v>190</v>
      </c>
      <c r="H299" s="29">
        <v>190</v>
      </c>
      <c r="I299" s="29">
        <v>190</v>
      </c>
      <c r="J299" s="28">
        <v>190</v>
      </c>
      <c r="K299" s="27">
        <v>2575</v>
      </c>
      <c r="L299" s="28">
        <v>20</v>
      </c>
      <c r="M299" s="29">
        <v>400</v>
      </c>
      <c r="N299" s="29">
        <v>400</v>
      </c>
      <c r="O299" s="29">
        <v>400</v>
      </c>
      <c r="P299" s="29">
        <v>400</v>
      </c>
      <c r="Q299" s="28">
        <v>100</v>
      </c>
      <c r="R299" s="32" t="s">
        <v>360</v>
      </c>
      <c r="T299" s="4" t="s">
        <v>387</v>
      </c>
      <c r="X299" s="30" t="s">
        <v>385</v>
      </c>
      <c r="Y299" s="20">
        <v>40000</v>
      </c>
      <c r="Z299" s="30"/>
      <c r="AA299" s="44"/>
    </row>
    <row r="300" spans="2:29" ht="15" customHeight="1" x14ac:dyDescent="0.15">
      <c r="B300" s="4" t="s">
        <v>388</v>
      </c>
      <c r="C300" s="19">
        <v>5.3240740740740748E-3</v>
      </c>
      <c r="D300" s="20">
        <v>1</v>
      </c>
      <c r="E300" s="27">
        <v>50</v>
      </c>
      <c r="F300" s="28">
        <v>105</v>
      </c>
      <c r="G300" s="29">
        <v>361</v>
      </c>
      <c r="H300" s="29">
        <v>361</v>
      </c>
      <c r="I300" s="29">
        <v>361</v>
      </c>
      <c r="J300" s="28">
        <v>361</v>
      </c>
      <c r="K300" s="27">
        <v>2600</v>
      </c>
      <c r="L300" s="28">
        <v>40</v>
      </c>
      <c r="M300" s="29">
        <v>240</v>
      </c>
      <c r="N300" s="29">
        <v>240</v>
      </c>
      <c r="O300" s="29">
        <v>240</v>
      </c>
      <c r="P300" s="29">
        <v>240</v>
      </c>
      <c r="Q300" s="29">
        <v>60</v>
      </c>
      <c r="R300" s="32" t="s">
        <v>361</v>
      </c>
      <c r="T300" s="4" t="s">
        <v>389</v>
      </c>
      <c r="X300" s="30" t="s">
        <v>385</v>
      </c>
      <c r="Y300" s="20">
        <v>80000</v>
      </c>
      <c r="Z300" s="30"/>
      <c r="AA300" s="44"/>
    </row>
    <row r="301" spans="2:29" ht="15" customHeight="1" x14ac:dyDescent="0.15">
      <c r="B301" s="4" t="s">
        <v>390</v>
      </c>
      <c r="E301" s="27"/>
      <c r="F301" s="28"/>
      <c r="G301" s="29"/>
      <c r="H301" s="29"/>
      <c r="I301" s="29"/>
      <c r="J301" s="28"/>
      <c r="K301" s="27"/>
      <c r="L301" s="28"/>
      <c r="M301" s="29"/>
      <c r="N301" s="29"/>
      <c r="O301" s="29"/>
      <c r="P301" s="29"/>
      <c r="Q301" s="28"/>
      <c r="R301" s="32" t="s">
        <v>362</v>
      </c>
      <c r="T301" s="4" t="s">
        <v>391</v>
      </c>
      <c r="X301" s="30" t="s">
        <v>385</v>
      </c>
      <c r="Y301" s="20">
        <v>120000</v>
      </c>
      <c r="Z301" s="30"/>
      <c r="AA301" s="44"/>
    </row>
    <row r="302" spans="2:29" ht="15" customHeight="1" x14ac:dyDescent="0.15">
      <c r="B302" s="4" t="s">
        <v>392</v>
      </c>
      <c r="E302" s="27"/>
      <c r="F302" s="28"/>
      <c r="G302" s="29"/>
      <c r="H302" s="29"/>
      <c r="I302" s="29"/>
      <c r="J302" s="28"/>
      <c r="K302" s="27"/>
      <c r="L302" s="28"/>
      <c r="M302" s="29"/>
      <c r="N302" s="29"/>
      <c r="O302" s="29"/>
      <c r="P302" s="29"/>
      <c r="Q302" s="28"/>
      <c r="R302" s="32" t="s">
        <v>363</v>
      </c>
      <c r="X302" s="30" t="s">
        <v>385</v>
      </c>
      <c r="Y302" s="20">
        <v>160000</v>
      </c>
      <c r="Z302" s="30"/>
      <c r="AA302" s="44"/>
    </row>
    <row r="303" spans="2:29" ht="15" customHeight="1" x14ac:dyDescent="0.15">
      <c r="B303" s="4" t="s">
        <v>393</v>
      </c>
      <c r="E303" s="27"/>
      <c r="F303" s="28"/>
      <c r="G303" s="29"/>
      <c r="H303" s="29"/>
      <c r="I303" s="29"/>
      <c r="J303" s="28"/>
      <c r="K303" s="27"/>
      <c r="L303" s="28"/>
      <c r="M303" s="29"/>
      <c r="N303" s="29"/>
      <c r="O303" s="29"/>
      <c r="P303" s="29"/>
      <c r="Q303" s="28"/>
      <c r="R303" s="32" t="s">
        <v>364</v>
      </c>
      <c r="X303" s="30" t="s">
        <v>385</v>
      </c>
      <c r="Y303" s="20">
        <v>200000</v>
      </c>
      <c r="Z303" s="30"/>
      <c r="AA303" s="44"/>
    </row>
    <row r="304" spans="2:29" ht="15" customHeight="1" x14ac:dyDescent="0.15">
      <c r="B304" s="4" t="s">
        <v>394</v>
      </c>
      <c r="E304" s="27"/>
      <c r="F304" s="28"/>
      <c r="G304" s="29"/>
      <c r="H304" s="29"/>
      <c r="I304" s="29"/>
      <c r="J304" s="28"/>
      <c r="K304" s="27"/>
      <c r="L304" s="28"/>
      <c r="M304" s="29"/>
      <c r="N304" s="29"/>
      <c r="O304" s="29"/>
      <c r="P304" s="29"/>
      <c r="Q304" s="28"/>
      <c r="R304" s="32" t="s">
        <v>366</v>
      </c>
      <c r="X304" s="30" t="s">
        <v>385</v>
      </c>
      <c r="Y304" s="20">
        <v>250000</v>
      </c>
      <c r="Z304" s="30"/>
      <c r="AA304" s="44"/>
    </row>
    <row r="305" spans="2:29" ht="15" customHeight="1" x14ac:dyDescent="0.15">
      <c r="B305" s="4" t="s">
        <v>395</v>
      </c>
      <c r="E305" s="27"/>
      <c r="F305" s="28"/>
      <c r="G305" s="29"/>
      <c r="H305" s="29"/>
      <c r="I305" s="29"/>
      <c r="J305" s="28"/>
      <c r="K305" s="27"/>
      <c r="L305" s="28"/>
      <c r="M305" s="29"/>
      <c r="N305" s="29"/>
      <c r="O305" s="29"/>
      <c r="P305" s="29"/>
      <c r="Q305" s="28"/>
      <c r="R305" s="32" t="s">
        <v>367</v>
      </c>
      <c r="X305" s="30" t="s">
        <v>385</v>
      </c>
      <c r="Y305" s="20">
        <v>300000</v>
      </c>
      <c r="Z305" s="30"/>
      <c r="AA305" s="44"/>
    </row>
    <row r="306" spans="2:29" ht="15" customHeight="1" x14ac:dyDescent="0.15">
      <c r="B306" s="4" t="s">
        <v>396</v>
      </c>
      <c r="E306" s="27"/>
      <c r="F306" s="28"/>
      <c r="G306" s="29"/>
      <c r="H306" s="29"/>
      <c r="I306" s="29"/>
      <c r="J306" s="28"/>
      <c r="K306" s="27"/>
      <c r="L306" s="28"/>
      <c r="M306" s="29"/>
      <c r="N306" s="29"/>
      <c r="O306" s="29"/>
      <c r="P306" s="29"/>
      <c r="Q306" s="28"/>
      <c r="R306" s="32" t="s">
        <v>368</v>
      </c>
      <c r="X306" s="30" t="s">
        <v>385</v>
      </c>
      <c r="Y306" s="20">
        <v>350000</v>
      </c>
      <c r="Z306" s="30"/>
      <c r="AA306" s="44"/>
    </row>
    <row r="307" spans="2:29" ht="15" customHeight="1" x14ac:dyDescent="0.15">
      <c r="B307" s="4" t="s">
        <v>397</v>
      </c>
      <c r="E307" s="27"/>
      <c r="F307" s="28"/>
      <c r="G307" s="29"/>
      <c r="H307" s="29"/>
      <c r="I307" s="29"/>
      <c r="J307" s="28"/>
      <c r="K307" s="27"/>
      <c r="L307" s="28"/>
      <c r="M307" s="29"/>
      <c r="N307" s="29"/>
      <c r="O307" s="29"/>
      <c r="P307" s="29"/>
      <c r="Q307" s="28"/>
      <c r="R307" s="32" t="s">
        <v>369</v>
      </c>
      <c r="X307" s="30" t="s">
        <v>385</v>
      </c>
      <c r="Y307" s="20">
        <v>400000</v>
      </c>
      <c r="Z307" s="30"/>
      <c r="AA307" s="44"/>
    </row>
    <row r="308" spans="2:29" ht="15" customHeight="1" x14ac:dyDescent="0.15">
      <c r="B308" s="4" t="s">
        <v>398</v>
      </c>
      <c r="E308" s="27"/>
      <c r="F308" s="28"/>
      <c r="G308" s="29"/>
      <c r="H308" s="29"/>
      <c r="I308" s="29"/>
      <c r="J308" s="28"/>
      <c r="K308" s="27"/>
      <c r="L308" s="28"/>
      <c r="M308" s="29"/>
      <c r="N308" s="29"/>
      <c r="O308" s="29"/>
      <c r="P308" s="29"/>
      <c r="Q308" s="28"/>
      <c r="R308" s="32" t="s">
        <v>370</v>
      </c>
      <c r="X308" s="30" t="s">
        <v>385</v>
      </c>
      <c r="Y308" s="20">
        <v>450000</v>
      </c>
      <c r="Z308" s="30"/>
      <c r="AA308" s="44"/>
    </row>
    <row r="309" spans="2:29" ht="15" customHeight="1" x14ac:dyDescent="0.15">
      <c r="B309" s="4" t="s">
        <v>399</v>
      </c>
      <c r="E309" s="27"/>
      <c r="F309" s="28"/>
      <c r="G309" s="29"/>
      <c r="H309" s="29"/>
      <c r="I309" s="29"/>
      <c r="J309" s="28"/>
      <c r="K309" s="27"/>
      <c r="L309" s="28"/>
      <c r="M309" s="29"/>
      <c r="N309" s="29"/>
      <c r="O309" s="29"/>
      <c r="P309" s="29"/>
      <c r="Q309" s="28"/>
      <c r="R309" s="32" t="s">
        <v>371</v>
      </c>
      <c r="X309" s="30" t="s">
        <v>385</v>
      </c>
      <c r="Y309" s="20">
        <v>500000</v>
      </c>
      <c r="Z309" s="30"/>
      <c r="AA309" s="44"/>
    </row>
    <row r="310" spans="2:29" ht="15" customHeight="1" x14ac:dyDescent="0.15">
      <c r="B310" s="4" t="s">
        <v>400</v>
      </c>
      <c r="E310" s="27"/>
      <c r="F310" s="28"/>
      <c r="G310" s="29"/>
      <c r="H310" s="29"/>
      <c r="I310" s="29"/>
      <c r="J310" s="28"/>
      <c r="K310" s="27"/>
      <c r="L310" s="28"/>
      <c r="M310" s="29"/>
      <c r="N310" s="29"/>
      <c r="O310" s="29"/>
      <c r="P310" s="29"/>
      <c r="Q310" s="28"/>
      <c r="R310" s="32" t="s">
        <v>372</v>
      </c>
      <c r="X310" s="30" t="s">
        <v>385</v>
      </c>
      <c r="Y310" s="20">
        <v>550000</v>
      </c>
      <c r="Z310" s="30"/>
      <c r="AA310" s="44"/>
    </row>
    <row r="311" spans="2:29" ht="15" customHeight="1" x14ac:dyDescent="0.15">
      <c r="B311" s="4" t="s">
        <v>401</v>
      </c>
      <c r="E311" s="27"/>
      <c r="F311" s="28"/>
      <c r="G311" s="29"/>
      <c r="H311" s="29"/>
      <c r="I311" s="29"/>
      <c r="J311" s="28"/>
      <c r="K311" s="27"/>
      <c r="L311" s="28"/>
      <c r="M311" s="29"/>
      <c r="N311" s="29"/>
      <c r="O311" s="29"/>
      <c r="P311" s="29"/>
      <c r="Q311" s="28"/>
      <c r="R311" s="32" t="s">
        <v>373</v>
      </c>
      <c r="X311" s="30" t="s">
        <v>385</v>
      </c>
      <c r="Y311" s="20">
        <v>600000</v>
      </c>
      <c r="Z311" s="30"/>
      <c r="AA311" s="44"/>
    </row>
    <row r="312" spans="2:29" ht="15" customHeight="1" x14ac:dyDescent="0.15">
      <c r="B312" s="4" t="s">
        <v>402</v>
      </c>
      <c r="E312" s="27"/>
      <c r="F312" s="28"/>
      <c r="G312" s="29"/>
      <c r="H312" s="29"/>
      <c r="I312" s="29"/>
      <c r="J312" s="28"/>
      <c r="K312" s="27"/>
      <c r="L312" s="28"/>
      <c r="M312" s="29"/>
      <c r="N312" s="29"/>
      <c r="O312" s="29"/>
      <c r="P312" s="29"/>
      <c r="Q312" s="28"/>
      <c r="R312" s="32" t="s">
        <v>374</v>
      </c>
      <c r="X312" s="30" t="s">
        <v>385</v>
      </c>
      <c r="Y312" s="20">
        <v>700000</v>
      </c>
      <c r="Z312" s="30"/>
      <c r="AA312" s="44"/>
    </row>
    <row r="313" spans="2:29" ht="15" customHeight="1" x14ac:dyDescent="0.15">
      <c r="B313" s="33" t="s">
        <v>403</v>
      </c>
      <c r="C313" s="34"/>
      <c r="E313" s="27"/>
      <c r="F313" s="28"/>
      <c r="G313" s="27"/>
      <c r="H313" s="27"/>
      <c r="I313" s="27"/>
      <c r="J313" s="28"/>
      <c r="K313" s="27"/>
      <c r="L313" s="28"/>
      <c r="M313" s="27"/>
      <c r="N313" s="27"/>
      <c r="O313" s="27"/>
      <c r="P313" s="27"/>
      <c r="Q313" s="28"/>
      <c r="R313" s="32" t="s">
        <v>375</v>
      </c>
      <c r="S313" s="33"/>
      <c r="T313" s="33"/>
      <c r="V313" s="6"/>
      <c r="X313" s="30" t="s">
        <v>385</v>
      </c>
      <c r="Y313" s="20">
        <v>800000</v>
      </c>
      <c r="Z313" s="30"/>
      <c r="AA313" s="44"/>
      <c r="AB313" s="31"/>
    </row>
    <row r="314" spans="2:29" ht="15" customHeight="1" x14ac:dyDescent="0.15">
      <c r="B314" s="33" t="s">
        <v>404</v>
      </c>
      <c r="C314" s="34"/>
      <c r="E314" s="27"/>
      <c r="F314" s="28"/>
      <c r="G314" s="27"/>
      <c r="H314" s="27"/>
      <c r="I314" s="27"/>
      <c r="J314" s="28"/>
      <c r="K314" s="27"/>
      <c r="L314" s="28"/>
      <c r="M314" s="27"/>
      <c r="N314" s="27"/>
      <c r="O314" s="27"/>
      <c r="P314" s="27"/>
      <c r="Q314" s="28"/>
      <c r="R314" s="32" t="s">
        <v>376</v>
      </c>
      <c r="S314" s="33"/>
      <c r="T314" s="33"/>
      <c r="V314" s="6"/>
      <c r="X314" s="30" t="s">
        <v>385</v>
      </c>
      <c r="Y314" s="20">
        <v>900000</v>
      </c>
      <c r="Z314" s="30"/>
      <c r="AA314" s="44"/>
      <c r="AB314" s="31"/>
    </row>
    <row r="315" spans="2:29" ht="15" customHeight="1" x14ac:dyDescent="0.15">
      <c r="B315" s="33" t="s">
        <v>405</v>
      </c>
      <c r="C315" s="34"/>
      <c r="E315" s="27"/>
      <c r="F315" s="28"/>
      <c r="G315" s="27"/>
      <c r="H315" s="27"/>
      <c r="I315" s="27"/>
      <c r="J315" s="28"/>
      <c r="K315" s="27"/>
      <c r="L315" s="28"/>
      <c r="M315" s="27"/>
      <c r="N315" s="27"/>
      <c r="O315" s="27"/>
      <c r="P315" s="27"/>
      <c r="Q315" s="28"/>
      <c r="R315" s="32" t="s">
        <v>377</v>
      </c>
      <c r="S315" s="33"/>
      <c r="T315" s="33"/>
      <c r="V315" s="6"/>
      <c r="X315" s="30" t="s">
        <v>385</v>
      </c>
      <c r="Y315" s="20">
        <v>1000000</v>
      </c>
      <c r="Z315" s="30"/>
      <c r="AA315" s="44"/>
      <c r="AB315" s="31"/>
    </row>
    <row r="316" spans="2:29" ht="15" customHeight="1" x14ac:dyDescent="0.15">
      <c r="B316" s="33" t="s">
        <v>406</v>
      </c>
      <c r="C316" s="34"/>
      <c r="E316" s="27"/>
      <c r="F316" s="28"/>
      <c r="G316" s="27"/>
      <c r="H316" s="27"/>
      <c r="I316" s="27"/>
      <c r="J316" s="28"/>
      <c r="K316" s="27"/>
      <c r="L316" s="28"/>
      <c r="M316" s="27"/>
      <c r="N316" s="27"/>
      <c r="O316" s="27"/>
      <c r="P316" s="27"/>
      <c r="Q316" s="28"/>
      <c r="R316" s="32" t="s">
        <v>378</v>
      </c>
      <c r="S316" s="33"/>
      <c r="T316" s="33"/>
      <c r="V316" s="6"/>
      <c r="X316" s="30" t="s">
        <v>385</v>
      </c>
      <c r="Y316" s="20">
        <v>1250000</v>
      </c>
      <c r="Z316" s="30"/>
      <c r="AA316" s="44"/>
      <c r="AB316" s="31"/>
    </row>
    <row r="317" spans="2:29" ht="15" customHeight="1" x14ac:dyDescent="0.15">
      <c r="B317" s="33" t="s">
        <v>407</v>
      </c>
      <c r="C317" s="34"/>
      <c r="E317" s="27"/>
      <c r="F317" s="28"/>
      <c r="G317" s="27"/>
      <c r="H317" s="27"/>
      <c r="I317" s="27"/>
      <c r="J317" s="28"/>
      <c r="K317" s="27"/>
      <c r="L317" s="28"/>
      <c r="M317" s="27"/>
      <c r="N317" s="27"/>
      <c r="O317" s="27"/>
      <c r="P317" s="27"/>
      <c r="Q317" s="28"/>
      <c r="R317" s="32" t="s">
        <v>379</v>
      </c>
      <c r="S317" s="33"/>
      <c r="T317" s="33"/>
      <c r="V317" s="6"/>
      <c r="X317" s="30" t="s">
        <v>385</v>
      </c>
      <c r="Y317" s="20">
        <v>1500000</v>
      </c>
      <c r="Z317" s="30"/>
      <c r="AA317" s="44"/>
      <c r="AB317" s="31"/>
    </row>
    <row r="318" spans="2:29" ht="15" customHeight="1" x14ac:dyDescent="0.15">
      <c r="B318" s="15" t="s">
        <v>408</v>
      </c>
      <c r="C318" s="35"/>
      <c r="D318" s="36"/>
      <c r="E318" s="37"/>
      <c r="F318" s="38"/>
      <c r="G318" s="37"/>
      <c r="H318" s="37"/>
      <c r="I318" s="37"/>
      <c r="J318" s="38"/>
      <c r="K318" s="37"/>
      <c r="L318" s="38"/>
      <c r="M318" s="37"/>
      <c r="N318" s="37"/>
      <c r="O318" s="37"/>
      <c r="P318" s="37"/>
      <c r="Q318" s="38"/>
      <c r="R318" s="39" t="s">
        <v>380</v>
      </c>
      <c r="S318" s="15"/>
      <c r="T318" s="15"/>
      <c r="U318" s="16"/>
      <c r="V318" s="40"/>
      <c r="W318" s="36"/>
      <c r="X318" s="41" t="s">
        <v>385</v>
      </c>
      <c r="Y318" s="36">
        <v>2000000</v>
      </c>
      <c r="Z318" s="41" t="s">
        <v>409</v>
      </c>
      <c r="AA318" s="46">
        <v>0.1</v>
      </c>
      <c r="AB318" s="45"/>
      <c r="AC318" s="46"/>
    </row>
    <row r="319" spans="2:29" ht="15" customHeight="1" x14ac:dyDescent="0.15">
      <c r="B319" s="4" t="s">
        <v>410</v>
      </c>
      <c r="C319" s="19" t="s">
        <v>78</v>
      </c>
      <c r="D319" s="20" t="s">
        <v>78</v>
      </c>
      <c r="E319" s="43" t="s">
        <v>78</v>
      </c>
      <c r="F319" s="28">
        <v>10</v>
      </c>
      <c r="G319" s="29"/>
      <c r="H319" s="29"/>
      <c r="I319" s="29"/>
      <c r="J319" s="28"/>
      <c r="K319" s="27">
        <v>2525</v>
      </c>
      <c r="L319" s="28">
        <v>2</v>
      </c>
      <c r="M319" s="29">
        <v>2500</v>
      </c>
      <c r="N319" s="29">
        <v>2100</v>
      </c>
      <c r="O319" s="29">
        <v>500</v>
      </c>
      <c r="P319" s="29">
        <v>1100</v>
      </c>
      <c r="Q319" s="28">
        <v>50</v>
      </c>
    </row>
    <row r="320" spans="2:29" ht="15" customHeight="1" x14ac:dyDescent="0.15">
      <c r="B320" s="4" t="s">
        <v>411</v>
      </c>
      <c r="C320" s="19">
        <v>1.6203703703703703E-3</v>
      </c>
      <c r="D320" s="20">
        <v>1</v>
      </c>
      <c r="E320" s="6">
        <v>25</v>
      </c>
      <c r="F320" s="20">
        <v>25</v>
      </c>
      <c r="G320" s="3">
        <v>850</v>
      </c>
      <c r="H320" s="3">
        <v>680</v>
      </c>
      <c r="I320" s="3">
        <v>170</v>
      </c>
      <c r="J320" s="20">
        <v>340</v>
      </c>
      <c r="K320" s="27">
        <v>2575</v>
      </c>
      <c r="L320" s="28">
        <v>5</v>
      </c>
      <c r="M320" s="29">
        <v>2200</v>
      </c>
      <c r="N320" s="29">
        <v>1800</v>
      </c>
      <c r="O320" s="29">
        <v>500</v>
      </c>
      <c r="P320" s="29">
        <v>900</v>
      </c>
      <c r="Q320" s="28">
        <v>100</v>
      </c>
      <c r="R320" s="4" t="s">
        <v>273</v>
      </c>
      <c r="X320" s="7" t="s">
        <v>412</v>
      </c>
      <c r="Y320" s="20">
        <v>100</v>
      </c>
    </row>
    <row r="321" spans="2:28" ht="15" customHeight="1" x14ac:dyDescent="0.15">
      <c r="B321" s="4" t="s">
        <v>413</v>
      </c>
      <c r="C321" s="19">
        <v>3.2407407407407406E-3</v>
      </c>
      <c r="D321" s="20">
        <v>1</v>
      </c>
      <c r="E321" s="6">
        <v>50</v>
      </c>
      <c r="F321" s="20">
        <v>35</v>
      </c>
      <c r="G321" s="6">
        <v>1445</v>
      </c>
      <c r="H321" s="6">
        <v>1156</v>
      </c>
      <c r="I321" s="3">
        <v>289</v>
      </c>
      <c r="J321" s="20">
        <v>578</v>
      </c>
      <c r="K321" s="6">
        <v>2600</v>
      </c>
      <c r="L321" s="20">
        <v>12</v>
      </c>
      <c r="M321" s="3">
        <v>2500</v>
      </c>
      <c r="N321" s="3">
        <v>1900</v>
      </c>
      <c r="O321" s="3">
        <v>500</v>
      </c>
      <c r="P321" s="3">
        <v>900</v>
      </c>
      <c r="Q321" s="20">
        <v>250</v>
      </c>
      <c r="R321" s="4" t="s">
        <v>249</v>
      </c>
      <c r="X321" s="7" t="s">
        <v>412</v>
      </c>
      <c r="Y321" s="20">
        <v>200</v>
      </c>
    </row>
    <row r="322" spans="2:28" ht="15" customHeight="1" x14ac:dyDescent="0.15">
      <c r="B322" s="4" t="s">
        <v>414</v>
      </c>
      <c r="C322" s="19">
        <v>6.4814814814814813E-3</v>
      </c>
      <c r="D322" s="20">
        <v>70</v>
      </c>
      <c r="E322" s="6">
        <v>200</v>
      </c>
      <c r="F322" s="20">
        <v>60</v>
      </c>
      <c r="G322" s="3">
        <v>2457</v>
      </c>
      <c r="H322" s="3">
        <v>1966</v>
      </c>
      <c r="I322" s="3">
        <v>492</v>
      </c>
      <c r="J322" s="20">
        <v>983</v>
      </c>
      <c r="K322" s="27">
        <v>2650</v>
      </c>
      <c r="L322" s="28">
        <v>25</v>
      </c>
      <c r="M322" s="29">
        <v>3200</v>
      </c>
      <c r="N322" s="29">
        <v>2500</v>
      </c>
      <c r="O322" s="29">
        <v>4200</v>
      </c>
      <c r="P322" s="29">
        <v>1200</v>
      </c>
      <c r="Q322" s="28">
        <v>450</v>
      </c>
      <c r="R322" s="4" t="s">
        <v>251</v>
      </c>
      <c r="X322" s="7" t="s">
        <v>412</v>
      </c>
      <c r="Y322" s="20">
        <v>300</v>
      </c>
    </row>
    <row r="323" spans="2:28" ht="15" customHeight="1" x14ac:dyDescent="0.15">
      <c r="B323" s="4" t="s">
        <v>415</v>
      </c>
      <c r="C323" s="19">
        <v>1.2962962962962963E-2</v>
      </c>
      <c r="D323" s="20">
        <v>70</v>
      </c>
      <c r="E323" s="6">
        <v>400</v>
      </c>
      <c r="F323" s="20">
        <v>85</v>
      </c>
      <c r="G323" s="3">
        <v>4177</v>
      </c>
      <c r="H323" s="3">
        <v>3343</v>
      </c>
      <c r="I323" s="3">
        <v>837</v>
      </c>
      <c r="J323" s="20">
        <v>1672</v>
      </c>
      <c r="K323" s="6">
        <v>10175</v>
      </c>
      <c r="L323" s="20">
        <v>42</v>
      </c>
      <c r="M323" s="3">
        <v>4300</v>
      </c>
      <c r="N323" s="3">
        <v>3500</v>
      </c>
      <c r="O323" s="3">
        <v>900</v>
      </c>
      <c r="P323" s="3">
        <v>1800</v>
      </c>
      <c r="Q323" s="20">
        <v>750</v>
      </c>
      <c r="R323" s="4" t="s">
        <v>252</v>
      </c>
    </row>
    <row r="324" spans="2:28" ht="15" customHeight="1" x14ac:dyDescent="0.15">
      <c r="B324" s="4" t="s">
        <v>416</v>
      </c>
      <c r="C324" s="19">
        <v>2.5925925925925925E-2</v>
      </c>
      <c r="D324" s="20">
        <v>130</v>
      </c>
      <c r="E324" s="6">
        <v>500</v>
      </c>
      <c r="F324" s="20">
        <v>130</v>
      </c>
      <c r="G324" s="3">
        <v>8354</v>
      </c>
      <c r="H324" s="3">
        <v>6686</v>
      </c>
      <c r="I324" s="3">
        <v>1674</v>
      </c>
      <c r="J324" s="20">
        <v>3344</v>
      </c>
      <c r="K324" s="6">
        <v>10000</v>
      </c>
      <c r="L324" s="20">
        <v>67</v>
      </c>
      <c r="M324" s="3">
        <v>6900</v>
      </c>
      <c r="N324" s="3">
        <v>5500</v>
      </c>
      <c r="O324" s="3">
        <v>1300</v>
      </c>
      <c r="P324" s="3">
        <v>2700</v>
      </c>
      <c r="Q324" s="20">
        <v>650</v>
      </c>
      <c r="R324" s="32" t="s">
        <v>254</v>
      </c>
    </row>
    <row r="325" spans="2:28" ht="15" customHeight="1" x14ac:dyDescent="0.15">
      <c r="B325" s="4" t="s">
        <v>417</v>
      </c>
      <c r="R325" s="32" t="s">
        <v>255</v>
      </c>
    </row>
    <row r="326" spans="2:28" ht="15" customHeight="1" x14ac:dyDescent="0.15">
      <c r="B326" s="4" t="s">
        <v>418</v>
      </c>
      <c r="R326" s="32" t="s">
        <v>256</v>
      </c>
    </row>
    <row r="327" spans="2:28" ht="15" customHeight="1" x14ac:dyDescent="0.15">
      <c r="B327" s="4" t="s">
        <v>419</v>
      </c>
      <c r="R327" s="32" t="s">
        <v>257</v>
      </c>
    </row>
    <row r="328" spans="2:28" ht="15" customHeight="1" x14ac:dyDescent="0.15">
      <c r="B328" s="4" t="s">
        <v>420</v>
      </c>
      <c r="R328" s="32" t="s">
        <v>258</v>
      </c>
    </row>
    <row r="329" spans="2:28" ht="15" customHeight="1" x14ac:dyDescent="0.15">
      <c r="B329" s="4" t="s">
        <v>421</v>
      </c>
      <c r="R329" s="32" t="s">
        <v>259</v>
      </c>
    </row>
    <row r="330" spans="2:28" ht="15" customHeight="1" x14ac:dyDescent="0.15">
      <c r="B330" s="4" t="s">
        <v>422</v>
      </c>
      <c r="R330" s="32" t="s">
        <v>260</v>
      </c>
    </row>
    <row r="331" spans="2:28" ht="15" customHeight="1" x14ac:dyDescent="0.15">
      <c r="B331" s="4" t="s">
        <v>423</v>
      </c>
      <c r="R331" s="32" t="s">
        <v>261</v>
      </c>
    </row>
    <row r="332" spans="2:28" ht="15" customHeight="1" x14ac:dyDescent="0.15">
      <c r="B332" s="4" t="s">
        <v>424</v>
      </c>
      <c r="R332" s="32" t="s">
        <v>262</v>
      </c>
    </row>
    <row r="333" spans="2:28" ht="15" customHeight="1" x14ac:dyDescent="0.15">
      <c r="B333" s="4" t="s">
        <v>425</v>
      </c>
      <c r="R333" s="32" t="s">
        <v>263</v>
      </c>
    </row>
    <row r="334" spans="2:28" ht="15" customHeight="1" x14ac:dyDescent="0.15">
      <c r="B334" s="33" t="s">
        <v>426</v>
      </c>
      <c r="C334" s="34"/>
      <c r="M334" s="6"/>
      <c r="N334" s="6"/>
      <c r="O334" s="6"/>
      <c r="P334" s="6"/>
      <c r="R334" s="32" t="s">
        <v>264</v>
      </c>
      <c r="S334" s="33"/>
      <c r="T334" s="33"/>
      <c r="V334" s="6"/>
      <c r="X334" s="31"/>
      <c r="Z334" s="31"/>
      <c r="AB334" s="31"/>
    </row>
    <row r="335" spans="2:28" ht="15" customHeight="1" x14ac:dyDescent="0.15">
      <c r="B335" s="33" t="s">
        <v>427</v>
      </c>
      <c r="C335" s="34"/>
      <c r="G335" s="6"/>
      <c r="H335" s="6"/>
      <c r="I335" s="6"/>
      <c r="M335" s="6"/>
      <c r="N335" s="6"/>
      <c r="O335" s="6"/>
      <c r="P335" s="6"/>
      <c r="R335" s="32" t="s">
        <v>265</v>
      </c>
      <c r="S335" s="33"/>
      <c r="T335" s="33"/>
      <c r="V335" s="6"/>
      <c r="X335" s="31"/>
      <c r="Z335" s="31"/>
      <c r="AB335" s="31"/>
    </row>
    <row r="336" spans="2:28" ht="15" customHeight="1" x14ac:dyDescent="0.15">
      <c r="B336" s="33" t="s">
        <v>428</v>
      </c>
      <c r="C336" s="34"/>
      <c r="G336" s="6"/>
      <c r="H336" s="6"/>
      <c r="I336" s="6"/>
      <c r="M336" s="6"/>
      <c r="N336" s="6"/>
      <c r="O336" s="6"/>
      <c r="P336" s="6"/>
      <c r="R336" s="32" t="s">
        <v>266</v>
      </c>
      <c r="S336" s="33"/>
      <c r="T336" s="33"/>
      <c r="V336" s="6"/>
      <c r="X336" s="31"/>
      <c r="Z336" s="31"/>
      <c r="AB336" s="31"/>
    </row>
    <row r="337" spans="2:29" ht="15" customHeight="1" x14ac:dyDescent="0.15">
      <c r="B337" s="33" t="s">
        <v>429</v>
      </c>
      <c r="C337" s="34"/>
      <c r="G337" s="6"/>
      <c r="H337" s="6"/>
      <c r="I337" s="6"/>
      <c r="M337" s="6"/>
      <c r="N337" s="6"/>
      <c r="O337" s="6"/>
      <c r="P337" s="6"/>
      <c r="R337" s="32" t="s">
        <v>267</v>
      </c>
      <c r="S337" s="33"/>
      <c r="T337" s="33"/>
      <c r="V337" s="6"/>
      <c r="X337" s="31"/>
      <c r="Z337" s="31"/>
      <c r="AB337" s="31"/>
    </row>
    <row r="338" spans="2:29" ht="15" customHeight="1" x14ac:dyDescent="0.15">
      <c r="B338" s="33" t="s">
        <v>430</v>
      </c>
      <c r="C338" s="34"/>
      <c r="G338" s="6"/>
      <c r="H338" s="6"/>
      <c r="I338" s="6"/>
      <c r="M338" s="6"/>
      <c r="N338" s="6"/>
      <c r="O338" s="6"/>
      <c r="P338" s="6"/>
      <c r="R338" s="32" t="s">
        <v>268</v>
      </c>
      <c r="S338" s="33"/>
      <c r="T338" s="33"/>
      <c r="V338" s="6"/>
      <c r="X338" s="31"/>
      <c r="Z338" s="31"/>
      <c r="AB338" s="31"/>
    </row>
    <row r="339" spans="2:29" ht="15" customHeight="1" x14ac:dyDescent="0.15">
      <c r="B339" s="15" t="s">
        <v>431</v>
      </c>
      <c r="C339" s="35"/>
      <c r="D339" s="36"/>
      <c r="E339" s="40"/>
      <c r="F339" s="36"/>
      <c r="G339" s="40"/>
      <c r="H339" s="40"/>
      <c r="I339" s="40"/>
      <c r="J339" s="36"/>
      <c r="K339" s="40"/>
      <c r="L339" s="36"/>
      <c r="M339" s="40"/>
      <c r="N339" s="40"/>
      <c r="O339" s="40"/>
      <c r="P339" s="40"/>
      <c r="Q339" s="36"/>
      <c r="R339" s="39" t="s">
        <v>269</v>
      </c>
      <c r="S339" s="15"/>
      <c r="T339" s="15"/>
      <c r="U339" s="16"/>
      <c r="V339" s="40"/>
      <c r="W339" s="36"/>
      <c r="X339" s="45"/>
      <c r="Y339" s="36"/>
      <c r="Z339" s="45"/>
      <c r="AA339" s="36"/>
      <c r="AB339" s="45"/>
      <c r="AC339" s="46"/>
    </row>
    <row r="340" spans="2:29" ht="15" customHeight="1" x14ac:dyDescent="0.15">
      <c r="B340" s="4" t="s">
        <v>432</v>
      </c>
      <c r="C340" s="19">
        <v>1.1574074074074073E-3</v>
      </c>
      <c r="D340" s="20">
        <v>1</v>
      </c>
      <c r="E340" s="6">
        <v>10</v>
      </c>
      <c r="F340" s="20">
        <v>10</v>
      </c>
      <c r="G340" s="3">
        <v>200</v>
      </c>
      <c r="H340" s="3">
        <v>100</v>
      </c>
      <c r="I340" s="3">
        <v>100</v>
      </c>
      <c r="J340" s="20">
        <v>300</v>
      </c>
      <c r="K340" s="6">
        <v>2525</v>
      </c>
      <c r="L340" s="20">
        <v>2</v>
      </c>
      <c r="M340" s="3">
        <v>2100</v>
      </c>
      <c r="N340" s="3">
        <v>1100</v>
      </c>
      <c r="O340" s="3">
        <v>1100</v>
      </c>
      <c r="P340" s="3">
        <v>3000</v>
      </c>
      <c r="Q340" s="20">
        <v>100</v>
      </c>
      <c r="R340" s="4" t="s">
        <v>433</v>
      </c>
      <c r="X340" s="25" t="s">
        <v>434</v>
      </c>
      <c r="Y340" s="50">
        <v>0.05</v>
      </c>
      <c r="Z340" s="51" t="s">
        <v>435</v>
      </c>
      <c r="AA340" s="50">
        <v>0.52</v>
      </c>
    </row>
    <row r="341" spans="2:29" ht="15" customHeight="1" x14ac:dyDescent="0.15">
      <c r="B341" s="4" t="s">
        <v>436</v>
      </c>
      <c r="C341" s="19">
        <v>2.3148148148148151E-3</v>
      </c>
      <c r="D341" s="20">
        <v>1</v>
      </c>
      <c r="E341" s="6">
        <v>25</v>
      </c>
      <c r="F341" s="20">
        <v>25</v>
      </c>
      <c r="G341" s="3">
        <v>360</v>
      </c>
      <c r="H341" s="3">
        <v>180</v>
      </c>
      <c r="I341" s="3">
        <v>180</v>
      </c>
      <c r="J341" s="20">
        <v>540</v>
      </c>
      <c r="K341" s="6">
        <v>2575</v>
      </c>
      <c r="L341" s="20">
        <v>5</v>
      </c>
      <c r="M341" s="3">
        <v>900</v>
      </c>
      <c r="N341" s="3">
        <v>500</v>
      </c>
      <c r="O341" s="3">
        <v>500</v>
      </c>
      <c r="P341" s="3">
        <v>1400</v>
      </c>
      <c r="Q341" s="20">
        <v>200</v>
      </c>
      <c r="R341" s="4" t="s">
        <v>433</v>
      </c>
      <c r="X341" s="30" t="s">
        <v>434</v>
      </c>
      <c r="Y341" s="44">
        <v>0.1</v>
      </c>
      <c r="Z341" s="52" t="s">
        <v>435</v>
      </c>
      <c r="AA341" s="44">
        <v>0.54</v>
      </c>
    </row>
    <row r="342" spans="2:29" ht="15" customHeight="1" x14ac:dyDescent="0.15">
      <c r="B342" s="4" t="s">
        <v>437</v>
      </c>
      <c r="C342" s="19">
        <v>4.6296296296296302E-3</v>
      </c>
      <c r="D342" s="20">
        <v>1</v>
      </c>
      <c r="E342" s="6">
        <v>50</v>
      </c>
      <c r="F342" s="20">
        <v>40</v>
      </c>
      <c r="G342" s="3">
        <v>648</v>
      </c>
      <c r="H342" s="3">
        <v>324</v>
      </c>
      <c r="I342" s="3">
        <v>324</v>
      </c>
      <c r="J342" s="20">
        <v>972</v>
      </c>
      <c r="K342" s="6">
        <v>2600</v>
      </c>
      <c r="L342" s="20">
        <v>15</v>
      </c>
      <c r="M342" s="3">
        <v>1100</v>
      </c>
      <c r="N342" s="3">
        <v>500</v>
      </c>
      <c r="O342" s="3">
        <v>500</v>
      </c>
      <c r="P342" s="3">
        <v>1600</v>
      </c>
      <c r="Q342" s="20">
        <v>200</v>
      </c>
      <c r="R342" s="4" t="s">
        <v>433</v>
      </c>
      <c r="X342" s="30" t="s">
        <v>434</v>
      </c>
      <c r="Y342" s="44">
        <v>0.15</v>
      </c>
      <c r="Z342" s="52" t="s">
        <v>435</v>
      </c>
      <c r="AA342" s="44">
        <v>0.56000000000000005</v>
      </c>
    </row>
    <row r="343" spans="2:29" ht="15" customHeight="1" x14ac:dyDescent="0.15">
      <c r="B343" s="4" t="s">
        <v>438</v>
      </c>
      <c r="C343" s="19">
        <v>9.2592592592592605E-3</v>
      </c>
      <c r="D343" s="20">
        <v>70</v>
      </c>
      <c r="E343" s="6">
        <v>200</v>
      </c>
      <c r="F343" s="20">
        <v>60</v>
      </c>
      <c r="G343" s="3">
        <v>1167</v>
      </c>
      <c r="H343" s="3">
        <v>584</v>
      </c>
      <c r="I343" s="3">
        <v>584</v>
      </c>
      <c r="J343" s="20">
        <v>1750</v>
      </c>
      <c r="K343" s="6">
        <v>2650</v>
      </c>
      <c r="L343" s="20">
        <v>25</v>
      </c>
      <c r="M343" s="3">
        <v>1500</v>
      </c>
      <c r="N343" s="3">
        <v>800</v>
      </c>
      <c r="O343" s="3">
        <v>800</v>
      </c>
      <c r="P343" s="3">
        <v>2200</v>
      </c>
      <c r="Q343" s="20">
        <v>250</v>
      </c>
      <c r="R343" s="4" t="s">
        <v>433</v>
      </c>
      <c r="X343" s="30" t="s">
        <v>434</v>
      </c>
      <c r="Y343" s="44">
        <v>0.2</v>
      </c>
      <c r="Z343" s="52" t="s">
        <v>435</v>
      </c>
      <c r="AA343" s="44">
        <v>0.57999999999999996</v>
      </c>
    </row>
    <row r="344" spans="2:29" ht="15" customHeight="1" x14ac:dyDescent="0.15">
      <c r="B344" s="4" t="s">
        <v>439</v>
      </c>
      <c r="C344" s="19">
        <v>1.8518518518518521E-2</v>
      </c>
      <c r="D344" s="20">
        <v>130</v>
      </c>
      <c r="E344" s="6">
        <v>400</v>
      </c>
      <c r="F344" s="20">
        <v>90</v>
      </c>
      <c r="G344" s="3">
        <v>2101</v>
      </c>
      <c r="H344" s="3">
        <v>1052</v>
      </c>
      <c r="I344" s="3">
        <v>1052</v>
      </c>
      <c r="J344" s="20">
        <v>3150</v>
      </c>
      <c r="K344" s="6">
        <v>2675</v>
      </c>
      <c r="L344" s="20">
        <v>45</v>
      </c>
      <c r="M344" s="3">
        <v>2200</v>
      </c>
      <c r="N344" s="3">
        <v>1100</v>
      </c>
      <c r="O344" s="3">
        <v>1100</v>
      </c>
      <c r="P344" s="3">
        <v>3200</v>
      </c>
      <c r="Q344" s="20">
        <v>450</v>
      </c>
      <c r="R344" s="4" t="s">
        <v>440</v>
      </c>
      <c r="X344" s="30" t="s">
        <v>434</v>
      </c>
      <c r="Y344" s="44">
        <v>0.25</v>
      </c>
      <c r="Z344" s="52" t="s">
        <v>435</v>
      </c>
      <c r="AA344" s="44">
        <v>0.6</v>
      </c>
    </row>
    <row r="345" spans="2:29" ht="15" customHeight="1" x14ac:dyDescent="0.15">
      <c r="B345" s="4" t="s">
        <v>441</v>
      </c>
      <c r="C345" s="19">
        <v>3.7037037037037042E-2</v>
      </c>
      <c r="D345" s="20">
        <v>130</v>
      </c>
      <c r="E345" s="6">
        <v>500</v>
      </c>
      <c r="F345" s="20">
        <v>135</v>
      </c>
      <c r="G345" s="3">
        <v>4202</v>
      </c>
      <c r="H345" s="3">
        <v>2104</v>
      </c>
      <c r="I345" s="3">
        <v>2104</v>
      </c>
      <c r="J345" s="20">
        <v>6300</v>
      </c>
      <c r="K345" s="6">
        <v>10000</v>
      </c>
      <c r="L345" s="20">
        <v>70</v>
      </c>
      <c r="M345" s="3">
        <v>3500</v>
      </c>
      <c r="N345" s="3">
        <v>1700</v>
      </c>
      <c r="O345" s="3">
        <v>1700</v>
      </c>
      <c r="P345" s="3">
        <v>5200</v>
      </c>
      <c r="Q345" s="20">
        <v>350</v>
      </c>
      <c r="R345" s="32" t="s">
        <v>224</v>
      </c>
      <c r="X345" s="30" t="s">
        <v>434</v>
      </c>
      <c r="Y345" s="44">
        <v>0.3</v>
      </c>
      <c r="Z345" s="52" t="s">
        <v>435</v>
      </c>
      <c r="AA345" s="44">
        <v>0.62</v>
      </c>
    </row>
    <row r="346" spans="2:29" ht="15" customHeight="1" x14ac:dyDescent="0.15">
      <c r="B346" s="4" t="s">
        <v>442</v>
      </c>
      <c r="C346" s="19">
        <v>7.407407407407407E-2</v>
      </c>
      <c r="D346" s="20">
        <v>300</v>
      </c>
      <c r="E346" s="6">
        <v>500</v>
      </c>
      <c r="F346" s="20">
        <v>215</v>
      </c>
      <c r="G346" s="3">
        <v>8404</v>
      </c>
      <c r="H346" s="3">
        <v>4208</v>
      </c>
      <c r="I346" s="3">
        <v>4208</v>
      </c>
      <c r="J346" s="20">
        <v>12600</v>
      </c>
      <c r="K346" s="6">
        <v>10000</v>
      </c>
      <c r="L346" s="20">
        <v>115</v>
      </c>
      <c r="M346" s="3">
        <v>6000</v>
      </c>
      <c r="N346" s="3">
        <v>3000</v>
      </c>
      <c r="O346" s="3">
        <v>3000</v>
      </c>
      <c r="P346" s="3">
        <v>9000</v>
      </c>
      <c r="Q346" s="20">
        <v>250</v>
      </c>
      <c r="R346" s="32" t="s">
        <v>227</v>
      </c>
      <c r="X346" s="30" t="s">
        <v>434</v>
      </c>
      <c r="Y346" s="44">
        <v>0.35</v>
      </c>
      <c r="Z346" s="52" t="s">
        <v>435</v>
      </c>
      <c r="AA346" s="44">
        <v>0.64</v>
      </c>
    </row>
    <row r="347" spans="2:29" ht="15" customHeight="1" x14ac:dyDescent="0.15">
      <c r="B347" s="4" t="s">
        <v>443</v>
      </c>
      <c r="C347" s="19">
        <v>0.14814814814814814</v>
      </c>
      <c r="D347" s="20">
        <v>300</v>
      </c>
      <c r="E347" s="6">
        <v>500</v>
      </c>
      <c r="F347" s="20">
        <v>310</v>
      </c>
      <c r="G347" s="3">
        <v>16808</v>
      </c>
      <c r="H347" s="3">
        <v>8416</v>
      </c>
      <c r="I347" s="3">
        <v>8416</v>
      </c>
      <c r="J347" s="20">
        <v>25200</v>
      </c>
      <c r="K347" s="6">
        <v>10000</v>
      </c>
      <c r="L347" s="20">
        <v>175</v>
      </c>
      <c r="M347" s="3">
        <v>10500</v>
      </c>
      <c r="N347" s="3">
        <v>5200</v>
      </c>
      <c r="O347" s="3">
        <v>5200</v>
      </c>
      <c r="P347" s="3">
        <v>15700</v>
      </c>
      <c r="Q347" s="20">
        <v>350</v>
      </c>
      <c r="R347" s="32" t="s">
        <v>230</v>
      </c>
      <c r="X347" s="30" t="s">
        <v>434</v>
      </c>
      <c r="Y347" s="44">
        <v>0.4</v>
      </c>
      <c r="Z347" s="52" t="s">
        <v>435</v>
      </c>
      <c r="AA347" s="44">
        <v>0.66</v>
      </c>
    </row>
    <row r="348" spans="2:29" ht="15" customHeight="1" x14ac:dyDescent="0.15">
      <c r="B348" s="4" t="s">
        <v>444</v>
      </c>
      <c r="C348" s="19">
        <v>0.29629629629629628</v>
      </c>
      <c r="D348" s="20">
        <v>650</v>
      </c>
      <c r="E348" s="6">
        <v>500</v>
      </c>
      <c r="F348" s="20">
        <v>475</v>
      </c>
      <c r="G348" s="3">
        <v>33616</v>
      </c>
      <c r="H348" s="3">
        <v>16832</v>
      </c>
      <c r="I348" s="3">
        <v>16832</v>
      </c>
      <c r="J348" s="20">
        <v>50400</v>
      </c>
      <c r="K348" s="6">
        <v>30000</v>
      </c>
      <c r="L348" s="20">
        <v>250</v>
      </c>
      <c r="M348" s="3">
        <v>14800</v>
      </c>
      <c r="N348" s="3">
        <v>14800</v>
      </c>
      <c r="O348" s="3">
        <v>3700</v>
      </c>
      <c r="P348" s="3">
        <v>37100</v>
      </c>
      <c r="Q348" s="20">
        <v>450</v>
      </c>
      <c r="R348" s="32" t="s">
        <v>231</v>
      </c>
      <c r="X348" s="30" t="s">
        <v>434</v>
      </c>
      <c r="Y348" s="44">
        <v>0.45</v>
      </c>
      <c r="Z348" s="52" t="s">
        <v>435</v>
      </c>
      <c r="AA348" s="44">
        <v>0.68</v>
      </c>
    </row>
    <row r="349" spans="2:29" ht="15" customHeight="1" x14ac:dyDescent="0.15">
      <c r="B349" s="4" t="s">
        <v>445</v>
      </c>
      <c r="C349" s="19">
        <v>0.59259259259259256</v>
      </c>
      <c r="D349" s="20">
        <v>1000</v>
      </c>
      <c r="E349" s="6">
        <v>500</v>
      </c>
      <c r="F349" s="20">
        <v>715</v>
      </c>
      <c r="G349" s="3">
        <v>50424</v>
      </c>
      <c r="H349" s="3">
        <v>25248</v>
      </c>
      <c r="I349" s="3">
        <v>25248</v>
      </c>
      <c r="J349" s="20">
        <v>75600</v>
      </c>
      <c r="K349" s="6">
        <v>30000</v>
      </c>
      <c r="L349" s="20">
        <v>400</v>
      </c>
      <c r="M349" s="3">
        <v>10084</v>
      </c>
      <c r="N349" s="3">
        <v>5049</v>
      </c>
      <c r="O349" s="3">
        <v>5049</v>
      </c>
      <c r="P349" s="3">
        <v>15120</v>
      </c>
      <c r="Q349" s="20">
        <v>325</v>
      </c>
      <c r="R349" s="32" t="s">
        <v>232</v>
      </c>
      <c r="X349" s="30" t="s">
        <v>434</v>
      </c>
      <c r="Y349" s="44">
        <v>0.5</v>
      </c>
      <c r="Z349" s="52" t="s">
        <v>435</v>
      </c>
      <c r="AA349" s="44">
        <v>0.7</v>
      </c>
    </row>
    <row r="350" spans="2:29" ht="15" customHeight="1" x14ac:dyDescent="0.15">
      <c r="B350" s="4" t="s">
        <v>446</v>
      </c>
      <c r="R350" s="32" t="s">
        <v>233</v>
      </c>
      <c r="X350" s="30" t="s">
        <v>434</v>
      </c>
      <c r="Y350" s="44">
        <v>0.55000000000000004</v>
      </c>
      <c r="Z350" s="52" t="s">
        <v>435</v>
      </c>
      <c r="AA350" s="44">
        <v>0.72</v>
      </c>
    </row>
    <row r="351" spans="2:29" ht="15" customHeight="1" x14ac:dyDescent="0.15">
      <c r="B351" s="33" t="s">
        <v>447</v>
      </c>
      <c r="C351" s="34"/>
      <c r="M351" s="6"/>
      <c r="N351" s="6"/>
      <c r="O351" s="6"/>
      <c r="P351" s="6"/>
      <c r="R351" s="32" t="s">
        <v>234</v>
      </c>
      <c r="S351" s="33"/>
      <c r="T351" s="33"/>
      <c r="V351" s="6"/>
      <c r="X351" s="30" t="s">
        <v>434</v>
      </c>
      <c r="Y351" s="44">
        <v>0.6</v>
      </c>
      <c r="Z351" s="52" t="s">
        <v>435</v>
      </c>
      <c r="AA351" s="44">
        <v>0.74</v>
      </c>
      <c r="AB351" s="31"/>
    </row>
    <row r="352" spans="2:29" ht="15" customHeight="1" x14ac:dyDescent="0.15">
      <c r="B352" s="33" t="s">
        <v>448</v>
      </c>
      <c r="C352" s="34"/>
      <c r="M352" s="6"/>
      <c r="N352" s="6"/>
      <c r="O352" s="6"/>
      <c r="P352" s="6"/>
      <c r="R352" s="32" t="s">
        <v>235</v>
      </c>
      <c r="S352" s="33"/>
      <c r="T352" s="33"/>
      <c r="V352" s="6"/>
      <c r="X352" s="30" t="s">
        <v>434</v>
      </c>
      <c r="Y352" s="44">
        <v>0.65</v>
      </c>
      <c r="Z352" s="52" t="s">
        <v>435</v>
      </c>
      <c r="AA352" s="44">
        <v>0.76</v>
      </c>
      <c r="AB352" s="31"/>
    </row>
    <row r="353" spans="2:29" ht="15" customHeight="1" x14ac:dyDescent="0.15">
      <c r="B353" s="33" t="s">
        <v>449</v>
      </c>
      <c r="C353" s="34"/>
      <c r="M353" s="6"/>
      <c r="N353" s="6"/>
      <c r="O353" s="6"/>
      <c r="P353" s="6"/>
      <c r="R353" s="32" t="s">
        <v>236</v>
      </c>
      <c r="S353" s="33"/>
      <c r="T353" s="33"/>
      <c r="V353" s="6"/>
      <c r="X353" s="30" t="s">
        <v>434</v>
      </c>
      <c r="Y353" s="44">
        <v>0.7</v>
      </c>
      <c r="Z353" s="52" t="s">
        <v>435</v>
      </c>
      <c r="AA353" s="44">
        <v>0.78</v>
      </c>
      <c r="AB353" s="31"/>
    </row>
    <row r="354" spans="2:29" ht="15" customHeight="1" x14ac:dyDescent="0.15">
      <c r="B354" s="33" t="s">
        <v>450</v>
      </c>
      <c r="C354" s="34"/>
      <c r="M354" s="6"/>
      <c r="N354" s="6"/>
      <c r="O354" s="6"/>
      <c r="P354" s="6"/>
      <c r="R354" s="32" t="s">
        <v>237</v>
      </c>
      <c r="S354" s="33"/>
      <c r="T354" s="33"/>
      <c r="V354" s="6"/>
      <c r="X354" s="30" t="s">
        <v>434</v>
      </c>
      <c r="Y354" s="44">
        <v>0.75</v>
      </c>
      <c r="Z354" s="52" t="s">
        <v>435</v>
      </c>
      <c r="AA354" s="44">
        <v>0.8</v>
      </c>
      <c r="AB354" s="31"/>
    </row>
    <row r="355" spans="2:29" ht="15" customHeight="1" x14ac:dyDescent="0.15">
      <c r="B355" s="33" t="s">
        <v>451</v>
      </c>
      <c r="C355" s="34"/>
      <c r="M355" s="6"/>
      <c r="N355" s="6"/>
      <c r="O355" s="6"/>
      <c r="P355" s="6"/>
      <c r="R355" s="32" t="s">
        <v>238</v>
      </c>
      <c r="S355" s="33"/>
      <c r="T355" s="33"/>
      <c r="V355" s="6"/>
      <c r="X355" s="30" t="s">
        <v>434</v>
      </c>
      <c r="Y355" s="44">
        <v>0.8</v>
      </c>
      <c r="Z355" s="52" t="s">
        <v>435</v>
      </c>
      <c r="AA355" s="44">
        <v>0.82</v>
      </c>
      <c r="AB355" s="31"/>
    </row>
    <row r="356" spans="2:29" ht="15" customHeight="1" x14ac:dyDescent="0.15">
      <c r="B356" s="33" t="s">
        <v>452</v>
      </c>
      <c r="C356" s="34"/>
      <c r="G356" s="6"/>
      <c r="H356" s="6"/>
      <c r="I356" s="6"/>
      <c r="M356" s="6"/>
      <c r="N356" s="6"/>
      <c r="O356" s="6"/>
      <c r="P356" s="6"/>
      <c r="R356" s="32" t="s">
        <v>239</v>
      </c>
      <c r="S356" s="33"/>
      <c r="T356" s="33"/>
      <c r="V356" s="6"/>
      <c r="X356" s="30" t="s">
        <v>434</v>
      </c>
      <c r="Y356" s="44">
        <v>0.85</v>
      </c>
      <c r="Z356" s="52" t="s">
        <v>435</v>
      </c>
      <c r="AA356" s="44">
        <v>0.84</v>
      </c>
      <c r="AB356" s="31"/>
    </row>
    <row r="357" spans="2:29" ht="15" customHeight="1" x14ac:dyDescent="0.15">
      <c r="B357" s="33" t="s">
        <v>453</v>
      </c>
      <c r="C357" s="34"/>
      <c r="G357" s="6"/>
      <c r="H357" s="6"/>
      <c r="I357" s="6"/>
      <c r="M357" s="6"/>
      <c r="N357" s="6"/>
      <c r="O357" s="6"/>
      <c r="P357" s="6"/>
      <c r="R357" s="32" t="s">
        <v>240</v>
      </c>
      <c r="S357" s="33"/>
      <c r="T357" s="33"/>
      <c r="V357" s="6"/>
      <c r="X357" s="30" t="s">
        <v>434</v>
      </c>
      <c r="Y357" s="44">
        <v>0.9</v>
      </c>
      <c r="Z357" s="52" t="s">
        <v>435</v>
      </c>
      <c r="AA357" s="44">
        <v>0.86</v>
      </c>
      <c r="AB357" s="31"/>
    </row>
    <row r="358" spans="2:29" ht="15" customHeight="1" x14ac:dyDescent="0.15">
      <c r="B358" s="33" t="s">
        <v>454</v>
      </c>
      <c r="C358" s="34"/>
      <c r="G358" s="6"/>
      <c r="H358" s="6"/>
      <c r="I358" s="6"/>
      <c r="M358" s="6"/>
      <c r="N358" s="6"/>
      <c r="O358" s="6"/>
      <c r="P358" s="6"/>
      <c r="R358" s="32" t="s">
        <v>241</v>
      </c>
      <c r="S358" s="33"/>
      <c r="T358" s="33"/>
      <c r="V358" s="6"/>
      <c r="X358" s="30" t="s">
        <v>434</v>
      </c>
      <c r="Y358" s="44">
        <v>0.95</v>
      </c>
      <c r="Z358" s="52" t="s">
        <v>435</v>
      </c>
      <c r="AA358" s="44">
        <v>0.88</v>
      </c>
      <c r="AB358" s="31"/>
    </row>
    <row r="359" spans="2:29" ht="15" customHeight="1" x14ac:dyDescent="0.15">
      <c r="B359" s="33" t="s">
        <v>455</v>
      </c>
      <c r="C359" s="34"/>
      <c r="G359" s="6"/>
      <c r="H359" s="6"/>
      <c r="I359" s="6"/>
      <c r="M359" s="6"/>
      <c r="N359" s="6"/>
      <c r="O359" s="6"/>
      <c r="P359" s="6"/>
      <c r="R359" s="32" t="s">
        <v>242</v>
      </c>
      <c r="S359" s="33"/>
      <c r="T359" s="33"/>
      <c r="V359" s="6"/>
      <c r="X359" s="30" t="s">
        <v>434</v>
      </c>
      <c r="Y359" s="44">
        <v>1</v>
      </c>
      <c r="Z359" s="52" t="s">
        <v>435</v>
      </c>
      <c r="AA359" s="44">
        <v>0.9</v>
      </c>
      <c r="AB359" s="31"/>
    </row>
    <row r="360" spans="2:29" ht="15" customHeight="1" x14ac:dyDescent="0.15">
      <c r="B360" s="15" t="s">
        <v>456</v>
      </c>
      <c r="C360" s="35"/>
      <c r="D360" s="36"/>
      <c r="E360" s="40"/>
      <c r="F360" s="36"/>
      <c r="G360" s="40"/>
      <c r="H360" s="40"/>
      <c r="I360" s="40"/>
      <c r="J360" s="36"/>
      <c r="K360" s="40"/>
      <c r="L360" s="36"/>
      <c r="M360" s="40"/>
      <c r="N360" s="40"/>
      <c r="O360" s="40"/>
      <c r="P360" s="40"/>
      <c r="Q360" s="36"/>
      <c r="R360" s="39" t="s">
        <v>243</v>
      </c>
      <c r="S360" s="15"/>
      <c r="T360" s="15"/>
      <c r="U360" s="16"/>
      <c r="V360" s="40"/>
      <c r="W360" s="36"/>
      <c r="X360" s="41" t="s">
        <v>434</v>
      </c>
      <c r="Y360" s="46">
        <v>1.25</v>
      </c>
      <c r="Z360" s="53" t="s">
        <v>435</v>
      </c>
      <c r="AA360" s="46">
        <v>0.95</v>
      </c>
      <c r="AB360" s="45"/>
      <c r="AC360" s="46"/>
    </row>
    <row r="367" spans="2:29" ht="15" customHeight="1" x14ac:dyDescent="0.15">
      <c r="B367" s="4" t="s">
        <v>457</v>
      </c>
      <c r="C367" s="19">
        <v>0</v>
      </c>
      <c r="D367" s="20">
        <v>0</v>
      </c>
      <c r="E367" s="6">
        <v>10</v>
      </c>
      <c r="F367" s="20">
        <v>35</v>
      </c>
      <c r="G367" s="3">
        <v>0</v>
      </c>
      <c r="H367" s="3">
        <v>0</v>
      </c>
      <c r="I367" s="3">
        <v>0</v>
      </c>
      <c r="J367" s="20">
        <v>0</v>
      </c>
      <c r="T367" s="7" t="s">
        <v>458</v>
      </c>
      <c r="X367" s="30" t="s">
        <v>459</v>
      </c>
      <c r="Y367" s="20">
        <v>5</v>
      </c>
    </row>
    <row r="368" spans="2:29" ht="15" customHeight="1" x14ac:dyDescent="0.15">
      <c r="B368" s="4" t="s">
        <v>460</v>
      </c>
      <c r="E368" s="6">
        <v>25</v>
      </c>
      <c r="F368" s="20">
        <v>70</v>
      </c>
      <c r="G368" s="3">
        <v>190</v>
      </c>
      <c r="H368" s="3">
        <v>190</v>
      </c>
      <c r="I368" s="3">
        <v>190</v>
      </c>
      <c r="J368" s="20">
        <v>190</v>
      </c>
      <c r="R368" s="4" t="s">
        <v>461</v>
      </c>
      <c r="T368" s="4" t="s">
        <v>462</v>
      </c>
      <c r="X368" s="30" t="s">
        <v>459</v>
      </c>
      <c r="Y368" s="20">
        <v>6</v>
      </c>
    </row>
    <row r="369" spans="2:25" ht="15" customHeight="1" x14ac:dyDescent="0.15">
      <c r="B369" s="4" t="s">
        <v>463</v>
      </c>
      <c r="X369" s="30" t="s">
        <v>459</v>
      </c>
      <c r="Y369" s="20">
        <v>7</v>
      </c>
    </row>
    <row r="370" spans="2:25" ht="15" customHeight="1" x14ac:dyDescent="0.15">
      <c r="B370" s="4" t="s">
        <v>464</v>
      </c>
      <c r="X370" s="30" t="s">
        <v>459</v>
      </c>
      <c r="Y370" s="20">
        <v>8</v>
      </c>
    </row>
    <row r="371" spans="2:25" ht="15" customHeight="1" x14ac:dyDescent="0.15">
      <c r="B371" s="4" t="s">
        <v>465</v>
      </c>
      <c r="X371" s="30" t="s">
        <v>459</v>
      </c>
      <c r="Y371" s="20">
        <v>9</v>
      </c>
    </row>
    <row r="372" spans="2:25" ht="15" customHeight="1" x14ac:dyDescent="0.15">
      <c r="B372" s="4" t="s">
        <v>466</v>
      </c>
      <c r="X372" s="30" t="s">
        <v>459</v>
      </c>
      <c r="Y372" s="20">
        <v>10</v>
      </c>
    </row>
    <row r="373" spans="2:25" ht="15" customHeight="1" x14ac:dyDescent="0.15">
      <c r="B373" s="4" t="s">
        <v>467</v>
      </c>
      <c r="X373" s="30" t="s">
        <v>459</v>
      </c>
      <c r="Y373" s="20">
        <v>11</v>
      </c>
    </row>
    <row r="374" spans="2:25" ht="15" customHeight="1" x14ac:dyDescent="0.15">
      <c r="B374" s="4" t="s">
        <v>468</v>
      </c>
      <c r="X374" s="30" t="s">
        <v>459</v>
      </c>
      <c r="Y374" s="20">
        <v>12</v>
      </c>
    </row>
    <row r="375" spans="2:25" ht="15" customHeight="1" x14ac:dyDescent="0.15">
      <c r="B375" s="4" t="s">
        <v>469</v>
      </c>
      <c r="X375" s="30" t="s">
        <v>459</v>
      </c>
      <c r="Y375" s="20">
        <v>13</v>
      </c>
    </row>
    <row r="376" spans="2:25" ht="15" customHeight="1" x14ac:dyDescent="0.15">
      <c r="B376" s="4" t="s">
        <v>470</v>
      </c>
      <c r="X376" s="30" t="s">
        <v>459</v>
      </c>
      <c r="Y376" s="20">
        <v>14</v>
      </c>
    </row>
    <row r="377" spans="2:25" ht="15" customHeight="1" x14ac:dyDescent="0.15">
      <c r="B377" s="4" t="s">
        <v>471</v>
      </c>
      <c r="X377" s="30" t="s">
        <v>459</v>
      </c>
      <c r="Y377" s="20">
        <v>15</v>
      </c>
    </row>
    <row r="378" spans="2:25" ht="15" customHeight="1" x14ac:dyDescent="0.15">
      <c r="B378" s="4" t="s">
        <v>472</v>
      </c>
      <c r="X378" s="30" t="s">
        <v>459</v>
      </c>
      <c r="Y378" s="20">
        <v>16</v>
      </c>
    </row>
    <row r="379" spans="2:25" ht="15" customHeight="1" x14ac:dyDescent="0.15">
      <c r="B379" s="4" t="s">
        <v>473</v>
      </c>
      <c r="X379" s="30" t="s">
        <v>459</v>
      </c>
      <c r="Y379" s="20">
        <v>17</v>
      </c>
    </row>
    <row r="380" spans="2:25" ht="15" customHeight="1" x14ac:dyDescent="0.15">
      <c r="B380" s="4" t="s">
        <v>474</v>
      </c>
      <c r="X380" s="30" t="s">
        <v>459</v>
      </c>
      <c r="Y380" s="20">
        <v>18</v>
      </c>
    </row>
    <row r="381" spans="2:25" ht="15" customHeight="1" x14ac:dyDescent="0.15">
      <c r="B381" s="4" t="s">
        <v>475</v>
      </c>
      <c r="X381" s="30" t="s">
        <v>459</v>
      </c>
      <c r="Y381" s="20">
        <v>19</v>
      </c>
    </row>
    <row r="382" spans="2:25" ht="15" customHeight="1" x14ac:dyDescent="0.15">
      <c r="B382" s="4" t="s">
        <v>476</v>
      </c>
      <c r="X382" s="30" t="s">
        <v>459</v>
      </c>
      <c r="Y382" s="20">
        <v>20</v>
      </c>
    </row>
    <row r="383" spans="2:25" ht="15" customHeight="1" x14ac:dyDescent="0.15">
      <c r="B383" s="4" t="s">
        <v>477</v>
      </c>
      <c r="X383" s="30" t="s">
        <v>459</v>
      </c>
      <c r="Y383" s="20">
        <v>21</v>
      </c>
    </row>
    <row r="384" spans="2:25" ht="15" customHeight="1" x14ac:dyDescent="0.15">
      <c r="B384" s="4" t="s">
        <v>478</v>
      </c>
      <c r="X384" s="30" t="s">
        <v>459</v>
      </c>
      <c r="Y384" s="20">
        <v>22</v>
      </c>
    </row>
    <row r="385" spans="2:29" ht="15" customHeight="1" x14ac:dyDescent="0.15">
      <c r="B385" s="4" t="s">
        <v>479</v>
      </c>
      <c r="X385" s="30" t="s">
        <v>459</v>
      </c>
      <c r="Y385" s="20">
        <v>23</v>
      </c>
    </row>
    <row r="386" spans="2:29" ht="15" customHeight="1" x14ac:dyDescent="0.15">
      <c r="B386" s="4" t="s">
        <v>480</v>
      </c>
      <c r="X386" s="30" t="s">
        <v>459</v>
      </c>
      <c r="Y386" s="20">
        <v>24</v>
      </c>
    </row>
    <row r="387" spans="2:29" ht="15" customHeight="1" x14ac:dyDescent="0.15">
      <c r="B387" s="15" t="s">
        <v>481</v>
      </c>
      <c r="C387" s="35"/>
      <c r="D387" s="36"/>
      <c r="E387" s="40"/>
      <c r="F387" s="36"/>
      <c r="G387" s="40"/>
      <c r="H387" s="40"/>
      <c r="I387" s="40"/>
      <c r="J387" s="36"/>
      <c r="K387" s="40"/>
      <c r="L387" s="36"/>
      <c r="M387" s="40"/>
      <c r="N387" s="40"/>
      <c r="O387" s="40"/>
      <c r="P387" s="40"/>
      <c r="Q387" s="36"/>
      <c r="R387" s="15"/>
      <c r="S387" s="15"/>
      <c r="T387" s="15"/>
      <c r="U387" s="16"/>
      <c r="V387" s="40"/>
      <c r="W387" s="36"/>
      <c r="X387" s="41" t="s">
        <v>459</v>
      </c>
      <c r="Y387" s="36">
        <v>25</v>
      </c>
      <c r="Z387" s="45" t="s">
        <v>482</v>
      </c>
      <c r="AA387" s="36">
        <v>2</v>
      </c>
      <c r="AB387" s="45"/>
      <c r="AC387" s="46"/>
    </row>
    <row r="388" spans="2:29" ht="15" customHeight="1" x14ac:dyDescent="0.15">
      <c r="G388" s="3">
        <f>SUM(G1:G349)</f>
        <v>3746644</v>
      </c>
      <c r="H388" s="3">
        <f>SUM(H1:H349)</f>
        <v>3648282</v>
      </c>
      <c r="I388" s="3">
        <f>SUM(I1:I349)</f>
        <v>2318046</v>
      </c>
      <c r="J388" s="3">
        <f>SUM(J1:J349)</f>
        <v>2625914</v>
      </c>
    </row>
  </sheetData>
  <mergeCells count="15">
    <mergeCell ref="K2:Q2"/>
    <mergeCell ref="B2:B3"/>
    <mergeCell ref="C2:C3"/>
    <mergeCell ref="D2:D3"/>
    <mergeCell ref="E2:F2"/>
    <mergeCell ref="G2:J2"/>
    <mergeCell ref="AE2:AE3"/>
    <mergeCell ref="AF2:AF3"/>
    <mergeCell ref="AG2:AG3"/>
    <mergeCell ref="R2:S3"/>
    <mergeCell ref="T2:U3"/>
    <mergeCell ref="V2:V3"/>
    <mergeCell ref="W2:W3"/>
    <mergeCell ref="X2:AC2"/>
    <mergeCell ref="AD2:AD3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K26" sqref="K26"/>
    </sheetView>
  </sheetViews>
  <sheetFormatPr defaultRowHeight="13.5" x14ac:dyDescent="0.15"/>
  <cols>
    <col min="7" max="7" width="10.25" bestFit="1" customWidth="1"/>
    <col min="9" max="9" width="11.625" bestFit="1" customWidth="1"/>
  </cols>
  <sheetData>
    <row r="1" spans="1:18" x14ac:dyDescent="0.15">
      <c r="A1" t="s">
        <v>722</v>
      </c>
      <c r="F1" t="s">
        <v>751</v>
      </c>
      <c r="G1" t="s">
        <v>741</v>
      </c>
      <c r="H1" t="s">
        <v>746</v>
      </c>
      <c r="I1" t="s">
        <v>747</v>
      </c>
      <c r="L1" t="s">
        <v>739</v>
      </c>
      <c r="M1" t="s">
        <v>740</v>
      </c>
      <c r="N1" t="s">
        <v>765</v>
      </c>
      <c r="P1" t="s">
        <v>763</v>
      </c>
    </row>
    <row r="2" spans="1:18" x14ac:dyDescent="0.15">
      <c r="G2" t="s">
        <v>742</v>
      </c>
      <c r="H2" t="s">
        <v>754</v>
      </c>
      <c r="I2" t="s">
        <v>748</v>
      </c>
      <c r="P2" t="s">
        <v>764</v>
      </c>
    </row>
    <row r="3" spans="1:18" x14ac:dyDescent="0.15">
      <c r="A3" t="s">
        <v>723</v>
      </c>
      <c r="G3" t="s">
        <v>743</v>
      </c>
      <c r="H3" t="s">
        <v>755</v>
      </c>
      <c r="I3" t="s">
        <v>752</v>
      </c>
    </row>
    <row r="4" spans="1:18" x14ac:dyDescent="0.15">
      <c r="G4" t="s">
        <v>744</v>
      </c>
      <c r="H4" t="s">
        <v>753</v>
      </c>
      <c r="I4" s="188" t="s">
        <v>767</v>
      </c>
      <c r="P4" t="s">
        <v>772</v>
      </c>
    </row>
    <row r="5" spans="1:18" x14ac:dyDescent="0.15">
      <c r="A5" t="s">
        <v>724</v>
      </c>
      <c r="G5" t="s">
        <v>745</v>
      </c>
      <c r="H5" t="s">
        <v>756</v>
      </c>
      <c r="I5" s="216" t="s">
        <v>768</v>
      </c>
    </row>
    <row r="6" spans="1:18" x14ac:dyDescent="0.15">
      <c r="H6" t="s">
        <v>757</v>
      </c>
    </row>
    <row r="7" spans="1:18" x14ac:dyDescent="0.15">
      <c r="A7" t="s">
        <v>725</v>
      </c>
      <c r="H7" t="s">
        <v>758</v>
      </c>
    </row>
    <row r="8" spans="1:18" x14ac:dyDescent="0.15">
      <c r="H8" t="s">
        <v>759</v>
      </c>
    </row>
    <row r="9" spans="1:18" x14ac:dyDescent="0.15">
      <c r="A9" t="s">
        <v>726</v>
      </c>
      <c r="H9" t="s">
        <v>760</v>
      </c>
      <c r="P9" t="s">
        <v>776</v>
      </c>
    </row>
    <row r="10" spans="1:18" x14ac:dyDescent="0.15">
      <c r="H10" t="s">
        <v>761</v>
      </c>
    </row>
    <row r="11" spans="1:18" x14ac:dyDescent="0.15">
      <c r="A11" t="s">
        <v>727</v>
      </c>
      <c r="H11" t="s">
        <v>762</v>
      </c>
      <c r="P11" t="s">
        <v>770</v>
      </c>
      <c r="Q11" t="s">
        <v>773</v>
      </c>
      <c r="R11" t="s">
        <v>774</v>
      </c>
    </row>
    <row r="13" spans="1:18" x14ac:dyDescent="0.15">
      <c r="A13" t="s">
        <v>728</v>
      </c>
      <c r="G13" t="s">
        <v>766</v>
      </c>
      <c r="H13" s="140" t="s">
        <v>754</v>
      </c>
      <c r="R13" t="s">
        <v>775</v>
      </c>
    </row>
    <row r="14" spans="1:18" x14ac:dyDescent="0.15">
      <c r="H14" s="140" t="s">
        <v>755</v>
      </c>
      <c r="L14" t="s">
        <v>771</v>
      </c>
    </row>
    <row r="15" spans="1:18" x14ac:dyDescent="0.15">
      <c r="A15" t="s">
        <v>729</v>
      </c>
      <c r="H15" s="140" t="s">
        <v>753</v>
      </c>
    </row>
    <row r="16" spans="1:18" x14ac:dyDescent="0.15">
      <c r="H16" s="140" t="s">
        <v>756</v>
      </c>
    </row>
    <row r="17" spans="1:8" x14ac:dyDescent="0.15">
      <c r="H17" s="140" t="s">
        <v>757</v>
      </c>
    </row>
    <row r="18" spans="1:8" x14ac:dyDescent="0.15">
      <c r="H18" s="140" t="s">
        <v>758</v>
      </c>
    </row>
    <row r="19" spans="1:8" x14ac:dyDescent="0.15">
      <c r="H19" s="140" t="s">
        <v>759</v>
      </c>
    </row>
    <row r="20" spans="1:8" x14ac:dyDescent="0.15">
      <c r="A20" t="s">
        <v>730</v>
      </c>
      <c r="H20" s="140" t="s">
        <v>760</v>
      </c>
    </row>
    <row r="21" spans="1:8" x14ac:dyDescent="0.15">
      <c r="H21" s="140" t="s">
        <v>761</v>
      </c>
    </row>
    <row r="22" spans="1:8" x14ac:dyDescent="0.15">
      <c r="A22" t="s">
        <v>731</v>
      </c>
      <c r="H22" s="140" t="s">
        <v>762</v>
      </c>
    </row>
    <row r="23" spans="1:8" x14ac:dyDescent="0.15">
      <c r="A23" t="s">
        <v>732</v>
      </c>
      <c r="B23" s="140" t="s">
        <v>732</v>
      </c>
      <c r="C23" s="140" t="s">
        <v>732</v>
      </c>
      <c r="D23" s="140" t="s">
        <v>732</v>
      </c>
      <c r="E23" s="140" t="s">
        <v>732</v>
      </c>
    </row>
    <row r="24" spans="1:8" x14ac:dyDescent="0.15">
      <c r="A24" t="s">
        <v>733</v>
      </c>
      <c r="G24" t="s">
        <v>769</v>
      </c>
      <c r="H24" s="140" t="s">
        <v>754</v>
      </c>
    </row>
    <row r="25" spans="1:8" x14ac:dyDescent="0.15">
      <c r="H25" s="140" t="s">
        <v>755</v>
      </c>
    </row>
    <row r="26" spans="1:8" x14ac:dyDescent="0.15">
      <c r="H26" s="140" t="s">
        <v>753</v>
      </c>
    </row>
    <row r="27" spans="1:8" x14ac:dyDescent="0.15">
      <c r="H27" s="140" t="s">
        <v>756</v>
      </c>
    </row>
    <row r="28" spans="1:8" x14ac:dyDescent="0.15">
      <c r="H28" s="140" t="s">
        <v>757</v>
      </c>
    </row>
    <row r="29" spans="1:8" x14ac:dyDescent="0.15">
      <c r="H29" s="140" t="s">
        <v>758</v>
      </c>
    </row>
    <row r="30" spans="1:8" x14ac:dyDescent="0.15">
      <c r="H30" s="140" t="s">
        <v>759</v>
      </c>
    </row>
    <row r="31" spans="1:8" x14ac:dyDescent="0.15">
      <c r="H31" s="140" t="s">
        <v>760</v>
      </c>
    </row>
    <row r="32" spans="1:8" x14ac:dyDescent="0.15">
      <c r="H32" s="140" t="s">
        <v>761</v>
      </c>
    </row>
    <row r="33" spans="1:8" x14ac:dyDescent="0.15">
      <c r="H33" s="140" t="s">
        <v>762</v>
      </c>
    </row>
    <row r="37" spans="1:8" x14ac:dyDescent="0.15">
      <c r="A37" t="s">
        <v>734</v>
      </c>
    </row>
    <row r="39" spans="1:8" s="140" customFormat="1" x14ac:dyDescent="0.15"/>
    <row r="40" spans="1:8" x14ac:dyDescent="0.15">
      <c r="A40" t="s">
        <v>735</v>
      </c>
    </row>
    <row r="41" spans="1:8" x14ac:dyDescent="0.15">
      <c r="A41" t="s">
        <v>736</v>
      </c>
    </row>
    <row r="42" spans="1:8" x14ac:dyDescent="0.15">
      <c r="A42" t="s">
        <v>737</v>
      </c>
      <c r="D42" t="s">
        <v>749</v>
      </c>
      <c r="F42" t="s">
        <v>738</v>
      </c>
      <c r="G42" t="s">
        <v>750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="115" zoomScaleNormal="115" workbookViewId="0">
      <selection activeCell="F6" sqref="F6"/>
    </sheetView>
  </sheetViews>
  <sheetFormatPr defaultRowHeight="16.5" x14ac:dyDescent="0.15"/>
  <cols>
    <col min="1" max="1" width="12.875" style="60" bestFit="1" customWidth="1"/>
    <col min="2" max="2" width="27.375" style="60" customWidth="1"/>
    <col min="3" max="4" width="9" style="60"/>
    <col min="5" max="5" width="9" style="80"/>
    <col min="6" max="6" width="12.375" style="80" bestFit="1" customWidth="1"/>
    <col min="7" max="9" width="9" style="60"/>
    <col min="10" max="10" width="7.875" style="60" bestFit="1" customWidth="1"/>
    <col min="11" max="17" width="9" style="60"/>
    <col min="18" max="18" width="12.875" style="60" bestFit="1" customWidth="1"/>
    <col min="19" max="16384" width="9" style="60"/>
  </cols>
  <sheetData>
    <row r="1" spans="1:7" s="160" customFormat="1" ht="21" x14ac:dyDescent="0.15">
      <c r="A1" s="75" t="s">
        <v>597</v>
      </c>
      <c r="B1" s="163"/>
      <c r="C1" s="163"/>
      <c r="D1" s="163"/>
      <c r="E1" s="163"/>
    </row>
    <row r="2" spans="1:7" s="160" customFormat="1" x14ac:dyDescent="0.15">
      <c r="A2" s="191" t="s">
        <v>672</v>
      </c>
      <c r="B2" s="191"/>
      <c r="E2" s="163"/>
    </row>
    <row r="3" spans="1:7" s="160" customFormat="1" x14ac:dyDescent="0.15">
      <c r="A3" s="163" t="s">
        <v>598</v>
      </c>
      <c r="B3" s="163"/>
      <c r="C3" s="163"/>
      <c r="D3" s="163"/>
      <c r="E3" s="163"/>
    </row>
    <row r="4" spans="1:7" s="163" customFormat="1" x14ac:dyDescent="0.15">
      <c r="A4" s="163" t="s">
        <v>673</v>
      </c>
    </row>
    <row r="5" spans="1:7" s="163" customFormat="1" x14ac:dyDescent="0.15">
      <c r="A5" s="121" t="s">
        <v>674</v>
      </c>
    </row>
    <row r="6" spans="1:7" s="163" customFormat="1" x14ac:dyDescent="0.15">
      <c r="A6" s="121" t="s">
        <v>675</v>
      </c>
    </row>
    <row r="7" spans="1:7" s="160" customFormat="1" x14ac:dyDescent="0.15"/>
    <row r="8" spans="1:7" s="160" customFormat="1" ht="21" x14ac:dyDescent="0.15">
      <c r="A8" s="75" t="s">
        <v>676</v>
      </c>
    </row>
    <row r="9" spans="1:7" x14ac:dyDescent="0.15">
      <c r="A9" s="163" t="s">
        <v>679</v>
      </c>
      <c r="B9" s="163" t="s">
        <v>678</v>
      </c>
      <c r="C9" s="163"/>
      <c r="D9" s="193"/>
      <c r="E9" s="193"/>
      <c r="F9" s="193"/>
      <c r="G9" s="193"/>
    </row>
    <row r="10" spans="1:7" s="167" customFormat="1" x14ac:dyDescent="0.15">
      <c r="A10" s="168" t="s">
        <v>685</v>
      </c>
      <c r="B10" s="166"/>
      <c r="C10" s="166"/>
      <c r="D10" s="165"/>
      <c r="E10" s="165"/>
      <c r="F10" s="165"/>
      <c r="G10" s="165"/>
    </row>
    <row r="11" spans="1:7" x14ac:dyDescent="0.15">
      <c r="A11" s="194" t="s">
        <v>686</v>
      </c>
      <c r="B11" s="195"/>
      <c r="C11" s="195"/>
      <c r="D11" s="195"/>
      <c r="E11" s="195"/>
      <c r="F11" s="195"/>
      <c r="G11" s="195"/>
    </row>
    <row r="12" spans="1:7" x14ac:dyDescent="0.15">
      <c r="A12" s="164" t="s">
        <v>677</v>
      </c>
      <c r="B12" s="164"/>
      <c r="C12" s="164"/>
      <c r="D12" s="164"/>
      <c r="E12" s="164"/>
      <c r="F12" s="164"/>
      <c r="G12" s="164"/>
    </row>
    <row r="13" spans="1:7" s="160" customFormat="1" x14ac:dyDescent="0.15">
      <c r="A13" s="164"/>
      <c r="B13" s="164"/>
      <c r="C13" s="164"/>
      <c r="D13" s="164"/>
      <c r="E13" s="164"/>
      <c r="F13" s="164"/>
      <c r="G13" s="164"/>
    </row>
    <row r="14" spans="1:7" s="58" customFormat="1" ht="21" x14ac:dyDescent="0.15">
      <c r="A14" s="75" t="s">
        <v>671</v>
      </c>
    </row>
    <row r="15" spans="1:7" s="58" customFormat="1" x14ac:dyDescent="0.15">
      <c r="A15" s="58" t="s">
        <v>546</v>
      </c>
    </row>
    <row r="16" spans="1:7" s="58" customFormat="1" x14ac:dyDescent="0.15">
      <c r="A16" s="120" t="s">
        <v>547</v>
      </c>
    </row>
    <row r="17" spans="1:3" s="58" customFormat="1" x14ac:dyDescent="0.15">
      <c r="A17" s="121" t="s">
        <v>582</v>
      </c>
    </row>
    <row r="18" spans="1:3" s="58" customFormat="1" x14ac:dyDescent="0.15">
      <c r="A18" s="121" t="s">
        <v>583</v>
      </c>
    </row>
    <row r="20" spans="1:3" ht="21" x14ac:dyDescent="0.15">
      <c r="A20" s="75" t="s">
        <v>670</v>
      </c>
      <c r="B20" s="76"/>
    </row>
    <row r="21" spans="1:3" x14ac:dyDescent="0.15">
      <c r="A21" s="77" t="s">
        <v>539</v>
      </c>
      <c r="B21" s="76"/>
    </row>
    <row r="22" spans="1:3" x14ac:dyDescent="0.15">
      <c r="A22" s="78" t="s">
        <v>540</v>
      </c>
      <c r="B22" s="78" t="s">
        <v>541</v>
      </c>
    </row>
    <row r="23" spans="1:3" x14ac:dyDescent="0.15">
      <c r="A23" s="79">
        <v>1</v>
      </c>
      <c r="B23" s="79" t="s">
        <v>542</v>
      </c>
    </row>
    <row r="24" spans="1:3" x14ac:dyDescent="0.15">
      <c r="A24" s="79">
        <v>2</v>
      </c>
      <c r="B24" s="79" t="s">
        <v>543</v>
      </c>
    </row>
    <row r="25" spans="1:3" ht="28.5" x14ac:dyDescent="0.15">
      <c r="A25" s="79">
        <v>3</v>
      </c>
      <c r="B25" s="79" t="s">
        <v>544</v>
      </c>
    </row>
    <row r="26" spans="1:3" x14ac:dyDescent="0.15">
      <c r="A26" s="79">
        <v>4</v>
      </c>
      <c r="B26" s="79" t="s">
        <v>545</v>
      </c>
    </row>
    <row r="27" spans="1:3" s="160" customFormat="1" x14ac:dyDescent="0.15">
      <c r="A27" s="79"/>
      <c r="B27" s="79"/>
    </row>
    <row r="28" spans="1:3" s="58" customFormat="1" ht="21" x14ac:dyDescent="0.15">
      <c r="A28" s="75" t="s">
        <v>581</v>
      </c>
    </row>
    <row r="29" spans="1:3" s="58" customFormat="1" x14ac:dyDescent="0.15">
      <c r="A29" s="117" t="s">
        <v>514</v>
      </c>
      <c r="B29" s="117" t="s">
        <v>515</v>
      </c>
      <c r="C29" s="117" t="s">
        <v>516</v>
      </c>
    </row>
    <row r="30" spans="1:3" s="58" customFormat="1" ht="40.5" x14ac:dyDescent="0.15">
      <c r="A30" s="118" t="s">
        <v>517</v>
      </c>
      <c r="B30" s="118" t="s">
        <v>518</v>
      </c>
      <c r="C30" s="118" t="s">
        <v>519</v>
      </c>
    </row>
    <row r="31" spans="1:3" s="58" customFormat="1" x14ac:dyDescent="0.15">
      <c r="A31" s="118" t="s">
        <v>520</v>
      </c>
      <c r="B31" s="118" t="s">
        <v>521</v>
      </c>
      <c r="C31" s="118" t="s">
        <v>519</v>
      </c>
    </row>
    <row r="32" spans="1:3" s="58" customFormat="1" ht="27" x14ac:dyDescent="0.15">
      <c r="A32" s="118" t="s">
        <v>522</v>
      </c>
      <c r="B32" s="118" t="s">
        <v>523</v>
      </c>
      <c r="C32" s="118" t="s">
        <v>519</v>
      </c>
    </row>
    <row r="33" spans="1:7" s="58" customFormat="1" x14ac:dyDescent="0.15">
      <c r="A33" s="118" t="s">
        <v>524</v>
      </c>
      <c r="B33" s="192" t="s">
        <v>525</v>
      </c>
      <c r="C33" s="118" t="s">
        <v>519</v>
      </c>
    </row>
    <row r="34" spans="1:7" s="58" customFormat="1" x14ac:dyDescent="0.15">
      <c r="A34" s="118" t="s">
        <v>526</v>
      </c>
      <c r="B34" s="192"/>
      <c r="C34" s="118" t="s">
        <v>519</v>
      </c>
    </row>
    <row r="35" spans="1:7" s="58" customFormat="1" x14ac:dyDescent="0.15">
      <c r="A35" s="118" t="s">
        <v>527</v>
      </c>
      <c r="B35" s="192"/>
      <c r="C35" s="118" t="s">
        <v>519</v>
      </c>
    </row>
    <row r="36" spans="1:7" s="58" customFormat="1" x14ac:dyDescent="0.15">
      <c r="A36" s="118" t="s">
        <v>528</v>
      </c>
      <c r="B36" s="192"/>
      <c r="C36" s="118" t="s">
        <v>519</v>
      </c>
    </row>
    <row r="37" spans="1:7" s="58" customFormat="1" x14ac:dyDescent="0.15">
      <c r="A37" s="118" t="s">
        <v>529</v>
      </c>
      <c r="B37" s="118" t="s">
        <v>530</v>
      </c>
      <c r="C37" s="118" t="s">
        <v>519</v>
      </c>
    </row>
    <row r="38" spans="1:7" s="58" customFormat="1" ht="27" x14ac:dyDescent="0.15">
      <c r="A38" s="118" t="s">
        <v>531</v>
      </c>
      <c r="B38" s="118" t="s">
        <v>532</v>
      </c>
      <c r="C38" s="118" t="s">
        <v>519</v>
      </c>
    </row>
    <row r="39" spans="1:7" s="58" customFormat="1" x14ac:dyDescent="0.15">
      <c r="A39" s="118" t="s">
        <v>533</v>
      </c>
      <c r="B39" s="118" t="s">
        <v>534</v>
      </c>
      <c r="C39" s="118" t="s">
        <v>519</v>
      </c>
    </row>
    <row r="40" spans="1:7" s="58" customFormat="1" ht="27" x14ac:dyDescent="0.15">
      <c r="A40" s="119" t="s">
        <v>535</v>
      </c>
      <c r="B40" s="119" t="s">
        <v>536</v>
      </c>
      <c r="C40" s="118" t="s">
        <v>519</v>
      </c>
    </row>
    <row r="41" spans="1:7" s="58" customFormat="1" x14ac:dyDescent="0.15">
      <c r="A41" s="119" t="s">
        <v>537</v>
      </c>
      <c r="B41" s="119" t="s">
        <v>538</v>
      </c>
      <c r="C41" s="118" t="s">
        <v>519</v>
      </c>
    </row>
    <row r="42" spans="1:7" s="58" customFormat="1" x14ac:dyDescent="0.15"/>
    <row r="43" spans="1:7" x14ac:dyDescent="0.15">
      <c r="A43" s="170" t="s">
        <v>687</v>
      </c>
      <c r="B43" s="159"/>
      <c r="C43" s="159"/>
    </row>
    <row r="44" spans="1:7" s="167" customFormat="1" x14ac:dyDescent="0.15">
      <c r="A44" s="61" t="s">
        <v>488</v>
      </c>
      <c r="B44" s="61" t="s">
        <v>489</v>
      </c>
      <c r="C44" s="61" t="s">
        <v>490</v>
      </c>
    </row>
    <row r="45" spans="1:7" s="167" customFormat="1" x14ac:dyDescent="0.15">
      <c r="A45" s="161" t="s">
        <v>491</v>
      </c>
      <c r="B45" s="162" t="s">
        <v>492</v>
      </c>
      <c r="C45" s="162">
        <v>0.5</v>
      </c>
    </row>
    <row r="46" spans="1:7" s="167" customFormat="1" ht="33" customHeight="1" x14ac:dyDescent="0.15">
      <c r="A46" s="161" t="s">
        <v>493</v>
      </c>
      <c r="B46" s="162">
        <v>1</v>
      </c>
      <c r="C46" s="162">
        <v>0.8</v>
      </c>
      <c r="D46" s="2"/>
      <c r="E46" s="2"/>
      <c r="F46" s="2"/>
      <c r="G46" s="2"/>
    </row>
    <row r="47" spans="1:7" s="167" customFormat="1" ht="49.5" customHeight="1" x14ac:dyDescent="0.15">
      <c r="A47" s="161" t="s">
        <v>494</v>
      </c>
      <c r="B47" s="162">
        <v>1</v>
      </c>
      <c r="C47" s="162">
        <v>1</v>
      </c>
    </row>
    <row r="48" spans="1:7" s="167" customFormat="1" x14ac:dyDescent="0.15">
      <c r="A48" s="161" t="s">
        <v>495</v>
      </c>
      <c r="B48" s="162">
        <v>1</v>
      </c>
      <c r="C48" s="162">
        <v>1.5</v>
      </c>
    </row>
    <row r="49" spans="1:6" s="167" customFormat="1" x14ac:dyDescent="0.15">
      <c r="A49" s="161" t="s">
        <v>491</v>
      </c>
      <c r="B49" s="162" t="s">
        <v>496</v>
      </c>
      <c r="C49" s="162">
        <v>2</v>
      </c>
    </row>
    <row r="50" spans="1:6" s="167" customFormat="1" x14ac:dyDescent="0.15">
      <c r="A50" s="161" t="s">
        <v>497</v>
      </c>
      <c r="B50" s="162">
        <v>1</v>
      </c>
      <c r="C50" s="162">
        <v>3</v>
      </c>
    </row>
    <row r="51" spans="1:6" s="167" customFormat="1" x14ac:dyDescent="0.15">
      <c r="A51" s="161" t="s">
        <v>498</v>
      </c>
      <c r="B51" s="162">
        <v>1</v>
      </c>
      <c r="C51" s="162">
        <v>4</v>
      </c>
    </row>
    <row r="52" spans="1:6" s="167" customFormat="1" x14ac:dyDescent="0.15">
      <c r="A52" s="161" t="s">
        <v>499</v>
      </c>
      <c r="B52" s="162">
        <v>2</v>
      </c>
      <c r="C52" s="162">
        <v>7</v>
      </c>
    </row>
    <row r="53" spans="1:6" s="167" customFormat="1" x14ac:dyDescent="0.15">
      <c r="A53" s="161" t="s">
        <v>500</v>
      </c>
      <c r="B53" s="162">
        <v>2</v>
      </c>
      <c r="C53" s="162">
        <v>7</v>
      </c>
    </row>
    <row r="54" spans="1:6" x14ac:dyDescent="0.15">
      <c r="A54" s="161" t="s">
        <v>495</v>
      </c>
      <c r="B54" s="162">
        <v>2</v>
      </c>
      <c r="C54" s="162">
        <v>10</v>
      </c>
      <c r="E54" s="60"/>
      <c r="F54" s="60"/>
    </row>
    <row r="55" spans="1:6" x14ac:dyDescent="0.15">
      <c r="A55" s="161" t="s">
        <v>497</v>
      </c>
      <c r="B55" s="162">
        <v>2</v>
      </c>
      <c r="C55" s="162">
        <v>14</v>
      </c>
      <c r="E55" s="60"/>
      <c r="F55" s="60"/>
    </row>
    <row r="56" spans="1:6" x14ac:dyDescent="0.15">
      <c r="A56" s="161" t="s">
        <v>501</v>
      </c>
      <c r="B56" s="162">
        <v>2</v>
      </c>
      <c r="C56" s="162">
        <v>14</v>
      </c>
    </row>
    <row r="57" spans="1:6" x14ac:dyDescent="0.15">
      <c r="A57" s="161" t="s">
        <v>500</v>
      </c>
      <c r="B57" s="162">
        <v>3</v>
      </c>
      <c r="C57" s="162">
        <v>21</v>
      </c>
      <c r="E57" s="60"/>
      <c r="F57" s="60"/>
    </row>
    <row r="58" spans="1:6" x14ac:dyDescent="0.15">
      <c r="A58" s="161" t="s">
        <v>499</v>
      </c>
      <c r="B58" s="162">
        <v>3</v>
      </c>
      <c r="C58" s="162">
        <v>30</v>
      </c>
      <c r="E58" s="60"/>
      <c r="F58" s="60"/>
    </row>
    <row r="59" spans="1:6" x14ac:dyDescent="0.15">
      <c r="A59" s="161" t="s">
        <v>495</v>
      </c>
      <c r="B59" s="162">
        <v>3</v>
      </c>
      <c r="C59" s="162">
        <v>40</v>
      </c>
    </row>
    <row r="60" spans="1:6" x14ac:dyDescent="0.15">
      <c r="A60" s="161" t="s">
        <v>501</v>
      </c>
      <c r="B60" s="162">
        <v>3</v>
      </c>
      <c r="C60" s="162">
        <v>45</v>
      </c>
      <c r="E60" s="60"/>
      <c r="F60" s="60"/>
    </row>
    <row r="61" spans="1:6" x14ac:dyDescent="0.15">
      <c r="A61" s="161" t="s">
        <v>500</v>
      </c>
      <c r="B61" s="162">
        <v>4</v>
      </c>
      <c r="C61" s="162">
        <v>60</v>
      </c>
      <c r="E61" s="60"/>
      <c r="F61" s="60"/>
    </row>
    <row r="62" spans="1:6" x14ac:dyDescent="0.15">
      <c r="A62" s="161" t="s">
        <v>499</v>
      </c>
      <c r="B62" s="162">
        <v>4</v>
      </c>
      <c r="C62" s="162">
        <v>90</v>
      </c>
      <c r="E62" s="60"/>
      <c r="F62" s="60"/>
    </row>
    <row r="63" spans="1:6" x14ac:dyDescent="0.15">
      <c r="A63" s="161" t="s">
        <v>499</v>
      </c>
      <c r="B63" s="162">
        <v>5</v>
      </c>
      <c r="C63" s="162">
        <v>150</v>
      </c>
      <c r="E63" s="60"/>
      <c r="F63" s="60"/>
    </row>
    <row r="64" spans="1:6" x14ac:dyDescent="0.15">
      <c r="A64" s="190" t="s">
        <v>607</v>
      </c>
      <c r="B64" s="190"/>
      <c r="C64" s="190"/>
      <c r="E64" s="60"/>
      <c r="F64" s="60"/>
    </row>
    <row r="65" spans="1:6" x14ac:dyDescent="0.15">
      <c r="A65" s="121" t="s">
        <v>606</v>
      </c>
      <c r="B65" s="161"/>
      <c r="C65" s="64"/>
      <c r="E65" s="60"/>
      <c r="F65" s="60"/>
    </row>
    <row r="66" spans="1:6" x14ac:dyDescent="0.15">
      <c r="A66" s="121" t="s">
        <v>604</v>
      </c>
      <c r="B66" s="161"/>
      <c r="C66" s="64"/>
      <c r="E66" s="60"/>
      <c r="F66" s="60"/>
    </row>
    <row r="67" spans="1:6" x14ac:dyDescent="0.15">
      <c r="A67" s="121" t="s">
        <v>605</v>
      </c>
      <c r="B67" s="161"/>
      <c r="C67" s="64"/>
      <c r="E67" s="60"/>
      <c r="F67" s="60"/>
    </row>
    <row r="68" spans="1:6" x14ac:dyDescent="0.15">
      <c r="A68" s="121" t="s">
        <v>665</v>
      </c>
      <c r="B68" s="131"/>
      <c r="C68" s="131"/>
      <c r="E68" s="60"/>
      <c r="F68" s="60"/>
    </row>
    <row r="69" spans="1:6" x14ac:dyDescent="0.15">
      <c r="A69" s="159"/>
      <c r="B69" s="159"/>
      <c r="C69" s="159"/>
      <c r="E69" s="60"/>
      <c r="F69" s="60"/>
    </row>
    <row r="70" spans="1:6" x14ac:dyDescent="0.15">
      <c r="E70" s="60"/>
      <c r="F70" s="60"/>
    </row>
    <row r="71" spans="1:6" x14ac:dyDescent="0.15">
      <c r="E71" s="60"/>
      <c r="F71" s="60"/>
    </row>
    <row r="72" spans="1:6" x14ac:dyDescent="0.15">
      <c r="E72" s="60"/>
      <c r="F72" s="60"/>
    </row>
    <row r="73" spans="1:6" x14ac:dyDescent="0.15">
      <c r="E73" s="60"/>
      <c r="F73" s="60"/>
    </row>
    <row r="74" spans="1:6" x14ac:dyDescent="0.15">
      <c r="E74" s="60"/>
      <c r="F74" s="60"/>
    </row>
    <row r="75" spans="1:6" x14ac:dyDescent="0.15">
      <c r="E75" s="60"/>
      <c r="F75" s="60"/>
    </row>
    <row r="76" spans="1:6" x14ac:dyDescent="0.15">
      <c r="E76" s="60"/>
      <c r="F76" s="60"/>
    </row>
    <row r="77" spans="1:6" x14ac:dyDescent="0.15">
      <c r="E77" s="60"/>
      <c r="F77" s="60"/>
    </row>
    <row r="78" spans="1:6" x14ac:dyDescent="0.15">
      <c r="E78" s="60"/>
      <c r="F78" s="60"/>
    </row>
    <row r="79" spans="1:6" x14ac:dyDescent="0.15">
      <c r="E79" s="60"/>
      <c r="F79" s="60"/>
    </row>
    <row r="80" spans="1:6" x14ac:dyDescent="0.15">
      <c r="E80" s="60"/>
      <c r="F80" s="60"/>
    </row>
    <row r="81" spans="5:6" x14ac:dyDescent="0.15">
      <c r="E81" s="60"/>
      <c r="F81" s="60"/>
    </row>
    <row r="82" spans="5:6" x14ac:dyDescent="0.15">
      <c r="E82" s="60"/>
      <c r="F82" s="60"/>
    </row>
    <row r="83" spans="5:6" x14ac:dyDescent="0.15">
      <c r="E83" s="60"/>
      <c r="F83" s="60"/>
    </row>
    <row r="84" spans="5:6" x14ac:dyDescent="0.15">
      <c r="E84" s="60"/>
      <c r="F84" s="60"/>
    </row>
    <row r="85" spans="5:6" x14ac:dyDescent="0.15">
      <c r="E85" s="60"/>
      <c r="F85" s="60"/>
    </row>
    <row r="86" spans="5:6" x14ac:dyDescent="0.15">
      <c r="E86" s="60"/>
      <c r="F86" s="60"/>
    </row>
    <row r="87" spans="5:6" x14ac:dyDescent="0.15">
      <c r="E87" s="60"/>
      <c r="F87" s="60"/>
    </row>
    <row r="88" spans="5:6" x14ac:dyDescent="0.15">
      <c r="E88" s="60"/>
      <c r="F88" s="60"/>
    </row>
    <row r="89" spans="5:6" x14ac:dyDescent="0.15">
      <c r="E89" s="60"/>
      <c r="F89" s="60"/>
    </row>
    <row r="90" spans="5:6" x14ac:dyDescent="0.15">
      <c r="E90" s="60"/>
      <c r="F90" s="60"/>
    </row>
    <row r="91" spans="5:6" x14ac:dyDescent="0.15">
      <c r="E91" s="60"/>
      <c r="F91" s="60"/>
    </row>
    <row r="92" spans="5:6" x14ac:dyDescent="0.15">
      <c r="E92" s="60"/>
      <c r="F92" s="60"/>
    </row>
    <row r="93" spans="5:6" x14ac:dyDescent="0.15">
      <c r="E93" s="60"/>
      <c r="F93" s="60"/>
    </row>
    <row r="94" spans="5:6" x14ac:dyDescent="0.15">
      <c r="E94" s="60"/>
      <c r="F94" s="60"/>
    </row>
    <row r="95" spans="5:6" x14ac:dyDescent="0.15">
      <c r="E95" s="60"/>
      <c r="F95" s="60"/>
    </row>
    <row r="96" spans="5:6" x14ac:dyDescent="0.15">
      <c r="E96" s="60"/>
      <c r="F96" s="60"/>
    </row>
    <row r="97" spans="5:6" x14ac:dyDescent="0.15">
      <c r="E97" s="60"/>
      <c r="F97" s="60"/>
    </row>
    <row r="98" spans="5:6" x14ac:dyDescent="0.15">
      <c r="E98" s="60"/>
      <c r="F98" s="60"/>
    </row>
    <row r="99" spans="5:6" x14ac:dyDescent="0.15">
      <c r="E99" s="60"/>
      <c r="F99" s="60"/>
    </row>
    <row r="100" spans="5:6" x14ac:dyDescent="0.15">
      <c r="E100" s="60"/>
      <c r="F100" s="60"/>
    </row>
    <row r="101" spans="5:6" x14ac:dyDescent="0.15">
      <c r="E101" s="60"/>
      <c r="F101" s="60"/>
    </row>
    <row r="102" spans="5:6" x14ac:dyDescent="0.15">
      <c r="E102" s="60"/>
      <c r="F102" s="60"/>
    </row>
    <row r="103" spans="5:6" x14ac:dyDescent="0.15">
      <c r="E103" s="60"/>
      <c r="F103" s="60"/>
    </row>
    <row r="104" spans="5:6" x14ac:dyDescent="0.15">
      <c r="E104" s="60"/>
      <c r="F104" s="60"/>
    </row>
    <row r="105" spans="5:6" x14ac:dyDescent="0.15">
      <c r="E105" s="60"/>
      <c r="F105" s="60"/>
    </row>
    <row r="106" spans="5:6" x14ac:dyDescent="0.15">
      <c r="E106" s="60"/>
      <c r="F106" s="60"/>
    </row>
    <row r="107" spans="5:6" x14ac:dyDescent="0.15">
      <c r="E107" s="60"/>
      <c r="F107" s="60"/>
    </row>
    <row r="108" spans="5:6" x14ac:dyDescent="0.15">
      <c r="E108" s="60"/>
      <c r="F108" s="60"/>
    </row>
    <row r="109" spans="5:6" x14ac:dyDescent="0.15">
      <c r="E109" s="60"/>
      <c r="F109" s="60"/>
    </row>
    <row r="110" spans="5:6" x14ac:dyDescent="0.15">
      <c r="E110" s="60"/>
      <c r="F110" s="60"/>
    </row>
    <row r="111" spans="5:6" x14ac:dyDescent="0.15">
      <c r="E111" s="60"/>
      <c r="F111" s="60"/>
    </row>
    <row r="112" spans="5:6" x14ac:dyDescent="0.15">
      <c r="E112" s="60"/>
      <c r="F112" s="60"/>
    </row>
    <row r="113" spans="5:6" x14ac:dyDescent="0.15">
      <c r="E113" s="60"/>
      <c r="F113" s="60"/>
    </row>
    <row r="114" spans="5:6" x14ac:dyDescent="0.15">
      <c r="E114" s="60"/>
      <c r="F114" s="60"/>
    </row>
    <row r="115" spans="5:6" x14ac:dyDescent="0.15">
      <c r="E115" s="60"/>
      <c r="F115" s="60"/>
    </row>
    <row r="116" spans="5:6" x14ac:dyDescent="0.15">
      <c r="E116" s="60"/>
      <c r="F116" s="60"/>
    </row>
    <row r="117" spans="5:6" x14ac:dyDescent="0.15">
      <c r="E117" s="60"/>
      <c r="F117" s="60"/>
    </row>
    <row r="118" spans="5:6" x14ac:dyDescent="0.15">
      <c r="E118" s="60"/>
      <c r="F118" s="60"/>
    </row>
    <row r="119" spans="5:6" x14ac:dyDescent="0.15">
      <c r="E119" s="60"/>
      <c r="F119" s="60"/>
    </row>
    <row r="120" spans="5:6" x14ac:dyDescent="0.15">
      <c r="E120" s="60"/>
      <c r="F120" s="60"/>
    </row>
    <row r="121" spans="5:6" x14ac:dyDescent="0.15">
      <c r="E121" s="60"/>
      <c r="F121" s="60"/>
    </row>
    <row r="122" spans="5:6" x14ac:dyDescent="0.15">
      <c r="E122" s="60"/>
      <c r="F122" s="60"/>
    </row>
    <row r="123" spans="5:6" x14ac:dyDescent="0.15">
      <c r="E123" s="60"/>
      <c r="F123" s="60"/>
    </row>
  </sheetData>
  <mergeCells count="5">
    <mergeCell ref="A64:C64"/>
    <mergeCell ref="A2:B2"/>
    <mergeCell ref="B33:B36"/>
    <mergeCell ref="D9:G9"/>
    <mergeCell ref="A11:G1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3.5" x14ac:dyDescent="0.15"/>
  <cols>
    <col min="2" max="2" width="35.875" bestFit="1" customWidth="1"/>
    <col min="3" max="3" width="31.625" customWidth="1"/>
  </cols>
  <sheetData>
    <row r="1" spans="1:3" ht="16.5" x14ac:dyDescent="0.15">
      <c r="A1" s="60" t="s">
        <v>666</v>
      </c>
      <c r="B1" s="60" t="s">
        <v>668</v>
      </c>
      <c r="C1" s="60" t="s">
        <v>667</v>
      </c>
    </row>
    <row r="2" spans="1:3" ht="49.5" x14ac:dyDescent="0.15">
      <c r="A2" s="60" t="s">
        <v>669</v>
      </c>
      <c r="B2" s="60" t="s">
        <v>682</v>
      </c>
      <c r="C2" s="60" t="s">
        <v>680</v>
      </c>
    </row>
    <row r="3" spans="1:3" x14ac:dyDescent="0.15">
      <c r="B3" t="s">
        <v>681</v>
      </c>
    </row>
    <row r="4" spans="1:3" x14ac:dyDescent="0.15">
      <c r="B4" t="s">
        <v>683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I28" sqref="I28"/>
    </sheetView>
  </sheetViews>
  <sheetFormatPr defaultRowHeight="13.5" x14ac:dyDescent="0.15"/>
  <cols>
    <col min="7" max="7" width="12.75" customWidth="1"/>
    <col min="8" max="8" width="16.125" customWidth="1"/>
  </cols>
  <sheetData>
    <row r="1" spans="1:15" ht="61.5" customHeight="1" x14ac:dyDescent="0.15">
      <c r="A1" s="200" t="s">
        <v>684</v>
      </c>
      <c r="B1" s="201"/>
      <c r="C1" s="201"/>
      <c r="D1" s="201"/>
      <c r="E1" s="201"/>
      <c r="F1" s="201"/>
      <c r="G1" s="201"/>
      <c r="H1" s="201"/>
      <c r="I1" s="202" t="s">
        <v>563</v>
      </c>
      <c r="J1" s="202"/>
      <c r="K1" s="202"/>
      <c r="L1" s="202"/>
      <c r="M1" s="202"/>
      <c r="N1" s="202"/>
      <c r="O1" s="202"/>
    </row>
    <row r="2" spans="1:15" ht="13.5" customHeight="1" thickBot="1" x14ac:dyDescent="0.2">
      <c r="I2" s="2"/>
      <c r="J2" s="2"/>
      <c r="K2" s="2"/>
      <c r="L2" s="2"/>
      <c r="M2" s="2"/>
      <c r="N2" s="2"/>
      <c r="O2" s="2"/>
    </row>
    <row r="3" spans="1:15" ht="16.5" x14ac:dyDescent="0.15">
      <c r="A3" s="199" t="s">
        <v>570</v>
      </c>
      <c r="B3" s="196" t="s">
        <v>559</v>
      </c>
      <c r="C3" s="197"/>
      <c r="D3" s="197"/>
      <c r="E3" s="198"/>
      <c r="F3" s="196" t="s">
        <v>568</v>
      </c>
      <c r="G3" s="197"/>
      <c r="H3" s="198"/>
    </row>
    <row r="4" spans="1:15" ht="16.5" x14ac:dyDescent="0.15">
      <c r="A4" s="199"/>
      <c r="B4" s="93" t="s">
        <v>560</v>
      </c>
      <c r="C4" s="125" t="s">
        <v>561</v>
      </c>
      <c r="D4" s="125" t="s">
        <v>564</v>
      </c>
      <c r="E4" s="95" t="s">
        <v>562</v>
      </c>
      <c r="F4" s="93" t="s">
        <v>565</v>
      </c>
      <c r="G4" s="125" t="s">
        <v>566</v>
      </c>
      <c r="H4" s="95" t="s">
        <v>564</v>
      </c>
    </row>
    <row r="5" spans="1:15" ht="17.25" thickBot="1" x14ac:dyDescent="0.2">
      <c r="A5" s="60" t="s">
        <v>571</v>
      </c>
      <c r="B5" s="128">
        <v>0.2</v>
      </c>
      <c r="C5" s="129">
        <v>0.1</v>
      </c>
      <c r="D5" s="129">
        <v>0.1</v>
      </c>
      <c r="E5" s="130">
        <v>0.1</v>
      </c>
      <c r="F5" s="126">
        <v>0.1</v>
      </c>
      <c r="G5" s="102">
        <v>0.9</v>
      </c>
      <c r="H5" s="127">
        <v>0.1</v>
      </c>
    </row>
    <row r="6" spans="1:15" ht="16.5" x14ac:dyDescent="0.15">
      <c r="A6" s="60"/>
      <c r="B6" s="60"/>
      <c r="C6" s="60"/>
      <c r="D6" s="60"/>
      <c r="E6" s="60"/>
      <c r="F6" s="60"/>
      <c r="G6" s="60"/>
      <c r="H6" s="60"/>
    </row>
  </sheetData>
  <mergeCells count="5">
    <mergeCell ref="B3:E3"/>
    <mergeCell ref="F3:H3"/>
    <mergeCell ref="A3:A4"/>
    <mergeCell ref="A1:H1"/>
    <mergeCell ref="I1:O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3" sqref="K23"/>
    </sheetView>
  </sheetViews>
  <sheetFormatPr defaultRowHeight="16.5" x14ac:dyDescent="0.15"/>
  <cols>
    <col min="1" max="1" width="11.375" style="138" customWidth="1"/>
    <col min="2" max="2" width="10.125" style="138" bestFit="1" customWidth="1"/>
    <col min="3" max="3" width="14" style="136" bestFit="1" customWidth="1"/>
    <col min="4" max="5" width="9" style="136"/>
    <col min="6" max="6" width="12.25" style="180" customWidth="1"/>
    <col min="7" max="7" width="12.5" style="180" bestFit="1" customWidth="1"/>
    <col min="8" max="8" width="15.25" style="180" bestFit="1" customWidth="1"/>
    <col min="9" max="9" width="14.25" style="180" bestFit="1" customWidth="1"/>
    <col min="10" max="10" width="9.625" style="180" bestFit="1" customWidth="1"/>
    <col min="11" max="11" width="13" style="180" bestFit="1" customWidth="1"/>
    <col min="12" max="12" width="10.25" style="180" bestFit="1" customWidth="1"/>
    <col min="13" max="13" width="8.75" style="136" customWidth="1"/>
    <col min="14" max="16384" width="9" style="136"/>
  </cols>
  <sheetData>
    <row r="1" spans="1:12" ht="30" x14ac:dyDescent="0.15">
      <c r="A1" s="139" t="s">
        <v>628</v>
      </c>
      <c r="B1" s="139" t="s">
        <v>621</v>
      </c>
      <c r="C1" s="137" t="s">
        <v>611</v>
      </c>
      <c r="D1" s="137" t="s">
        <v>612</v>
      </c>
      <c r="E1" s="137" t="s">
        <v>613</v>
      </c>
      <c r="F1" s="179" t="s">
        <v>614</v>
      </c>
      <c r="G1" s="179" t="s">
        <v>615</v>
      </c>
      <c r="H1" s="179" t="s">
        <v>616</v>
      </c>
      <c r="I1" s="179" t="s">
        <v>617</v>
      </c>
      <c r="J1" s="179" t="s">
        <v>618</v>
      </c>
      <c r="K1" s="179" t="s">
        <v>619</v>
      </c>
      <c r="L1" s="179" t="s">
        <v>620</v>
      </c>
    </row>
    <row r="2" spans="1:12" x14ac:dyDescent="0.15">
      <c r="A2" s="138" t="s">
        <v>626</v>
      </c>
      <c r="B2" s="138">
        <v>1</v>
      </c>
      <c r="C2" s="136">
        <f>ROUND(VLOOKUP($A2,'vehicle multiplier'!$B$2:$M$10,12)*VLOOKUP($A2,'vehicle multiplier'!$B$2:$M$10,(COLUMN(C2)-1))*VLOOKUP($B2,'vehicle multiplier'!$B$12:$L$61,(COLUMN(C2)-1)),0)</f>
        <v>1385</v>
      </c>
      <c r="D2" s="136">
        <f>ROUND(VLOOKUP($A2,'vehicle multiplier'!$B$2:$M$10,12)*VLOOKUP($A2,'vehicle multiplier'!$B$2:$M$10,(COLUMN(D2)-1))*VLOOKUP($B2,'vehicle multiplier'!$B$12:$L$61,(COLUMN(D2)-1)),0)</f>
        <v>346</v>
      </c>
      <c r="E2" s="136">
        <f>ROUND(VLOOKUP($A2,'vehicle multiplier'!$B$2:$M$10,12)*VLOOKUP($A2,'vehicle multiplier'!$B$2:$M$10,(COLUMN(E2)-1))*VLOOKUP($B2,'vehicle multiplier'!$B$12:$L$61,(COLUMN(E2)-1)),0)</f>
        <v>327</v>
      </c>
      <c r="F2" s="180">
        <f>ROUND(VLOOKUP($A2,'vehicle multiplier'!$B$2:$M$10,12)*VLOOKUP($A2,'vehicle multiplier'!$B$2:$M$10,(COLUMN(F2)-1))*VLOOKUP($B2,'vehicle multiplier'!$B$12:$L$61,(COLUMN(F2)-1)),0)</f>
        <v>0</v>
      </c>
      <c r="G2" s="180">
        <f>ROUND(VLOOKUP($A2,'vehicle multiplier'!$B$2:$M$10,12)*VLOOKUP($A2,'vehicle multiplier'!$B$2:$M$10,(COLUMN(G2)-1))*VLOOKUP($B2,'vehicle multiplier'!$B$12:$L$61,(COLUMN(G2)-1)),0)</f>
        <v>0</v>
      </c>
      <c r="H2" s="180">
        <f>ROUND(VLOOKUP($A2,'vehicle multiplier'!$B$2:$M$10,12)*VLOOKUP($A2,'vehicle multiplier'!$B$2:$M$10,(COLUMN(H2)-1))*VLOOKUP($B2,'vehicle multiplier'!$B$12:$L$61,(COLUMN(H2)-1)),0)</f>
        <v>0</v>
      </c>
      <c r="I2" s="180">
        <f>ROUND(VLOOKUP($A2,'vehicle multiplier'!$B$2:$M$10,12)*VLOOKUP($A2,'vehicle multiplier'!$B$2:$M$10,(COLUMN(I2)-1))*VLOOKUP($B2,'vehicle multiplier'!$B$12:$L$61,(COLUMN(I2)-1)),0)</f>
        <v>0</v>
      </c>
      <c r="J2" s="180">
        <f>ROUND(VLOOKUP($A2,'vehicle multiplier'!$B$2:$M$10,12)*VLOOKUP($A2,'vehicle multiplier'!$B$2:$M$10,(COLUMN(J2)-1))*VLOOKUP($B2,'vehicle multiplier'!$B$12:$L$61,(COLUMN(J2)-1)),0)</f>
        <v>0</v>
      </c>
      <c r="K2" s="180">
        <f>ROUND(VLOOKUP($A2,'vehicle multiplier'!$B$2:$M$10,12)*VLOOKUP($A2,'vehicle multiplier'!$B$2:$M$10,(COLUMN(K2)-1))*VLOOKUP($B2,'vehicle multiplier'!$B$12:$L$61,(COLUMN(K2)-1)),0)</f>
        <v>0</v>
      </c>
      <c r="L2" s="180">
        <f>ROUND(VLOOKUP($A2,'vehicle multiplier'!$B$2:$M$10,12)*VLOOKUP($A2,'vehicle multiplier'!$B$2:$M$10,(COLUMN(L2)-1))*VLOOKUP($B2,'vehicle multiplier'!$B$12:$L$61,(COLUMN(L2)-1)),0)</f>
        <v>0</v>
      </c>
    </row>
    <row r="3" spans="1:12" x14ac:dyDescent="0.15">
      <c r="A3" s="138" t="s">
        <v>626</v>
      </c>
      <c r="B3" s="138">
        <v>2</v>
      </c>
      <c r="C3" s="136">
        <f>ROUND(VLOOKUP($A3,'vehicle multiplier'!$B$2:$M$10,12)*VLOOKUP($A3,'vehicle multiplier'!$B$2:$M$10,(COLUMN(C3)-1))*VLOOKUP($B3,'vehicle multiplier'!$B$12:$L$61,(COLUMN(C3)-1)),0)</f>
        <v>1412</v>
      </c>
      <c r="D3" s="136">
        <f>ROUND(VLOOKUP($A3,'vehicle multiplier'!$B$2:$M$10,12)*VLOOKUP($A3,'vehicle multiplier'!$B$2:$M$10,(COLUMN(D3)-1))*VLOOKUP($B3,'vehicle multiplier'!$B$12:$L$61,(COLUMN(D3)-1)),0)</f>
        <v>353</v>
      </c>
      <c r="E3" s="136">
        <f>ROUND(VLOOKUP($A3,'vehicle multiplier'!$B$2:$M$10,12)*VLOOKUP($A3,'vehicle multiplier'!$B$2:$M$10,(COLUMN(E3)-1))*VLOOKUP($B3,'vehicle multiplier'!$B$12:$L$61,(COLUMN(E3)-1)),0)</f>
        <v>333</v>
      </c>
      <c r="F3" s="180">
        <f>ROUND(VLOOKUP($A3,'vehicle multiplier'!$B$2:$M$10,12)*VLOOKUP($A3,'vehicle multiplier'!$B$2:$M$10,(COLUMN(F3)-1))*VLOOKUP($B3,'vehicle multiplier'!$B$12:$L$61,(COLUMN(F3)-1)),0)</f>
        <v>0</v>
      </c>
      <c r="G3" s="180">
        <f>ROUND(VLOOKUP($A3,'vehicle multiplier'!$B$2:$M$10,12)*VLOOKUP($A3,'vehicle multiplier'!$B$2:$M$10,(COLUMN(G3)-1))*VLOOKUP($B3,'vehicle multiplier'!$B$12:$L$61,(COLUMN(G3)-1)),0)</f>
        <v>0</v>
      </c>
      <c r="H3" s="180">
        <f>ROUND(VLOOKUP($A3,'vehicle multiplier'!$B$2:$M$10,12)*VLOOKUP($A3,'vehicle multiplier'!$B$2:$M$10,(COLUMN(H3)-1))*VLOOKUP($B3,'vehicle multiplier'!$B$12:$L$61,(COLUMN(H3)-1)),0)</f>
        <v>0</v>
      </c>
      <c r="I3" s="180">
        <f>ROUND(VLOOKUP($A3,'vehicle multiplier'!$B$2:$M$10,12)*VLOOKUP($A3,'vehicle multiplier'!$B$2:$M$10,(COLUMN(I3)-1))*VLOOKUP($B3,'vehicle multiplier'!$B$12:$L$61,(COLUMN(I3)-1)),0)</f>
        <v>0</v>
      </c>
      <c r="J3" s="180">
        <f>ROUND(VLOOKUP($A3,'vehicle multiplier'!$B$2:$M$10,12)*VLOOKUP($A3,'vehicle multiplier'!$B$2:$M$10,(COLUMN(J3)-1))*VLOOKUP($B3,'vehicle multiplier'!$B$12:$L$61,(COLUMN(J3)-1)),0)</f>
        <v>0</v>
      </c>
      <c r="K3" s="180">
        <f>ROUND(VLOOKUP($A3,'vehicle multiplier'!$B$2:$M$10,12)*VLOOKUP($A3,'vehicle multiplier'!$B$2:$M$10,(COLUMN(K3)-1))*VLOOKUP($B3,'vehicle multiplier'!$B$12:$L$61,(COLUMN(K3)-1)),0)</f>
        <v>0</v>
      </c>
      <c r="L3" s="180">
        <f>ROUND(VLOOKUP($A3,'vehicle multiplier'!$B$2:$M$10,12)*VLOOKUP($A3,'vehicle multiplier'!$B$2:$M$10,(COLUMN(L3)-1))*VLOOKUP($B3,'vehicle multiplier'!$B$12:$L$61,(COLUMN(L3)-1)),0)</f>
        <v>0</v>
      </c>
    </row>
    <row r="4" spans="1:12" x14ac:dyDescent="0.15">
      <c r="A4" s="138" t="s">
        <v>626</v>
      </c>
      <c r="B4" s="138">
        <v>3</v>
      </c>
      <c r="C4" s="136">
        <f>ROUND(VLOOKUP($A4,'vehicle multiplier'!$B$2:$M$10,12)*VLOOKUP($A4,'vehicle multiplier'!$B$2:$M$10,(COLUMN(C4)-1))*VLOOKUP($B4,'vehicle multiplier'!$B$12:$L$61,(COLUMN(C4)-1)),0)</f>
        <v>1439</v>
      </c>
      <c r="D4" s="136">
        <f>ROUND(VLOOKUP($A4,'vehicle multiplier'!$B$2:$M$10,12)*VLOOKUP($A4,'vehicle multiplier'!$B$2:$M$10,(COLUMN(D4)-1))*VLOOKUP($B4,'vehicle multiplier'!$B$12:$L$61,(COLUMN(D4)-1)),0)</f>
        <v>360</v>
      </c>
      <c r="E4" s="136">
        <f>ROUND(VLOOKUP($A4,'vehicle multiplier'!$B$2:$M$10,12)*VLOOKUP($A4,'vehicle multiplier'!$B$2:$M$10,(COLUMN(E4)-1))*VLOOKUP($B4,'vehicle multiplier'!$B$12:$L$61,(COLUMN(E4)-1)),0)</f>
        <v>339</v>
      </c>
      <c r="F4" s="180">
        <f>ROUND(VLOOKUP($A4,'vehicle multiplier'!$B$2:$M$10,12)*VLOOKUP($A4,'vehicle multiplier'!$B$2:$M$10,(COLUMN(F4)-1))*VLOOKUP($B4,'vehicle multiplier'!$B$12:$L$61,(COLUMN(F4)-1)),0)</f>
        <v>0</v>
      </c>
      <c r="G4" s="180">
        <f>ROUND(VLOOKUP($A4,'vehicle multiplier'!$B$2:$M$10,12)*VLOOKUP($A4,'vehicle multiplier'!$B$2:$M$10,(COLUMN(G4)-1))*VLOOKUP($B4,'vehicle multiplier'!$B$12:$L$61,(COLUMN(G4)-1)),0)</f>
        <v>0</v>
      </c>
      <c r="H4" s="180">
        <f>ROUND(VLOOKUP($A4,'vehicle multiplier'!$B$2:$M$10,12)*VLOOKUP($A4,'vehicle multiplier'!$B$2:$M$10,(COLUMN(H4)-1))*VLOOKUP($B4,'vehicle multiplier'!$B$12:$L$61,(COLUMN(H4)-1)),0)</f>
        <v>0</v>
      </c>
      <c r="I4" s="180">
        <f>ROUND(VLOOKUP($A4,'vehicle multiplier'!$B$2:$M$10,12)*VLOOKUP($A4,'vehicle multiplier'!$B$2:$M$10,(COLUMN(I4)-1))*VLOOKUP($B4,'vehicle multiplier'!$B$12:$L$61,(COLUMN(I4)-1)),0)</f>
        <v>0</v>
      </c>
      <c r="J4" s="180">
        <f>ROUND(VLOOKUP($A4,'vehicle multiplier'!$B$2:$M$10,12)*VLOOKUP($A4,'vehicle multiplier'!$B$2:$M$10,(COLUMN(J4)-1))*VLOOKUP($B4,'vehicle multiplier'!$B$12:$L$61,(COLUMN(J4)-1)),0)</f>
        <v>0</v>
      </c>
      <c r="K4" s="180">
        <f>ROUND(VLOOKUP($A4,'vehicle multiplier'!$B$2:$M$10,12)*VLOOKUP($A4,'vehicle multiplier'!$B$2:$M$10,(COLUMN(K4)-1))*VLOOKUP($B4,'vehicle multiplier'!$B$12:$L$61,(COLUMN(K4)-1)),0)</f>
        <v>0</v>
      </c>
      <c r="L4" s="180">
        <f>ROUND(VLOOKUP($A4,'vehicle multiplier'!$B$2:$M$10,12)*VLOOKUP($A4,'vehicle multiplier'!$B$2:$M$10,(COLUMN(L4)-1))*VLOOKUP($B4,'vehicle multiplier'!$B$12:$L$61,(COLUMN(L4)-1)),0)</f>
        <v>0</v>
      </c>
    </row>
    <row r="5" spans="1:12" x14ac:dyDescent="0.15">
      <c r="A5" s="138" t="s">
        <v>626</v>
      </c>
      <c r="B5" s="138">
        <v>4</v>
      </c>
      <c r="C5" s="136">
        <f>ROUND(VLOOKUP($A5,'vehicle multiplier'!$B$2:$M$10,12)*VLOOKUP($A5,'vehicle multiplier'!$B$2:$M$10,(COLUMN(C5)-1))*VLOOKUP($B5,'vehicle multiplier'!$B$12:$L$61,(COLUMN(C5)-1)),0)</f>
        <v>1466</v>
      </c>
      <c r="D5" s="136">
        <f>ROUND(VLOOKUP($A5,'vehicle multiplier'!$B$2:$M$10,12)*VLOOKUP($A5,'vehicle multiplier'!$B$2:$M$10,(COLUMN(D5)-1))*VLOOKUP($B5,'vehicle multiplier'!$B$12:$L$61,(COLUMN(D5)-1)),0)</f>
        <v>367</v>
      </c>
      <c r="E5" s="136">
        <f>ROUND(VLOOKUP($A5,'vehicle multiplier'!$B$2:$M$10,12)*VLOOKUP($A5,'vehicle multiplier'!$B$2:$M$10,(COLUMN(E5)-1))*VLOOKUP($B5,'vehicle multiplier'!$B$12:$L$61,(COLUMN(E5)-1)),0)</f>
        <v>346</v>
      </c>
      <c r="F5" s="180">
        <f>ROUND(VLOOKUP($A5,'vehicle multiplier'!$B$2:$M$10,12)*VLOOKUP($A5,'vehicle multiplier'!$B$2:$M$10,(COLUMN(F5)-1))*VLOOKUP($B5,'vehicle multiplier'!$B$12:$L$61,(COLUMN(F5)-1)),0)</f>
        <v>0</v>
      </c>
      <c r="G5" s="180">
        <f>ROUND(VLOOKUP($A5,'vehicle multiplier'!$B$2:$M$10,12)*VLOOKUP($A5,'vehicle multiplier'!$B$2:$M$10,(COLUMN(G5)-1))*VLOOKUP($B5,'vehicle multiplier'!$B$12:$L$61,(COLUMN(G5)-1)),0)</f>
        <v>0</v>
      </c>
      <c r="H5" s="180">
        <f>ROUND(VLOOKUP($A5,'vehicle multiplier'!$B$2:$M$10,12)*VLOOKUP($A5,'vehicle multiplier'!$B$2:$M$10,(COLUMN(H5)-1))*VLOOKUP($B5,'vehicle multiplier'!$B$12:$L$61,(COLUMN(H5)-1)),0)</f>
        <v>0</v>
      </c>
      <c r="I5" s="180">
        <f>ROUND(VLOOKUP($A5,'vehicle multiplier'!$B$2:$M$10,12)*VLOOKUP($A5,'vehicle multiplier'!$B$2:$M$10,(COLUMN(I5)-1))*VLOOKUP($B5,'vehicle multiplier'!$B$12:$L$61,(COLUMN(I5)-1)),0)</f>
        <v>0</v>
      </c>
      <c r="J5" s="180">
        <f>ROUND(VLOOKUP($A5,'vehicle multiplier'!$B$2:$M$10,12)*VLOOKUP($A5,'vehicle multiplier'!$B$2:$M$10,(COLUMN(J5)-1))*VLOOKUP($B5,'vehicle multiplier'!$B$12:$L$61,(COLUMN(J5)-1)),0)</f>
        <v>0</v>
      </c>
      <c r="K5" s="180">
        <f>ROUND(VLOOKUP($A5,'vehicle multiplier'!$B$2:$M$10,12)*VLOOKUP($A5,'vehicle multiplier'!$B$2:$M$10,(COLUMN(K5)-1))*VLOOKUP($B5,'vehicle multiplier'!$B$12:$L$61,(COLUMN(K5)-1)),0)</f>
        <v>0</v>
      </c>
      <c r="L5" s="180">
        <f>ROUND(VLOOKUP($A5,'vehicle multiplier'!$B$2:$M$10,12)*VLOOKUP($A5,'vehicle multiplier'!$B$2:$M$10,(COLUMN(L5)-1))*VLOOKUP($B5,'vehicle multiplier'!$B$12:$L$61,(COLUMN(L5)-1)),0)</f>
        <v>0</v>
      </c>
    </row>
    <row r="6" spans="1:12" x14ac:dyDescent="0.15">
      <c r="A6" s="138" t="s">
        <v>626</v>
      </c>
      <c r="B6" s="138">
        <v>5</v>
      </c>
      <c r="C6" s="136">
        <f>ROUND(VLOOKUP($A6,'vehicle multiplier'!$B$2:$M$10,12)*VLOOKUP($A6,'vehicle multiplier'!$B$2:$M$10,(COLUMN(C6)-1))*VLOOKUP($B6,'vehicle multiplier'!$B$12:$L$61,(COLUMN(C6)-1)),0)</f>
        <v>1493</v>
      </c>
      <c r="D6" s="136">
        <f>ROUND(VLOOKUP($A6,'vehicle multiplier'!$B$2:$M$10,12)*VLOOKUP($A6,'vehicle multiplier'!$B$2:$M$10,(COLUMN(D6)-1))*VLOOKUP($B6,'vehicle multiplier'!$B$12:$L$61,(COLUMN(D6)-1)),0)</f>
        <v>373</v>
      </c>
      <c r="E6" s="136">
        <f>ROUND(VLOOKUP($A6,'vehicle multiplier'!$B$2:$M$10,12)*VLOOKUP($A6,'vehicle multiplier'!$B$2:$M$10,(COLUMN(E6)-1))*VLOOKUP($B6,'vehicle multiplier'!$B$12:$L$61,(COLUMN(E6)-1)),0)</f>
        <v>352</v>
      </c>
      <c r="F6" s="180">
        <f>ROUND(VLOOKUP($A6,'vehicle multiplier'!$B$2:$M$10,12)*VLOOKUP($A6,'vehicle multiplier'!$B$2:$M$10,(COLUMN(F6)-1))*VLOOKUP($B6,'vehicle multiplier'!$B$12:$L$61,(COLUMN(F6)-1)),0)</f>
        <v>0</v>
      </c>
      <c r="G6" s="180">
        <f>ROUND(VLOOKUP($A6,'vehicle multiplier'!$B$2:$M$10,12)*VLOOKUP($A6,'vehicle multiplier'!$B$2:$M$10,(COLUMN(G6)-1))*VLOOKUP($B6,'vehicle multiplier'!$B$12:$L$61,(COLUMN(G6)-1)),0)</f>
        <v>0</v>
      </c>
      <c r="H6" s="180">
        <f>ROUND(VLOOKUP($A6,'vehicle multiplier'!$B$2:$M$10,12)*VLOOKUP($A6,'vehicle multiplier'!$B$2:$M$10,(COLUMN(H6)-1))*VLOOKUP($B6,'vehicle multiplier'!$B$12:$L$61,(COLUMN(H6)-1)),0)</f>
        <v>0</v>
      </c>
      <c r="I6" s="180">
        <f>ROUND(VLOOKUP($A6,'vehicle multiplier'!$B$2:$M$10,12)*VLOOKUP($A6,'vehicle multiplier'!$B$2:$M$10,(COLUMN(I6)-1))*VLOOKUP($B6,'vehicle multiplier'!$B$12:$L$61,(COLUMN(I6)-1)),0)</f>
        <v>0</v>
      </c>
      <c r="J6" s="180">
        <f>ROUND(VLOOKUP($A6,'vehicle multiplier'!$B$2:$M$10,12)*VLOOKUP($A6,'vehicle multiplier'!$B$2:$M$10,(COLUMN(J6)-1))*VLOOKUP($B6,'vehicle multiplier'!$B$12:$L$61,(COLUMN(J6)-1)),0)</f>
        <v>0</v>
      </c>
      <c r="K6" s="180">
        <f>ROUND(VLOOKUP($A6,'vehicle multiplier'!$B$2:$M$10,12)*VLOOKUP($A6,'vehicle multiplier'!$B$2:$M$10,(COLUMN(K6)-1))*VLOOKUP($B6,'vehicle multiplier'!$B$12:$L$61,(COLUMN(K6)-1)),0)</f>
        <v>0</v>
      </c>
      <c r="L6" s="180">
        <f>ROUND(VLOOKUP($A6,'vehicle multiplier'!$B$2:$M$10,12)*VLOOKUP($A6,'vehicle multiplier'!$B$2:$M$10,(COLUMN(L6)-1))*VLOOKUP($B6,'vehicle multiplier'!$B$12:$L$61,(COLUMN(L6)-1)),0)</f>
        <v>0</v>
      </c>
    </row>
    <row r="7" spans="1:12" x14ac:dyDescent="0.15">
      <c r="A7" s="138" t="s">
        <v>626</v>
      </c>
      <c r="B7" s="138">
        <v>6</v>
      </c>
      <c r="C7" s="136">
        <f>ROUND(VLOOKUP($A7,'vehicle multiplier'!$B$2:$M$10,12)*VLOOKUP($A7,'vehicle multiplier'!$B$2:$M$10,(COLUMN(C7)-1))*VLOOKUP($B7,'vehicle multiplier'!$B$12:$L$61,(COLUMN(C7)-1)),0)</f>
        <v>1520</v>
      </c>
      <c r="D7" s="136">
        <f>ROUND(VLOOKUP($A7,'vehicle multiplier'!$B$2:$M$10,12)*VLOOKUP($A7,'vehicle multiplier'!$B$2:$M$10,(COLUMN(D7)-1))*VLOOKUP($B7,'vehicle multiplier'!$B$12:$L$61,(COLUMN(D7)-1)),0)</f>
        <v>380</v>
      </c>
      <c r="E7" s="136">
        <f>ROUND(VLOOKUP($A7,'vehicle multiplier'!$B$2:$M$10,12)*VLOOKUP($A7,'vehicle multiplier'!$B$2:$M$10,(COLUMN(E7)-1))*VLOOKUP($B7,'vehicle multiplier'!$B$12:$L$61,(COLUMN(E7)-1)),0)</f>
        <v>359</v>
      </c>
      <c r="F7" s="180">
        <f>ROUND(VLOOKUP($A7,'vehicle multiplier'!$B$2:$M$10,12)*VLOOKUP($A7,'vehicle multiplier'!$B$2:$M$10,(COLUMN(F7)-1))*VLOOKUP($B7,'vehicle multiplier'!$B$12:$L$61,(COLUMN(F7)-1)),0)</f>
        <v>0</v>
      </c>
      <c r="G7" s="180">
        <f>ROUND(VLOOKUP($A7,'vehicle multiplier'!$B$2:$M$10,12)*VLOOKUP($A7,'vehicle multiplier'!$B$2:$M$10,(COLUMN(G7)-1))*VLOOKUP($B7,'vehicle multiplier'!$B$12:$L$61,(COLUMN(G7)-1)),0)</f>
        <v>0</v>
      </c>
      <c r="H7" s="180">
        <f>ROUND(VLOOKUP($A7,'vehicle multiplier'!$B$2:$M$10,12)*VLOOKUP($A7,'vehicle multiplier'!$B$2:$M$10,(COLUMN(H7)-1))*VLOOKUP($B7,'vehicle multiplier'!$B$12:$L$61,(COLUMN(H7)-1)),0)</f>
        <v>0</v>
      </c>
      <c r="I7" s="180">
        <f>ROUND(VLOOKUP($A7,'vehicle multiplier'!$B$2:$M$10,12)*VLOOKUP($A7,'vehicle multiplier'!$B$2:$M$10,(COLUMN(I7)-1))*VLOOKUP($B7,'vehicle multiplier'!$B$12:$L$61,(COLUMN(I7)-1)),0)</f>
        <v>0</v>
      </c>
      <c r="J7" s="180">
        <f>ROUND(VLOOKUP($A7,'vehicle multiplier'!$B$2:$M$10,12)*VLOOKUP($A7,'vehicle multiplier'!$B$2:$M$10,(COLUMN(J7)-1))*VLOOKUP($B7,'vehicle multiplier'!$B$12:$L$61,(COLUMN(J7)-1)),0)</f>
        <v>0</v>
      </c>
      <c r="K7" s="180">
        <f>ROUND(VLOOKUP($A7,'vehicle multiplier'!$B$2:$M$10,12)*VLOOKUP($A7,'vehicle multiplier'!$B$2:$M$10,(COLUMN(K7)-1))*VLOOKUP($B7,'vehicle multiplier'!$B$12:$L$61,(COLUMN(K7)-1)),0)</f>
        <v>0</v>
      </c>
      <c r="L7" s="180">
        <f>ROUND(VLOOKUP($A7,'vehicle multiplier'!$B$2:$M$10,12)*VLOOKUP($A7,'vehicle multiplier'!$B$2:$M$10,(COLUMN(L7)-1))*VLOOKUP($B7,'vehicle multiplier'!$B$12:$L$61,(COLUMN(L7)-1)),0)</f>
        <v>0</v>
      </c>
    </row>
    <row r="8" spans="1:12" x14ac:dyDescent="0.15">
      <c r="A8" s="138" t="s">
        <v>626</v>
      </c>
      <c r="B8" s="138">
        <v>7</v>
      </c>
      <c r="C8" s="136">
        <f>ROUND(VLOOKUP($A8,'vehicle multiplier'!$B$2:$M$10,12)*VLOOKUP($A8,'vehicle multiplier'!$B$2:$M$10,(COLUMN(C8)-1))*VLOOKUP($B8,'vehicle multiplier'!$B$12:$L$61,(COLUMN(C8)-1)),0)</f>
        <v>1548</v>
      </c>
      <c r="D8" s="136">
        <f>ROUND(VLOOKUP($A8,'vehicle multiplier'!$B$2:$M$10,12)*VLOOKUP($A8,'vehicle multiplier'!$B$2:$M$10,(COLUMN(D8)-1))*VLOOKUP($B8,'vehicle multiplier'!$B$12:$L$61,(COLUMN(D8)-1)),0)</f>
        <v>387</v>
      </c>
      <c r="E8" s="136">
        <f>ROUND(VLOOKUP($A8,'vehicle multiplier'!$B$2:$M$10,12)*VLOOKUP($A8,'vehicle multiplier'!$B$2:$M$10,(COLUMN(E8)-1))*VLOOKUP($B8,'vehicle multiplier'!$B$12:$L$61,(COLUMN(E8)-1)),0)</f>
        <v>365</v>
      </c>
      <c r="F8" s="180">
        <f>ROUND(VLOOKUP($A8,'vehicle multiplier'!$B$2:$M$10,12)*VLOOKUP($A8,'vehicle multiplier'!$B$2:$M$10,(COLUMN(F8)-1))*VLOOKUP($B8,'vehicle multiplier'!$B$12:$L$61,(COLUMN(F8)-1)),0)</f>
        <v>0</v>
      </c>
      <c r="G8" s="180">
        <f>ROUND(VLOOKUP($A8,'vehicle multiplier'!$B$2:$M$10,12)*VLOOKUP($A8,'vehicle multiplier'!$B$2:$M$10,(COLUMN(G8)-1))*VLOOKUP($B8,'vehicle multiplier'!$B$12:$L$61,(COLUMN(G8)-1)),0)</f>
        <v>0</v>
      </c>
      <c r="H8" s="180">
        <f>ROUND(VLOOKUP($A8,'vehicle multiplier'!$B$2:$M$10,12)*VLOOKUP($A8,'vehicle multiplier'!$B$2:$M$10,(COLUMN(H8)-1))*VLOOKUP($B8,'vehicle multiplier'!$B$12:$L$61,(COLUMN(H8)-1)),0)</f>
        <v>0</v>
      </c>
      <c r="I8" s="180">
        <f>ROUND(VLOOKUP($A8,'vehicle multiplier'!$B$2:$M$10,12)*VLOOKUP($A8,'vehicle multiplier'!$B$2:$M$10,(COLUMN(I8)-1))*VLOOKUP($B8,'vehicle multiplier'!$B$12:$L$61,(COLUMN(I8)-1)),0)</f>
        <v>0</v>
      </c>
      <c r="J8" s="180">
        <f>ROUND(VLOOKUP($A8,'vehicle multiplier'!$B$2:$M$10,12)*VLOOKUP($A8,'vehicle multiplier'!$B$2:$M$10,(COLUMN(J8)-1))*VLOOKUP($B8,'vehicle multiplier'!$B$12:$L$61,(COLUMN(J8)-1)),0)</f>
        <v>0</v>
      </c>
      <c r="K8" s="180">
        <f>ROUND(VLOOKUP($A8,'vehicle multiplier'!$B$2:$M$10,12)*VLOOKUP($A8,'vehicle multiplier'!$B$2:$M$10,(COLUMN(K8)-1))*VLOOKUP($B8,'vehicle multiplier'!$B$12:$L$61,(COLUMN(K8)-1)),0)</f>
        <v>0</v>
      </c>
      <c r="L8" s="180">
        <f>ROUND(VLOOKUP($A8,'vehicle multiplier'!$B$2:$M$10,12)*VLOOKUP($A8,'vehicle multiplier'!$B$2:$M$10,(COLUMN(L8)-1))*VLOOKUP($B8,'vehicle multiplier'!$B$12:$L$61,(COLUMN(L8)-1)),0)</f>
        <v>0</v>
      </c>
    </row>
    <row r="9" spans="1:12" x14ac:dyDescent="0.15">
      <c r="A9" s="138" t="s">
        <v>626</v>
      </c>
      <c r="B9" s="138">
        <v>8</v>
      </c>
      <c r="C9" s="136">
        <f>ROUND(VLOOKUP($A9,'vehicle multiplier'!$B$2:$M$10,12)*VLOOKUP($A9,'vehicle multiplier'!$B$2:$M$10,(COLUMN(C9)-1))*VLOOKUP($B9,'vehicle multiplier'!$B$12:$L$61,(COLUMN(C9)-1)),0)</f>
        <v>1575</v>
      </c>
      <c r="D9" s="136">
        <f>ROUND(VLOOKUP($A9,'vehicle multiplier'!$B$2:$M$10,12)*VLOOKUP($A9,'vehicle multiplier'!$B$2:$M$10,(COLUMN(D9)-1))*VLOOKUP($B9,'vehicle multiplier'!$B$12:$L$61,(COLUMN(D9)-1)),0)</f>
        <v>394</v>
      </c>
      <c r="E9" s="136">
        <f>ROUND(VLOOKUP($A9,'vehicle multiplier'!$B$2:$M$10,12)*VLOOKUP($A9,'vehicle multiplier'!$B$2:$M$10,(COLUMN(E9)-1))*VLOOKUP($B9,'vehicle multiplier'!$B$12:$L$61,(COLUMN(E9)-1)),0)</f>
        <v>371</v>
      </c>
      <c r="F9" s="180">
        <f>ROUND(VLOOKUP($A9,'vehicle multiplier'!$B$2:$M$10,12)*VLOOKUP($A9,'vehicle multiplier'!$B$2:$M$10,(COLUMN(F9)-1))*VLOOKUP($B9,'vehicle multiplier'!$B$12:$L$61,(COLUMN(F9)-1)),0)</f>
        <v>0</v>
      </c>
      <c r="G9" s="180">
        <f>ROUND(VLOOKUP($A9,'vehicle multiplier'!$B$2:$M$10,12)*VLOOKUP($A9,'vehicle multiplier'!$B$2:$M$10,(COLUMN(G9)-1))*VLOOKUP($B9,'vehicle multiplier'!$B$12:$L$61,(COLUMN(G9)-1)),0)</f>
        <v>0</v>
      </c>
      <c r="H9" s="180">
        <f>ROUND(VLOOKUP($A9,'vehicle multiplier'!$B$2:$M$10,12)*VLOOKUP($A9,'vehicle multiplier'!$B$2:$M$10,(COLUMN(H9)-1))*VLOOKUP($B9,'vehicle multiplier'!$B$12:$L$61,(COLUMN(H9)-1)),0)</f>
        <v>0</v>
      </c>
      <c r="I9" s="180">
        <f>ROUND(VLOOKUP($A9,'vehicle multiplier'!$B$2:$M$10,12)*VLOOKUP($A9,'vehicle multiplier'!$B$2:$M$10,(COLUMN(I9)-1))*VLOOKUP($B9,'vehicle multiplier'!$B$12:$L$61,(COLUMN(I9)-1)),0)</f>
        <v>0</v>
      </c>
      <c r="J9" s="180">
        <f>ROUND(VLOOKUP($A9,'vehicle multiplier'!$B$2:$M$10,12)*VLOOKUP($A9,'vehicle multiplier'!$B$2:$M$10,(COLUMN(J9)-1))*VLOOKUP($B9,'vehicle multiplier'!$B$12:$L$61,(COLUMN(J9)-1)),0)</f>
        <v>0</v>
      </c>
      <c r="K9" s="180">
        <f>ROUND(VLOOKUP($A9,'vehicle multiplier'!$B$2:$M$10,12)*VLOOKUP($A9,'vehicle multiplier'!$B$2:$M$10,(COLUMN(K9)-1))*VLOOKUP($B9,'vehicle multiplier'!$B$12:$L$61,(COLUMN(K9)-1)),0)</f>
        <v>0</v>
      </c>
      <c r="L9" s="180">
        <f>ROUND(VLOOKUP($A9,'vehicle multiplier'!$B$2:$M$10,12)*VLOOKUP($A9,'vehicle multiplier'!$B$2:$M$10,(COLUMN(L9)-1))*VLOOKUP($B9,'vehicle multiplier'!$B$12:$L$61,(COLUMN(L9)-1)),0)</f>
        <v>0</v>
      </c>
    </row>
    <row r="10" spans="1:12" x14ac:dyDescent="0.15">
      <c r="A10" s="138" t="s">
        <v>626</v>
      </c>
      <c r="B10" s="138">
        <v>9</v>
      </c>
      <c r="C10" s="136">
        <f>ROUND(VLOOKUP($A10,'vehicle multiplier'!$B$2:$M$10,12)*VLOOKUP($A10,'vehicle multiplier'!$B$2:$M$10,(COLUMN(C10)-1))*VLOOKUP($B10,'vehicle multiplier'!$B$12:$L$61,(COLUMN(C10)-1)),0)</f>
        <v>1602</v>
      </c>
      <c r="D10" s="136">
        <f>ROUND(VLOOKUP($A10,'vehicle multiplier'!$B$2:$M$10,12)*VLOOKUP($A10,'vehicle multiplier'!$B$2:$M$10,(COLUMN(D10)-1))*VLOOKUP($B10,'vehicle multiplier'!$B$12:$L$61,(COLUMN(D10)-1)),0)</f>
        <v>400</v>
      </c>
      <c r="E10" s="136">
        <f>ROUND(VLOOKUP($A10,'vehicle multiplier'!$B$2:$M$10,12)*VLOOKUP($A10,'vehicle multiplier'!$B$2:$M$10,(COLUMN(E10)-1))*VLOOKUP($B10,'vehicle multiplier'!$B$12:$L$61,(COLUMN(E10)-1)),0)</f>
        <v>378</v>
      </c>
      <c r="F10" s="180">
        <f>ROUND(VLOOKUP($A10,'vehicle multiplier'!$B$2:$M$10,12)*VLOOKUP($A10,'vehicle multiplier'!$B$2:$M$10,(COLUMN(F10)-1))*VLOOKUP($B10,'vehicle multiplier'!$B$12:$L$61,(COLUMN(F10)-1)),0)</f>
        <v>0</v>
      </c>
      <c r="G10" s="180">
        <f>ROUND(VLOOKUP($A10,'vehicle multiplier'!$B$2:$M$10,12)*VLOOKUP($A10,'vehicle multiplier'!$B$2:$M$10,(COLUMN(G10)-1))*VLOOKUP($B10,'vehicle multiplier'!$B$12:$L$61,(COLUMN(G10)-1)),0)</f>
        <v>0</v>
      </c>
      <c r="H10" s="180">
        <f>ROUND(VLOOKUP($A10,'vehicle multiplier'!$B$2:$M$10,12)*VLOOKUP($A10,'vehicle multiplier'!$B$2:$M$10,(COLUMN(H10)-1))*VLOOKUP($B10,'vehicle multiplier'!$B$12:$L$61,(COLUMN(H10)-1)),0)</f>
        <v>0</v>
      </c>
      <c r="I10" s="180">
        <f>ROUND(VLOOKUP($A10,'vehicle multiplier'!$B$2:$M$10,12)*VLOOKUP($A10,'vehicle multiplier'!$B$2:$M$10,(COLUMN(I10)-1))*VLOOKUP($B10,'vehicle multiplier'!$B$12:$L$61,(COLUMN(I10)-1)),0)</f>
        <v>0</v>
      </c>
      <c r="J10" s="180">
        <f>ROUND(VLOOKUP($A10,'vehicle multiplier'!$B$2:$M$10,12)*VLOOKUP($A10,'vehicle multiplier'!$B$2:$M$10,(COLUMN(J10)-1))*VLOOKUP($B10,'vehicle multiplier'!$B$12:$L$61,(COLUMN(J10)-1)),0)</f>
        <v>0</v>
      </c>
      <c r="K10" s="180">
        <f>ROUND(VLOOKUP($A10,'vehicle multiplier'!$B$2:$M$10,12)*VLOOKUP($A10,'vehicle multiplier'!$B$2:$M$10,(COLUMN(K10)-1))*VLOOKUP($B10,'vehicle multiplier'!$B$12:$L$61,(COLUMN(K10)-1)),0)</f>
        <v>0</v>
      </c>
      <c r="L10" s="180">
        <f>ROUND(VLOOKUP($A10,'vehicle multiplier'!$B$2:$M$10,12)*VLOOKUP($A10,'vehicle multiplier'!$B$2:$M$10,(COLUMN(L10)-1))*VLOOKUP($B10,'vehicle multiplier'!$B$12:$L$61,(COLUMN(L10)-1)),0)</f>
        <v>0</v>
      </c>
    </row>
    <row r="11" spans="1:12" x14ac:dyDescent="0.15">
      <c r="A11" s="138" t="s">
        <v>626</v>
      </c>
      <c r="B11" s="138">
        <v>10</v>
      </c>
      <c r="C11" s="136">
        <f>ROUND(VLOOKUP($A11,'vehicle multiplier'!$B$2:$M$10,12)*VLOOKUP($A11,'vehicle multiplier'!$B$2:$M$10,(COLUMN(C11)-1))*VLOOKUP($B11,'vehicle multiplier'!$B$12:$L$61,(COLUMN(C11)-1)),0)</f>
        <v>1629</v>
      </c>
      <c r="D11" s="136">
        <f>ROUND(VLOOKUP($A11,'vehicle multiplier'!$B$2:$M$10,12)*VLOOKUP($A11,'vehicle multiplier'!$B$2:$M$10,(COLUMN(D11)-1))*VLOOKUP($B11,'vehicle multiplier'!$B$12:$L$61,(COLUMN(D11)-1)),0)</f>
        <v>407</v>
      </c>
      <c r="E11" s="136">
        <f>ROUND(VLOOKUP($A11,'vehicle multiplier'!$B$2:$M$10,12)*VLOOKUP($A11,'vehicle multiplier'!$B$2:$M$10,(COLUMN(E11)-1))*VLOOKUP($B11,'vehicle multiplier'!$B$12:$L$61,(COLUMN(E11)-1)),0)</f>
        <v>384</v>
      </c>
      <c r="F11" s="180">
        <f>ROUND(VLOOKUP($A11,'vehicle multiplier'!$B$2:$M$10,12)*VLOOKUP($A11,'vehicle multiplier'!$B$2:$M$10,(COLUMN(F11)-1))*VLOOKUP($B11,'vehicle multiplier'!$B$12:$L$61,(COLUMN(F11)-1)),0)</f>
        <v>0</v>
      </c>
      <c r="G11" s="180">
        <f>ROUND(VLOOKUP($A11,'vehicle multiplier'!$B$2:$M$10,12)*VLOOKUP($A11,'vehicle multiplier'!$B$2:$M$10,(COLUMN(G11)-1))*VLOOKUP($B11,'vehicle multiplier'!$B$12:$L$61,(COLUMN(G11)-1)),0)</f>
        <v>0</v>
      </c>
      <c r="H11" s="180">
        <f>ROUND(VLOOKUP($A11,'vehicle multiplier'!$B$2:$M$10,12)*VLOOKUP($A11,'vehicle multiplier'!$B$2:$M$10,(COLUMN(H11)-1))*VLOOKUP($B11,'vehicle multiplier'!$B$12:$L$61,(COLUMN(H11)-1)),0)</f>
        <v>0</v>
      </c>
      <c r="I11" s="180">
        <f>ROUND(VLOOKUP($A11,'vehicle multiplier'!$B$2:$M$10,12)*VLOOKUP($A11,'vehicle multiplier'!$B$2:$M$10,(COLUMN(I11)-1))*VLOOKUP($B11,'vehicle multiplier'!$B$12:$L$61,(COLUMN(I11)-1)),0)</f>
        <v>0</v>
      </c>
      <c r="J11" s="180">
        <f>ROUND(VLOOKUP($A11,'vehicle multiplier'!$B$2:$M$10,12)*VLOOKUP($A11,'vehicle multiplier'!$B$2:$M$10,(COLUMN(J11)-1))*VLOOKUP($B11,'vehicle multiplier'!$B$12:$L$61,(COLUMN(J11)-1)),0)</f>
        <v>0</v>
      </c>
      <c r="K11" s="180">
        <f>ROUND(VLOOKUP($A11,'vehicle multiplier'!$B$2:$M$10,12)*VLOOKUP($A11,'vehicle multiplier'!$B$2:$M$10,(COLUMN(K11)-1))*VLOOKUP($B11,'vehicle multiplier'!$B$12:$L$61,(COLUMN(K11)-1)),0)</f>
        <v>0</v>
      </c>
      <c r="L11" s="180">
        <f>ROUND(VLOOKUP($A11,'vehicle multiplier'!$B$2:$M$10,12)*VLOOKUP($A11,'vehicle multiplier'!$B$2:$M$10,(COLUMN(L11)-1))*VLOOKUP($B11,'vehicle multiplier'!$B$12:$L$61,(COLUMN(L11)-1)),0)</f>
        <v>0</v>
      </c>
    </row>
    <row r="12" spans="1:12" x14ac:dyDescent="0.15">
      <c r="A12" s="138" t="s">
        <v>626</v>
      </c>
      <c r="B12" s="138">
        <v>11</v>
      </c>
      <c r="C12" s="136">
        <f>ROUND(VLOOKUP($A12,'vehicle multiplier'!$B$2:$M$10,12)*VLOOKUP($A12,'vehicle multiplier'!$B$2:$M$10,(COLUMN(C12)-1))*VLOOKUP($B12,'vehicle multiplier'!$B$12:$L$61,(COLUMN(C12)-1)),0)</f>
        <v>1656</v>
      </c>
      <c r="D12" s="136">
        <f>ROUND(VLOOKUP($A12,'vehicle multiplier'!$B$2:$M$10,12)*VLOOKUP($A12,'vehicle multiplier'!$B$2:$M$10,(COLUMN(D12)-1))*VLOOKUP($B12,'vehicle multiplier'!$B$12:$L$61,(COLUMN(D12)-1)),0)</f>
        <v>414</v>
      </c>
      <c r="E12" s="136">
        <f>ROUND(VLOOKUP($A12,'vehicle multiplier'!$B$2:$M$10,12)*VLOOKUP($A12,'vehicle multiplier'!$B$2:$M$10,(COLUMN(E12)-1))*VLOOKUP($B12,'vehicle multiplier'!$B$12:$L$61,(COLUMN(E12)-1)),0)</f>
        <v>391</v>
      </c>
      <c r="F12" s="180">
        <f>ROUND(VLOOKUP($A12,'vehicle multiplier'!$B$2:$M$10,12)*VLOOKUP($A12,'vehicle multiplier'!$B$2:$M$10,(COLUMN(F12)-1))*VLOOKUP($B12,'vehicle multiplier'!$B$12:$L$61,(COLUMN(F12)-1)),0)</f>
        <v>0</v>
      </c>
      <c r="G12" s="180">
        <f>ROUND(VLOOKUP($A12,'vehicle multiplier'!$B$2:$M$10,12)*VLOOKUP($A12,'vehicle multiplier'!$B$2:$M$10,(COLUMN(G12)-1))*VLOOKUP($B12,'vehicle multiplier'!$B$12:$L$61,(COLUMN(G12)-1)),0)</f>
        <v>0</v>
      </c>
      <c r="H12" s="180">
        <f>ROUND(VLOOKUP($A12,'vehicle multiplier'!$B$2:$M$10,12)*VLOOKUP($A12,'vehicle multiplier'!$B$2:$M$10,(COLUMN(H12)-1))*VLOOKUP($B12,'vehicle multiplier'!$B$12:$L$61,(COLUMN(H12)-1)),0)</f>
        <v>0</v>
      </c>
      <c r="I12" s="180">
        <f>ROUND(VLOOKUP($A12,'vehicle multiplier'!$B$2:$M$10,12)*VLOOKUP($A12,'vehicle multiplier'!$B$2:$M$10,(COLUMN(I12)-1))*VLOOKUP($B12,'vehicle multiplier'!$B$12:$L$61,(COLUMN(I12)-1)),0)</f>
        <v>0</v>
      </c>
      <c r="J12" s="180">
        <f>ROUND(VLOOKUP($A12,'vehicle multiplier'!$B$2:$M$10,12)*VLOOKUP($A12,'vehicle multiplier'!$B$2:$M$10,(COLUMN(J12)-1))*VLOOKUP($B12,'vehicle multiplier'!$B$12:$L$61,(COLUMN(J12)-1)),0)</f>
        <v>0</v>
      </c>
      <c r="K12" s="180">
        <f>ROUND(VLOOKUP($A12,'vehicle multiplier'!$B$2:$M$10,12)*VLOOKUP($A12,'vehicle multiplier'!$B$2:$M$10,(COLUMN(K12)-1))*VLOOKUP($B12,'vehicle multiplier'!$B$12:$L$61,(COLUMN(K12)-1)),0)</f>
        <v>0</v>
      </c>
      <c r="L12" s="180">
        <f>ROUND(VLOOKUP($A12,'vehicle multiplier'!$B$2:$M$10,12)*VLOOKUP($A12,'vehicle multiplier'!$B$2:$M$10,(COLUMN(L12)-1))*VLOOKUP($B12,'vehicle multiplier'!$B$12:$L$61,(COLUMN(L12)-1)),0)</f>
        <v>0</v>
      </c>
    </row>
    <row r="13" spans="1:12" x14ac:dyDescent="0.15">
      <c r="A13" s="138" t="s">
        <v>626</v>
      </c>
      <c r="B13" s="138">
        <v>12</v>
      </c>
      <c r="C13" s="136">
        <f>ROUND(VLOOKUP($A13,'vehicle multiplier'!$B$2:$M$10,12)*VLOOKUP($A13,'vehicle multiplier'!$B$2:$M$10,(COLUMN(C13)-1))*VLOOKUP($B13,'vehicle multiplier'!$B$12:$L$61,(COLUMN(C13)-1)),0)</f>
        <v>1683</v>
      </c>
      <c r="D13" s="136">
        <f>ROUND(VLOOKUP($A13,'vehicle multiplier'!$B$2:$M$10,12)*VLOOKUP($A13,'vehicle multiplier'!$B$2:$M$10,(COLUMN(D13)-1))*VLOOKUP($B13,'vehicle multiplier'!$B$12:$L$61,(COLUMN(D13)-1)),0)</f>
        <v>421</v>
      </c>
      <c r="E13" s="136">
        <f>ROUND(VLOOKUP($A13,'vehicle multiplier'!$B$2:$M$10,12)*VLOOKUP($A13,'vehicle multiplier'!$B$2:$M$10,(COLUMN(E13)-1))*VLOOKUP($B13,'vehicle multiplier'!$B$12:$L$61,(COLUMN(E13)-1)),0)</f>
        <v>397</v>
      </c>
      <c r="F13" s="180">
        <f>ROUND(VLOOKUP($A13,'vehicle multiplier'!$B$2:$M$10,12)*VLOOKUP($A13,'vehicle multiplier'!$B$2:$M$10,(COLUMN(F13)-1))*VLOOKUP($B13,'vehicle multiplier'!$B$12:$L$61,(COLUMN(F13)-1)),0)</f>
        <v>0</v>
      </c>
      <c r="G13" s="180">
        <f>ROUND(VLOOKUP($A13,'vehicle multiplier'!$B$2:$M$10,12)*VLOOKUP($A13,'vehicle multiplier'!$B$2:$M$10,(COLUMN(G13)-1))*VLOOKUP($B13,'vehicle multiplier'!$B$12:$L$61,(COLUMN(G13)-1)),0)</f>
        <v>0</v>
      </c>
      <c r="H13" s="180">
        <f>ROUND(VLOOKUP($A13,'vehicle multiplier'!$B$2:$M$10,12)*VLOOKUP($A13,'vehicle multiplier'!$B$2:$M$10,(COLUMN(H13)-1))*VLOOKUP($B13,'vehicle multiplier'!$B$12:$L$61,(COLUMN(H13)-1)),0)</f>
        <v>0</v>
      </c>
      <c r="I13" s="180">
        <f>ROUND(VLOOKUP($A13,'vehicle multiplier'!$B$2:$M$10,12)*VLOOKUP($A13,'vehicle multiplier'!$B$2:$M$10,(COLUMN(I13)-1))*VLOOKUP($B13,'vehicle multiplier'!$B$12:$L$61,(COLUMN(I13)-1)),0)</f>
        <v>0</v>
      </c>
      <c r="J13" s="180">
        <f>ROUND(VLOOKUP($A13,'vehicle multiplier'!$B$2:$M$10,12)*VLOOKUP($A13,'vehicle multiplier'!$B$2:$M$10,(COLUMN(J13)-1))*VLOOKUP($B13,'vehicle multiplier'!$B$12:$L$61,(COLUMN(J13)-1)),0)</f>
        <v>0</v>
      </c>
      <c r="K13" s="180">
        <f>ROUND(VLOOKUP($A13,'vehicle multiplier'!$B$2:$M$10,12)*VLOOKUP($A13,'vehicle multiplier'!$B$2:$M$10,(COLUMN(K13)-1))*VLOOKUP($B13,'vehicle multiplier'!$B$12:$L$61,(COLUMN(K13)-1)),0)</f>
        <v>0</v>
      </c>
      <c r="L13" s="180">
        <f>ROUND(VLOOKUP($A13,'vehicle multiplier'!$B$2:$M$10,12)*VLOOKUP($A13,'vehicle multiplier'!$B$2:$M$10,(COLUMN(L13)-1))*VLOOKUP($B13,'vehicle multiplier'!$B$12:$L$61,(COLUMN(L13)-1)),0)</f>
        <v>0</v>
      </c>
    </row>
    <row r="14" spans="1:12" x14ac:dyDescent="0.15">
      <c r="A14" s="138" t="s">
        <v>626</v>
      </c>
      <c r="B14" s="138">
        <v>13</v>
      </c>
      <c r="C14" s="136">
        <f>ROUND(VLOOKUP($A14,'vehicle multiplier'!$B$2:$M$10,12)*VLOOKUP($A14,'vehicle multiplier'!$B$2:$M$10,(COLUMN(C14)-1))*VLOOKUP($B14,'vehicle multiplier'!$B$12:$L$61,(COLUMN(C14)-1)),0)</f>
        <v>1710</v>
      </c>
      <c r="D14" s="136">
        <f>ROUND(VLOOKUP($A14,'vehicle multiplier'!$B$2:$M$10,12)*VLOOKUP($A14,'vehicle multiplier'!$B$2:$M$10,(COLUMN(D14)-1))*VLOOKUP($B14,'vehicle multiplier'!$B$12:$L$61,(COLUMN(D14)-1)),0)</f>
        <v>428</v>
      </c>
      <c r="E14" s="136">
        <f>ROUND(VLOOKUP($A14,'vehicle multiplier'!$B$2:$M$10,12)*VLOOKUP($A14,'vehicle multiplier'!$B$2:$M$10,(COLUMN(E14)-1))*VLOOKUP($B14,'vehicle multiplier'!$B$12:$L$61,(COLUMN(E14)-1)),0)</f>
        <v>403</v>
      </c>
      <c r="F14" s="180">
        <f>ROUND(VLOOKUP($A14,'vehicle multiplier'!$B$2:$M$10,12)*VLOOKUP($A14,'vehicle multiplier'!$B$2:$M$10,(COLUMN(F14)-1))*VLOOKUP($B14,'vehicle multiplier'!$B$12:$L$61,(COLUMN(F14)-1)),0)</f>
        <v>0</v>
      </c>
      <c r="G14" s="180">
        <f>ROUND(VLOOKUP($A14,'vehicle multiplier'!$B$2:$M$10,12)*VLOOKUP($A14,'vehicle multiplier'!$B$2:$M$10,(COLUMN(G14)-1))*VLOOKUP($B14,'vehicle multiplier'!$B$12:$L$61,(COLUMN(G14)-1)),0)</f>
        <v>0</v>
      </c>
      <c r="H14" s="180">
        <f>ROUND(VLOOKUP($A14,'vehicle multiplier'!$B$2:$M$10,12)*VLOOKUP($A14,'vehicle multiplier'!$B$2:$M$10,(COLUMN(H14)-1))*VLOOKUP($B14,'vehicle multiplier'!$B$12:$L$61,(COLUMN(H14)-1)),0)</f>
        <v>0</v>
      </c>
      <c r="I14" s="180">
        <f>ROUND(VLOOKUP($A14,'vehicle multiplier'!$B$2:$M$10,12)*VLOOKUP($A14,'vehicle multiplier'!$B$2:$M$10,(COLUMN(I14)-1))*VLOOKUP($B14,'vehicle multiplier'!$B$12:$L$61,(COLUMN(I14)-1)),0)</f>
        <v>0</v>
      </c>
      <c r="J14" s="180">
        <f>ROUND(VLOOKUP($A14,'vehicle multiplier'!$B$2:$M$10,12)*VLOOKUP($A14,'vehicle multiplier'!$B$2:$M$10,(COLUMN(J14)-1))*VLOOKUP($B14,'vehicle multiplier'!$B$12:$L$61,(COLUMN(J14)-1)),0)</f>
        <v>0</v>
      </c>
      <c r="K14" s="180">
        <f>ROUND(VLOOKUP($A14,'vehicle multiplier'!$B$2:$M$10,12)*VLOOKUP($A14,'vehicle multiplier'!$B$2:$M$10,(COLUMN(K14)-1))*VLOOKUP($B14,'vehicle multiplier'!$B$12:$L$61,(COLUMN(K14)-1)),0)</f>
        <v>0</v>
      </c>
      <c r="L14" s="180">
        <f>ROUND(VLOOKUP($A14,'vehicle multiplier'!$B$2:$M$10,12)*VLOOKUP($A14,'vehicle multiplier'!$B$2:$M$10,(COLUMN(L14)-1))*VLOOKUP($B14,'vehicle multiplier'!$B$12:$L$61,(COLUMN(L14)-1)),0)</f>
        <v>0</v>
      </c>
    </row>
    <row r="15" spans="1:12" x14ac:dyDescent="0.15">
      <c r="A15" s="138" t="s">
        <v>626</v>
      </c>
      <c r="B15" s="138">
        <v>14</v>
      </c>
      <c r="C15" s="136">
        <f>ROUND(VLOOKUP($A15,'vehicle multiplier'!$B$2:$M$10,12)*VLOOKUP($A15,'vehicle multiplier'!$B$2:$M$10,(COLUMN(C15)-1))*VLOOKUP($B15,'vehicle multiplier'!$B$12:$L$61,(COLUMN(C15)-1)),0)</f>
        <v>1738</v>
      </c>
      <c r="D15" s="136">
        <f>ROUND(VLOOKUP($A15,'vehicle multiplier'!$B$2:$M$10,12)*VLOOKUP($A15,'vehicle multiplier'!$B$2:$M$10,(COLUMN(D15)-1))*VLOOKUP($B15,'vehicle multiplier'!$B$12:$L$61,(COLUMN(D15)-1)),0)</f>
        <v>434</v>
      </c>
      <c r="E15" s="136">
        <f>ROUND(VLOOKUP($A15,'vehicle multiplier'!$B$2:$M$10,12)*VLOOKUP($A15,'vehicle multiplier'!$B$2:$M$10,(COLUMN(E15)-1))*VLOOKUP($B15,'vehicle multiplier'!$B$12:$L$61,(COLUMN(E15)-1)),0)</f>
        <v>410</v>
      </c>
      <c r="F15" s="180">
        <f>ROUND(VLOOKUP($A15,'vehicle multiplier'!$B$2:$M$10,12)*VLOOKUP($A15,'vehicle multiplier'!$B$2:$M$10,(COLUMN(F15)-1))*VLOOKUP($B15,'vehicle multiplier'!$B$12:$L$61,(COLUMN(F15)-1)),0)</f>
        <v>0</v>
      </c>
      <c r="G15" s="180">
        <f>ROUND(VLOOKUP($A15,'vehicle multiplier'!$B$2:$M$10,12)*VLOOKUP($A15,'vehicle multiplier'!$B$2:$M$10,(COLUMN(G15)-1))*VLOOKUP($B15,'vehicle multiplier'!$B$12:$L$61,(COLUMN(G15)-1)),0)</f>
        <v>0</v>
      </c>
      <c r="H15" s="180">
        <f>ROUND(VLOOKUP($A15,'vehicle multiplier'!$B$2:$M$10,12)*VLOOKUP($A15,'vehicle multiplier'!$B$2:$M$10,(COLUMN(H15)-1))*VLOOKUP($B15,'vehicle multiplier'!$B$12:$L$61,(COLUMN(H15)-1)),0)</f>
        <v>0</v>
      </c>
      <c r="I15" s="180">
        <f>ROUND(VLOOKUP($A15,'vehicle multiplier'!$B$2:$M$10,12)*VLOOKUP($A15,'vehicle multiplier'!$B$2:$M$10,(COLUMN(I15)-1))*VLOOKUP($B15,'vehicle multiplier'!$B$12:$L$61,(COLUMN(I15)-1)),0)</f>
        <v>0</v>
      </c>
      <c r="J15" s="180">
        <f>ROUND(VLOOKUP($A15,'vehicle multiplier'!$B$2:$M$10,12)*VLOOKUP($A15,'vehicle multiplier'!$B$2:$M$10,(COLUMN(J15)-1))*VLOOKUP($B15,'vehicle multiplier'!$B$12:$L$61,(COLUMN(J15)-1)),0)</f>
        <v>0</v>
      </c>
      <c r="K15" s="180">
        <f>ROUND(VLOOKUP($A15,'vehicle multiplier'!$B$2:$M$10,12)*VLOOKUP($A15,'vehicle multiplier'!$B$2:$M$10,(COLUMN(K15)-1))*VLOOKUP($B15,'vehicle multiplier'!$B$12:$L$61,(COLUMN(K15)-1)),0)</f>
        <v>0</v>
      </c>
      <c r="L15" s="180">
        <f>ROUND(VLOOKUP($A15,'vehicle multiplier'!$B$2:$M$10,12)*VLOOKUP($A15,'vehicle multiplier'!$B$2:$M$10,(COLUMN(L15)-1))*VLOOKUP($B15,'vehicle multiplier'!$B$12:$L$61,(COLUMN(L15)-1)),0)</f>
        <v>0</v>
      </c>
    </row>
    <row r="16" spans="1:12" x14ac:dyDescent="0.15">
      <c r="A16" s="138" t="s">
        <v>626</v>
      </c>
      <c r="B16" s="138">
        <v>15</v>
      </c>
      <c r="C16" s="136">
        <f>ROUND(VLOOKUP($A16,'vehicle multiplier'!$B$2:$M$10,12)*VLOOKUP($A16,'vehicle multiplier'!$B$2:$M$10,(COLUMN(C16)-1))*VLOOKUP($B16,'vehicle multiplier'!$B$12:$L$61,(COLUMN(C16)-1)),0)</f>
        <v>1765</v>
      </c>
      <c r="D16" s="136">
        <f>ROUND(VLOOKUP($A16,'vehicle multiplier'!$B$2:$M$10,12)*VLOOKUP($A16,'vehicle multiplier'!$B$2:$M$10,(COLUMN(D16)-1))*VLOOKUP($B16,'vehicle multiplier'!$B$12:$L$61,(COLUMN(D16)-1)),0)</f>
        <v>441</v>
      </c>
      <c r="E16" s="136">
        <f>ROUND(VLOOKUP($A16,'vehicle multiplier'!$B$2:$M$10,12)*VLOOKUP($A16,'vehicle multiplier'!$B$2:$M$10,(COLUMN(E16)-1))*VLOOKUP($B16,'vehicle multiplier'!$B$12:$L$61,(COLUMN(E16)-1)),0)</f>
        <v>416</v>
      </c>
      <c r="F16" s="180">
        <f>ROUND(VLOOKUP($A16,'vehicle multiplier'!$B$2:$M$10,12)*VLOOKUP($A16,'vehicle multiplier'!$B$2:$M$10,(COLUMN(F16)-1))*VLOOKUP($B16,'vehicle multiplier'!$B$12:$L$61,(COLUMN(F16)-1)),0)</f>
        <v>0</v>
      </c>
      <c r="G16" s="180">
        <f>ROUND(VLOOKUP($A16,'vehicle multiplier'!$B$2:$M$10,12)*VLOOKUP($A16,'vehicle multiplier'!$B$2:$M$10,(COLUMN(G16)-1))*VLOOKUP($B16,'vehicle multiplier'!$B$12:$L$61,(COLUMN(G16)-1)),0)</f>
        <v>0</v>
      </c>
      <c r="H16" s="180">
        <f>ROUND(VLOOKUP($A16,'vehicle multiplier'!$B$2:$M$10,12)*VLOOKUP($A16,'vehicle multiplier'!$B$2:$M$10,(COLUMN(H16)-1))*VLOOKUP($B16,'vehicle multiplier'!$B$12:$L$61,(COLUMN(H16)-1)),0)</f>
        <v>0</v>
      </c>
      <c r="I16" s="180">
        <f>ROUND(VLOOKUP($A16,'vehicle multiplier'!$B$2:$M$10,12)*VLOOKUP($A16,'vehicle multiplier'!$B$2:$M$10,(COLUMN(I16)-1))*VLOOKUP($B16,'vehicle multiplier'!$B$12:$L$61,(COLUMN(I16)-1)),0)</f>
        <v>0</v>
      </c>
      <c r="J16" s="180">
        <f>ROUND(VLOOKUP($A16,'vehicle multiplier'!$B$2:$M$10,12)*VLOOKUP($A16,'vehicle multiplier'!$B$2:$M$10,(COLUMN(J16)-1))*VLOOKUP($B16,'vehicle multiplier'!$B$12:$L$61,(COLUMN(J16)-1)),0)</f>
        <v>0</v>
      </c>
      <c r="K16" s="180">
        <f>ROUND(VLOOKUP($A16,'vehicle multiplier'!$B$2:$M$10,12)*VLOOKUP($A16,'vehicle multiplier'!$B$2:$M$10,(COLUMN(K16)-1))*VLOOKUP($B16,'vehicle multiplier'!$B$12:$L$61,(COLUMN(K16)-1)),0)</f>
        <v>0</v>
      </c>
      <c r="L16" s="180">
        <f>ROUND(VLOOKUP($A16,'vehicle multiplier'!$B$2:$M$10,12)*VLOOKUP($A16,'vehicle multiplier'!$B$2:$M$10,(COLUMN(L16)-1))*VLOOKUP($B16,'vehicle multiplier'!$B$12:$L$61,(COLUMN(L16)-1)),0)</f>
        <v>0</v>
      </c>
    </row>
    <row r="17" spans="1:12" x14ac:dyDescent="0.15">
      <c r="A17" s="138" t="s">
        <v>626</v>
      </c>
      <c r="B17" s="138">
        <v>16</v>
      </c>
      <c r="C17" s="136">
        <f>ROUND(VLOOKUP($A17,'vehicle multiplier'!$B$2:$M$10,12)*VLOOKUP($A17,'vehicle multiplier'!$B$2:$M$10,(COLUMN(C17)-1))*VLOOKUP($B17,'vehicle multiplier'!$B$12:$L$61,(COLUMN(C17)-1)),0)</f>
        <v>1792</v>
      </c>
      <c r="D17" s="136">
        <f>ROUND(VLOOKUP($A17,'vehicle multiplier'!$B$2:$M$10,12)*VLOOKUP($A17,'vehicle multiplier'!$B$2:$M$10,(COLUMN(D17)-1))*VLOOKUP($B17,'vehicle multiplier'!$B$12:$L$61,(COLUMN(D17)-1)),0)</f>
        <v>448</v>
      </c>
      <c r="E17" s="136">
        <f>ROUND(VLOOKUP($A17,'vehicle multiplier'!$B$2:$M$10,12)*VLOOKUP($A17,'vehicle multiplier'!$B$2:$M$10,(COLUMN(E17)-1))*VLOOKUP($B17,'vehicle multiplier'!$B$12:$L$61,(COLUMN(E17)-1)),0)</f>
        <v>423</v>
      </c>
      <c r="F17" s="180">
        <f>ROUND(VLOOKUP($A17,'vehicle multiplier'!$B$2:$M$10,12)*VLOOKUP($A17,'vehicle multiplier'!$B$2:$M$10,(COLUMN(F17)-1))*VLOOKUP($B17,'vehicle multiplier'!$B$12:$L$61,(COLUMN(F17)-1)),0)</f>
        <v>0</v>
      </c>
      <c r="G17" s="180">
        <f>ROUND(VLOOKUP($A17,'vehicle multiplier'!$B$2:$M$10,12)*VLOOKUP($A17,'vehicle multiplier'!$B$2:$M$10,(COLUMN(G17)-1))*VLOOKUP($B17,'vehicle multiplier'!$B$12:$L$61,(COLUMN(G17)-1)),0)</f>
        <v>0</v>
      </c>
      <c r="H17" s="180">
        <f>ROUND(VLOOKUP($A17,'vehicle multiplier'!$B$2:$M$10,12)*VLOOKUP($A17,'vehicle multiplier'!$B$2:$M$10,(COLUMN(H17)-1))*VLOOKUP($B17,'vehicle multiplier'!$B$12:$L$61,(COLUMN(H17)-1)),0)</f>
        <v>0</v>
      </c>
      <c r="I17" s="180">
        <f>ROUND(VLOOKUP($A17,'vehicle multiplier'!$B$2:$M$10,12)*VLOOKUP($A17,'vehicle multiplier'!$B$2:$M$10,(COLUMN(I17)-1))*VLOOKUP($B17,'vehicle multiplier'!$B$12:$L$61,(COLUMN(I17)-1)),0)</f>
        <v>0</v>
      </c>
      <c r="J17" s="180">
        <f>ROUND(VLOOKUP($A17,'vehicle multiplier'!$B$2:$M$10,12)*VLOOKUP($A17,'vehicle multiplier'!$B$2:$M$10,(COLUMN(J17)-1))*VLOOKUP($B17,'vehicle multiplier'!$B$12:$L$61,(COLUMN(J17)-1)),0)</f>
        <v>0</v>
      </c>
      <c r="K17" s="180">
        <f>ROUND(VLOOKUP($A17,'vehicle multiplier'!$B$2:$M$10,12)*VLOOKUP($A17,'vehicle multiplier'!$B$2:$M$10,(COLUMN(K17)-1))*VLOOKUP($B17,'vehicle multiplier'!$B$12:$L$61,(COLUMN(K17)-1)),0)</f>
        <v>0</v>
      </c>
      <c r="L17" s="180">
        <f>ROUND(VLOOKUP($A17,'vehicle multiplier'!$B$2:$M$10,12)*VLOOKUP($A17,'vehicle multiplier'!$B$2:$M$10,(COLUMN(L17)-1))*VLOOKUP($B17,'vehicle multiplier'!$B$12:$L$61,(COLUMN(L17)-1)),0)</f>
        <v>0</v>
      </c>
    </row>
    <row r="18" spans="1:12" x14ac:dyDescent="0.15">
      <c r="A18" s="138" t="s">
        <v>626</v>
      </c>
      <c r="B18" s="138">
        <v>17</v>
      </c>
      <c r="C18" s="136">
        <f>ROUND(VLOOKUP($A18,'vehicle multiplier'!$B$2:$M$10,12)*VLOOKUP($A18,'vehicle multiplier'!$B$2:$M$10,(COLUMN(C18)-1))*VLOOKUP($B18,'vehicle multiplier'!$B$12:$L$61,(COLUMN(C18)-1)),0)</f>
        <v>1819</v>
      </c>
      <c r="D18" s="136">
        <f>ROUND(VLOOKUP($A18,'vehicle multiplier'!$B$2:$M$10,12)*VLOOKUP($A18,'vehicle multiplier'!$B$2:$M$10,(COLUMN(D18)-1))*VLOOKUP($B18,'vehicle multiplier'!$B$12:$L$61,(COLUMN(D18)-1)),0)</f>
        <v>455</v>
      </c>
      <c r="E18" s="136">
        <f>ROUND(VLOOKUP($A18,'vehicle multiplier'!$B$2:$M$10,12)*VLOOKUP($A18,'vehicle multiplier'!$B$2:$M$10,(COLUMN(E18)-1))*VLOOKUP($B18,'vehicle multiplier'!$B$12:$L$61,(COLUMN(E18)-1)),0)</f>
        <v>429</v>
      </c>
      <c r="F18" s="180">
        <f>ROUND(VLOOKUP($A18,'vehicle multiplier'!$B$2:$M$10,12)*VLOOKUP($A18,'vehicle multiplier'!$B$2:$M$10,(COLUMN(F18)-1))*VLOOKUP($B18,'vehicle multiplier'!$B$12:$L$61,(COLUMN(F18)-1)),0)</f>
        <v>0</v>
      </c>
      <c r="G18" s="180">
        <f>ROUND(VLOOKUP($A18,'vehicle multiplier'!$B$2:$M$10,12)*VLOOKUP($A18,'vehicle multiplier'!$B$2:$M$10,(COLUMN(G18)-1))*VLOOKUP($B18,'vehicle multiplier'!$B$12:$L$61,(COLUMN(G18)-1)),0)</f>
        <v>0</v>
      </c>
      <c r="H18" s="180">
        <f>ROUND(VLOOKUP($A18,'vehicle multiplier'!$B$2:$M$10,12)*VLOOKUP($A18,'vehicle multiplier'!$B$2:$M$10,(COLUMN(H18)-1))*VLOOKUP($B18,'vehicle multiplier'!$B$12:$L$61,(COLUMN(H18)-1)),0)</f>
        <v>0</v>
      </c>
      <c r="I18" s="180">
        <f>ROUND(VLOOKUP($A18,'vehicle multiplier'!$B$2:$M$10,12)*VLOOKUP($A18,'vehicle multiplier'!$B$2:$M$10,(COLUMN(I18)-1))*VLOOKUP($B18,'vehicle multiplier'!$B$12:$L$61,(COLUMN(I18)-1)),0)</f>
        <v>0</v>
      </c>
      <c r="J18" s="180">
        <f>ROUND(VLOOKUP($A18,'vehicle multiplier'!$B$2:$M$10,12)*VLOOKUP($A18,'vehicle multiplier'!$B$2:$M$10,(COLUMN(J18)-1))*VLOOKUP($B18,'vehicle multiplier'!$B$12:$L$61,(COLUMN(J18)-1)),0)</f>
        <v>0</v>
      </c>
      <c r="K18" s="180">
        <f>ROUND(VLOOKUP($A18,'vehicle multiplier'!$B$2:$M$10,12)*VLOOKUP($A18,'vehicle multiplier'!$B$2:$M$10,(COLUMN(K18)-1))*VLOOKUP($B18,'vehicle multiplier'!$B$12:$L$61,(COLUMN(K18)-1)),0)</f>
        <v>0</v>
      </c>
      <c r="L18" s="180">
        <f>ROUND(VLOOKUP($A18,'vehicle multiplier'!$B$2:$M$10,12)*VLOOKUP($A18,'vehicle multiplier'!$B$2:$M$10,(COLUMN(L18)-1))*VLOOKUP($B18,'vehicle multiplier'!$B$12:$L$61,(COLUMN(L18)-1)),0)</f>
        <v>0</v>
      </c>
    </row>
    <row r="19" spans="1:12" x14ac:dyDescent="0.15">
      <c r="A19" s="138" t="s">
        <v>626</v>
      </c>
      <c r="B19" s="138">
        <v>18</v>
      </c>
      <c r="C19" s="136">
        <f>ROUND(VLOOKUP($A19,'vehicle multiplier'!$B$2:$M$10,12)*VLOOKUP($A19,'vehicle multiplier'!$B$2:$M$10,(COLUMN(C19)-1))*VLOOKUP($B19,'vehicle multiplier'!$B$12:$L$61,(COLUMN(C19)-1)),0)</f>
        <v>1846</v>
      </c>
      <c r="D19" s="136">
        <f>ROUND(VLOOKUP($A19,'vehicle multiplier'!$B$2:$M$10,12)*VLOOKUP($A19,'vehicle multiplier'!$B$2:$M$10,(COLUMN(D19)-1))*VLOOKUP($B19,'vehicle multiplier'!$B$12:$L$61,(COLUMN(D19)-1)),0)</f>
        <v>462</v>
      </c>
      <c r="E19" s="136">
        <f>ROUND(VLOOKUP($A19,'vehicle multiplier'!$B$2:$M$10,12)*VLOOKUP($A19,'vehicle multiplier'!$B$2:$M$10,(COLUMN(E19)-1))*VLOOKUP($B19,'vehicle multiplier'!$B$12:$L$61,(COLUMN(E19)-1)),0)</f>
        <v>435</v>
      </c>
      <c r="F19" s="180">
        <f>ROUND(VLOOKUP($A19,'vehicle multiplier'!$B$2:$M$10,12)*VLOOKUP($A19,'vehicle multiplier'!$B$2:$M$10,(COLUMN(F19)-1))*VLOOKUP($B19,'vehicle multiplier'!$B$12:$L$61,(COLUMN(F19)-1)),0)</f>
        <v>0</v>
      </c>
      <c r="G19" s="180">
        <f>ROUND(VLOOKUP($A19,'vehicle multiplier'!$B$2:$M$10,12)*VLOOKUP($A19,'vehicle multiplier'!$B$2:$M$10,(COLUMN(G19)-1))*VLOOKUP($B19,'vehicle multiplier'!$B$12:$L$61,(COLUMN(G19)-1)),0)</f>
        <v>0</v>
      </c>
      <c r="H19" s="180">
        <f>ROUND(VLOOKUP($A19,'vehicle multiplier'!$B$2:$M$10,12)*VLOOKUP($A19,'vehicle multiplier'!$B$2:$M$10,(COLUMN(H19)-1))*VLOOKUP($B19,'vehicle multiplier'!$B$12:$L$61,(COLUMN(H19)-1)),0)</f>
        <v>0</v>
      </c>
      <c r="I19" s="180">
        <f>ROUND(VLOOKUP($A19,'vehicle multiplier'!$B$2:$M$10,12)*VLOOKUP($A19,'vehicle multiplier'!$B$2:$M$10,(COLUMN(I19)-1))*VLOOKUP($B19,'vehicle multiplier'!$B$12:$L$61,(COLUMN(I19)-1)),0)</f>
        <v>0</v>
      </c>
      <c r="J19" s="180">
        <f>ROUND(VLOOKUP($A19,'vehicle multiplier'!$B$2:$M$10,12)*VLOOKUP($A19,'vehicle multiplier'!$B$2:$M$10,(COLUMN(J19)-1))*VLOOKUP($B19,'vehicle multiplier'!$B$12:$L$61,(COLUMN(J19)-1)),0)</f>
        <v>0</v>
      </c>
      <c r="K19" s="180">
        <f>ROUND(VLOOKUP($A19,'vehicle multiplier'!$B$2:$M$10,12)*VLOOKUP($A19,'vehicle multiplier'!$B$2:$M$10,(COLUMN(K19)-1))*VLOOKUP($B19,'vehicle multiplier'!$B$12:$L$61,(COLUMN(K19)-1)),0)</f>
        <v>0</v>
      </c>
      <c r="L19" s="180">
        <f>ROUND(VLOOKUP($A19,'vehicle multiplier'!$B$2:$M$10,12)*VLOOKUP($A19,'vehicle multiplier'!$B$2:$M$10,(COLUMN(L19)-1))*VLOOKUP($B19,'vehicle multiplier'!$B$12:$L$61,(COLUMN(L19)-1)),0)</f>
        <v>0</v>
      </c>
    </row>
    <row r="20" spans="1:12" x14ac:dyDescent="0.15">
      <c r="A20" s="138" t="s">
        <v>626</v>
      </c>
      <c r="B20" s="138">
        <v>19</v>
      </c>
      <c r="C20" s="136">
        <f>ROUND(VLOOKUP($A20,'vehicle multiplier'!$B$2:$M$10,12)*VLOOKUP($A20,'vehicle multiplier'!$B$2:$M$10,(COLUMN(C20)-1))*VLOOKUP($B20,'vehicle multiplier'!$B$12:$L$61,(COLUMN(C20)-1)),0)</f>
        <v>1873</v>
      </c>
      <c r="D20" s="136">
        <f>ROUND(VLOOKUP($A20,'vehicle multiplier'!$B$2:$M$10,12)*VLOOKUP($A20,'vehicle multiplier'!$B$2:$M$10,(COLUMN(D20)-1))*VLOOKUP($B20,'vehicle multiplier'!$B$12:$L$61,(COLUMN(D20)-1)),0)</f>
        <v>468</v>
      </c>
      <c r="E20" s="136">
        <f>ROUND(VLOOKUP($A20,'vehicle multiplier'!$B$2:$M$10,12)*VLOOKUP($A20,'vehicle multiplier'!$B$2:$M$10,(COLUMN(E20)-1))*VLOOKUP($B20,'vehicle multiplier'!$B$12:$L$61,(COLUMN(E20)-1)),0)</f>
        <v>442</v>
      </c>
      <c r="F20" s="180">
        <f>ROUND(VLOOKUP($A20,'vehicle multiplier'!$B$2:$M$10,12)*VLOOKUP($A20,'vehicle multiplier'!$B$2:$M$10,(COLUMN(F20)-1))*VLOOKUP($B20,'vehicle multiplier'!$B$12:$L$61,(COLUMN(F20)-1)),0)</f>
        <v>0</v>
      </c>
      <c r="G20" s="180">
        <f>ROUND(VLOOKUP($A20,'vehicle multiplier'!$B$2:$M$10,12)*VLOOKUP($A20,'vehicle multiplier'!$B$2:$M$10,(COLUMN(G20)-1))*VLOOKUP($B20,'vehicle multiplier'!$B$12:$L$61,(COLUMN(G20)-1)),0)</f>
        <v>0</v>
      </c>
      <c r="H20" s="180">
        <f>ROUND(VLOOKUP($A20,'vehicle multiplier'!$B$2:$M$10,12)*VLOOKUP($A20,'vehicle multiplier'!$B$2:$M$10,(COLUMN(H20)-1))*VLOOKUP($B20,'vehicle multiplier'!$B$12:$L$61,(COLUMN(H20)-1)),0)</f>
        <v>0</v>
      </c>
      <c r="I20" s="180">
        <f>ROUND(VLOOKUP($A20,'vehicle multiplier'!$B$2:$M$10,12)*VLOOKUP($A20,'vehicle multiplier'!$B$2:$M$10,(COLUMN(I20)-1))*VLOOKUP($B20,'vehicle multiplier'!$B$12:$L$61,(COLUMN(I20)-1)),0)</f>
        <v>0</v>
      </c>
      <c r="J20" s="180">
        <f>ROUND(VLOOKUP($A20,'vehicle multiplier'!$B$2:$M$10,12)*VLOOKUP($A20,'vehicle multiplier'!$B$2:$M$10,(COLUMN(J20)-1))*VLOOKUP($B20,'vehicle multiplier'!$B$12:$L$61,(COLUMN(J20)-1)),0)</f>
        <v>0</v>
      </c>
      <c r="K20" s="180">
        <f>ROUND(VLOOKUP($A20,'vehicle multiplier'!$B$2:$M$10,12)*VLOOKUP($A20,'vehicle multiplier'!$B$2:$M$10,(COLUMN(K20)-1))*VLOOKUP($B20,'vehicle multiplier'!$B$12:$L$61,(COLUMN(K20)-1)),0)</f>
        <v>0</v>
      </c>
      <c r="L20" s="180">
        <f>ROUND(VLOOKUP($A20,'vehicle multiplier'!$B$2:$M$10,12)*VLOOKUP($A20,'vehicle multiplier'!$B$2:$M$10,(COLUMN(L20)-1))*VLOOKUP($B20,'vehicle multiplier'!$B$12:$L$61,(COLUMN(L20)-1)),0)</f>
        <v>0</v>
      </c>
    </row>
    <row r="21" spans="1:12" x14ac:dyDescent="0.15">
      <c r="A21" s="138" t="s">
        <v>626</v>
      </c>
      <c r="B21" s="138">
        <v>20</v>
      </c>
      <c r="C21" s="136">
        <f>ROUND(VLOOKUP($A21,'vehicle multiplier'!$B$2:$M$10,12)*VLOOKUP($A21,'vehicle multiplier'!$B$2:$M$10,(COLUMN(C21)-1))*VLOOKUP($B21,'vehicle multiplier'!$B$12:$L$61,(COLUMN(C21)-1)),0)</f>
        <v>1900</v>
      </c>
      <c r="D21" s="136">
        <f>ROUND(VLOOKUP($A21,'vehicle multiplier'!$B$2:$M$10,12)*VLOOKUP($A21,'vehicle multiplier'!$B$2:$M$10,(COLUMN(D21)-1))*VLOOKUP($B21,'vehicle multiplier'!$B$12:$L$61,(COLUMN(D21)-1)),0)</f>
        <v>475</v>
      </c>
      <c r="E21" s="136">
        <f>ROUND(VLOOKUP($A21,'vehicle multiplier'!$B$2:$M$10,12)*VLOOKUP($A21,'vehicle multiplier'!$B$2:$M$10,(COLUMN(E21)-1))*VLOOKUP($B21,'vehicle multiplier'!$B$12:$L$61,(COLUMN(E21)-1)),0)</f>
        <v>448</v>
      </c>
      <c r="F21" s="180">
        <f>ROUND(VLOOKUP($A21,'vehicle multiplier'!$B$2:$M$10,12)*VLOOKUP($A21,'vehicle multiplier'!$B$2:$M$10,(COLUMN(F21)-1))*VLOOKUP($B21,'vehicle multiplier'!$B$12:$L$61,(COLUMN(F21)-1)),0)</f>
        <v>0</v>
      </c>
      <c r="G21" s="180">
        <f>ROUND(VLOOKUP($A21,'vehicle multiplier'!$B$2:$M$10,12)*VLOOKUP($A21,'vehicle multiplier'!$B$2:$M$10,(COLUMN(G21)-1))*VLOOKUP($B21,'vehicle multiplier'!$B$12:$L$61,(COLUMN(G21)-1)),0)</f>
        <v>0</v>
      </c>
      <c r="H21" s="180">
        <f>ROUND(VLOOKUP($A21,'vehicle multiplier'!$B$2:$M$10,12)*VLOOKUP($A21,'vehicle multiplier'!$B$2:$M$10,(COLUMN(H21)-1))*VLOOKUP($B21,'vehicle multiplier'!$B$12:$L$61,(COLUMN(H21)-1)),0)</f>
        <v>0</v>
      </c>
      <c r="I21" s="180">
        <f>ROUND(VLOOKUP($A21,'vehicle multiplier'!$B$2:$M$10,12)*VLOOKUP($A21,'vehicle multiplier'!$B$2:$M$10,(COLUMN(I21)-1))*VLOOKUP($B21,'vehicle multiplier'!$B$12:$L$61,(COLUMN(I21)-1)),0)</f>
        <v>0</v>
      </c>
      <c r="J21" s="180">
        <f>ROUND(VLOOKUP($A21,'vehicle multiplier'!$B$2:$M$10,12)*VLOOKUP($A21,'vehicle multiplier'!$B$2:$M$10,(COLUMN(J21)-1))*VLOOKUP($B21,'vehicle multiplier'!$B$12:$L$61,(COLUMN(J21)-1)),0)</f>
        <v>0</v>
      </c>
      <c r="K21" s="180">
        <f>ROUND(VLOOKUP($A21,'vehicle multiplier'!$B$2:$M$10,12)*VLOOKUP($A21,'vehicle multiplier'!$B$2:$M$10,(COLUMN(K21)-1))*VLOOKUP($B21,'vehicle multiplier'!$B$12:$L$61,(COLUMN(K21)-1)),0)</f>
        <v>0</v>
      </c>
      <c r="L21" s="180">
        <f>ROUND(VLOOKUP($A21,'vehicle multiplier'!$B$2:$M$10,12)*VLOOKUP($A21,'vehicle multiplier'!$B$2:$M$10,(COLUMN(L21)-1))*VLOOKUP($B21,'vehicle multiplier'!$B$12:$L$61,(COLUMN(L21)-1)),0)</f>
        <v>0</v>
      </c>
    </row>
    <row r="22" spans="1:12" x14ac:dyDescent="0.15">
      <c r="A22" s="138" t="s">
        <v>626</v>
      </c>
      <c r="B22" s="138">
        <v>21</v>
      </c>
      <c r="C22" s="136">
        <f>ROUND(VLOOKUP($A22,'vehicle multiplier'!$B$2:$M$10,12)*VLOOKUP($A22,'vehicle multiplier'!$B$2:$M$10,(COLUMN(C22)-1))*VLOOKUP($B22,'vehicle multiplier'!$B$12:$L$61,(COLUMN(C22)-1)),0)</f>
        <v>1928</v>
      </c>
      <c r="D22" s="136">
        <f>ROUND(VLOOKUP($A22,'vehicle multiplier'!$B$2:$M$10,12)*VLOOKUP($A22,'vehicle multiplier'!$B$2:$M$10,(COLUMN(D22)-1))*VLOOKUP($B22,'vehicle multiplier'!$B$12:$L$61,(COLUMN(D22)-1)),0)</f>
        <v>482</v>
      </c>
      <c r="E22" s="136">
        <f>ROUND(VLOOKUP($A22,'vehicle multiplier'!$B$2:$M$10,12)*VLOOKUP($A22,'vehicle multiplier'!$B$2:$M$10,(COLUMN(E22)-1))*VLOOKUP($B22,'vehicle multiplier'!$B$12:$L$61,(COLUMN(E22)-1)),0)</f>
        <v>455</v>
      </c>
      <c r="F22" s="180">
        <f>ROUND(VLOOKUP($A22,'vehicle multiplier'!$B$2:$M$10,12)*VLOOKUP($A22,'vehicle multiplier'!$B$2:$M$10,(COLUMN(F22)-1))*VLOOKUP($B22,'vehicle multiplier'!$B$12:$L$61,(COLUMN(F22)-1)),0)</f>
        <v>0</v>
      </c>
      <c r="G22" s="180">
        <f>ROUND(VLOOKUP($A22,'vehicle multiplier'!$B$2:$M$10,12)*VLOOKUP($A22,'vehicle multiplier'!$B$2:$M$10,(COLUMN(G22)-1))*VLOOKUP($B22,'vehicle multiplier'!$B$12:$L$61,(COLUMN(G22)-1)),0)</f>
        <v>0</v>
      </c>
      <c r="H22" s="180">
        <f>ROUND(VLOOKUP($A22,'vehicle multiplier'!$B$2:$M$10,12)*VLOOKUP($A22,'vehicle multiplier'!$B$2:$M$10,(COLUMN(H22)-1))*VLOOKUP($B22,'vehicle multiplier'!$B$12:$L$61,(COLUMN(H22)-1)),0)</f>
        <v>0</v>
      </c>
      <c r="I22" s="180">
        <f>ROUND(VLOOKUP($A22,'vehicle multiplier'!$B$2:$M$10,12)*VLOOKUP($A22,'vehicle multiplier'!$B$2:$M$10,(COLUMN(I22)-1))*VLOOKUP($B22,'vehicle multiplier'!$B$12:$L$61,(COLUMN(I22)-1)),0)</f>
        <v>0</v>
      </c>
      <c r="J22" s="180">
        <f>ROUND(VLOOKUP($A22,'vehicle multiplier'!$B$2:$M$10,12)*VLOOKUP($A22,'vehicle multiplier'!$B$2:$M$10,(COLUMN(J22)-1))*VLOOKUP($B22,'vehicle multiplier'!$B$12:$L$61,(COLUMN(J22)-1)),0)</f>
        <v>0</v>
      </c>
      <c r="K22" s="180">
        <f>ROUND(VLOOKUP($A22,'vehicle multiplier'!$B$2:$M$10,12)*VLOOKUP($A22,'vehicle multiplier'!$B$2:$M$10,(COLUMN(K22)-1))*VLOOKUP($B22,'vehicle multiplier'!$B$12:$L$61,(COLUMN(K22)-1)),0)</f>
        <v>0</v>
      </c>
      <c r="L22" s="180">
        <f>ROUND(VLOOKUP($A22,'vehicle multiplier'!$B$2:$M$10,12)*VLOOKUP($A22,'vehicle multiplier'!$B$2:$M$10,(COLUMN(L22)-1))*VLOOKUP($B22,'vehicle multiplier'!$B$12:$L$61,(COLUMN(L22)-1)),0)</f>
        <v>0</v>
      </c>
    </row>
    <row r="23" spans="1:12" x14ac:dyDescent="0.15">
      <c r="A23" s="138" t="s">
        <v>626</v>
      </c>
      <c r="B23" s="138">
        <v>22</v>
      </c>
      <c r="C23" s="136">
        <f>ROUND(VLOOKUP($A23,'vehicle multiplier'!$B$2:$M$10,12)*VLOOKUP($A23,'vehicle multiplier'!$B$2:$M$10,(COLUMN(C23)-1))*VLOOKUP($B23,'vehicle multiplier'!$B$12:$L$61,(COLUMN(C23)-1)),0)</f>
        <v>1955</v>
      </c>
      <c r="D23" s="136">
        <f>ROUND(VLOOKUP($A23,'vehicle multiplier'!$B$2:$M$10,12)*VLOOKUP($A23,'vehicle multiplier'!$B$2:$M$10,(COLUMN(D23)-1))*VLOOKUP($B23,'vehicle multiplier'!$B$12:$L$61,(COLUMN(D23)-1)),0)</f>
        <v>489</v>
      </c>
      <c r="E23" s="136">
        <f>ROUND(VLOOKUP($A23,'vehicle multiplier'!$B$2:$M$10,12)*VLOOKUP($A23,'vehicle multiplier'!$B$2:$M$10,(COLUMN(E23)-1))*VLOOKUP($B23,'vehicle multiplier'!$B$12:$L$61,(COLUMN(E23)-1)),0)</f>
        <v>461</v>
      </c>
      <c r="F23" s="180">
        <f>ROUND(VLOOKUP($A23,'vehicle multiplier'!$B$2:$M$10,12)*VLOOKUP($A23,'vehicle multiplier'!$B$2:$M$10,(COLUMN(F23)-1))*VLOOKUP($B23,'vehicle multiplier'!$B$12:$L$61,(COLUMN(F23)-1)),0)</f>
        <v>0</v>
      </c>
      <c r="G23" s="180">
        <f>ROUND(VLOOKUP($A23,'vehicle multiplier'!$B$2:$M$10,12)*VLOOKUP($A23,'vehicle multiplier'!$B$2:$M$10,(COLUMN(G23)-1))*VLOOKUP($B23,'vehicle multiplier'!$B$12:$L$61,(COLUMN(G23)-1)),0)</f>
        <v>0</v>
      </c>
      <c r="H23" s="180">
        <f>ROUND(VLOOKUP($A23,'vehicle multiplier'!$B$2:$M$10,12)*VLOOKUP($A23,'vehicle multiplier'!$B$2:$M$10,(COLUMN(H23)-1))*VLOOKUP($B23,'vehicle multiplier'!$B$12:$L$61,(COLUMN(H23)-1)),0)</f>
        <v>0</v>
      </c>
      <c r="I23" s="180">
        <f>ROUND(VLOOKUP($A23,'vehicle multiplier'!$B$2:$M$10,12)*VLOOKUP($A23,'vehicle multiplier'!$B$2:$M$10,(COLUMN(I23)-1))*VLOOKUP($B23,'vehicle multiplier'!$B$12:$L$61,(COLUMN(I23)-1)),0)</f>
        <v>0</v>
      </c>
      <c r="J23" s="180">
        <f>ROUND(VLOOKUP($A23,'vehicle multiplier'!$B$2:$M$10,12)*VLOOKUP($A23,'vehicle multiplier'!$B$2:$M$10,(COLUMN(J23)-1))*VLOOKUP($B23,'vehicle multiplier'!$B$12:$L$61,(COLUMN(J23)-1)),0)</f>
        <v>0</v>
      </c>
      <c r="K23" s="180">
        <f>ROUND(VLOOKUP($A23,'vehicle multiplier'!$B$2:$M$10,12)*VLOOKUP($A23,'vehicle multiplier'!$B$2:$M$10,(COLUMN(K23)-1))*VLOOKUP($B23,'vehicle multiplier'!$B$12:$L$61,(COLUMN(K23)-1)),0)</f>
        <v>0</v>
      </c>
      <c r="L23" s="180">
        <f>ROUND(VLOOKUP($A23,'vehicle multiplier'!$B$2:$M$10,12)*VLOOKUP($A23,'vehicle multiplier'!$B$2:$M$10,(COLUMN(L23)-1))*VLOOKUP($B23,'vehicle multiplier'!$B$12:$L$61,(COLUMN(L23)-1)),0)</f>
        <v>0</v>
      </c>
    </row>
    <row r="24" spans="1:12" x14ac:dyDescent="0.15">
      <c r="A24" s="138" t="s">
        <v>626</v>
      </c>
      <c r="B24" s="138">
        <v>23</v>
      </c>
      <c r="C24" s="136">
        <f>ROUND(VLOOKUP($A24,'vehicle multiplier'!$B$2:$M$10,12)*VLOOKUP($A24,'vehicle multiplier'!$B$2:$M$10,(COLUMN(C24)-1))*VLOOKUP($B24,'vehicle multiplier'!$B$12:$L$61,(COLUMN(C24)-1)),0)</f>
        <v>1982</v>
      </c>
      <c r="D24" s="136">
        <f>ROUND(VLOOKUP($A24,'vehicle multiplier'!$B$2:$M$10,12)*VLOOKUP($A24,'vehicle multiplier'!$B$2:$M$10,(COLUMN(D24)-1))*VLOOKUP($B24,'vehicle multiplier'!$B$12:$L$61,(COLUMN(D24)-1)),0)</f>
        <v>495</v>
      </c>
      <c r="E24" s="136">
        <f>ROUND(VLOOKUP($A24,'vehicle multiplier'!$B$2:$M$10,12)*VLOOKUP($A24,'vehicle multiplier'!$B$2:$M$10,(COLUMN(E24)-1))*VLOOKUP($B24,'vehicle multiplier'!$B$12:$L$61,(COLUMN(E24)-1)),0)</f>
        <v>467</v>
      </c>
      <c r="F24" s="180">
        <f>ROUND(VLOOKUP($A24,'vehicle multiplier'!$B$2:$M$10,12)*VLOOKUP($A24,'vehicle multiplier'!$B$2:$M$10,(COLUMN(F24)-1))*VLOOKUP($B24,'vehicle multiplier'!$B$12:$L$61,(COLUMN(F24)-1)),0)</f>
        <v>0</v>
      </c>
      <c r="G24" s="180">
        <f>ROUND(VLOOKUP($A24,'vehicle multiplier'!$B$2:$M$10,12)*VLOOKUP($A24,'vehicle multiplier'!$B$2:$M$10,(COLUMN(G24)-1))*VLOOKUP($B24,'vehicle multiplier'!$B$12:$L$61,(COLUMN(G24)-1)),0)</f>
        <v>0</v>
      </c>
      <c r="H24" s="180">
        <f>ROUND(VLOOKUP($A24,'vehicle multiplier'!$B$2:$M$10,12)*VLOOKUP($A24,'vehicle multiplier'!$B$2:$M$10,(COLUMN(H24)-1))*VLOOKUP($B24,'vehicle multiplier'!$B$12:$L$61,(COLUMN(H24)-1)),0)</f>
        <v>0</v>
      </c>
      <c r="I24" s="180">
        <f>ROUND(VLOOKUP($A24,'vehicle multiplier'!$B$2:$M$10,12)*VLOOKUP($A24,'vehicle multiplier'!$B$2:$M$10,(COLUMN(I24)-1))*VLOOKUP($B24,'vehicle multiplier'!$B$12:$L$61,(COLUMN(I24)-1)),0)</f>
        <v>0</v>
      </c>
      <c r="J24" s="180">
        <f>ROUND(VLOOKUP($A24,'vehicle multiplier'!$B$2:$M$10,12)*VLOOKUP($A24,'vehicle multiplier'!$B$2:$M$10,(COLUMN(J24)-1))*VLOOKUP($B24,'vehicle multiplier'!$B$12:$L$61,(COLUMN(J24)-1)),0)</f>
        <v>0</v>
      </c>
      <c r="K24" s="180">
        <f>ROUND(VLOOKUP($A24,'vehicle multiplier'!$B$2:$M$10,12)*VLOOKUP($A24,'vehicle multiplier'!$B$2:$M$10,(COLUMN(K24)-1))*VLOOKUP($B24,'vehicle multiplier'!$B$12:$L$61,(COLUMN(K24)-1)),0)</f>
        <v>0</v>
      </c>
      <c r="L24" s="180">
        <f>ROUND(VLOOKUP($A24,'vehicle multiplier'!$B$2:$M$10,12)*VLOOKUP($A24,'vehicle multiplier'!$B$2:$M$10,(COLUMN(L24)-1))*VLOOKUP($B24,'vehicle multiplier'!$B$12:$L$61,(COLUMN(L24)-1)),0)</f>
        <v>0</v>
      </c>
    </row>
    <row r="25" spans="1:12" x14ac:dyDescent="0.15">
      <c r="A25" s="138" t="s">
        <v>626</v>
      </c>
      <c r="B25" s="138">
        <v>24</v>
      </c>
      <c r="C25" s="136">
        <f>ROUND(VLOOKUP($A25,'vehicle multiplier'!$B$2:$M$10,12)*VLOOKUP($A25,'vehicle multiplier'!$B$2:$M$10,(COLUMN(C25)-1))*VLOOKUP($B25,'vehicle multiplier'!$B$12:$L$61,(COLUMN(C25)-1)),0)</f>
        <v>2009</v>
      </c>
      <c r="D25" s="136">
        <f>ROUND(VLOOKUP($A25,'vehicle multiplier'!$B$2:$M$10,12)*VLOOKUP($A25,'vehicle multiplier'!$B$2:$M$10,(COLUMN(D25)-1))*VLOOKUP($B25,'vehicle multiplier'!$B$12:$L$61,(COLUMN(D25)-1)),0)</f>
        <v>502</v>
      </c>
      <c r="E25" s="136">
        <f>ROUND(VLOOKUP($A25,'vehicle multiplier'!$B$2:$M$10,12)*VLOOKUP($A25,'vehicle multiplier'!$B$2:$M$10,(COLUMN(E25)-1))*VLOOKUP($B25,'vehicle multiplier'!$B$12:$L$61,(COLUMN(E25)-1)),0)</f>
        <v>474</v>
      </c>
      <c r="F25" s="180">
        <f>ROUND(VLOOKUP($A25,'vehicle multiplier'!$B$2:$M$10,12)*VLOOKUP($A25,'vehicle multiplier'!$B$2:$M$10,(COLUMN(F25)-1))*VLOOKUP($B25,'vehicle multiplier'!$B$12:$L$61,(COLUMN(F25)-1)),0)</f>
        <v>0</v>
      </c>
      <c r="G25" s="180">
        <f>ROUND(VLOOKUP($A25,'vehicle multiplier'!$B$2:$M$10,12)*VLOOKUP($A25,'vehicle multiplier'!$B$2:$M$10,(COLUMN(G25)-1))*VLOOKUP($B25,'vehicle multiplier'!$B$12:$L$61,(COLUMN(G25)-1)),0)</f>
        <v>0</v>
      </c>
      <c r="H25" s="180">
        <f>ROUND(VLOOKUP($A25,'vehicle multiplier'!$B$2:$M$10,12)*VLOOKUP($A25,'vehicle multiplier'!$B$2:$M$10,(COLUMN(H25)-1))*VLOOKUP($B25,'vehicle multiplier'!$B$12:$L$61,(COLUMN(H25)-1)),0)</f>
        <v>0</v>
      </c>
      <c r="I25" s="180">
        <f>ROUND(VLOOKUP($A25,'vehicle multiplier'!$B$2:$M$10,12)*VLOOKUP($A25,'vehicle multiplier'!$B$2:$M$10,(COLUMN(I25)-1))*VLOOKUP($B25,'vehicle multiplier'!$B$12:$L$61,(COLUMN(I25)-1)),0)</f>
        <v>0</v>
      </c>
      <c r="J25" s="180">
        <f>ROUND(VLOOKUP($A25,'vehicle multiplier'!$B$2:$M$10,12)*VLOOKUP($A25,'vehicle multiplier'!$B$2:$M$10,(COLUMN(J25)-1))*VLOOKUP($B25,'vehicle multiplier'!$B$12:$L$61,(COLUMN(J25)-1)),0)</f>
        <v>0</v>
      </c>
      <c r="K25" s="180">
        <f>ROUND(VLOOKUP($A25,'vehicle multiplier'!$B$2:$M$10,12)*VLOOKUP($A25,'vehicle multiplier'!$B$2:$M$10,(COLUMN(K25)-1))*VLOOKUP($B25,'vehicle multiplier'!$B$12:$L$61,(COLUMN(K25)-1)),0)</f>
        <v>0</v>
      </c>
      <c r="L25" s="180">
        <f>ROUND(VLOOKUP($A25,'vehicle multiplier'!$B$2:$M$10,12)*VLOOKUP($A25,'vehicle multiplier'!$B$2:$M$10,(COLUMN(L25)-1))*VLOOKUP($B25,'vehicle multiplier'!$B$12:$L$61,(COLUMN(L25)-1)),0)</f>
        <v>0</v>
      </c>
    </row>
    <row r="26" spans="1:12" x14ac:dyDescent="0.15">
      <c r="A26" s="138" t="s">
        <v>626</v>
      </c>
      <c r="B26" s="138">
        <v>25</v>
      </c>
      <c r="C26" s="136">
        <f>ROUND(VLOOKUP($A26,'vehicle multiplier'!$B$2:$M$10,12)*VLOOKUP($A26,'vehicle multiplier'!$B$2:$M$10,(COLUMN(C26)-1))*VLOOKUP($B26,'vehicle multiplier'!$B$12:$L$61,(COLUMN(C26)-1)),0)</f>
        <v>2036</v>
      </c>
      <c r="D26" s="136">
        <f>ROUND(VLOOKUP($A26,'vehicle multiplier'!$B$2:$M$10,12)*VLOOKUP($A26,'vehicle multiplier'!$B$2:$M$10,(COLUMN(D26)-1))*VLOOKUP($B26,'vehicle multiplier'!$B$12:$L$61,(COLUMN(D26)-1)),0)</f>
        <v>509</v>
      </c>
      <c r="E26" s="136">
        <f>ROUND(VLOOKUP($A26,'vehicle multiplier'!$B$2:$M$10,12)*VLOOKUP($A26,'vehicle multiplier'!$B$2:$M$10,(COLUMN(E26)-1))*VLOOKUP($B26,'vehicle multiplier'!$B$12:$L$61,(COLUMN(E26)-1)),0)</f>
        <v>480</v>
      </c>
      <c r="F26" s="180">
        <f>ROUND(VLOOKUP($A26,'vehicle multiplier'!$B$2:$M$10,12)*VLOOKUP($A26,'vehicle multiplier'!$B$2:$M$10,(COLUMN(F26)-1))*VLOOKUP($B26,'vehicle multiplier'!$B$12:$L$61,(COLUMN(F26)-1)),0)</f>
        <v>0</v>
      </c>
      <c r="G26" s="180">
        <f>ROUND(VLOOKUP($A26,'vehicle multiplier'!$B$2:$M$10,12)*VLOOKUP($A26,'vehicle multiplier'!$B$2:$M$10,(COLUMN(G26)-1))*VLOOKUP($B26,'vehicle multiplier'!$B$12:$L$61,(COLUMN(G26)-1)),0)</f>
        <v>0</v>
      </c>
      <c r="H26" s="180">
        <f>ROUND(VLOOKUP($A26,'vehicle multiplier'!$B$2:$M$10,12)*VLOOKUP($A26,'vehicle multiplier'!$B$2:$M$10,(COLUMN(H26)-1))*VLOOKUP($B26,'vehicle multiplier'!$B$12:$L$61,(COLUMN(H26)-1)),0)</f>
        <v>0</v>
      </c>
      <c r="I26" s="180">
        <f>ROUND(VLOOKUP($A26,'vehicle multiplier'!$B$2:$M$10,12)*VLOOKUP($A26,'vehicle multiplier'!$B$2:$M$10,(COLUMN(I26)-1))*VLOOKUP($B26,'vehicle multiplier'!$B$12:$L$61,(COLUMN(I26)-1)),0)</f>
        <v>0</v>
      </c>
      <c r="J26" s="180">
        <f>ROUND(VLOOKUP($A26,'vehicle multiplier'!$B$2:$M$10,12)*VLOOKUP($A26,'vehicle multiplier'!$B$2:$M$10,(COLUMN(J26)-1))*VLOOKUP($B26,'vehicle multiplier'!$B$12:$L$61,(COLUMN(J26)-1)),0)</f>
        <v>0</v>
      </c>
      <c r="K26" s="180">
        <f>ROUND(VLOOKUP($A26,'vehicle multiplier'!$B$2:$M$10,12)*VLOOKUP($A26,'vehicle multiplier'!$B$2:$M$10,(COLUMN(K26)-1))*VLOOKUP($B26,'vehicle multiplier'!$B$12:$L$61,(COLUMN(K26)-1)),0)</f>
        <v>0</v>
      </c>
      <c r="L26" s="180">
        <f>ROUND(VLOOKUP($A26,'vehicle multiplier'!$B$2:$M$10,12)*VLOOKUP($A26,'vehicle multiplier'!$B$2:$M$10,(COLUMN(L26)-1))*VLOOKUP($B26,'vehicle multiplier'!$B$12:$L$61,(COLUMN(L26)-1)),0)</f>
        <v>0</v>
      </c>
    </row>
    <row r="27" spans="1:12" x14ac:dyDescent="0.15">
      <c r="A27" s="138" t="s">
        <v>626</v>
      </c>
      <c r="B27" s="138">
        <v>26</v>
      </c>
      <c r="C27" s="136">
        <f>ROUND(VLOOKUP($A27,'vehicle multiplier'!$B$2:$M$10,12)*VLOOKUP($A27,'vehicle multiplier'!$B$2:$M$10,(COLUMN(C27)-1))*VLOOKUP($B27,'vehicle multiplier'!$B$12:$L$61,(COLUMN(C27)-1)),0)</f>
        <v>2063</v>
      </c>
      <c r="D27" s="136">
        <f>ROUND(VLOOKUP($A27,'vehicle multiplier'!$B$2:$M$10,12)*VLOOKUP($A27,'vehicle multiplier'!$B$2:$M$10,(COLUMN(D27)-1))*VLOOKUP($B27,'vehicle multiplier'!$B$12:$L$61,(COLUMN(D27)-1)),0)</f>
        <v>516</v>
      </c>
      <c r="E27" s="136">
        <f>ROUND(VLOOKUP($A27,'vehicle multiplier'!$B$2:$M$10,12)*VLOOKUP($A27,'vehicle multiplier'!$B$2:$M$10,(COLUMN(E27)-1))*VLOOKUP($B27,'vehicle multiplier'!$B$12:$L$61,(COLUMN(E27)-1)),0)</f>
        <v>487</v>
      </c>
      <c r="F27" s="180">
        <f>ROUND(VLOOKUP($A27,'vehicle multiplier'!$B$2:$M$10,12)*VLOOKUP($A27,'vehicle multiplier'!$B$2:$M$10,(COLUMN(F27)-1))*VLOOKUP($B27,'vehicle multiplier'!$B$12:$L$61,(COLUMN(F27)-1)),0)</f>
        <v>0</v>
      </c>
      <c r="G27" s="180">
        <f>ROUND(VLOOKUP($A27,'vehicle multiplier'!$B$2:$M$10,12)*VLOOKUP($A27,'vehicle multiplier'!$B$2:$M$10,(COLUMN(G27)-1))*VLOOKUP($B27,'vehicle multiplier'!$B$12:$L$61,(COLUMN(G27)-1)),0)</f>
        <v>0</v>
      </c>
      <c r="H27" s="180">
        <f>ROUND(VLOOKUP($A27,'vehicle multiplier'!$B$2:$M$10,12)*VLOOKUP($A27,'vehicle multiplier'!$B$2:$M$10,(COLUMN(H27)-1))*VLOOKUP($B27,'vehicle multiplier'!$B$12:$L$61,(COLUMN(H27)-1)),0)</f>
        <v>0</v>
      </c>
      <c r="I27" s="180">
        <f>ROUND(VLOOKUP($A27,'vehicle multiplier'!$B$2:$M$10,12)*VLOOKUP($A27,'vehicle multiplier'!$B$2:$M$10,(COLUMN(I27)-1))*VLOOKUP($B27,'vehicle multiplier'!$B$12:$L$61,(COLUMN(I27)-1)),0)</f>
        <v>0</v>
      </c>
      <c r="J27" s="180">
        <f>ROUND(VLOOKUP($A27,'vehicle multiplier'!$B$2:$M$10,12)*VLOOKUP($A27,'vehicle multiplier'!$B$2:$M$10,(COLUMN(J27)-1))*VLOOKUP($B27,'vehicle multiplier'!$B$12:$L$61,(COLUMN(J27)-1)),0)</f>
        <v>0</v>
      </c>
      <c r="K27" s="180">
        <f>ROUND(VLOOKUP($A27,'vehicle multiplier'!$B$2:$M$10,12)*VLOOKUP($A27,'vehicle multiplier'!$B$2:$M$10,(COLUMN(K27)-1))*VLOOKUP($B27,'vehicle multiplier'!$B$12:$L$61,(COLUMN(K27)-1)),0)</f>
        <v>0</v>
      </c>
      <c r="L27" s="180">
        <f>ROUND(VLOOKUP($A27,'vehicle multiplier'!$B$2:$M$10,12)*VLOOKUP($A27,'vehicle multiplier'!$B$2:$M$10,(COLUMN(L27)-1))*VLOOKUP($B27,'vehicle multiplier'!$B$12:$L$61,(COLUMN(L27)-1)),0)</f>
        <v>0</v>
      </c>
    </row>
    <row r="28" spans="1:12" x14ac:dyDescent="0.15">
      <c r="A28" s="138" t="s">
        <v>626</v>
      </c>
      <c r="B28" s="138">
        <v>27</v>
      </c>
      <c r="C28" s="136">
        <f>ROUND(VLOOKUP($A28,'vehicle multiplier'!$B$2:$M$10,12)*VLOOKUP($A28,'vehicle multiplier'!$B$2:$M$10,(COLUMN(C28)-1))*VLOOKUP($B28,'vehicle multiplier'!$B$12:$L$61,(COLUMN(C28)-1)),0)</f>
        <v>2090</v>
      </c>
      <c r="D28" s="136">
        <f>ROUND(VLOOKUP($A28,'vehicle multiplier'!$B$2:$M$10,12)*VLOOKUP($A28,'vehicle multiplier'!$B$2:$M$10,(COLUMN(D28)-1))*VLOOKUP($B28,'vehicle multiplier'!$B$12:$L$61,(COLUMN(D28)-1)),0)</f>
        <v>523</v>
      </c>
      <c r="E28" s="136">
        <f>ROUND(VLOOKUP($A28,'vehicle multiplier'!$B$2:$M$10,12)*VLOOKUP($A28,'vehicle multiplier'!$B$2:$M$10,(COLUMN(E28)-1))*VLOOKUP($B28,'vehicle multiplier'!$B$12:$L$61,(COLUMN(E28)-1)),0)</f>
        <v>493</v>
      </c>
      <c r="F28" s="180">
        <f>ROUND(VLOOKUP($A28,'vehicle multiplier'!$B$2:$M$10,12)*VLOOKUP($A28,'vehicle multiplier'!$B$2:$M$10,(COLUMN(F28)-1))*VLOOKUP($B28,'vehicle multiplier'!$B$12:$L$61,(COLUMN(F28)-1)),0)</f>
        <v>0</v>
      </c>
      <c r="G28" s="180">
        <f>ROUND(VLOOKUP($A28,'vehicle multiplier'!$B$2:$M$10,12)*VLOOKUP($A28,'vehicle multiplier'!$B$2:$M$10,(COLUMN(G28)-1))*VLOOKUP($B28,'vehicle multiplier'!$B$12:$L$61,(COLUMN(G28)-1)),0)</f>
        <v>0</v>
      </c>
      <c r="H28" s="180">
        <f>ROUND(VLOOKUP($A28,'vehicle multiplier'!$B$2:$M$10,12)*VLOOKUP($A28,'vehicle multiplier'!$B$2:$M$10,(COLUMN(H28)-1))*VLOOKUP($B28,'vehicle multiplier'!$B$12:$L$61,(COLUMN(H28)-1)),0)</f>
        <v>0</v>
      </c>
      <c r="I28" s="180">
        <f>ROUND(VLOOKUP($A28,'vehicle multiplier'!$B$2:$M$10,12)*VLOOKUP($A28,'vehicle multiplier'!$B$2:$M$10,(COLUMN(I28)-1))*VLOOKUP($B28,'vehicle multiplier'!$B$12:$L$61,(COLUMN(I28)-1)),0)</f>
        <v>0</v>
      </c>
      <c r="J28" s="180">
        <f>ROUND(VLOOKUP($A28,'vehicle multiplier'!$B$2:$M$10,12)*VLOOKUP($A28,'vehicle multiplier'!$B$2:$M$10,(COLUMN(J28)-1))*VLOOKUP($B28,'vehicle multiplier'!$B$12:$L$61,(COLUMN(J28)-1)),0)</f>
        <v>0</v>
      </c>
      <c r="K28" s="180">
        <f>ROUND(VLOOKUP($A28,'vehicle multiplier'!$B$2:$M$10,12)*VLOOKUP($A28,'vehicle multiplier'!$B$2:$M$10,(COLUMN(K28)-1))*VLOOKUP($B28,'vehicle multiplier'!$B$12:$L$61,(COLUMN(K28)-1)),0)</f>
        <v>0</v>
      </c>
      <c r="L28" s="180">
        <f>ROUND(VLOOKUP($A28,'vehicle multiplier'!$B$2:$M$10,12)*VLOOKUP($A28,'vehicle multiplier'!$B$2:$M$10,(COLUMN(L28)-1))*VLOOKUP($B28,'vehicle multiplier'!$B$12:$L$61,(COLUMN(L28)-1)),0)</f>
        <v>0</v>
      </c>
    </row>
    <row r="29" spans="1:12" x14ac:dyDescent="0.15">
      <c r="A29" s="138" t="s">
        <v>626</v>
      </c>
      <c r="B29" s="138">
        <v>28</v>
      </c>
      <c r="C29" s="136">
        <f>ROUND(VLOOKUP($A29,'vehicle multiplier'!$B$2:$M$10,12)*VLOOKUP($A29,'vehicle multiplier'!$B$2:$M$10,(COLUMN(C29)-1))*VLOOKUP($B29,'vehicle multiplier'!$B$12:$L$61,(COLUMN(C29)-1)),0)</f>
        <v>2118</v>
      </c>
      <c r="D29" s="136">
        <f>ROUND(VLOOKUP($A29,'vehicle multiplier'!$B$2:$M$10,12)*VLOOKUP($A29,'vehicle multiplier'!$B$2:$M$10,(COLUMN(D29)-1))*VLOOKUP($B29,'vehicle multiplier'!$B$12:$L$61,(COLUMN(D29)-1)),0)</f>
        <v>529</v>
      </c>
      <c r="E29" s="136">
        <f>ROUND(VLOOKUP($A29,'vehicle multiplier'!$B$2:$M$10,12)*VLOOKUP($A29,'vehicle multiplier'!$B$2:$M$10,(COLUMN(E29)-1))*VLOOKUP($B29,'vehicle multiplier'!$B$12:$L$61,(COLUMN(E29)-1)),0)</f>
        <v>499</v>
      </c>
      <c r="F29" s="180">
        <f>ROUND(VLOOKUP($A29,'vehicle multiplier'!$B$2:$M$10,12)*VLOOKUP($A29,'vehicle multiplier'!$B$2:$M$10,(COLUMN(F29)-1))*VLOOKUP($B29,'vehicle multiplier'!$B$12:$L$61,(COLUMN(F29)-1)),0)</f>
        <v>0</v>
      </c>
      <c r="G29" s="180">
        <f>ROUND(VLOOKUP($A29,'vehicle multiplier'!$B$2:$M$10,12)*VLOOKUP($A29,'vehicle multiplier'!$B$2:$M$10,(COLUMN(G29)-1))*VLOOKUP($B29,'vehicle multiplier'!$B$12:$L$61,(COLUMN(G29)-1)),0)</f>
        <v>0</v>
      </c>
      <c r="H29" s="180">
        <f>ROUND(VLOOKUP($A29,'vehicle multiplier'!$B$2:$M$10,12)*VLOOKUP($A29,'vehicle multiplier'!$B$2:$M$10,(COLUMN(H29)-1))*VLOOKUP($B29,'vehicle multiplier'!$B$12:$L$61,(COLUMN(H29)-1)),0)</f>
        <v>0</v>
      </c>
      <c r="I29" s="180">
        <f>ROUND(VLOOKUP($A29,'vehicle multiplier'!$B$2:$M$10,12)*VLOOKUP($A29,'vehicle multiplier'!$B$2:$M$10,(COLUMN(I29)-1))*VLOOKUP($B29,'vehicle multiplier'!$B$12:$L$61,(COLUMN(I29)-1)),0)</f>
        <v>0</v>
      </c>
      <c r="J29" s="180">
        <f>ROUND(VLOOKUP($A29,'vehicle multiplier'!$B$2:$M$10,12)*VLOOKUP($A29,'vehicle multiplier'!$B$2:$M$10,(COLUMN(J29)-1))*VLOOKUP($B29,'vehicle multiplier'!$B$12:$L$61,(COLUMN(J29)-1)),0)</f>
        <v>0</v>
      </c>
      <c r="K29" s="180">
        <f>ROUND(VLOOKUP($A29,'vehicle multiplier'!$B$2:$M$10,12)*VLOOKUP($A29,'vehicle multiplier'!$B$2:$M$10,(COLUMN(K29)-1))*VLOOKUP($B29,'vehicle multiplier'!$B$12:$L$61,(COLUMN(K29)-1)),0)</f>
        <v>0</v>
      </c>
      <c r="L29" s="180">
        <f>ROUND(VLOOKUP($A29,'vehicle multiplier'!$B$2:$M$10,12)*VLOOKUP($A29,'vehicle multiplier'!$B$2:$M$10,(COLUMN(L29)-1))*VLOOKUP($B29,'vehicle multiplier'!$B$12:$L$61,(COLUMN(L29)-1)),0)</f>
        <v>0</v>
      </c>
    </row>
    <row r="30" spans="1:12" x14ac:dyDescent="0.15">
      <c r="A30" s="138" t="s">
        <v>626</v>
      </c>
      <c r="B30" s="138">
        <v>29</v>
      </c>
      <c r="C30" s="136">
        <f>ROUND(VLOOKUP($A30,'vehicle multiplier'!$B$2:$M$10,12)*VLOOKUP($A30,'vehicle multiplier'!$B$2:$M$10,(COLUMN(C30)-1))*VLOOKUP($B30,'vehicle multiplier'!$B$12:$L$61,(COLUMN(C30)-1)),0)</f>
        <v>2145</v>
      </c>
      <c r="D30" s="136">
        <f>ROUND(VLOOKUP($A30,'vehicle multiplier'!$B$2:$M$10,12)*VLOOKUP($A30,'vehicle multiplier'!$B$2:$M$10,(COLUMN(D30)-1))*VLOOKUP($B30,'vehicle multiplier'!$B$12:$L$61,(COLUMN(D30)-1)),0)</f>
        <v>536</v>
      </c>
      <c r="E30" s="136">
        <f>ROUND(VLOOKUP($A30,'vehicle multiplier'!$B$2:$M$10,12)*VLOOKUP($A30,'vehicle multiplier'!$B$2:$M$10,(COLUMN(E30)-1))*VLOOKUP($B30,'vehicle multiplier'!$B$12:$L$61,(COLUMN(E30)-1)),0)</f>
        <v>506</v>
      </c>
      <c r="F30" s="180">
        <f>ROUND(VLOOKUP($A30,'vehicle multiplier'!$B$2:$M$10,12)*VLOOKUP($A30,'vehicle multiplier'!$B$2:$M$10,(COLUMN(F30)-1))*VLOOKUP($B30,'vehicle multiplier'!$B$12:$L$61,(COLUMN(F30)-1)),0)</f>
        <v>0</v>
      </c>
      <c r="G30" s="180">
        <f>ROUND(VLOOKUP($A30,'vehicle multiplier'!$B$2:$M$10,12)*VLOOKUP($A30,'vehicle multiplier'!$B$2:$M$10,(COLUMN(G30)-1))*VLOOKUP($B30,'vehicle multiplier'!$B$12:$L$61,(COLUMN(G30)-1)),0)</f>
        <v>0</v>
      </c>
      <c r="H30" s="180">
        <f>ROUND(VLOOKUP($A30,'vehicle multiplier'!$B$2:$M$10,12)*VLOOKUP($A30,'vehicle multiplier'!$B$2:$M$10,(COLUMN(H30)-1))*VLOOKUP($B30,'vehicle multiplier'!$B$12:$L$61,(COLUMN(H30)-1)),0)</f>
        <v>0</v>
      </c>
      <c r="I30" s="180">
        <f>ROUND(VLOOKUP($A30,'vehicle multiplier'!$B$2:$M$10,12)*VLOOKUP($A30,'vehicle multiplier'!$B$2:$M$10,(COLUMN(I30)-1))*VLOOKUP($B30,'vehicle multiplier'!$B$12:$L$61,(COLUMN(I30)-1)),0)</f>
        <v>0</v>
      </c>
      <c r="J30" s="180">
        <f>ROUND(VLOOKUP($A30,'vehicle multiplier'!$B$2:$M$10,12)*VLOOKUP($A30,'vehicle multiplier'!$B$2:$M$10,(COLUMN(J30)-1))*VLOOKUP($B30,'vehicle multiplier'!$B$12:$L$61,(COLUMN(J30)-1)),0)</f>
        <v>0</v>
      </c>
      <c r="K30" s="180">
        <f>ROUND(VLOOKUP($A30,'vehicle multiplier'!$B$2:$M$10,12)*VLOOKUP($A30,'vehicle multiplier'!$B$2:$M$10,(COLUMN(K30)-1))*VLOOKUP($B30,'vehicle multiplier'!$B$12:$L$61,(COLUMN(K30)-1)),0)</f>
        <v>0</v>
      </c>
      <c r="L30" s="180">
        <f>ROUND(VLOOKUP($A30,'vehicle multiplier'!$B$2:$M$10,12)*VLOOKUP($A30,'vehicle multiplier'!$B$2:$M$10,(COLUMN(L30)-1))*VLOOKUP($B30,'vehicle multiplier'!$B$12:$L$61,(COLUMN(L30)-1)),0)</f>
        <v>0</v>
      </c>
    </row>
    <row r="31" spans="1:12" x14ac:dyDescent="0.15">
      <c r="A31" s="138" t="s">
        <v>626</v>
      </c>
      <c r="B31" s="138">
        <v>30</v>
      </c>
      <c r="C31" s="136">
        <f>ROUND(VLOOKUP($A31,'vehicle multiplier'!$B$2:$M$10,12)*VLOOKUP($A31,'vehicle multiplier'!$B$2:$M$10,(COLUMN(C31)-1))*VLOOKUP($B31,'vehicle multiplier'!$B$12:$L$61,(COLUMN(C31)-1)),0)</f>
        <v>2172</v>
      </c>
      <c r="D31" s="136">
        <f>ROUND(VLOOKUP($A31,'vehicle multiplier'!$B$2:$M$10,12)*VLOOKUP($A31,'vehicle multiplier'!$B$2:$M$10,(COLUMN(D31)-1))*VLOOKUP($B31,'vehicle multiplier'!$B$12:$L$61,(COLUMN(D31)-1)),0)</f>
        <v>543</v>
      </c>
      <c r="E31" s="136">
        <f>ROUND(VLOOKUP($A31,'vehicle multiplier'!$B$2:$M$10,12)*VLOOKUP($A31,'vehicle multiplier'!$B$2:$M$10,(COLUMN(E31)-1))*VLOOKUP($B31,'vehicle multiplier'!$B$12:$L$61,(COLUMN(E31)-1)),0)</f>
        <v>512</v>
      </c>
      <c r="F31" s="180">
        <f>ROUND(VLOOKUP($A31,'vehicle multiplier'!$B$2:$M$10,12)*VLOOKUP($A31,'vehicle multiplier'!$B$2:$M$10,(COLUMN(F31)-1))*VLOOKUP($B31,'vehicle multiplier'!$B$12:$L$61,(COLUMN(F31)-1)),0)</f>
        <v>0</v>
      </c>
      <c r="G31" s="180">
        <f>ROUND(VLOOKUP($A31,'vehicle multiplier'!$B$2:$M$10,12)*VLOOKUP($A31,'vehicle multiplier'!$B$2:$M$10,(COLUMN(G31)-1))*VLOOKUP($B31,'vehicle multiplier'!$B$12:$L$61,(COLUMN(G31)-1)),0)</f>
        <v>0</v>
      </c>
      <c r="H31" s="180">
        <f>ROUND(VLOOKUP($A31,'vehicle multiplier'!$B$2:$M$10,12)*VLOOKUP($A31,'vehicle multiplier'!$B$2:$M$10,(COLUMN(H31)-1))*VLOOKUP($B31,'vehicle multiplier'!$B$12:$L$61,(COLUMN(H31)-1)),0)</f>
        <v>0</v>
      </c>
      <c r="I31" s="180">
        <f>ROUND(VLOOKUP($A31,'vehicle multiplier'!$B$2:$M$10,12)*VLOOKUP($A31,'vehicle multiplier'!$B$2:$M$10,(COLUMN(I31)-1))*VLOOKUP($B31,'vehicle multiplier'!$B$12:$L$61,(COLUMN(I31)-1)),0)</f>
        <v>0</v>
      </c>
      <c r="J31" s="180">
        <f>ROUND(VLOOKUP($A31,'vehicle multiplier'!$B$2:$M$10,12)*VLOOKUP($A31,'vehicle multiplier'!$B$2:$M$10,(COLUMN(J31)-1))*VLOOKUP($B31,'vehicle multiplier'!$B$12:$L$61,(COLUMN(J31)-1)),0)</f>
        <v>0</v>
      </c>
      <c r="K31" s="180">
        <f>ROUND(VLOOKUP($A31,'vehicle multiplier'!$B$2:$M$10,12)*VLOOKUP($A31,'vehicle multiplier'!$B$2:$M$10,(COLUMN(K31)-1))*VLOOKUP($B31,'vehicle multiplier'!$B$12:$L$61,(COLUMN(K31)-1)),0)</f>
        <v>0</v>
      </c>
      <c r="L31" s="180">
        <f>ROUND(VLOOKUP($A31,'vehicle multiplier'!$B$2:$M$10,12)*VLOOKUP($A31,'vehicle multiplier'!$B$2:$M$10,(COLUMN(L31)-1))*VLOOKUP($B31,'vehicle multiplier'!$B$12:$L$61,(COLUMN(L31)-1)),0)</f>
        <v>0</v>
      </c>
    </row>
    <row r="32" spans="1:12" x14ac:dyDescent="0.15">
      <c r="A32" s="138" t="s">
        <v>626</v>
      </c>
      <c r="B32" s="138">
        <v>31</v>
      </c>
      <c r="C32" s="136">
        <f>ROUND(VLOOKUP($A32,'vehicle multiplier'!$B$2:$M$10,12)*VLOOKUP($A32,'vehicle multiplier'!$B$2:$M$10,(COLUMN(C32)-1))*VLOOKUP($B32,'vehicle multiplier'!$B$12:$L$61,(COLUMN(C32)-1)),0)</f>
        <v>2199</v>
      </c>
      <c r="D32" s="136">
        <f>ROUND(VLOOKUP($A32,'vehicle multiplier'!$B$2:$M$10,12)*VLOOKUP($A32,'vehicle multiplier'!$B$2:$M$10,(COLUMN(D32)-1))*VLOOKUP($B32,'vehicle multiplier'!$B$12:$L$61,(COLUMN(D32)-1)),0)</f>
        <v>550</v>
      </c>
      <c r="E32" s="136">
        <f>ROUND(VLOOKUP($A32,'vehicle multiplier'!$B$2:$M$10,12)*VLOOKUP($A32,'vehicle multiplier'!$B$2:$M$10,(COLUMN(E32)-1))*VLOOKUP($B32,'vehicle multiplier'!$B$12:$L$61,(COLUMN(E32)-1)),0)</f>
        <v>519</v>
      </c>
      <c r="F32" s="180">
        <f>ROUND(VLOOKUP($A32,'vehicle multiplier'!$B$2:$M$10,12)*VLOOKUP($A32,'vehicle multiplier'!$B$2:$M$10,(COLUMN(F32)-1))*VLOOKUP($B32,'vehicle multiplier'!$B$12:$L$61,(COLUMN(F32)-1)),0)</f>
        <v>0</v>
      </c>
      <c r="G32" s="180">
        <f>ROUND(VLOOKUP($A32,'vehicle multiplier'!$B$2:$M$10,12)*VLOOKUP($A32,'vehicle multiplier'!$B$2:$M$10,(COLUMN(G32)-1))*VLOOKUP($B32,'vehicle multiplier'!$B$12:$L$61,(COLUMN(G32)-1)),0)</f>
        <v>0</v>
      </c>
      <c r="H32" s="180">
        <f>ROUND(VLOOKUP($A32,'vehicle multiplier'!$B$2:$M$10,12)*VLOOKUP($A32,'vehicle multiplier'!$B$2:$M$10,(COLUMN(H32)-1))*VLOOKUP($B32,'vehicle multiplier'!$B$12:$L$61,(COLUMN(H32)-1)),0)</f>
        <v>0</v>
      </c>
      <c r="I32" s="180">
        <f>ROUND(VLOOKUP($A32,'vehicle multiplier'!$B$2:$M$10,12)*VLOOKUP($A32,'vehicle multiplier'!$B$2:$M$10,(COLUMN(I32)-1))*VLOOKUP($B32,'vehicle multiplier'!$B$12:$L$61,(COLUMN(I32)-1)),0)</f>
        <v>0</v>
      </c>
      <c r="J32" s="180">
        <f>ROUND(VLOOKUP($A32,'vehicle multiplier'!$B$2:$M$10,12)*VLOOKUP($A32,'vehicle multiplier'!$B$2:$M$10,(COLUMN(J32)-1))*VLOOKUP($B32,'vehicle multiplier'!$B$12:$L$61,(COLUMN(J32)-1)),0)</f>
        <v>0</v>
      </c>
      <c r="K32" s="180">
        <f>ROUND(VLOOKUP($A32,'vehicle multiplier'!$B$2:$M$10,12)*VLOOKUP($A32,'vehicle multiplier'!$B$2:$M$10,(COLUMN(K32)-1))*VLOOKUP($B32,'vehicle multiplier'!$B$12:$L$61,(COLUMN(K32)-1)),0)</f>
        <v>0</v>
      </c>
      <c r="L32" s="180">
        <f>ROUND(VLOOKUP($A32,'vehicle multiplier'!$B$2:$M$10,12)*VLOOKUP($A32,'vehicle multiplier'!$B$2:$M$10,(COLUMN(L32)-1))*VLOOKUP($B32,'vehicle multiplier'!$B$12:$L$61,(COLUMN(L32)-1)),0)</f>
        <v>0</v>
      </c>
    </row>
    <row r="33" spans="1:12" x14ac:dyDescent="0.15">
      <c r="A33" s="138" t="s">
        <v>626</v>
      </c>
      <c r="B33" s="138">
        <v>32</v>
      </c>
      <c r="C33" s="136">
        <f>ROUND(VLOOKUP($A33,'vehicle multiplier'!$B$2:$M$10,12)*VLOOKUP($A33,'vehicle multiplier'!$B$2:$M$10,(COLUMN(C33)-1))*VLOOKUP($B33,'vehicle multiplier'!$B$12:$L$61,(COLUMN(C33)-1)),0)</f>
        <v>2226</v>
      </c>
      <c r="D33" s="136">
        <f>ROUND(VLOOKUP($A33,'vehicle multiplier'!$B$2:$M$10,12)*VLOOKUP($A33,'vehicle multiplier'!$B$2:$M$10,(COLUMN(D33)-1))*VLOOKUP($B33,'vehicle multiplier'!$B$12:$L$61,(COLUMN(D33)-1)),0)</f>
        <v>557</v>
      </c>
      <c r="E33" s="136">
        <f>ROUND(VLOOKUP($A33,'vehicle multiplier'!$B$2:$M$10,12)*VLOOKUP($A33,'vehicle multiplier'!$B$2:$M$10,(COLUMN(E33)-1))*VLOOKUP($B33,'vehicle multiplier'!$B$12:$L$61,(COLUMN(E33)-1)),0)</f>
        <v>525</v>
      </c>
      <c r="F33" s="180">
        <f>ROUND(VLOOKUP($A33,'vehicle multiplier'!$B$2:$M$10,12)*VLOOKUP($A33,'vehicle multiplier'!$B$2:$M$10,(COLUMN(F33)-1))*VLOOKUP($B33,'vehicle multiplier'!$B$12:$L$61,(COLUMN(F33)-1)),0)</f>
        <v>0</v>
      </c>
      <c r="G33" s="180">
        <f>ROUND(VLOOKUP($A33,'vehicle multiplier'!$B$2:$M$10,12)*VLOOKUP($A33,'vehicle multiplier'!$B$2:$M$10,(COLUMN(G33)-1))*VLOOKUP($B33,'vehicle multiplier'!$B$12:$L$61,(COLUMN(G33)-1)),0)</f>
        <v>0</v>
      </c>
      <c r="H33" s="180">
        <f>ROUND(VLOOKUP($A33,'vehicle multiplier'!$B$2:$M$10,12)*VLOOKUP($A33,'vehicle multiplier'!$B$2:$M$10,(COLUMN(H33)-1))*VLOOKUP($B33,'vehicle multiplier'!$B$12:$L$61,(COLUMN(H33)-1)),0)</f>
        <v>0</v>
      </c>
      <c r="I33" s="180">
        <f>ROUND(VLOOKUP($A33,'vehicle multiplier'!$B$2:$M$10,12)*VLOOKUP($A33,'vehicle multiplier'!$B$2:$M$10,(COLUMN(I33)-1))*VLOOKUP($B33,'vehicle multiplier'!$B$12:$L$61,(COLUMN(I33)-1)),0)</f>
        <v>0</v>
      </c>
      <c r="J33" s="180">
        <f>ROUND(VLOOKUP($A33,'vehicle multiplier'!$B$2:$M$10,12)*VLOOKUP($A33,'vehicle multiplier'!$B$2:$M$10,(COLUMN(J33)-1))*VLOOKUP($B33,'vehicle multiplier'!$B$12:$L$61,(COLUMN(J33)-1)),0)</f>
        <v>0</v>
      </c>
      <c r="K33" s="180">
        <f>ROUND(VLOOKUP($A33,'vehicle multiplier'!$B$2:$M$10,12)*VLOOKUP($A33,'vehicle multiplier'!$B$2:$M$10,(COLUMN(K33)-1))*VLOOKUP($B33,'vehicle multiplier'!$B$12:$L$61,(COLUMN(K33)-1)),0)</f>
        <v>0</v>
      </c>
      <c r="L33" s="180">
        <f>ROUND(VLOOKUP($A33,'vehicle multiplier'!$B$2:$M$10,12)*VLOOKUP($A33,'vehicle multiplier'!$B$2:$M$10,(COLUMN(L33)-1))*VLOOKUP($B33,'vehicle multiplier'!$B$12:$L$61,(COLUMN(L33)-1)),0)</f>
        <v>0</v>
      </c>
    </row>
    <row r="34" spans="1:12" x14ac:dyDescent="0.15">
      <c r="A34" s="138" t="s">
        <v>626</v>
      </c>
      <c r="B34" s="138">
        <v>33</v>
      </c>
      <c r="C34" s="136">
        <f>ROUND(VLOOKUP($A34,'vehicle multiplier'!$B$2:$M$10,12)*VLOOKUP($A34,'vehicle multiplier'!$B$2:$M$10,(COLUMN(C34)-1))*VLOOKUP($B34,'vehicle multiplier'!$B$12:$L$61,(COLUMN(C34)-1)),0)</f>
        <v>2253</v>
      </c>
      <c r="D34" s="136">
        <f>ROUND(VLOOKUP($A34,'vehicle multiplier'!$B$2:$M$10,12)*VLOOKUP($A34,'vehicle multiplier'!$B$2:$M$10,(COLUMN(D34)-1))*VLOOKUP($B34,'vehicle multiplier'!$B$12:$L$61,(COLUMN(D34)-1)),0)</f>
        <v>563</v>
      </c>
      <c r="E34" s="136">
        <f>ROUND(VLOOKUP($A34,'vehicle multiplier'!$B$2:$M$10,12)*VLOOKUP($A34,'vehicle multiplier'!$B$2:$M$10,(COLUMN(E34)-1))*VLOOKUP($B34,'vehicle multiplier'!$B$12:$L$61,(COLUMN(E34)-1)),0)</f>
        <v>531</v>
      </c>
      <c r="F34" s="180">
        <f>ROUND(VLOOKUP($A34,'vehicle multiplier'!$B$2:$M$10,12)*VLOOKUP($A34,'vehicle multiplier'!$B$2:$M$10,(COLUMN(F34)-1))*VLOOKUP($B34,'vehicle multiplier'!$B$12:$L$61,(COLUMN(F34)-1)),0)</f>
        <v>0</v>
      </c>
      <c r="G34" s="180">
        <f>ROUND(VLOOKUP($A34,'vehicle multiplier'!$B$2:$M$10,12)*VLOOKUP($A34,'vehicle multiplier'!$B$2:$M$10,(COLUMN(G34)-1))*VLOOKUP($B34,'vehicle multiplier'!$B$12:$L$61,(COLUMN(G34)-1)),0)</f>
        <v>0</v>
      </c>
      <c r="H34" s="180">
        <f>ROUND(VLOOKUP($A34,'vehicle multiplier'!$B$2:$M$10,12)*VLOOKUP($A34,'vehicle multiplier'!$B$2:$M$10,(COLUMN(H34)-1))*VLOOKUP($B34,'vehicle multiplier'!$B$12:$L$61,(COLUMN(H34)-1)),0)</f>
        <v>0</v>
      </c>
      <c r="I34" s="180">
        <f>ROUND(VLOOKUP($A34,'vehicle multiplier'!$B$2:$M$10,12)*VLOOKUP($A34,'vehicle multiplier'!$B$2:$M$10,(COLUMN(I34)-1))*VLOOKUP($B34,'vehicle multiplier'!$B$12:$L$61,(COLUMN(I34)-1)),0)</f>
        <v>0</v>
      </c>
      <c r="J34" s="180">
        <f>ROUND(VLOOKUP($A34,'vehicle multiplier'!$B$2:$M$10,12)*VLOOKUP($A34,'vehicle multiplier'!$B$2:$M$10,(COLUMN(J34)-1))*VLOOKUP($B34,'vehicle multiplier'!$B$12:$L$61,(COLUMN(J34)-1)),0)</f>
        <v>0</v>
      </c>
      <c r="K34" s="180">
        <f>ROUND(VLOOKUP($A34,'vehicle multiplier'!$B$2:$M$10,12)*VLOOKUP($A34,'vehicle multiplier'!$B$2:$M$10,(COLUMN(K34)-1))*VLOOKUP($B34,'vehicle multiplier'!$B$12:$L$61,(COLUMN(K34)-1)),0)</f>
        <v>0</v>
      </c>
      <c r="L34" s="180">
        <f>ROUND(VLOOKUP($A34,'vehicle multiplier'!$B$2:$M$10,12)*VLOOKUP($A34,'vehicle multiplier'!$B$2:$M$10,(COLUMN(L34)-1))*VLOOKUP($B34,'vehicle multiplier'!$B$12:$L$61,(COLUMN(L34)-1)),0)</f>
        <v>0</v>
      </c>
    </row>
    <row r="35" spans="1:12" x14ac:dyDescent="0.15">
      <c r="A35" s="138" t="s">
        <v>626</v>
      </c>
      <c r="B35" s="138">
        <v>34</v>
      </c>
      <c r="C35" s="136">
        <f>ROUND(VLOOKUP($A35,'vehicle multiplier'!$B$2:$M$10,12)*VLOOKUP($A35,'vehicle multiplier'!$B$2:$M$10,(COLUMN(C35)-1))*VLOOKUP($B35,'vehicle multiplier'!$B$12:$L$61,(COLUMN(C35)-1)),0)</f>
        <v>2281</v>
      </c>
      <c r="D35" s="136">
        <f>ROUND(VLOOKUP($A35,'vehicle multiplier'!$B$2:$M$10,12)*VLOOKUP($A35,'vehicle multiplier'!$B$2:$M$10,(COLUMN(D35)-1))*VLOOKUP($B35,'vehicle multiplier'!$B$12:$L$61,(COLUMN(D35)-1)),0)</f>
        <v>570</v>
      </c>
      <c r="E35" s="136">
        <f>ROUND(VLOOKUP($A35,'vehicle multiplier'!$B$2:$M$10,12)*VLOOKUP($A35,'vehicle multiplier'!$B$2:$M$10,(COLUMN(E35)-1))*VLOOKUP($B35,'vehicle multiplier'!$B$12:$L$61,(COLUMN(E35)-1)),0)</f>
        <v>538</v>
      </c>
      <c r="F35" s="180">
        <f>ROUND(VLOOKUP($A35,'vehicle multiplier'!$B$2:$M$10,12)*VLOOKUP($A35,'vehicle multiplier'!$B$2:$M$10,(COLUMN(F35)-1))*VLOOKUP($B35,'vehicle multiplier'!$B$12:$L$61,(COLUMN(F35)-1)),0)</f>
        <v>0</v>
      </c>
      <c r="G35" s="180">
        <f>ROUND(VLOOKUP($A35,'vehicle multiplier'!$B$2:$M$10,12)*VLOOKUP($A35,'vehicle multiplier'!$B$2:$M$10,(COLUMN(G35)-1))*VLOOKUP($B35,'vehicle multiplier'!$B$12:$L$61,(COLUMN(G35)-1)),0)</f>
        <v>0</v>
      </c>
      <c r="H35" s="180">
        <f>ROUND(VLOOKUP($A35,'vehicle multiplier'!$B$2:$M$10,12)*VLOOKUP($A35,'vehicle multiplier'!$B$2:$M$10,(COLUMN(H35)-1))*VLOOKUP($B35,'vehicle multiplier'!$B$12:$L$61,(COLUMN(H35)-1)),0)</f>
        <v>0</v>
      </c>
      <c r="I35" s="180">
        <f>ROUND(VLOOKUP($A35,'vehicle multiplier'!$B$2:$M$10,12)*VLOOKUP($A35,'vehicle multiplier'!$B$2:$M$10,(COLUMN(I35)-1))*VLOOKUP($B35,'vehicle multiplier'!$B$12:$L$61,(COLUMN(I35)-1)),0)</f>
        <v>0</v>
      </c>
      <c r="J35" s="180">
        <f>ROUND(VLOOKUP($A35,'vehicle multiplier'!$B$2:$M$10,12)*VLOOKUP($A35,'vehicle multiplier'!$B$2:$M$10,(COLUMN(J35)-1))*VLOOKUP($B35,'vehicle multiplier'!$B$12:$L$61,(COLUMN(J35)-1)),0)</f>
        <v>0</v>
      </c>
      <c r="K35" s="180">
        <f>ROUND(VLOOKUP($A35,'vehicle multiplier'!$B$2:$M$10,12)*VLOOKUP($A35,'vehicle multiplier'!$B$2:$M$10,(COLUMN(K35)-1))*VLOOKUP($B35,'vehicle multiplier'!$B$12:$L$61,(COLUMN(K35)-1)),0)</f>
        <v>0</v>
      </c>
      <c r="L35" s="180">
        <f>ROUND(VLOOKUP($A35,'vehicle multiplier'!$B$2:$M$10,12)*VLOOKUP($A35,'vehicle multiplier'!$B$2:$M$10,(COLUMN(L35)-1))*VLOOKUP($B35,'vehicle multiplier'!$B$12:$L$61,(COLUMN(L35)-1)),0)</f>
        <v>0</v>
      </c>
    </row>
    <row r="36" spans="1:12" x14ac:dyDescent="0.15">
      <c r="A36" s="138" t="s">
        <v>626</v>
      </c>
      <c r="B36" s="138">
        <v>35</v>
      </c>
      <c r="C36" s="136">
        <f>ROUND(VLOOKUP($A36,'vehicle multiplier'!$B$2:$M$10,12)*VLOOKUP($A36,'vehicle multiplier'!$B$2:$M$10,(COLUMN(C36)-1))*VLOOKUP($B36,'vehicle multiplier'!$B$12:$L$61,(COLUMN(C36)-1)),0)</f>
        <v>2308</v>
      </c>
      <c r="D36" s="136">
        <f>ROUND(VLOOKUP($A36,'vehicle multiplier'!$B$2:$M$10,12)*VLOOKUP($A36,'vehicle multiplier'!$B$2:$M$10,(COLUMN(D36)-1))*VLOOKUP($B36,'vehicle multiplier'!$B$12:$L$61,(COLUMN(D36)-1)),0)</f>
        <v>577</v>
      </c>
      <c r="E36" s="136">
        <f>ROUND(VLOOKUP($A36,'vehicle multiplier'!$B$2:$M$10,12)*VLOOKUP($A36,'vehicle multiplier'!$B$2:$M$10,(COLUMN(E36)-1))*VLOOKUP($B36,'vehicle multiplier'!$B$12:$L$61,(COLUMN(E36)-1)),0)</f>
        <v>544</v>
      </c>
      <c r="F36" s="180">
        <f>ROUND(VLOOKUP($A36,'vehicle multiplier'!$B$2:$M$10,12)*VLOOKUP($A36,'vehicle multiplier'!$B$2:$M$10,(COLUMN(F36)-1))*VLOOKUP($B36,'vehicle multiplier'!$B$12:$L$61,(COLUMN(F36)-1)),0)</f>
        <v>0</v>
      </c>
      <c r="G36" s="180">
        <f>ROUND(VLOOKUP($A36,'vehicle multiplier'!$B$2:$M$10,12)*VLOOKUP($A36,'vehicle multiplier'!$B$2:$M$10,(COLUMN(G36)-1))*VLOOKUP($B36,'vehicle multiplier'!$B$12:$L$61,(COLUMN(G36)-1)),0)</f>
        <v>0</v>
      </c>
      <c r="H36" s="180">
        <f>ROUND(VLOOKUP($A36,'vehicle multiplier'!$B$2:$M$10,12)*VLOOKUP($A36,'vehicle multiplier'!$B$2:$M$10,(COLUMN(H36)-1))*VLOOKUP($B36,'vehicle multiplier'!$B$12:$L$61,(COLUMN(H36)-1)),0)</f>
        <v>0</v>
      </c>
      <c r="I36" s="180">
        <f>ROUND(VLOOKUP($A36,'vehicle multiplier'!$B$2:$M$10,12)*VLOOKUP($A36,'vehicle multiplier'!$B$2:$M$10,(COLUMN(I36)-1))*VLOOKUP($B36,'vehicle multiplier'!$B$12:$L$61,(COLUMN(I36)-1)),0)</f>
        <v>0</v>
      </c>
      <c r="J36" s="180">
        <f>ROUND(VLOOKUP($A36,'vehicle multiplier'!$B$2:$M$10,12)*VLOOKUP($A36,'vehicle multiplier'!$B$2:$M$10,(COLUMN(J36)-1))*VLOOKUP($B36,'vehicle multiplier'!$B$12:$L$61,(COLUMN(J36)-1)),0)</f>
        <v>0</v>
      </c>
      <c r="K36" s="180">
        <f>ROUND(VLOOKUP($A36,'vehicle multiplier'!$B$2:$M$10,12)*VLOOKUP($A36,'vehicle multiplier'!$B$2:$M$10,(COLUMN(K36)-1))*VLOOKUP($B36,'vehicle multiplier'!$B$12:$L$61,(COLUMN(K36)-1)),0)</f>
        <v>0</v>
      </c>
      <c r="L36" s="180">
        <f>ROUND(VLOOKUP($A36,'vehicle multiplier'!$B$2:$M$10,12)*VLOOKUP($A36,'vehicle multiplier'!$B$2:$M$10,(COLUMN(L36)-1))*VLOOKUP($B36,'vehicle multiplier'!$B$12:$L$61,(COLUMN(L36)-1)),0)</f>
        <v>0</v>
      </c>
    </row>
    <row r="37" spans="1:12" x14ac:dyDescent="0.15">
      <c r="A37" s="138" t="s">
        <v>626</v>
      </c>
      <c r="B37" s="138">
        <v>36</v>
      </c>
      <c r="C37" s="136">
        <f>ROUND(VLOOKUP($A37,'vehicle multiplier'!$B$2:$M$10,12)*VLOOKUP($A37,'vehicle multiplier'!$B$2:$M$10,(COLUMN(C37)-1))*VLOOKUP($B37,'vehicle multiplier'!$B$12:$L$61,(COLUMN(C37)-1)),0)</f>
        <v>2335</v>
      </c>
      <c r="D37" s="136">
        <f>ROUND(VLOOKUP($A37,'vehicle multiplier'!$B$2:$M$10,12)*VLOOKUP($A37,'vehicle multiplier'!$B$2:$M$10,(COLUMN(D37)-1))*VLOOKUP($B37,'vehicle multiplier'!$B$12:$L$61,(COLUMN(D37)-1)),0)</f>
        <v>584</v>
      </c>
      <c r="E37" s="136">
        <f>ROUND(VLOOKUP($A37,'vehicle multiplier'!$B$2:$M$10,12)*VLOOKUP($A37,'vehicle multiplier'!$B$2:$M$10,(COLUMN(E37)-1))*VLOOKUP($B37,'vehicle multiplier'!$B$12:$L$61,(COLUMN(E37)-1)),0)</f>
        <v>551</v>
      </c>
      <c r="F37" s="180">
        <f>ROUND(VLOOKUP($A37,'vehicle multiplier'!$B$2:$M$10,12)*VLOOKUP($A37,'vehicle multiplier'!$B$2:$M$10,(COLUMN(F37)-1))*VLOOKUP($B37,'vehicle multiplier'!$B$12:$L$61,(COLUMN(F37)-1)),0)</f>
        <v>0</v>
      </c>
      <c r="G37" s="180">
        <f>ROUND(VLOOKUP($A37,'vehicle multiplier'!$B$2:$M$10,12)*VLOOKUP($A37,'vehicle multiplier'!$B$2:$M$10,(COLUMN(G37)-1))*VLOOKUP($B37,'vehicle multiplier'!$B$12:$L$61,(COLUMN(G37)-1)),0)</f>
        <v>0</v>
      </c>
      <c r="H37" s="180">
        <f>ROUND(VLOOKUP($A37,'vehicle multiplier'!$B$2:$M$10,12)*VLOOKUP($A37,'vehicle multiplier'!$B$2:$M$10,(COLUMN(H37)-1))*VLOOKUP($B37,'vehicle multiplier'!$B$12:$L$61,(COLUMN(H37)-1)),0)</f>
        <v>0</v>
      </c>
      <c r="I37" s="180">
        <f>ROUND(VLOOKUP($A37,'vehicle multiplier'!$B$2:$M$10,12)*VLOOKUP($A37,'vehicle multiplier'!$B$2:$M$10,(COLUMN(I37)-1))*VLOOKUP($B37,'vehicle multiplier'!$B$12:$L$61,(COLUMN(I37)-1)),0)</f>
        <v>0</v>
      </c>
      <c r="J37" s="180">
        <f>ROUND(VLOOKUP($A37,'vehicle multiplier'!$B$2:$M$10,12)*VLOOKUP($A37,'vehicle multiplier'!$B$2:$M$10,(COLUMN(J37)-1))*VLOOKUP($B37,'vehicle multiplier'!$B$12:$L$61,(COLUMN(J37)-1)),0)</f>
        <v>0</v>
      </c>
      <c r="K37" s="180">
        <f>ROUND(VLOOKUP($A37,'vehicle multiplier'!$B$2:$M$10,12)*VLOOKUP($A37,'vehicle multiplier'!$B$2:$M$10,(COLUMN(K37)-1))*VLOOKUP($B37,'vehicle multiplier'!$B$12:$L$61,(COLUMN(K37)-1)),0)</f>
        <v>0</v>
      </c>
      <c r="L37" s="180">
        <f>ROUND(VLOOKUP($A37,'vehicle multiplier'!$B$2:$M$10,12)*VLOOKUP($A37,'vehicle multiplier'!$B$2:$M$10,(COLUMN(L37)-1))*VLOOKUP($B37,'vehicle multiplier'!$B$12:$L$61,(COLUMN(L37)-1)),0)</f>
        <v>0</v>
      </c>
    </row>
    <row r="38" spans="1:12" x14ac:dyDescent="0.15">
      <c r="A38" s="138" t="s">
        <v>626</v>
      </c>
      <c r="B38" s="138">
        <v>37</v>
      </c>
      <c r="C38" s="136">
        <f>ROUND(VLOOKUP($A38,'vehicle multiplier'!$B$2:$M$10,12)*VLOOKUP($A38,'vehicle multiplier'!$B$2:$M$10,(COLUMN(C38)-1))*VLOOKUP($B38,'vehicle multiplier'!$B$12:$L$61,(COLUMN(C38)-1)),0)</f>
        <v>2362</v>
      </c>
      <c r="D38" s="136">
        <f>ROUND(VLOOKUP($A38,'vehicle multiplier'!$B$2:$M$10,12)*VLOOKUP($A38,'vehicle multiplier'!$B$2:$M$10,(COLUMN(D38)-1))*VLOOKUP($B38,'vehicle multiplier'!$B$12:$L$61,(COLUMN(D38)-1)),0)</f>
        <v>590</v>
      </c>
      <c r="E38" s="136">
        <f>ROUND(VLOOKUP($A38,'vehicle multiplier'!$B$2:$M$10,12)*VLOOKUP($A38,'vehicle multiplier'!$B$2:$M$10,(COLUMN(E38)-1))*VLOOKUP($B38,'vehicle multiplier'!$B$12:$L$61,(COLUMN(E38)-1)),0)</f>
        <v>557</v>
      </c>
      <c r="F38" s="180">
        <f>ROUND(VLOOKUP($A38,'vehicle multiplier'!$B$2:$M$10,12)*VLOOKUP($A38,'vehicle multiplier'!$B$2:$M$10,(COLUMN(F38)-1))*VLOOKUP($B38,'vehicle multiplier'!$B$12:$L$61,(COLUMN(F38)-1)),0)</f>
        <v>0</v>
      </c>
      <c r="G38" s="180">
        <f>ROUND(VLOOKUP($A38,'vehicle multiplier'!$B$2:$M$10,12)*VLOOKUP($A38,'vehicle multiplier'!$B$2:$M$10,(COLUMN(G38)-1))*VLOOKUP($B38,'vehicle multiplier'!$B$12:$L$61,(COLUMN(G38)-1)),0)</f>
        <v>0</v>
      </c>
      <c r="H38" s="180">
        <f>ROUND(VLOOKUP($A38,'vehicle multiplier'!$B$2:$M$10,12)*VLOOKUP($A38,'vehicle multiplier'!$B$2:$M$10,(COLUMN(H38)-1))*VLOOKUP($B38,'vehicle multiplier'!$B$12:$L$61,(COLUMN(H38)-1)),0)</f>
        <v>0</v>
      </c>
      <c r="I38" s="180">
        <f>ROUND(VLOOKUP($A38,'vehicle multiplier'!$B$2:$M$10,12)*VLOOKUP($A38,'vehicle multiplier'!$B$2:$M$10,(COLUMN(I38)-1))*VLOOKUP($B38,'vehicle multiplier'!$B$12:$L$61,(COLUMN(I38)-1)),0)</f>
        <v>0</v>
      </c>
      <c r="J38" s="180">
        <f>ROUND(VLOOKUP($A38,'vehicle multiplier'!$B$2:$M$10,12)*VLOOKUP($A38,'vehicle multiplier'!$B$2:$M$10,(COLUMN(J38)-1))*VLOOKUP($B38,'vehicle multiplier'!$B$12:$L$61,(COLUMN(J38)-1)),0)</f>
        <v>0</v>
      </c>
      <c r="K38" s="180">
        <f>ROUND(VLOOKUP($A38,'vehicle multiplier'!$B$2:$M$10,12)*VLOOKUP($A38,'vehicle multiplier'!$B$2:$M$10,(COLUMN(K38)-1))*VLOOKUP($B38,'vehicle multiplier'!$B$12:$L$61,(COLUMN(K38)-1)),0)</f>
        <v>0</v>
      </c>
      <c r="L38" s="180">
        <f>ROUND(VLOOKUP($A38,'vehicle multiplier'!$B$2:$M$10,12)*VLOOKUP($A38,'vehicle multiplier'!$B$2:$M$10,(COLUMN(L38)-1))*VLOOKUP($B38,'vehicle multiplier'!$B$12:$L$61,(COLUMN(L38)-1)),0)</f>
        <v>0</v>
      </c>
    </row>
    <row r="39" spans="1:12" x14ac:dyDescent="0.15">
      <c r="A39" s="138" t="s">
        <v>626</v>
      </c>
      <c r="B39" s="138">
        <v>38</v>
      </c>
      <c r="C39" s="136">
        <f>ROUND(VLOOKUP($A39,'vehicle multiplier'!$B$2:$M$10,12)*VLOOKUP($A39,'vehicle multiplier'!$B$2:$M$10,(COLUMN(C39)-1))*VLOOKUP($B39,'vehicle multiplier'!$B$12:$L$61,(COLUMN(C39)-1)),0)</f>
        <v>2389</v>
      </c>
      <c r="D39" s="136">
        <f>ROUND(VLOOKUP($A39,'vehicle multiplier'!$B$2:$M$10,12)*VLOOKUP($A39,'vehicle multiplier'!$B$2:$M$10,(COLUMN(D39)-1))*VLOOKUP($B39,'vehicle multiplier'!$B$12:$L$61,(COLUMN(D39)-1)),0)</f>
        <v>597</v>
      </c>
      <c r="E39" s="136">
        <f>ROUND(VLOOKUP($A39,'vehicle multiplier'!$B$2:$M$10,12)*VLOOKUP($A39,'vehicle multiplier'!$B$2:$M$10,(COLUMN(E39)-1))*VLOOKUP($B39,'vehicle multiplier'!$B$12:$L$61,(COLUMN(E39)-1)),0)</f>
        <v>563</v>
      </c>
      <c r="F39" s="180">
        <f>ROUND(VLOOKUP($A39,'vehicle multiplier'!$B$2:$M$10,12)*VLOOKUP($A39,'vehicle multiplier'!$B$2:$M$10,(COLUMN(F39)-1))*VLOOKUP($B39,'vehicle multiplier'!$B$12:$L$61,(COLUMN(F39)-1)),0)</f>
        <v>0</v>
      </c>
      <c r="G39" s="180">
        <f>ROUND(VLOOKUP($A39,'vehicle multiplier'!$B$2:$M$10,12)*VLOOKUP($A39,'vehicle multiplier'!$B$2:$M$10,(COLUMN(G39)-1))*VLOOKUP($B39,'vehicle multiplier'!$B$12:$L$61,(COLUMN(G39)-1)),0)</f>
        <v>0</v>
      </c>
      <c r="H39" s="180">
        <f>ROUND(VLOOKUP($A39,'vehicle multiplier'!$B$2:$M$10,12)*VLOOKUP($A39,'vehicle multiplier'!$B$2:$M$10,(COLUMN(H39)-1))*VLOOKUP($B39,'vehicle multiplier'!$B$12:$L$61,(COLUMN(H39)-1)),0)</f>
        <v>0</v>
      </c>
      <c r="I39" s="180">
        <f>ROUND(VLOOKUP($A39,'vehicle multiplier'!$B$2:$M$10,12)*VLOOKUP($A39,'vehicle multiplier'!$B$2:$M$10,(COLUMN(I39)-1))*VLOOKUP($B39,'vehicle multiplier'!$B$12:$L$61,(COLUMN(I39)-1)),0)</f>
        <v>0</v>
      </c>
      <c r="J39" s="180">
        <f>ROUND(VLOOKUP($A39,'vehicle multiplier'!$B$2:$M$10,12)*VLOOKUP($A39,'vehicle multiplier'!$B$2:$M$10,(COLUMN(J39)-1))*VLOOKUP($B39,'vehicle multiplier'!$B$12:$L$61,(COLUMN(J39)-1)),0)</f>
        <v>0</v>
      </c>
      <c r="K39" s="180">
        <f>ROUND(VLOOKUP($A39,'vehicle multiplier'!$B$2:$M$10,12)*VLOOKUP($A39,'vehicle multiplier'!$B$2:$M$10,(COLUMN(K39)-1))*VLOOKUP($B39,'vehicle multiplier'!$B$12:$L$61,(COLUMN(K39)-1)),0)</f>
        <v>0</v>
      </c>
      <c r="L39" s="180">
        <f>ROUND(VLOOKUP($A39,'vehicle multiplier'!$B$2:$M$10,12)*VLOOKUP($A39,'vehicle multiplier'!$B$2:$M$10,(COLUMN(L39)-1))*VLOOKUP($B39,'vehicle multiplier'!$B$12:$L$61,(COLUMN(L39)-1)),0)</f>
        <v>0</v>
      </c>
    </row>
    <row r="40" spans="1:12" x14ac:dyDescent="0.15">
      <c r="A40" s="138" t="s">
        <v>626</v>
      </c>
      <c r="B40" s="138">
        <v>39</v>
      </c>
      <c r="C40" s="136">
        <f>ROUND(VLOOKUP($A40,'vehicle multiplier'!$B$2:$M$10,12)*VLOOKUP($A40,'vehicle multiplier'!$B$2:$M$10,(COLUMN(C40)-1))*VLOOKUP($B40,'vehicle multiplier'!$B$12:$L$61,(COLUMN(C40)-1)),0)</f>
        <v>2416</v>
      </c>
      <c r="D40" s="136">
        <f>ROUND(VLOOKUP($A40,'vehicle multiplier'!$B$2:$M$10,12)*VLOOKUP($A40,'vehicle multiplier'!$B$2:$M$10,(COLUMN(D40)-1))*VLOOKUP($B40,'vehicle multiplier'!$B$12:$L$61,(COLUMN(D40)-1)),0)</f>
        <v>604</v>
      </c>
      <c r="E40" s="136">
        <f>ROUND(VLOOKUP($A40,'vehicle multiplier'!$B$2:$M$10,12)*VLOOKUP($A40,'vehicle multiplier'!$B$2:$M$10,(COLUMN(E40)-1))*VLOOKUP($B40,'vehicle multiplier'!$B$12:$L$61,(COLUMN(E40)-1)),0)</f>
        <v>570</v>
      </c>
      <c r="F40" s="180">
        <f>ROUND(VLOOKUP($A40,'vehicle multiplier'!$B$2:$M$10,12)*VLOOKUP($A40,'vehicle multiplier'!$B$2:$M$10,(COLUMN(F40)-1))*VLOOKUP($B40,'vehicle multiplier'!$B$12:$L$61,(COLUMN(F40)-1)),0)</f>
        <v>0</v>
      </c>
      <c r="G40" s="180">
        <f>ROUND(VLOOKUP($A40,'vehicle multiplier'!$B$2:$M$10,12)*VLOOKUP($A40,'vehicle multiplier'!$B$2:$M$10,(COLUMN(G40)-1))*VLOOKUP($B40,'vehicle multiplier'!$B$12:$L$61,(COLUMN(G40)-1)),0)</f>
        <v>0</v>
      </c>
      <c r="H40" s="180">
        <f>ROUND(VLOOKUP($A40,'vehicle multiplier'!$B$2:$M$10,12)*VLOOKUP($A40,'vehicle multiplier'!$B$2:$M$10,(COLUMN(H40)-1))*VLOOKUP($B40,'vehicle multiplier'!$B$12:$L$61,(COLUMN(H40)-1)),0)</f>
        <v>0</v>
      </c>
      <c r="I40" s="180">
        <f>ROUND(VLOOKUP($A40,'vehicle multiplier'!$B$2:$M$10,12)*VLOOKUP($A40,'vehicle multiplier'!$B$2:$M$10,(COLUMN(I40)-1))*VLOOKUP($B40,'vehicle multiplier'!$B$12:$L$61,(COLUMN(I40)-1)),0)</f>
        <v>0</v>
      </c>
      <c r="J40" s="180">
        <f>ROUND(VLOOKUP($A40,'vehicle multiplier'!$B$2:$M$10,12)*VLOOKUP($A40,'vehicle multiplier'!$B$2:$M$10,(COLUMN(J40)-1))*VLOOKUP($B40,'vehicle multiplier'!$B$12:$L$61,(COLUMN(J40)-1)),0)</f>
        <v>0</v>
      </c>
      <c r="K40" s="180">
        <f>ROUND(VLOOKUP($A40,'vehicle multiplier'!$B$2:$M$10,12)*VLOOKUP($A40,'vehicle multiplier'!$B$2:$M$10,(COLUMN(K40)-1))*VLOOKUP($B40,'vehicle multiplier'!$B$12:$L$61,(COLUMN(K40)-1)),0)</f>
        <v>0</v>
      </c>
      <c r="L40" s="180">
        <f>ROUND(VLOOKUP($A40,'vehicle multiplier'!$B$2:$M$10,12)*VLOOKUP($A40,'vehicle multiplier'!$B$2:$M$10,(COLUMN(L40)-1))*VLOOKUP($B40,'vehicle multiplier'!$B$12:$L$61,(COLUMN(L40)-1)),0)</f>
        <v>0</v>
      </c>
    </row>
    <row r="41" spans="1:12" x14ac:dyDescent="0.15">
      <c r="A41" s="138" t="s">
        <v>626</v>
      </c>
      <c r="B41" s="138">
        <v>40</v>
      </c>
      <c r="C41" s="136">
        <f>ROUND(VLOOKUP($A41,'vehicle multiplier'!$B$2:$M$10,12)*VLOOKUP($A41,'vehicle multiplier'!$B$2:$M$10,(COLUMN(C41)-1))*VLOOKUP($B41,'vehicle multiplier'!$B$12:$L$61,(COLUMN(C41)-1)),0)</f>
        <v>2443</v>
      </c>
      <c r="D41" s="136">
        <f>ROUND(VLOOKUP($A41,'vehicle multiplier'!$B$2:$M$10,12)*VLOOKUP($A41,'vehicle multiplier'!$B$2:$M$10,(COLUMN(D41)-1))*VLOOKUP($B41,'vehicle multiplier'!$B$12:$L$61,(COLUMN(D41)-1)),0)</f>
        <v>611</v>
      </c>
      <c r="E41" s="136">
        <f>ROUND(VLOOKUP($A41,'vehicle multiplier'!$B$2:$M$10,12)*VLOOKUP($A41,'vehicle multiplier'!$B$2:$M$10,(COLUMN(E41)-1))*VLOOKUP($B41,'vehicle multiplier'!$B$12:$L$61,(COLUMN(E41)-1)),0)</f>
        <v>576</v>
      </c>
      <c r="F41" s="180">
        <f>ROUND(VLOOKUP($A41,'vehicle multiplier'!$B$2:$M$10,12)*VLOOKUP($A41,'vehicle multiplier'!$B$2:$M$10,(COLUMN(F41)-1))*VLOOKUP($B41,'vehicle multiplier'!$B$12:$L$61,(COLUMN(F41)-1)),0)</f>
        <v>0</v>
      </c>
      <c r="G41" s="180">
        <f>ROUND(VLOOKUP($A41,'vehicle multiplier'!$B$2:$M$10,12)*VLOOKUP($A41,'vehicle multiplier'!$B$2:$M$10,(COLUMN(G41)-1))*VLOOKUP($B41,'vehicle multiplier'!$B$12:$L$61,(COLUMN(G41)-1)),0)</f>
        <v>0</v>
      </c>
      <c r="H41" s="180">
        <f>ROUND(VLOOKUP($A41,'vehicle multiplier'!$B$2:$M$10,12)*VLOOKUP($A41,'vehicle multiplier'!$B$2:$M$10,(COLUMN(H41)-1))*VLOOKUP($B41,'vehicle multiplier'!$B$12:$L$61,(COLUMN(H41)-1)),0)</f>
        <v>0</v>
      </c>
      <c r="I41" s="180">
        <f>ROUND(VLOOKUP($A41,'vehicle multiplier'!$B$2:$M$10,12)*VLOOKUP($A41,'vehicle multiplier'!$B$2:$M$10,(COLUMN(I41)-1))*VLOOKUP($B41,'vehicle multiplier'!$B$12:$L$61,(COLUMN(I41)-1)),0)</f>
        <v>0</v>
      </c>
      <c r="J41" s="180">
        <f>ROUND(VLOOKUP($A41,'vehicle multiplier'!$B$2:$M$10,12)*VLOOKUP($A41,'vehicle multiplier'!$B$2:$M$10,(COLUMN(J41)-1))*VLOOKUP($B41,'vehicle multiplier'!$B$12:$L$61,(COLUMN(J41)-1)),0)</f>
        <v>0</v>
      </c>
      <c r="K41" s="180">
        <f>ROUND(VLOOKUP($A41,'vehicle multiplier'!$B$2:$M$10,12)*VLOOKUP($A41,'vehicle multiplier'!$B$2:$M$10,(COLUMN(K41)-1))*VLOOKUP($B41,'vehicle multiplier'!$B$12:$L$61,(COLUMN(K41)-1)),0)</f>
        <v>0</v>
      </c>
      <c r="L41" s="180">
        <f>ROUND(VLOOKUP($A41,'vehicle multiplier'!$B$2:$M$10,12)*VLOOKUP($A41,'vehicle multiplier'!$B$2:$M$10,(COLUMN(L41)-1))*VLOOKUP($B41,'vehicle multiplier'!$B$12:$L$61,(COLUMN(L41)-1)),0)</f>
        <v>0</v>
      </c>
    </row>
    <row r="42" spans="1:12" x14ac:dyDescent="0.15">
      <c r="A42" s="138" t="s">
        <v>626</v>
      </c>
      <c r="B42" s="138">
        <v>41</v>
      </c>
      <c r="C42" s="136">
        <f>ROUND(VLOOKUP($A42,'vehicle multiplier'!$B$2:$M$10,12)*VLOOKUP($A42,'vehicle multiplier'!$B$2:$M$10,(COLUMN(C42)-1))*VLOOKUP($B42,'vehicle multiplier'!$B$12:$L$61,(COLUMN(C42)-1)),0)</f>
        <v>2471</v>
      </c>
      <c r="D42" s="136">
        <f>ROUND(VLOOKUP($A42,'vehicle multiplier'!$B$2:$M$10,12)*VLOOKUP($A42,'vehicle multiplier'!$B$2:$M$10,(COLUMN(D42)-1))*VLOOKUP($B42,'vehicle multiplier'!$B$12:$L$61,(COLUMN(D42)-1)),0)</f>
        <v>618</v>
      </c>
      <c r="E42" s="136">
        <f>ROUND(VLOOKUP($A42,'vehicle multiplier'!$B$2:$M$10,12)*VLOOKUP($A42,'vehicle multiplier'!$B$2:$M$10,(COLUMN(E42)-1))*VLOOKUP($B42,'vehicle multiplier'!$B$12:$L$61,(COLUMN(E42)-1)),0)</f>
        <v>583</v>
      </c>
      <c r="F42" s="180">
        <f>ROUND(VLOOKUP($A42,'vehicle multiplier'!$B$2:$M$10,12)*VLOOKUP($A42,'vehicle multiplier'!$B$2:$M$10,(COLUMN(F42)-1))*VLOOKUP($B42,'vehicle multiplier'!$B$12:$L$61,(COLUMN(F42)-1)),0)</f>
        <v>0</v>
      </c>
      <c r="G42" s="180">
        <f>ROUND(VLOOKUP($A42,'vehicle multiplier'!$B$2:$M$10,12)*VLOOKUP($A42,'vehicle multiplier'!$B$2:$M$10,(COLUMN(G42)-1))*VLOOKUP($B42,'vehicle multiplier'!$B$12:$L$61,(COLUMN(G42)-1)),0)</f>
        <v>0</v>
      </c>
      <c r="H42" s="180">
        <f>ROUND(VLOOKUP($A42,'vehicle multiplier'!$B$2:$M$10,12)*VLOOKUP($A42,'vehicle multiplier'!$B$2:$M$10,(COLUMN(H42)-1))*VLOOKUP($B42,'vehicle multiplier'!$B$12:$L$61,(COLUMN(H42)-1)),0)</f>
        <v>0</v>
      </c>
      <c r="I42" s="180">
        <f>ROUND(VLOOKUP($A42,'vehicle multiplier'!$B$2:$M$10,12)*VLOOKUP($A42,'vehicle multiplier'!$B$2:$M$10,(COLUMN(I42)-1))*VLOOKUP($B42,'vehicle multiplier'!$B$12:$L$61,(COLUMN(I42)-1)),0)</f>
        <v>0</v>
      </c>
      <c r="J42" s="180">
        <f>ROUND(VLOOKUP($A42,'vehicle multiplier'!$B$2:$M$10,12)*VLOOKUP($A42,'vehicle multiplier'!$B$2:$M$10,(COLUMN(J42)-1))*VLOOKUP($B42,'vehicle multiplier'!$B$12:$L$61,(COLUMN(J42)-1)),0)</f>
        <v>0</v>
      </c>
      <c r="K42" s="180">
        <f>ROUND(VLOOKUP($A42,'vehicle multiplier'!$B$2:$M$10,12)*VLOOKUP($A42,'vehicle multiplier'!$B$2:$M$10,(COLUMN(K42)-1))*VLOOKUP($B42,'vehicle multiplier'!$B$12:$L$61,(COLUMN(K42)-1)),0)</f>
        <v>0</v>
      </c>
      <c r="L42" s="180">
        <f>ROUND(VLOOKUP($A42,'vehicle multiplier'!$B$2:$M$10,12)*VLOOKUP($A42,'vehicle multiplier'!$B$2:$M$10,(COLUMN(L42)-1))*VLOOKUP($B42,'vehicle multiplier'!$B$12:$L$61,(COLUMN(L42)-1)),0)</f>
        <v>0</v>
      </c>
    </row>
    <row r="43" spans="1:12" x14ac:dyDescent="0.15">
      <c r="A43" s="138" t="s">
        <v>626</v>
      </c>
      <c r="B43" s="138">
        <v>42</v>
      </c>
      <c r="C43" s="136">
        <f>ROUND(VLOOKUP($A43,'vehicle multiplier'!$B$2:$M$10,12)*VLOOKUP($A43,'vehicle multiplier'!$B$2:$M$10,(COLUMN(C43)-1))*VLOOKUP($B43,'vehicle multiplier'!$B$12:$L$61,(COLUMN(C43)-1)),0)</f>
        <v>2498</v>
      </c>
      <c r="D43" s="136">
        <f>ROUND(VLOOKUP($A43,'vehicle multiplier'!$B$2:$M$10,12)*VLOOKUP($A43,'vehicle multiplier'!$B$2:$M$10,(COLUMN(D43)-1))*VLOOKUP($B43,'vehicle multiplier'!$B$12:$L$61,(COLUMN(D43)-1)),0)</f>
        <v>624</v>
      </c>
      <c r="E43" s="136">
        <f>ROUND(VLOOKUP($A43,'vehicle multiplier'!$B$2:$M$10,12)*VLOOKUP($A43,'vehicle multiplier'!$B$2:$M$10,(COLUMN(E43)-1))*VLOOKUP($B43,'vehicle multiplier'!$B$12:$L$61,(COLUMN(E43)-1)),0)</f>
        <v>589</v>
      </c>
      <c r="F43" s="180">
        <f>ROUND(VLOOKUP($A43,'vehicle multiplier'!$B$2:$M$10,12)*VLOOKUP($A43,'vehicle multiplier'!$B$2:$M$10,(COLUMN(F43)-1))*VLOOKUP($B43,'vehicle multiplier'!$B$12:$L$61,(COLUMN(F43)-1)),0)</f>
        <v>0</v>
      </c>
      <c r="G43" s="180">
        <f>ROUND(VLOOKUP($A43,'vehicle multiplier'!$B$2:$M$10,12)*VLOOKUP($A43,'vehicle multiplier'!$B$2:$M$10,(COLUMN(G43)-1))*VLOOKUP($B43,'vehicle multiplier'!$B$12:$L$61,(COLUMN(G43)-1)),0)</f>
        <v>0</v>
      </c>
      <c r="H43" s="180">
        <f>ROUND(VLOOKUP($A43,'vehicle multiplier'!$B$2:$M$10,12)*VLOOKUP($A43,'vehicle multiplier'!$B$2:$M$10,(COLUMN(H43)-1))*VLOOKUP($B43,'vehicle multiplier'!$B$12:$L$61,(COLUMN(H43)-1)),0)</f>
        <v>0</v>
      </c>
      <c r="I43" s="180">
        <f>ROUND(VLOOKUP($A43,'vehicle multiplier'!$B$2:$M$10,12)*VLOOKUP($A43,'vehicle multiplier'!$B$2:$M$10,(COLUMN(I43)-1))*VLOOKUP($B43,'vehicle multiplier'!$B$12:$L$61,(COLUMN(I43)-1)),0)</f>
        <v>0</v>
      </c>
      <c r="J43" s="180">
        <f>ROUND(VLOOKUP($A43,'vehicle multiplier'!$B$2:$M$10,12)*VLOOKUP($A43,'vehicle multiplier'!$B$2:$M$10,(COLUMN(J43)-1))*VLOOKUP($B43,'vehicle multiplier'!$B$12:$L$61,(COLUMN(J43)-1)),0)</f>
        <v>0</v>
      </c>
      <c r="K43" s="180">
        <f>ROUND(VLOOKUP($A43,'vehicle multiplier'!$B$2:$M$10,12)*VLOOKUP($A43,'vehicle multiplier'!$B$2:$M$10,(COLUMN(K43)-1))*VLOOKUP($B43,'vehicle multiplier'!$B$12:$L$61,(COLUMN(K43)-1)),0)</f>
        <v>0</v>
      </c>
      <c r="L43" s="180">
        <f>ROUND(VLOOKUP($A43,'vehicle multiplier'!$B$2:$M$10,12)*VLOOKUP($A43,'vehicle multiplier'!$B$2:$M$10,(COLUMN(L43)-1))*VLOOKUP($B43,'vehicle multiplier'!$B$12:$L$61,(COLUMN(L43)-1)),0)</f>
        <v>0</v>
      </c>
    </row>
    <row r="44" spans="1:12" x14ac:dyDescent="0.15">
      <c r="A44" s="138" t="s">
        <v>626</v>
      </c>
      <c r="B44" s="138">
        <v>43</v>
      </c>
      <c r="C44" s="136">
        <f>ROUND(VLOOKUP($A44,'vehicle multiplier'!$B$2:$M$10,12)*VLOOKUP($A44,'vehicle multiplier'!$B$2:$M$10,(COLUMN(C44)-1))*VLOOKUP($B44,'vehicle multiplier'!$B$12:$L$61,(COLUMN(C44)-1)),0)</f>
        <v>2525</v>
      </c>
      <c r="D44" s="136">
        <f>ROUND(VLOOKUP($A44,'vehicle multiplier'!$B$2:$M$10,12)*VLOOKUP($A44,'vehicle multiplier'!$B$2:$M$10,(COLUMN(D44)-1))*VLOOKUP($B44,'vehicle multiplier'!$B$12:$L$61,(COLUMN(D44)-1)),0)</f>
        <v>631</v>
      </c>
      <c r="E44" s="136">
        <f>ROUND(VLOOKUP($A44,'vehicle multiplier'!$B$2:$M$10,12)*VLOOKUP($A44,'vehicle multiplier'!$B$2:$M$10,(COLUMN(E44)-1))*VLOOKUP($B44,'vehicle multiplier'!$B$12:$L$61,(COLUMN(E44)-1)),0)</f>
        <v>595</v>
      </c>
      <c r="F44" s="180">
        <f>ROUND(VLOOKUP($A44,'vehicle multiplier'!$B$2:$M$10,12)*VLOOKUP($A44,'vehicle multiplier'!$B$2:$M$10,(COLUMN(F44)-1))*VLOOKUP($B44,'vehicle multiplier'!$B$12:$L$61,(COLUMN(F44)-1)),0)</f>
        <v>0</v>
      </c>
      <c r="G44" s="180">
        <f>ROUND(VLOOKUP($A44,'vehicle multiplier'!$B$2:$M$10,12)*VLOOKUP($A44,'vehicle multiplier'!$B$2:$M$10,(COLUMN(G44)-1))*VLOOKUP($B44,'vehicle multiplier'!$B$12:$L$61,(COLUMN(G44)-1)),0)</f>
        <v>0</v>
      </c>
      <c r="H44" s="180">
        <f>ROUND(VLOOKUP($A44,'vehicle multiplier'!$B$2:$M$10,12)*VLOOKUP($A44,'vehicle multiplier'!$B$2:$M$10,(COLUMN(H44)-1))*VLOOKUP($B44,'vehicle multiplier'!$B$12:$L$61,(COLUMN(H44)-1)),0)</f>
        <v>0</v>
      </c>
      <c r="I44" s="180">
        <f>ROUND(VLOOKUP($A44,'vehicle multiplier'!$B$2:$M$10,12)*VLOOKUP($A44,'vehicle multiplier'!$B$2:$M$10,(COLUMN(I44)-1))*VLOOKUP($B44,'vehicle multiplier'!$B$12:$L$61,(COLUMN(I44)-1)),0)</f>
        <v>0</v>
      </c>
      <c r="J44" s="180">
        <f>ROUND(VLOOKUP($A44,'vehicle multiplier'!$B$2:$M$10,12)*VLOOKUP($A44,'vehicle multiplier'!$B$2:$M$10,(COLUMN(J44)-1))*VLOOKUP($B44,'vehicle multiplier'!$B$12:$L$61,(COLUMN(J44)-1)),0)</f>
        <v>0</v>
      </c>
      <c r="K44" s="180">
        <f>ROUND(VLOOKUP($A44,'vehicle multiplier'!$B$2:$M$10,12)*VLOOKUP($A44,'vehicle multiplier'!$B$2:$M$10,(COLUMN(K44)-1))*VLOOKUP($B44,'vehicle multiplier'!$B$12:$L$61,(COLUMN(K44)-1)),0)</f>
        <v>0</v>
      </c>
      <c r="L44" s="180">
        <f>ROUND(VLOOKUP($A44,'vehicle multiplier'!$B$2:$M$10,12)*VLOOKUP($A44,'vehicle multiplier'!$B$2:$M$10,(COLUMN(L44)-1))*VLOOKUP($B44,'vehicle multiplier'!$B$12:$L$61,(COLUMN(L44)-1)),0)</f>
        <v>0</v>
      </c>
    </row>
    <row r="45" spans="1:12" x14ac:dyDescent="0.15">
      <c r="A45" s="138" t="s">
        <v>626</v>
      </c>
      <c r="B45" s="138">
        <v>44</v>
      </c>
      <c r="C45" s="136">
        <f>ROUND(VLOOKUP($A45,'vehicle multiplier'!$B$2:$M$10,12)*VLOOKUP($A45,'vehicle multiplier'!$B$2:$M$10,(COLUMN(C45)-1))*VLOOKUP($B45,'vehicle multiplier'!$B$12:$L$61,(COLUMN(C45)-1)),0)</f>
        <v>2552</v>
      </c>
      <c r="D45" s="136">
        <f>ROUND(VLOOKUP($A45,'vehicle multiplier'!$B$2:$M$10,12)*VLOOKUP($A45,'vehicle multiplier'!$B$2:$M$10,(COLUMN(D45)-1))*VLOOKUP($B45,'vehicle multiplier'!$B$12:$L$61,(COLUMN(D45)-1)),0)</f>
        <v>638</v>
      </c>
      <c r="E45" s="136">
        <f>ROUND(VLOOKUP($A45,'vehicle multiplier'!$B$2:$M$10,12)*VLOOKUP($A45,'vehicle multiplier'!$B$2:$M$10,(COLUMN(E45)-1))*VLOOKUP($B45,'vehicle multiplier'!$B$12:$L$61,(COLUMN(E45)-1)),0)</f>
        <v>602</v>
      </c>
      <c r="F45" s="180">
        <f>ROUND(VLOOKUP($A45,'vehicle multiplier'!$B$2:$M$10,12)*VLOOKUP($A45,'vehicle multiplier'!$B$2:$M$10,(COLUMN(F45)-1))*VLOOKUP($B45,'vehicle multiplier'!$B$12:$L$61,(COLUMN(F45)-1)),0)</f>
        <v>0</v>
      </c>
      <c r="G45" s="180">
        <f>ROUND(VLOOKUP($A45,'vehicle multiplier'!$B$2:$M$10,12)*VLOOKUP($A45,'vehicle multiplier'!$B$2:$M$10,(COLUMN(G45)-1))*VLOOKUP($B45,'vehicle multiplier'!$B$12:$L$61,(COLUMN(G45)-1)),0)</f>
        <v>0</v>
      </c>
      <c r="H45" s="180">
        <f>ROUND(VLOOKUP($A45,'vehicle multiplier'!$B$2:$M$10,12)*VLOOKUP($A45,'vehicle multiplier'!$B$2:$M$10,(COLUMN(H45)-1))*VLOOKUP($B45,'vehicle multiplier'!$B$12:$L$61,(COLUMN(H45)-1)),0)</f>
        <v>0</v>
      </c>
      <c r="I45" s="180">
        <f>ROUND(VLOOKUP($A45,'vehicle multiplier'!$B$2:$M$10,12)*VLOOKUP($A45,'vehicle multiplier'!$B$2:$M$10,(COLUMN(I45)-1))*VLOOKUP($B45,'vehicle multiplier'!$B$12:$L$61,(COLUMN(I45)-1)),0)</f>
        <v>0</v>
      </c>
      <c r="J45" s="180">
        <f>ROUND(VLOOKUP($A45,'vehicle multiplier'!$B$2:$M$10,12)*VLOOKUP($A45,'vehicle multiplier'!$B$2:$M$10,(COLUMN(J45)-1))*VLOOKUP($B45,'vehicle multiplier'!$B$12:$L$61,(COLUMN(J45)-1)),0)</f>
        <v>0</v>
      </c>
      <c r="K45" s="180">
        <f>ROUND(VLOOKUP($A45,'vehicle multiplier'!$B$2:$M$10,12)*VLOOKUP($A45,'vehicle multiplier'!$B$2:$M$10,(COLUMN(K45)-1))*VLOOKUP($B45,'vehicle multiplier'!$B$12:$L$61,(COLUMN(K45)-1)),0)</f>
        <v>0</v>
      </c>
      <c r="L45" s="180">
        <f>ROUND(VLOOKUP($A45,'vehicle multiplier'!$B$2:$M$10,12)*VLOOKUP($A45,'vehicle multiplier'!$B$2:$M$10,(COLUMN(L45)-1))*VLOOKUP($B45,'vehicle multiplier'!$B$12:$L$61,(COLUMN(L45)-1)),0)</f>
        <v>0</v>
      </c>
    </row>
    <row r="46" spans="1:12" x14ac:dyDescent="0.15">
      <c r="A46" s="138" t="s">
        <v>626</v>
      </c>
      <c r="B46" s="138">
        <v>45</v>
      </c>
      <c r="C46" s="136">
        <f>ROUND(VLOOKUP($A46,'vehicle multiplier'!$B$2:$M$10,12)*VLOOKUP($A46,'vehicle multiplier'!$B$2:$M$10,(COLUMN(C46)-1))*VLOOKUP($B46,'vehicle multiplier'!$B$12:$L$61,(COLUMN(C46)-1)),0)</f>
        <v>2579</v>
      </c>
      <c r="D46" s="136">
        <f>ROUND(VLOOKUP($A46,'vehicle multiplier'!$B$2:$M$10,12)*VLOOKUP($A46,'vehicle multiplier'!$B$2:$M$10,(COLUMN(D46)-1))*VLOOKUP($B46,'vehicle multiplier'!$B$12:$L$61,(COLUMN(D46)-1)),0)</f>
        <v>645</v>
      </c>
      <c r="E46" s="136">
        <f>ROUND(VLOOKUP($A46,'vehicle multiplier'!$B$2:$M$10,12)*VLOOKUP($A46,'vehicle multiplier'!$B$2:$M$10,(COLUMN(E46)-1))*VLOOKUP($B46,'vehicle multiplier'!$B$12:$L$61,(COLUMN(E46)-1)),0)</f>
        <v>608</v>
      </c>
      <c r="F46" s="180">
        <f>ROUND(VLOOKUP($A46,'vehicle multiplier'!$B$2:$M$10,12)*VLOOKUP($A46,'vehicle multiplier'!$B$2:$M$10,(COLUMN(F46)-1))*VLOOKUP($B46,'vehicle multiplier'!$B$12:$L$61,(COLUMN(F46)-1)),0)</f>
        <v>0</v>
      </c>
      <c r="G46" s="180">
        <f>ROUND(VLOOKUP($A46,'vehicle multiplier'!$B$2:$M$10,12)*VLOOKUP($A46,'vehicle multiplier'!$B$2:$M$10,(COLUMN(G46)-1))*VLOOKUP($B46,'vehicle multiplier'!$B$12:$L$61,(COLUMN(G46)-1)),0)</f>
        <v>0</v>
      </c>
      <c r="H46" s="180">
        <f>ROUND(VLOOKUP($A46,'vehicle multiplier'!$B$2:$M$10,12)*VLOOKUP($A46,'vehicle multiplier'!$B$2:$M$10,(COLUMN(H46)-1))*VLOOKUP($B46,'vehicle multiplier'!$B$12:$L$61,(COLUMN(H46)-1)),0)</f>
        <v>0</v>
      </c>
      <c r="I46" s="180">
        <f>ROUND(VLOOKUP($A46,'vehicle multiplier'!$B$2:$M$10,12)*VLOOKUP($A46,'vehicle multiplier'!$B$2:$M$10,(COLUMN(I46)-1))*VLOOKUP($B46,'vehicle multiplier'!$B$12:$L$61,(COLUMN(I46)-1)),0)</f>
        <v>0</v>
      </c>
      <c r="J46" s="180">
        <f>ROUND(VLOOKUP($A46,'vehicle multiplier'!$B$2:$M$10,12)*VLOOKUP($A46,'vehicle multiplier'!$B$2:$M$10,(COLUMN(J46)-1))*VLOOKUP($B46,'vehicle multiplier'!$B$12:$L$61,(COLUMN(J46)-1)),0)</f>
        <v>0</v>
      </c>
      <c r="K46" s="180">
        <f>ROUND(VLOOKUP($A46,'vehicle multiplier'!$B$2:$M$10,12)*VLOOKUP($A46,'vehicle multiplier'!$B$2:$M$10,(COLUMN(K46)-1))*VLOOKUP($B46,'vehicle multiplier'!$B$12:$L$61,(COLUMN(K46)-1)),0)</f>
        <v>0</v>
      </c>
      <c r="L46" s="180">
        <f>ROUND(VLOOKUP($A46,'vehicle multiplier'!$B$2:$M$10,12)*VLOOKUP($A46,'vehicle multiplier'!$B$2:$M$10,(COLUMN(L46)-1))*VLOOKUP($B46,'vehicle multiplier'!$B$12:$L$61,(COLUMN(L46)-1)),0)</f>
        <v>0</v>
      </c>
    </row>
    <row r="47" spans="1:12" x14ac:dyDescent="0.15">
      <c r="A47" s="138" t="s">
        <v>626</v>
      </c>
      <c r="B47" s="138">
        <v>46</v>
      </c>
      <c r="C47" s="136">
        <f>ROUND(VLOOKUP($A47,'vehicle multiplier'!$B$2:$M$10,12)*VLOOKUP($A47,'vehicle multiplier'!$B$2:$M$10,(COLUMN(C47)-1))*VLOOKUP($B47,'vehicle multiplier'!$B$12:$L$61,(COLUMN(C47)-1)),0)</f>
        <v>2606</v>
      </c>
      <c r="D47" s="136">
        <f>ROUND(VLOOKUP($A47,'vehicle multiplier'!$B$2:$M$10,12)*VLOOKUP($A47,'vehicle multiplier'!$B$2:$M$10,(COLUMN(D47)-1))*VLOOKUP($B47,'vehicle multiplier'!$B$12:$L$61,(COLUMN(D47)-1)),0)</f>
        <v>652</v>
      </c>
      <c r="E47" s="136">
        <f>ROUND(VLOOKUP($A47,'vehicle multiplier'!$B$2:$M$10,12)*VLOOKUP($A47,'vehicle multiplier'!$B$2:$M$10,(COLUMN(E47)-1))*VLOOKUP($B47,'vehicle multiplier'!$B$12:$L$61,(COLUMN(E47)-1)),0)</f>
        <v>615</v>
      </c>
      <c r="F47" s="180">
        <f>ROUND(VLOOKUP($A47,'vehicle multiplier'!$B$2:$M$10,12)*VLOOKUP($A47,'vehicle multiplier'!$B$2:$M$10,(COLUMN(F47)-1))*VLOOKUP($B47,'vehicle multiplier'!$B$12:$L$61,(COLUMN(F47)-1)),0)</f>
        <v>0</v>
      </c>
      <c r="G47" s="180">
        <f>ROUND(VLOOKUP($A47,'vehicle multiplier'!$B$2:$M$10,12)*VLOOKUP($A47,'vehicle multiplier'!$B$2:$M$10,(COLUMN(G47)-1))*VLOOKUP($B47,'vehicle multiplier'!$B$12:$L$61,(COLUMN(G47)-1)),0)</f>
        <v>0</v>
      </c>
      <c r="H47" s="180">
        <f>ROUND(VLOOKUP($A47,'vehicle multiplier'!$B$2:$M$10,12)*VLOOKUP($A47,'vehicle multiplier'!$B$2:$M$10,(COLUMN(H47)-1))*VLOOKUP($B47,'vehicle multiplier'!$B$12:$L$61,(COLUMN(H47)-1)),0)</f>
        <v>0</v>
      </c>
      <c r="I47" s="180">
        <f>ROUND(VLOOKUP($A47,'vehicle multiplier'!$B$2:$M$10,12)*VLOOKUP($A47,'vehicle multiplier'!$B$2:$M$10,(COLUMN(I47)-1))*VLOOKUP($B47,'vehicle multiplier'!$B$12:$L$61,(COLUMN(I47)-1)),0)</f>
        <v>0</v>
      </c>
      <c r="J47" s="180">
        <f>ROUND(VLOOKUP($A47,'vehicle multiplier'!$B$2:$M$10,12)*VLOOKUP($A47,'vehicle multiplier'!$B$2:$M$10,(COLUMN(J47)-1))*VLOOKUP($B47,'vehicle multiplier'!$B$12:$L$61,(COLUMN(J47)-1)),0)</f>
        <v>0</v>
      </c>
      <c r="K47" s="180">
        <f>ROUND(VLOOKUP($A47,'vehicle multiplier'!$B$2:$M$10,12)*VLOOKUP($A47,'vehicle multiplier'!$B$2:$M$10,(COLUMN(K47)-1))*VLOOKUP($B47,'vehicle multiplier'!$B$12:$L$61,(COLUMN(K47)-1)),0)</f>
        <v>0</v>
      </c>
      <c r="L47" s="180">
        <f>ROUND(VLOOKUP($A47,'vehicle multiplier'!$B$2:$M$10,12)*VLOOKUP($A47,'vehicle multiplier'!$B$2:$M$10,(COLUMN(L47)-1))*VLOOKUP($B47,'vehicle multiplier'!$B$12:$L$61,(COLUMN(L47)-1)),0)</f>
        <v>0</v>
      </c>
    </row>
    <row r="48" spans="1:12" x14ac:dyDescent="0.15">
      <c r="A48" s="138" t="s">
        <v>626</v>
      </c>
      <c r="B48" s="138">
        <v>47</v>
      </c>
      <c r="C48" s="136">
        <f>ROUND(VLOOKUP($A48,'vehicle multiplier'!$B$2:$M$10,12)*VLOOKUP($A48,'vehicle multiplier'!$B$2:$M$10,(COLUMN(C48)-1))*VLOOKUP($B48,'vehicle multiplier'!$B$12:$L$61,(COLUMN(C48)-1)),0)</f>
        <v>2633</v>
      </c>
      <c r="D48" s="136">
        <f>ROUND(VLOOKUP($A48,'vehicle multiplier'!$B$2:$M$10,12)*VLOOKUP($A48,'vehicle multiplier'!$B$2:$M$10,(COLUMN(D48)-1))*VLOOKUP($B48,'vehicle multiplier'!$B$12:$L$61,(COLUMN(D48)-1)),0)</f>
        <v>658</v>
      </c>
      <c r="E48" s="136">
        <f>ROUND(VLOOKUP($A48,'vehicle multiplier'!$B$2:$M$10,12)*VLOOKUP($A48,'vehicle multiplier'!$B$2:$M$10,(COLUMN(E48)-1))*VLOOKUP($B48,'vehicle multiplier'!$B$12:$L$61,(COLUMN(E48)-1)),0)</f>
        <v>621</v>
      </c>
      <c r="F48" s="180">
        <f>ROUND(VLOOKUP($A48,'vehicle multiplier'!$B$2:$M$10,12)*VLOOKUP($A48,'vehicle multiplier'!$B$2:$M$10,(COLUMN(F48)-1))*VLOOKUP($B48,'vehicle multiplier'!$B$12:$L$61,(COLUMN(F48)-1)),0)</f>
        <v>0</v>
      </c>
      <c r="G48" s="180">
        <f>ROUND(VLOOKUP($A48,'vehicle multiplier'!$B$2:$M$10,12)*VLOOKUP($A48,'vehicle multiplier'!$B$2:$M$10,(COLUMN(G48)-1))*VLOOKUP($B48,'vehicle multiplier'!$B$12:$L$61,(COLUMN(G48)-1)),0)</f>
        <v>0</v>
      </c>
      <c r="H48" s="180">
        <f>ROUND(VLOOKUP($A48,'vehicle multiplier'!$B$2:$M$10,12)*VLOOKUP($A48,'vehicle multiplier'!$B$2:$M$10,(COLUMN(H48)-1))*VLOOKUP($B48,'vehicle multiplier'!$B$12:$L$61,(COLUMN(H48)-1)),0)</f>
        <v>0</v>
      </c>
      <c r="I48" s="180">
        <f>ROUND(VLOOKUP($A48,'vehicle multiplier'!$B$2:$M$10,12)*VLOOKUP($A48,'vehicle multiplier'!$B$2:$M$10,(COLUMN(I48)-1))*VLOOKUP($B48,'vehicle multiplier'!$B$12:$L$61,(COLUMN(I48)-1)),0)</f>
        <v>0</v>
      </c>
      <c r="J48" s="180">
        <f>ROUND(VLOOKUP($A48,'vehicle multiplier'!$B$2:$M$10,12)*VLOOKUP($A48,'vehicle multiplier'!$B$2:$M$10,(COLUMN(J48)-1))*VLOOKUP($B48,'vehicle multiplier'!$B$12:$L$61,(COLUMN(J48)-1)),0)</f>
        <v>0</v>
      </c>
      <c r="K48" s="180">
        <f>ROUND(VLOOKUP($A48,'vehicle multiplier'!$B$2:$M$10,12)*VLOOKUP($A48,'vehicle multiplier'!$B$2:$M$10,(COLUMN(K48)-1))*VLOOKUP($B48,'vehicle multiplier'!$B$12:$L$61,(COLUMN(K48)-1)),0)</f>
        <v>0</v>
      </c>
      <c r="L48" s="180">
        <f>ROUND(VLOOKUP($A48,'vehicle multiplier'!$B$2:$M$10,12)*VLOOKUP($A48,'vehicle multiplier'!$B$2:$M$10,(COLUMN(L48)-1))*VLOOKUP($B48,'vehicle multiplier'!$B$12:$L$61,(COLUMN(L48)-1)),0)</f>
        <v>0</v>
      </c>
    </row>
    <row r="49" spans="1:12" x14ac:dyDescent="0.15">
      <c r="A49" s="138" t="s">
        <v>626</v>
      </c>
      <c r="B49" s="138">
        <v>48</v>
      </c>
      <c r="C49" s="136">
        <f>ROUND(VLOOKUP($A49,'vehicle multiplier'!$B$2:$M$10,12)*VLOOKUP($A49,'vehicle multiplier'!$B$2:$M$10,(COLUMN(C49)-1))*VLOOKUP($B49,'vehicle multiplier'!$B$12:$L$61,(COLUMN(C49)-1)),0)</f>
        <v>2661</v>
      </c>
      <c r="D49" s="136">
        <f>ROUND(VLOOKUP($A49,'vehicle multiplier'!$B$2:$M$10,12)*VLOOKUP($A49,'vehicle multiplier'!$B$2:$M$10,(COLUMN(D49)-1))*VLOOKUP($B49,'vehicle multiplier'!$B$12:$L$61,(COLUMN(D49)-1)),0)</f>
        <v>665</v>
      </c>
      <c r="E49" s="136">
        <f>ROUND(VLOOKUP($A49,'vehicle multiplier'!$B$2:$M$10,12)*VLOOKUP($A49,'vehicle multiplier'!$B$2:$M$10,(COLUMN(E49)-1))*VLOOKUP($B49,'vehicle multiplier'!$B$12:$L$61,(COLUMN(E49)-1)),0)</f>
        <v>628</v>
      </c>
      <c r="F49" s="180">
        <f>ROUND(VLOOKUP($A49,'vehicle multiplier'!$B$2:$M$10,12)*VLOOKUP($A49,'vehicle multiplier'!$B$2:$M$10,(COLUMN(F49)-1))*VLOOKUP($B49,'vehicle multiplier'!$B$12:$L$61,(COLUMN(F49)-1)),0)</f>
        <v>0</v>
      </c>
      <c r="G49" s="180">
        <f>ROUND(VLOOKUP($A49,'vehicle multiplier'!$B$2:$M$10,12)*VLOOKUP($A49,'vehicle multiplier'!$B$2:$M$10,(COLUMN(G49)-1))*VLOOKUP($B49,'vehicle multiplier'!$B$12:$L$61,(COLUMN(G49)-1)),0)</f>
        <v>0</v>
      </c>
      <c r="H49" s="180">
        <f>ROUND(VLOOKUP($A49,'vehicle multiplier'!$B$2:$M$10,12)*VLOOKUP($A49,'vehicle multiplier'!$B$2:$M$10,(COLUMN(H49)-1))*VLOOKUP($B49,'vehicle multiplier'!$B$12:$L$61,(COLUMN(H49)-1)),0)</f>
        <v>0</v>
      </c>
      <c r="I49" s="180">
        <f>ROUND(VLOOKUP($A49,'vehicle multiplier'!$B$2:$M$10,12)*VLOOKUP($A49,'vehicle multiplier'!$B$2:$M$10,(COLUMN(I49)-1))*VLOOKUP($B49,'vehicle multiplier'!$B$12:$L$61,(COLUMN(I49)-1)),0)</f>
        <v>0</v>
      </c>
      <c r="J49" s="180">
        <f>ROUND(VLOOKUP($A49,'vehicle multiplier'!$B$2:$M$10,12)*VLOOKUP($A49,'vehicle multiplier'!$B$2:$M$10,(COLUMN(J49)-1))*VLOOKUP($B49,'vehicle multiplier'!$B$12:$L$61,(COLUMN(J49)-1)),0)</f>
        <v>0</v>
      </c>
      <c r="K49" s="180">
        <f>ROUND(VLOOKUP($A49,'vehicle multiplier'!$B$2:$M$10,12)*VLOOKUP($A49,'vehicle multiplier'!$B$2:$M$10,(COLUMN(K49)-1))*VLOOKUP($B49,'vehicle multiplier'!$B$12:$L$61,(COLUMN(K49)-1)),0)</f>
        <v>0</v>
      </c>
      <c r="L49" s="180">
        <f>ROUND(VLOOKUP($A49,'vehicle multiplier'!$B$2:$M$10,12)*VLOOKUP($A49,'vehicle multiplier'!$B$2:$M$10,(COLUMN(L49)-1))*VLOOKUP($B49,'vehicle multiplier'!$B$12:$L$61,(COLUMN(L49)-1)),0)</f>
        <v>0</v>
      </c>
    </row>
    <row r="50" spans="1:12" x14ac:dyDescent="0.15">
      <c r="A50" s="138" t="s">
        <v>626</v>
      </c>
      <c r="B50" s="138">
        <v>49</v>
      </c>
      <c r="C50" s="136">
        <f>ROUND(VLOOKUP($A50,'vehicle multiplier'!$B$2:$M$10,12)*VLOOKUP($A50,'vehicle multiplier'!$B$2:$M$10,(COLUMN(C50)-1))*VLOOKUP($B50,'vehicle multiplier'!$B$12:$L$61,(COLUMN(C50)-1)),0)</f>
        <v>2688</v>
      </c>
      <c r="D50" s="136">
        <f>ROUND(VLOOKUP($A50,'vehicle multiplier'!$B$2:$M$10,12)*VLOOKUP($A50,'vehicle multiplier'!$B$2:$M$10,(COLUMN(D50)-1))*VLOOKUP($B50,'vehicle multiplier'!$B$12:$L$61,(COLUMN(D50)-1)),0)</f>
        <v>672</v>
      </c>
      <c r="E50" s="136">
        <f>ROUND(VLOOKUP($A50,'vehicle multiplier'!$B$2:$M$10,12)*VLOOKUP($A50,'vehicle multiplier'!$B$2:$M$10,(COLUMN(E50)-1))*VLOOKUP($B50,'vehicle multiplier'!$B$12:$L$61,(COLUMN(E50)-1)),0)</f>
        <v>634</v>
      </c>
      <c r="F50" s="180">
        <f>ROUND(VLOOKUP($A50,'vehicle multiplier'!$B$2:$M$10,12)*VLOOKUP($A50,'vehicle multiplier'!$B$2:$M$10,(COLUMN(F50)-1))*VLOOKUP($B50,'vehicle multiplier'!$B$12:$L$61,(COLUMN(F50)-1)),0)</f>
        <v>0</v>
      </c>
      <c r="G50" s="180">
        <f>ROUND(VLOOKUP($A50,'vehicle multiplier'!$B$2:$M$10,12)*VLOOKUP($A50,'vehicle multiplier'!$B$2:$M$10,(COLUMN(G50)-1))*VLOOKUP($B50,'vehicle multiplier'!$B$12:$L$61,(COLUMN(G50)-1)),0)</f>
        <v>0</v>
      </c>
      <c r="H50" s="180">
        <f>ROUND(VLOOKUP($A50,'vehicle multiplier'!$B$2:$M$10,12)*VLOOKUP($A50,'vehicle multiplier'!$B$2:$M$10,(COLUMN(H50)-1))*VLOOKUP($B50,'vehicle multiplier'!$B$12:$L$61,(COLUMN(H50)-1)),0)</f>
        <v>0</v>
      </c>
      <c r="I50" s="180">
        <f>ROUND(VLOOKUP($A50,'vehicle multiplier'!$B$2:$M$10,12)*VLOOKUP($A50,'vehicle multiplier'!$B$2:$M$10,(COLUMN(I50)-1))*VLOOKUP($B50,'vehicle multiplier'!$B$12:$L$61,(COLUMN(I50)-1)),0)</f>
        <v>0</v>
      </c>
      <c r="J50" s="180">
        <f>ROUND(VLOOKUP($A50,'vehicle multiplier'!$B$2:$M$10,12)*VLOOKUP($A50,'vehicle multiplier'!$B$2:$M$10,(COLUMN(J50)-1))*VLOOKUP($B50,'vehicle multiplier'!$B$12:$L$61,(COLUMN(J50)-1)),0)</f>
        <v>0</v>
      </c>
      <c r="K50" s="180">
        <f>ROUND(VLOOKUP($A50,'vehicle multiplier'!$B$2:$M$10,12)*VLOOKUP($A50,'vehicle multiplier'!$B$2:$M$10,(COLUMN(K50)-1))*VLOOKUP($B50,'vehicle multiplier'!$B$12:$L$61,(COLUMN(K50)-1)),0)</f>
        <v>0</v>
      </c>
      <c r="L50" s="180">
        <f>ROUND(VLOOKUP($A50,'vehicle multiplier'!$B$2:$M$10,12)*VLOOKUP($A50,'vehicle multiplier'!$B$2:$M$10,(COLUMN(L50)-1))*VLOOKUP($B50,'vehicle multiplier'!$B$12:$L$61,(COLUMN(L50)-1)),0)</f>
        <v>0</v>
      </c>
    </row>
    <row r="51" spans="1:12" x14ac:dyDescent="0.15">
      <c r="A51" s="138" t="s">
        <v>626</v>
      </c>
      <c r="B51" s="138">
        <v>50</v>
      </c>
      <c r="C51" s="136">
        <f>ROUND(VLOOKUP($A51,'vehicle multiplier'!$B$2:$M$10,12)*VLOOKUP($A51,'vehicle multiplier'!$B$2:$M$10,(COLUMN(C51)-1))*VLOOKUP($B51,'vehicle multiplier'!$B$12:$L$61,(COLUMN(C51)-1)),0)</f>
        <v>2715</v>
      </c>
      <c r="D51" s="136">
        <f>ROUND(VLOOKUP($A51,'vehicle multiplier'!$B$2:$M$10,12)*VLOOKUP($A51,'vehicle multiplier'!$B$2:$M$10,(COLUMN(D51)-1))*VLOOKUP($B51,'vehicle multiplier'!$B$12:$L$61,(COLUMN(D51)-1)),0)</f>
        <v>679</v>
      </c>
      <c r="E51" s="136">
        <f>ROUND(VLOOKUP($A51,'vehicle multiplier'!$B$2:$M$10,12)*VLOOKUP($A51,'vehicle multiplier'!$B$2:$M$10,(COLUMN(E51)-1))*VLOOKUP($B51,'vehicle multiplier'!$B$12:$L$61,(COLUMN(E51)-1)),0)</f>
        <v>640</v>
      </c>
      <c r="F51" s="180">
        <f>ROUND(VLOOKUP($A51,'vehicle multiplier'!$B$2:$M$10,12)*VLOOKUP($A51,'vehicle multiplier'!$B$2:$M$10,(COLUMN(F51)-1))*VLOOKUP($B51,'vehicle multiplier'!$B$12:$L$61,(COLUMN(F51)-1)),0)</f>
        <v>0</v>
      </c>
      <c r="G51" s="180">
        <f>ROUND(VLOOKUP($A51,'vehicle multiplier'!$B$2:$M$10,12)*VLOOKUP($A51,'vehicle multiplier'!$B$2:$M$10,(COLUMN(G51)-1))*VLOOKUP($B51,'vehicle multiplier'!$B$12:$L$61,(COLUMN(G51)-1)),0)</f>
        <v>0</v>
      </c>
      <c r="H51" s="180">
        <f>ROUND(VLOOKUP($A51,'vehicle multiplier'!$B$2:$M$10,12)*VLOOKUP($A51,'vehicle multiplier'!$B$2:$M$10,(COLUMN(H51)-1))*VLOOKUP($B51,'vehicle multiplier'!$B$12:$L$61,(COLUMN(H51)-1)),0)</f>
        <v>0</v>
      </c>
      <c r="I51" s="180">
        <f>ROUND(VLOOKUP($A51,'vehicle multiplier'!$B$2:$M$10,12)*VLOOKUP($A51,'vehicle multiplier'!$B$2:$M$10,(COLUMN(I51)-1))*VLOOKUP($B51,'vehicle multiplier'!$B$12:$L$61,(COLUMN(I51)-1)),0)</f>
        <v>0</v>
      </c>
      <c r="J51" s="180">
        <f>ROUND(VLOOKUP($A51,'vehicle multiplier'!$B$2:$M$10,12)*VLOOKUP($A51,'vehicle multiplier'!$B$2:$M$10,(COLUMN(J51)-1))*VLOOKUP($B51,'vehicle multiplier'!$B$12:$L$61,(COLUMN(J51)-1)),0)</f>
        <v>0</v>
      </c>
      <c r="K51" s="180">
        <f>ROUND(VLOOKUP($A51,'vehicle multiplier'!$B$2:$M$10,12)*VLOOKUP($A51,'vehicle multiplier'!$B$2:$M$10,(COLUMN(K51)-1))*VLOOKUP($B51,'vehicle multiplier'!$B$12:$L$61,(COLUMN(K51)-1)),0)</f>
        <v>0</v>
      </c>
      <c r="L51" s="180">
        <f>ROUND(VLOOKUP($A51,'vehicle multiplier'!$B$2:$M$10,12)*VLOOKUP($A51,'vehicle multiplier'!$B$2:$M$10,(COLUMN(L51)-1))*VLOOKUP($B51,'vehicle multiplier'!$B$12:$L$61,(COLUMN(L51)-1)),0)</f>
        <v>0</v>
      </c>
    </row>
    <row r="52" spans="1:12" x14ac:dyDescent="0.15">
      <c r="A52" s="138" t="s">
        <v>627</v>
      </c>
      <c r="B52" s="138">
        <v>1</v>
      </c>
      <c r="C52" s="136">
        <f>ROUND(VLOOKUP($A52,'vehicle multiplier'!$B$2:$M$10,12)*VLOOKUP($A52,'vehicle multiplier'!$B$2:$M$10,(COLUMN(C52)-1))*VLOOKUP($B52,'vehicle multiplier'!$B$12:$L$61,(COLUMN(C52)-1)),0)</f>
        <v>1538</v>
      </c>
      <c r="D52" s="136">
        <f>ROUND(VLOOKUP($A52,'vehicle multiplier'!$B$2:$M$10,12)*VLOOKUP($A52,'vehicle multiplier'!$B$2:$M$10,(COLUMN(D52)-1))*VLOOKUP($B52,'vehicle multiplier'!$B$12:$L$61,(COLUMN(D52)-1)),0)</f>
        <v>385</v>
      </c>
      <c r="E52" s="136">
        <f>ROUND(VLOOKUP($A52,'vehicle multiplier'!$B$2:$M$10,12)*VLOOKUP($A52,'vehicle multiplier'!$B$2:$M$10,(COLUMN(E52)-1))*VLOOKUP($B52,'vehicle multiplier'!$B$12:$L$61,(COLUMN(E52)-1)),0)</f>
        <v>363</v>
      </c>
      <c r="F52" s="180">
        <f>ROUND(VLOOKUP($A52,'vehicle multiplier'!$B$2:$M$10,12)*VLOOKUP($A52,'vehicle multiplier'!$B$2:$M$10,(COLUMN(F52)-1))*VLOOKUP($B52,'vehicle multiplier'!$B$12:$L$61,(COLUMN(F52)-1)),0)</f>
        <v>0</v>
      </c>
      <c r="G52" s="180">
        <f>ROUND(VLOOKUP($A52,'vehicle multiplier'!$B$2:$M$10,12)*VLOOKUP($A52,'vehicle multiplier'!$B$2:$M$10,(COLUMN(G52)-1))*VLOOKUP($B52,'vehicle multiplier'!$B$12:$L$61,(COLUMN(G52)-1)),0)</f>
        <v>0</v>
      </c>
      <c r="H52" s="180">
        <f>ROUND(VLOOKUP($A52,'vehicle multiplier'!$B$2:$M$10,12)*VLOOKUP($A52,'vehicle multiplier'!$B$2:$M$10,(COLUMN(H52)-1))*VLOOKUP($B52,'vehicle multiplier'!$B$12:$L$61,(COLUMN(H52)-1)),0)</f>
        <v>0</v>
      </c>
      <c r="I52" s="180">
        <f>ROUND(VLOOKUP($A52,'vehicle multiplier'!$B$2:$M$10,12)*VLOOKUP($A52,'vehicle multiplier'!$B$2:$M$10,(COLUMN(I52)-1))*VLOOKUP($B52,'vehicle multiplier'!$B$12:$L$61,(COLUMN(I52)-1)),0)</f>
        <v>0</v>
      </c>
      <c r="J52" s="180">
        <f>ROUND(VLOOKUP($A52,'vehicle multiplier'!$B$2:$M$10,12)*VLOOKUP($A52,'vehicle multiplier'!$B$2:$M$10,(COLUMN(J52)-1))*VLOOKUP($B52,'vehicle multiplier'!$B$12:$L$61,(COLUMN(J52)-1)),0)</f>
        <v>0</v>
      </c>
      <c r="K52" s="180">
        <f>ROUND(VLOOKUP($A52,'vehicle multiplier'!$B$2:$M$10,12)*VLOOKUP($A52,'vehicle multiplier'!$B$2:$M$10,(COLUMN(K52)-1))*VLOOKUP($B52,'vehicle multiplier'!$B$12:$L$61,(COLUMN(K52)-1)),0)</f>
        <v>0</v>
      </c>
      <c r="L52" s="180">
        <f>ROUND(VLOOKUP($A52,'vehicle multiplier'!$B$2:$M$10,12)*VLOOKUP($A52,'vehicle multiplier'!$B$2:$M$10,(COLUMN(L52)-1))*VLOOKUP($B52,'vehicle multiplier'!$B$12:$L$61,(COLUMN(L52)-1)),0)</f>
        <v>0</v>
      </c>
    </row>
    <row r="53" spans="1:12" x14ac:dyDescent="0.15">
      <c r="A53" s="138" t="s">
        <v>627</v>
      </c>
      <c r="B53" s="138">
        <v>2</v>
      </c>
      <c r="C53" s="136">
        <f>ROUND(VLOOKUP($A53,'vehicle multiplier'!$B$2:$M$10,12)*VLOOKUP($A53,'vehicle multiplier'!$B$2:$M$10,(COLUMN(C53)-1))*VLOOKUP($B53,'vehicle multiplier'!$B$12:$L$61,(COLUMN(C53)-1)),0)</f>
        <v>1569</v>
      </c>
      <c r="D53" s="136">
        <f>ROUND(VLOOKUP($A53,'vehicle multiplier'!$B$2:$M$10,12)*VLOOKUP($A53,'vehicle multiplier'!$B$2:$M$10,(COLUMN(D53)-1))*VLOOKUP($B53,'vehicle multiplier'!$B$12:$L$61,(COLUMN(D53)-1)),0)</f>
        <v>392</v>
      </c>
      <c r="E53" s="136">
        <f>ROUND(VLOOKUP($A53,'vehicle multiplier'!$B$2:$M$10,12)*VLOOKUP($A53,'vehicle multiplier'!$B$2:$M$10,(COLUMN(E53)-1))*VLOOKUP($B53,'vehicle multiplier'!$B$12:$L$61,(COLUMN(E53)-1)),0)</f>
        <v>370</v>
      </c>
      <c r="F53" s="180">
        <f>ROUND(VLOOKUP($A53,'vehicle multiplier'!$B$2:$M$10,12)*VLOOKUP($A53,'vehicle multiplier'!$B$2:$M$10,(COLUMN(F53)-1))*VLOOKUP($B53,'vehicle multiplier'!$B$12:$L$61,(COLUMN(F53)-1)),0)</f>
        <v>0</v>
      </c>
      <c r="G53" s="180">
        <f>ROUND(VLOOKUP($A53,'vehicle multiplier'!$B$2:$M$10,12)*VLOOKUP($A53,'vehicle multiplier'!$B$2:$M$10,(COLUMN(G53)-1))*VLOOKUP($B53,'vehicle multiplier'!$B$12:$L$61,(COLUMN(G53)-1)),0)</f>
        <v>0</v>
      </c>
      <c r="H53" s="180">
        <f>ROUND(VLOOKUP($A53,'vehicle multiplier'!$B$2:$M$10,12)*VLOOKUP($A53,'vehicle multiplier'!$B$2:$M$10,(COLUMN(H53)-1))*VLOOKUP($B53,'vehicle multiplier'!$B$12:$L$61,(COLUMN(H53)-1)),0)</f>
        <v>0</v>
      </c>
      <c r="I53" s="180">
        <f>ROUND(VLOOKUP($A53,'vehicle multiplier'!$B$2:$M$10,12)*VLOOKUP($A53,'vehicle multiplier'!$B$2:$M$10,(COLUMN(I53)-1))*VLOOKUP($B53,'vehicle multiplier'!$B$12:$L$61,(COLUMN(I53)-1)),0)</f>
        <v>0</v>
      </c>
      <c r="J53" s="180">
        <f>ROUND(VLOOKUP($A53,'vehicle multiplier'!$B$2:$M$10,12)*VLOOKUP($A53,'vehicle multiplier'!$B$2:$M$10,(COLUMN(J53)-1))*VLOOKUP($B53,'vehicle multiplier'!$B$12:$L$61,(COLUMN(J53)-1)),0)</f>
        <v>0</v>
      </c>
      <c r="K53" s="180">
        <f>ROUND(VLOOKUP($A53,'vehicle multiplier'!$B$2:$M$10,12)*VLOOKUP($A53,'vehicle multiplier'!$B$2:$M$10,(COLUMN(K53)-1))*VLOOKUP($B53,'vehicle multiplier'!$B$12:$L$61,(COLUMN(K53)-1)),0)</f>
        <v>0</v>
      </c>
      <c r="L53" s="180">
        <f>ROUND(VLOOKUP($A53,'vehicle multiplier'!$B$2:$M$10,12)*VLOOKUP($A53,'vehicle multiplier'!$B$2:$M$10,(COLUMN(L53)-1))*VLOOKUP($B53,'vehicle multiplier'!$B$12:$L$61,(COLUMN(L53)-1)),0)</f>
        <v>0</v>
      </c>
    </row>
    <row r="54" spans="1:12" x14ac:dyDescent="0.15">
      <c r="A54" s="138" t="s">
        <v>627</v>
      </c>
      <c r="B54" s="138">
        <v>3</v>
      </c>
      <c r="C54" s="136">
        <f>ROUND(VLOOKUP($A54,'vehicle multiplier'!$B$2:$M$10,12)*VLOOKUP($A54,'vehicle multiplier'!$B$2:$M$10,(COLUMN(C54)-1))*VLOOKUP($B54,'vehicle multiplier'!$B$12:$L$61,(COLUMN(C54)-1)),0)</f>
        <v>1599</v>
      </c>
      <c r="D54" s="136">
        <f>ROUND(VLOOKUP($A54,'vehicle multiplier'!$B$2:$M$10,12)*VLOOKUP($A54,'vehicle multiplier'!$B$2:$M$10,(COLUMN(D54)-1))*VLOOKUP($B54,'vehicle multiplier'!$B$12:$L$61,(COLUMN(D54)-1)),0)</f>
        <v>400</v>
      </c>
      <c r="E54" s="136">
        <f>ROUND(VLOOKUP($A54,'vehicle multiplier'!$B$2:$M$10,12)*VLOOKUP($A54,'vehicle multiplier'!$B$2:$M$10,(COLUMN(E54)-1))*VLOOKUP($B54,'vehicle multiplier'!$B$12:$L$61,(COLUMN(E54)-1)),0)</f>
        <v>377</v>
      </c>
      <c r="F54" s="180">
        <f>ROUND(VLOOKUP($A54,'vehicle multiplier'!$B$2:$M$10,12)*VLOOKUP($A54,'vehicle multiplier'!$B$2:$M$10,(COLUMN(F54)-1))*VLOOKUP($B54,'vehicle multiplier'!$B$12:$L$61,(COLUMN(F54)-1)),0)</f>
        <v>0</v>
      </c>
      <c r="G54" s="180">
        <f>ROUND(VLOOKUP($A54,'vehicle multiplier'!$B$2:$M$10,12)*VLOOKUP($A54,'vehicle multiplier'!$B$2:$M$10,(COLUMN(G54)-1))*VLOOKUP($B54,'vehicle multiplier'!$B$12:$L$61,(COLUMN(G54)-1)),0)</f>
        <v>0</v>
      </c>
      <c r="H54" s="180">
        <f>ROUND(VLOOKUP($A54,'vehicle multiplier'!$B$2:$M$10,12)*VLOOKUP($A54,'vehicle multiplier'!$B$2:$M$10,(COLUMN(H54)-1))*VLOOKUP($B54,'vehicle multiplier'!$B$12:$L$61,(COLUMN(H54)-1)),0)</f>
        <v>0</v>
      </c>
      <c r="I54" s="180">
        <f>ROUND(VLOOKUP($A54,'vehicle multiplier'!$B$2:$M$10,12)*VLOOKUP($A54,'vehicle multiplier'!$B$2:$M$10,(COLUMN(I54)-1))*VLOOKUP($B54,'vehicle multiplier'!$B$12:$L$61,(COLUMN(I54)-1)),0)</f>
        <v>0</v>
      </c>
      <c r="J54" s="180">
        <f>ROUND(VLOOKUP($A54,'vehicle multiplier'!$B$2:$M$10,12)*VLOOKUP($A54,'vehicle multiplier'!$B$2:$M$10,(COLUMN(J54)-1))*VLOOKUP($B54,'vehicle multiplier'!$B$12:$L$61,(COLUMN(J54)-1)),0)</f>
        <v>0</v>
      </c>
      <c r="K54" s="180">
        <f>ROUND(VLOOKUP($A54,'vehicle multiplier'!$B$2:$M$10,12)*VLOOKUP($A54,'vehicle multiplier'!$B$2:$M$10,(COLUMN(K54)-1))*VLOOKUP($B54,'vehicle multiplier'!$B$12:$L$61,(COLUMN(K54)-1)),0)</f>
        <v>0</v>
      </c>
      <c r="L54" s="180">
        <f>ROUND(VLOOKUP($A54,'vehicle multiplier'!$B$2:$M$10,12)*VLOOKUP($A54,'vehicle multiplier'!$B$2:$M$10,(COLUMN(L54)-1))*VLOOKUP($B54,'vehicle multiplier'!$B$12:$L$61,(COLUMN(L54)-1)),0)</f>
        <v>0</v>
      </c>
    </row>
    <row r="55" spans="1:12" x14ac:dyDescent="0.15">
      <c r="A55" s="138" t="s">
        <v>627</v>
      </c>
      <c r="B55" s="138">
        <v>4</v>
      </c>
      <c r="C55" s="136">
        <f>ROUND(VLOOKUP($A55,'vehicle multiplier'!$B$2:$M$10,12)*VLOOKUP($A55,'vehicle multiplier'!$B$2:$M$10,(COLUMN(C55)-1))*VLOOKUP($B55,'vehicle multiplier'!$B$12:$L$61,(COLUMN(C55)-1)),0)</f>
        <v>1629</v>
      </c>
      <c r="D55" s="136">
        <f>ROUND(VLOOKUP($A55,'vehicle multiplier'!$B$2:$M$10,12)*VLOOKUP($A55,'vehicle multiplier'!$B$2:$M$10,(COLUMN(D55)-1))*VLOOKUP($B55,'vehicle multiplier'!$B$12:$L$61,(COLUMN(D55)-1)),0)</f>
        <v>407</v>
      </c>
      <c r="E55" s="136">
        <f>ROUND(VLOOKUP($A55,'vehicle multiplier'!$B$2:$M$10,12)*VLOOKUP($A55,'vehicle multiplier'!$B$2:$M$10,(COLUMN(E55)-1))*VLOOKUP($B55,'vehicle multiplier'!$B$12:$L$61,(COLUMN(E55)-1)),0)</f>
        <v>384</v>
      </c>
      <c r="F55" s="180">
        <f>ROUND(VLOOKUP($A55,'vehicle multiplier'!$B$2:$M$10,12)*VLOOKUP($A55,'vehicle multiplier'!$B$2:$M$10,(COLUMN(F55)-1))*VLOOKUP($B55,'vehicle multiplier'!$B$12:$L$61,(COLUMN(F55)-1)),0)</f>
        <v>0</v>
      </c>
      <c r="G55" s="180">
        <f>ROUND(VLOOKUP($A55,'vehicle multiplier'!$B$2:$M$10,12)*VLOOKUP($A55,'vehicle multiplier'!$B$2:$M$10,(COLUMN(G55)-1))*VLOOKUP($B55,'vehicle multiplier'!$B$12:$L$61,(COLUMN(G55)-1)),0)</f>
        <v>0</v>
      </c>
      <c r="H55" s="180">
        <f>ROUND(VLOOKUP($A55,'vehicle multiplier'!$B$2:$M$10,12)*VLOOKUP($A55,'vehicle multiplier'!$B$2:$M$10,(COLUMN(H55)-1))*VLOOKUP($B55,'vehicle multiplier'!$B$12:$L$61,(COLUMN(H55)-1)),0)</f>
        <v>0</v>
      </c>
      <c r="I55" s="180">
        <f>ROUND(VLOOKUP($A55,'vehicle multiplier'!$B$2:$M$10,12)*VLOOKUP($A55,'vehicle multiplier'!$B$2:$M$10,(COLUMN(I55)-1))*VLOOKUP($B55,'vehicle multiplier'!$B$12:$L$61,(COLUMN(I55)-1)),0)</f>
        <v>0</v>
      </c>
      <c r="J55" s="180">
        <f>ROUND(VLOOKUP($A55,'vehicle multiplier'!$B$2:$M$10,12)*VLOOKUP($A55,'vehicle multiplier'!$B$2:$M$10,(COLUMN(J55)-1))*VLOOKUP($B55,'vehicle multiplier'!$B$12:$L$61,(COLUMN(J55)-1)),0)</f>
        <v>0</v>
      </c>
      <c r="K55" s="180">
        <f>ROUND(VLOOKUP($A55,'vehicle multiplier'!$B$2:$M$10,12)*VLOOKUP($A55,'vehicle multiplier'!$B$2:$M$10,(COLUMN(K55)-1))*VLOOKUP($B55,'vehicle multiplier'!$B$12:$L$61,(COLUMN(K55)-1)),0)</f>
        <v>0</v>
      </c>
      <c r="L55" s="180">
        <f>ROUND(VLOOKUP($A55,'vehicle multiplier'!$B$2:$M$10,12)*VLOOKUP($A55,'vehicle multiplier'!$B$2:$M$10,(COLUMN(L55)-1))*VLOOKUP($B55,'vehicle multiplier'!$B$12:$L$61,(COLUMN(L55)-1)),0)</f>
        <v>0</v>
      </c>
    </row>
    <row r="56" spans="1:12" x14ac:dyDescent="0.15">
      <c r="A56" s="138" t="s">
        <v>627</v>
      </c>
      <c r="B56" s="138">
        <v>5</v>
      </c>
      <c r="C56" s="136">
        <f>ROUND(VLOOKUP($A56,'vehicle multiplier'!$B$2:$M$10,12)*VLOOKUP($A56,'vehicle multiplier'!$B$2:$M$10,(COLUMN(C56)-1))*VLOOKUP($B56,'vehicle multiplier'!$B$12:$L$61,(COLUMN(C56)-1)),0)</f>
        <v>1659</v>
      </c>
      <c r="D56" s="136">
        <f>ROUND(VLOOKUP($A56,'vehicle multiplier'!$B$2:$M$10,12)*VLOOKUP($A56,'vehicle multiplier'!$B$2:$M$10,(COLUMN(D56)-1))*VLOOKUP($B56,'vehicle multiplier'!$B$12:$L$61,(COLUMN(D56)-1)),0)</f>
        <v>415</v>
      </c>
      <c r="E56" s="136">
        <f>ROUND(VLOOKUP($A56,'vehicle multiplier'!$B$2:$M$10,12)*VLOOKUP($A56,'vehicle multiplier'!$B$2:$M$10,(COLUMN(E56)-1))*VLOOKUP($B56,'vehicle multiplier'!$B$12:$L$61,(COLUMN(E56)-1)),0)</f>
        <v>391</v>
      </c>
      <c r="F56" s="180">
        <f>ROUND(VLOOKUP($A56,'vehicle multiplier'!$B$2:$M$10,12)*VLOOKUP($A56,'vehicle multiplier'!$B$2:$M$10,(COLUMN(F56)-1))*VLOOKUP($B56,'vehicle multiplier'!$B$12:$L$61,(COLUMN(F56)-1)),0)</f>
        <v>0</v>
      </c>
      <c r="G56" s="180">
        <f>ROUND(VLOOKUP($A56,'vehicle multiplier'!$B$2:$M$10,12)*VLOOKUP($A56,'vehicle multiplier'!$B$2:$M$10,(COLUMN(G56)-1))*VLOOKUP($B56,'vehicle multiplier'!$B$12:$L$61,(COLUMN(G56)-1)),0)</f>
        <v>0</v>
      </c>
      <c r="H56" s="180">
        <f>ROUND(VLOOKUP($A56,'vehicle multiplier'!$B$2:$M$10,12)*VLOOKUP($A56,'vehicle multiplier'!$B$2:$M$10,(COLUMN(H56)-1))*VLOOKUP($B56,'vehicle multiplier'!$B$12:$L$61,(COLUMN(H56)-1)),0)</f>
        <v>0</v>
      </c>
      <c r="I56" s="180">
        <f>ROUND(VLOOKUP($A56,'vehicle multiplier'!$B$2:$M$10,12)*VLOOKUP($A56,'vehicle multiplier'!$B$2:$M$10,(COLUMN(I56)-1))*VLOOKUP($B56,'vehicle multiplier'!$B$12:$L$61,(COLUMN(I56)-1)),0)</f>
        <v>0</v>
      </c>
      <c r="J56" s="180">
        <f>ROUND(VLOOKUP($A56,'vehicle multiplier'!$B$2:$M$10,12)*VLOOKUP($A56,'vehicle multiplier'!$B$2:$M$10,(COLUMN(J56)-1))*VLOOKUP($B56,'vehicle multiplier'!$B$12:$L$61,(COLUMN(J56)-1)),0)</f>
        <v>0</v>
      </c>
      <c r="K56" s="180">
        <f>ROUND(VLOOKUP($A56,'vehicle multiplier'!$B$2:$M$10,12)*VLOOKUP($A56,'vehicle multiplier'!$B$2:$M$10,(COLUMN(K56)-1))*VLOOKUP($B56,'vehicle multiplier'!$B$12:$L$61,(COLUMN(K56)-1)),0)</f>
        <v>0</v>
      </c>
      <c r="L56" s="180">
        <f>ROUND(VLOOKUP($A56,'vehicle multiplier'!$B$2:$M$10,12)*VLOOKUP($A56,'vehicle multiplier'!$B$2:$M$10,(COLUMN(L56)-1))*VLOOKUP($B56,'vehicle multiplier'!$B$12:$L$61,(COLUMN(L56)-1)),0)</f>
        <v>0</v>
      </c>
    </row>
    <row r="57" spans="1:12" x14ac:dyDescent="0.15">
      <c r="A57" s="138" t="s">
        <v>627</v>
      </c>
      <c r="B57" s="138">
        <v>6</v>
      </c>
      <c r="C57" s="136">
        <f>ROUND(VLOOKUP($A57,'vehicle multiplier'!$B$2:$M$10,12)*VLOOKUP($A57,'vehicle multiplier'!$B$2:$M$10,(COLUMN(C57)-1))*VLOOKUP($B57,'vehicle multiplier'!$B$12:$L$61,(COLUMN(C57)-1)),0)</f>
        <v>1689</v>
      </c>
      <c r="D57" s="136">
        <f>ROUND(VLOOKUP($A57,'vehicle multiplier'!$B$2:$M$10,12)*VLOOKUP($A57,'vehicle multiplier'!$B$2:$M$10,(COLUMN(D57)-1))*VLOOKUP($B57,'vehicle multiplier'!$B$12:$L$61,(COLUMN(D57)-1)),0)</f>
        <v>422</v>
      </c>
      <c r="E57" s="136">
        <f>ROUND(VLOOKUP($A57,'vehicle multiplier'!$B$2:$M$10,12)*VLOOKUP($A57,'vehicle multiplier'!$B$2:$M$10,(COLUMN(E57)-1))*VLOOKUP($B57,'vehicle multiplier'!$B$12:$L$61,(COLUMN(E57)-1)),0)</f>
        <v>398</v>
      </c>
      <c r="F57" s="180">
        <f>ROUND(VLOOKUP($A57,'vehicle multiplier'!$B$2:$M$10,12)*VLOOKUP($A57,'vehicle multiplier'!$B$2:$M$10,(COLUMN(F57)-1))*VLOOKUP($B57,'vehicle multiplier'!$B$12:$L$61,(COLUMN(F57)-1)),0)</f>
        <v>0</v>
      </c>
      <c r="G57" s="180">
        <f>ROUND(VLOOKUP($A57,'vehicle multiplier'!$B$2:$M$10,12)*VLOOKUP($A57,'vehicle multiplier'!$B$2:$M$10,(COLUMN(G57)-1))*VLOOKUP($B57,'vehicle multiplier'!$B$12:$L$61,(COLUMN(G57)-1)),0)</f>
        <v>0</v>
      </c>
      <c r="H57" s="180">
        <f>ROUND(VLOOKUP($A57,'vehicle multiplier'!$B$2:$M$10,12)*VLOOKUP($A57,'vehicle multiplier'!$B$2:$M$10,(COLUMN(H57)-1))*VLOOKUP($B57,'vehicle multiplier'!$B$12:$L$61,(COLUMN(H57)-1)),0)</f>
        <v>0</v>
      </c>
      <c r="I57" s="180">
        <f>ROUND(VLOOKUP($A57,'vehicle multiplier'!$B$2:$M$10,12)*VLOOKUP($A57,'vehicle multiplier'!$B$2:$M$10,(COLUMN(I57)-1))*VLOOKUP($B57,'vehicle multiplier'!$B$12:$L$61,(COLUMN(I57)-1)),0)</f>
        <v>0</v>
      </c>
      <c r="J57" s="180">
        <f>ROUND(VLOOKUP($A57,'vehicle multiplier'!$B$2:$M$10,12)*VLOOKUP($A57,'vehicle multiplier'!$B$2:$M$10,(COLUMN(J57)-1))*VLOOKUP($B57,'vehicle multiplier'!$B$12:$L$61,(COLUMN(J57)-1)),0)</f>
        <v>0</v>
      </c>
      <c r="K57" s="180">
        <f>ROUND(VLOOKUP($A57,'vehicle multiplier'!$B$2:$M$10,12)*VLOOKUP($A57,'vehicle multiplier'!$B$2:$M$10,(COLUMN(K57)-1))*VLOOKUP($B57,'vehicle multiplier'!$B$12:$L$61,(COLUMN(K57)-1)),0)</f>
        <v>0</v>
      </c>
      <c r="L57" s="180">
        <f>ROUND(VLOOKUP($A57,'vehicle multiplier'!$B$2:$M$10,12)*VLOOKUP($A57,'vehicle multiplier'!$B$2:$M$10,(COLUMN(L57)-1))*VLOOKUP($B57,'vehicle multiplier'!$B$12:$L$61,(COLUMN(L57)-1)),0)</f>
        <v>0</v>
      </c>
    </row>
    <row r="58" spans="1:12" x14ac:dyDescent="0.15">
      <c r="A58" s="138" t="s">
        <v>627</v>
      </c>
      <c r="B58" s="138">
        <v>7</v>
      </c>
      <c r="C58" s="136">
        <f>ROUND(VLOOKUP($A58,'vehicle multiplier'!$B$2:$M$10,12)*VLOOKUP($A58,'vehicle multiplier'!$B$2:$M$10,(COLUMN(C58)-1))*VLOOKUP($B58,'vehicle multiplier'!$B$12:$L$61,(COLUMN(C58)-1)),0)</f>
        <v>1719</v>
      </c>
      <c r="D58" s="136">
        <f>ROUND(VLOOKUP($A58,'vehicle multiplier'!$B$2:$M$10,12)*VLOOKUP($A58,'vehicle multiplier'!$B$2:$M$10,(COLUMN(D58)-1))*VLOOKUP($B58,'vehicle multiplier'!$B$12:$L$61,(COLUMN(D58)-1)),0)</f>
        <v>430</v>
      </c>
      <c r="E58" s="136">
        <f>ROUND(VLOOKUP($A58,'vehicle multiplier'!$B$2:$M$10,12)*VLOOKUP($A58,'vehicle multiplier'!$B$2:$M$10,(COLUMN(E58)-1))*VLOOKUP($B58,'vehicle multiplier'!$B$12:$L$61,(COLUMN(E58)-1)),0)</f>
        <v>406</v>
      </c>
      <c r="F58" s="180">
        <f>ROUND(VLOOKUP($A58,'vehicle multiplier'!$B$2:$M$10,12)*VLOOKUP($A58,'vehicle multiplier'!$B$2:$M$10,(COLUMN(F58)-1))*VLOOKUP($B58,'vehicle multiplier'!$B$12:$L$61,(COLUMN(F58)-1)),0)</f>
        <v>0</v>
      </c>
      <c r="G58" s="180">
        <f>ROUND(VLOOKUP($A58,'vehicle multiplier'!$B$2:$M$10,12)*VLOOKUP($A58,'vehicle multiplier'!$B$2:$M$10,(COLUMN(G58)-1))*VLOOKUP($B58,'vehicle multiplier'!$B$12:$L$61,(COLUMN(G58)-1)),0)</f>
        <v>0</v>
      </c>
      <c r="H58" s="180">
        <f>ROUND(VLOOKUP($A58,'vehicle multiplier'!$B$2:$M$10,12)*VLOOKUP($A58,'vehicle multiplier'!$B$2:$M$10,(COLUMN(H58)-1))*VLOOKUP($B58,'vehicle multiplier'!$B$12:$L$61,(COLUMN(H58)-1)),0)</f>
        <v>0</v>
      </c>
      <c r="I58" s="180">
        <f>ROUND(VLOOKUP($A58,'vehicle multiplier'!$B$2:$M$10,12)*VLOOKUP($A58,'vehicle multiplier'!$B$2:$M$10,(COLUMN(I58)-1))*VLOOKUP($B58,'vehicle multiplier'!$B$12:$L$61,(COLUMN(I58)-1)),0)</f>
        <v>0</v>
      </c>
      <c r="J58" s="180">
        <f>ROUND(VLOOKUP($A58,'vehicle multiplier'!$B$2:$M$10,12)*VLOOKUP($A58,'vehicle multiplier'!$B$2:$M$10,(COLUMN(J58)-1))*VLOOKUP($B58,'vehicle multiplier'!$B$12:$L$61,(COLUMN(J58)-1)),0)</f>
        <v>0</v>
      </c>
      <c r="K58" s="180">
        <f>ROUND(VLOOKUP($A58,'vehicle multiplier'!$B$2:$M$10,12)*VLOOKUP($A58,'vehicle multiplier'!$B$2:$M$10,(COLUMN(K58)-1))*VLOOKUP($B58,'vehicle multiplier'!$B$12:$L$61,(COLUMN(K58)-1)),0)</f>
        <v>0</v>
      </c>
      <c r="L58" s="180">
        <f>ROUND(VLOOKUP($A58,'vehicle multiplier'!$B$2:$M$10,12)*VLOOKUP($A58,'vehicle multiplier'!$B$2:$M$10,(COLUMN(L58)-1))*VLOOKUP($B58,'vehicle multiplier'!$B$12:$L$61,(COLUMN(L58)-1)),0)</f>
        <v>0</v>
      </c>
    </row>
    <row r="59" spans="1:12" x14ac:dyDescent="0.15">
      <c r="A59" s="138" t="s">
        <v>627</v>
      </c>
      <c r="B59" s="138">
        <v>8</v>
      </c>
      <c r="C59" s="136">
        <f>ROUND(VLOOKUP($A59,'vehicle multiplier'!$B$2:$M$10,12)*VLOOKUP($A59,'vehicle multiplier'!$B$2:$M$10,(COLUMN(C59)-1))*VLOOKUP($B59,'vehicle multiplier'!$B$12:$L$61,(COLUMN(C59)-1)),0)</f>
        <v>1750</v>
      </c>
      <c r="D59" s="136">
        <f>ROUND(VLOOKUP($A59,'vehicle multiplier'!$B$2:$M$10,12)*VLOOKUP($A59,'vehicle multiplier'!$B$2:$M$10,(COLUMN(D59)-1))*VLOOKUP($B59,'vehicle multiplier'!$B$12:$L$61,(COLUMN(D59)-1)),0)</f>
        <v>437</v>
      </c>
      <c r="E59" s="136">
        <f>ROUND(VLOOKUP($A59,'vehicle multiplier'!$B$2:$M$10,12)*VLOOKUP($A59,'vehicle multiplier'!$B$2:$M$10,(COLUMN(E59)-1))*VLOOKUP($B59,'vehicle multiplier'!$B$12:$L$61,(COLUMN(E59)-1)),0)</f>
        <v>413</v>
      </c>
      <c r="F59" s="180">
        <f>ROUND(VLOOKUP($A59,'vehicle multiplier'!$B$2:$M$10,12)*VLOOKUP($A59,'vehicle multiplier'!$B$2:$M$10,(COLUMN(F59)-1))*VLOOKUP($B59,'vehicle multiplier'!$B$12:$L$61,(COLUMN(F59)-1)),0)</f>
        <v>0</v>
      </c>
      <c r="G59" s="180">
        <f>ROUND(VLOOKUP($A59,'vehicle multiplier'!$B$2:$M$10,12)*VLOOKUP($A59,'vehicle multiplier'!$B$2:$M$10,(COLUMN(G59)-1))*VLOOKUP($B59,'vehicle multiplier'!$B$12:$L$61,(COLUMN(G59)-1)),0)</f>
        <v>0</v>
      </c>
      <c r="H59" s="180">
        <f>ROUND(VLOOKUP($A59,'vehicle multiplier'!$B$2:$M$10,12)*VLOOKUP($A59,'vehicle multiplier'!$B$2:$M$10,(COLUMN(H59)-1))*VLOOKUP($B59,'vehicle multiplier'!$B$12:$L$61,(COLUMN(H59)-1)),0)</f>
        <v>0</v>
      </c>
      <c r="I59" s="180">
        <f>ROUND(VLOOKUP($A59,'vehicle multiplier'!$B$2:$M$10,12)*VLOOKUP($A59,'vehicle multiplier'!$B$2:$M$10,(COLUMN(I59)-1))*VLOOKUP($B59,'vehicle multiplier'!$B$12:$L$61,(COLUMN(I59)-1)),0)</f>
        <v>0</v>
      </c>
      <c r="J59" s="180">
        <f>ROUND(VLOOKUP($A59,'vehicle multiplier'!$B$2:$M$10,12)*VLOOKUP($A59,'vehicle multiplier'!$B$2:$M$10,(COLUMN(J59)-1))*VLOOKUP($B59,'vehicle multiplier'!$B$12:$L$61,(COLUMN(J59)-1)),0)</f>
        <v>0</v>
      </c>
      <c r="K59" s="180">
        <f>ROUND(VLOOKUP($A59,'vehicle multiplier'!$B$2:$M$10,12)*VLOOKUP($A59,'vehicle multiplier'!$B$2:$M$10,(COLUMN(K59)-1))*VLOOKUP($B59,'vehicle multiplier'!$B$12:$L$61,(COLUMN(K59)-1)),0)</f>
        <v>0</v>
      </c>
      <c r="L59" s="180">
        <f>ROUND(VLOOKUP($A59,'vehicle multiplier'!$B$2:$M$10,12)*VLOOKUP($A59,'vehicle multiplier'!$B$2:$M$10,(COLUMN(L59)-1))*VLOOKUP($B59,'vehicle multiplier'!$B$12:$L$61,(COLUMN(L59)-1)),0)</f>
        <v>0</v>
      </c>
    </row>
    <row r="60" spans="1:12" x14ac:dyDescent="0.15">
      <c r="A60" s="138" t="s">
        <v>627</v>
      </c>
      <c r="B60" s="138">
        <v>9</v>
      </c>
      <c r="C60" s="136">
        <f>ROUND(VLOOKUP($A60,'vehicle multiplier'!$B$2:$M$10,12)*VLOOKUP($A60,'vehicle multiplier'!$B$2:$M$10,(COLUMN(C60)-1))*VLOOKUP($B60,'vehicle multiplier'!$B$12:$L$61,(COLUMN(C60)-1)),0)</f>
        <v>1780</v>
      </c>
      <c r="D60" s="136">
        <f>ROUND(VLOOKUP($A60,'vehicle multiplier'!$B$2:$M$10,12)*VLOOKUP($A60,'vehicle multiplier'!$B$2:$M$10,(COLUMN(D60)-1))*VLOOKUP($B60,'vehicle multiplier'!$B$12:$L$61,(COLUMN(D60)-1)),0)</f>
        <v>445</v>
      </c>
      <c r="E60" s="136">
        <f>ROUND(VLOOKUP($A60,'vehicle multiplier'!$B$2:$M$10,12)*VLOOKUP($A60,'vehicle multiplier'!$B$2:$M$10,(COLUMN(E60)-1))*VLOOKUP($B60,'vehicle multiplier'!$B$12:$L$61,(COLUMN(E60)-1)),0)</f>
        <v>420</v>
      </c>
      <c r="F60" s="180">
        <f>ROUND(VLOOKUP($A60,'vehicle multiplier'!$B$2:$M$10,12)*VLOOKUP($A60,'vehicle multiplier'!$B$2:$M$10,(COLUMN(F60)-1))*VLOOKUP($B60,'vehicle multiplier'!$B$12:$L$61,(COLUMN(F60)-1)),0)</f>
        <v>0</v>
      </c>
      <c r="G60" s="180">
        <f>ROUND(VLOOKUP($A60,'vehicle multiplier'!$B$2:$M$10,12)*VLOOKUP($A60,'vehicle multiplier'!$B$2:$M$10,(COLUMN(G60)-1))*VLOOKUP($B60,'vehicle multiplier'!$B$12:$L$61,(COLUMN(G60)-1)),0)</f>
        <v>0</v>
      </c>
      <c r="H60" s="180">
        <f>ROUND(VLOOKUP($A60,'vehicle multiplier'!$B$2:$M$10,12)*VLOOKUP($A60,'vehicle multiplier'!$B$2:$M$10,(COLUMN(H60)-1))*VLOOKUP($B60,'vehicle multiplier'!$B$12:$L$61,(COLUMN(H60)-1)),0)</f>
        <v>0</v>
      </c>
      <c r="I60" s="180">
        <f>ROUND(VLOOKUP($A60,'vehicle multiplier'!$B$2:$M$10,12)*VLOOKUP($A60,'vehicle multiplier'!$B$2:$M$10,(COLUMN(I60)-1))*VLOOKUP($B60,'vehicle multiplier'!$B$12:$L$61,(COLUMN(I60)-1)),0)</f>
        <v>0</v>
      </c>
      <c r="J60" s="180">
        <f>ROUND(VLOOKUP($A60,'vehicle multiplier'!$B$2:$M$10,12)*VLOOKUP($A60,'vehicle multiplier'!$B$2:$M$10,(COLUMN(J60)-1))*VLOOKUP($B60,'vehicle multiplier'!$B$12:$L$61,(COLUMN(J60)-1)),0)</f>
        <v>0</v>
      </c>
      <c r="K60" s="180">
        <f>ROUND(VLOOKUP($A60,'vehicle multiplier'!$B$2:$M$10,12)*VLOOKUP($A60,'vehicle multiplier'!$B$2:$M$10,(COLUMN(K60)-1))*VLOOKUP($B60,'vehicle multiplier'!$B$12:$L$61,(COLUMN(K60)-1)),0)</f>
        <v>0</v>
      </c>
      <c r="L60" s="180">
        <f>ROUND(VLOOKUP($A60,'vehicle multiplier'!$B$2:$M$10,12)*VLOOKUP($A60,'vehicle multiplier'!$B$2:$M$10,(COLUMN(L60)-1))*VLOOKUP($B60,'vehicle multiplier'!$B$12:$L$61,(COLUMN(L60)-1)),0)</f>
        <v>0</v>
      </c>
    </row>
    <row r="61" spans="1:12" x14ac:dyDescent="0.15">
      <c r="A61" s="138" t="s">
        <v>627</v>
      </c>
      <c r="B61" s="138">
        <v>10</v>
      </c>
      <c r="C61" s="136">
        <f>ROUND(VLOOKUP($A61,'vehicle multiplier'!$B$2:$M$10,12)*VLOOKUP($A61,'vehicle multiplier'!$B$2:$M$10,(COLUMN(C61)-1))*VLOOKUP($B61,'vehicle multiplier'!$B$12:$L$61,(COLUMN(C61)-1)),0)</f>
        <v>1810</v>
      </c>
      <c r="D61" s="136">
        <f>ROUND(VLOOKUP($A61,'vehicle multiplier'!$B$2:$M$10,12)*VLOOKUP($A61,'vehicle multiplier'!$B$2:$M$10,(COLUMN(D61)-1))*VLOOKUP($B61,'vehicle multiplier'!$B$12:$L$61,(COLUMN(D61)-1)),0)</f>
        <v>452</v>
      </c>
      <c r="E61" s="136">
        <f>ROUND(VLOOKUP($A61,'vehicle multiplier'!$B$2:$M$10,12)*VLOOKUP($A61,'vehicle multiplier'!$B$2:$M$10,(COLUMN(E61)-1))*VLOOKUP($B61,'vehicle multiplier'!$B$12:$L$61,(COLUMN(E61)-1)),0)</f>
        <v>427</v>
      </c>
      <c r="F61" s="180">
        <f>ROUND(VLOOKUP($A61,'vehicle multiplier'!$B$2:$M$10,12)*VLOOKUP($A61,'vehicle multiplier'!$B$2:$M$10,(COLUMN(F61)-1))*VLOOKUP($B61,'vehicle multiplier'!$B$12:$L$61,(COLUMN(F61)-1)),0)</f>
        <v>0</v>
      </c>
      <c r="G61" s="180">
        <f>ROUND(VLOOKUP($A61,'vehicle multiplier'!$B$2:$M$10,12)*VLOOKUP($A61,'vehicle multiplier'!$B$2:$M$10,(COLUMN(G61)-1))*VLOOKUP($B61,'vehicle multiplier'!$B$12:$L$61,(COLUMN(G61)-1)),0)</f>
        <v>0</v>
      </c>
      <c r="H61" s="180">
        <f>ROUND(VLOOKUP($A61,'vehicle multiplier'!$B$2:$M$10,12)*VLOOKUP($A61,'vehicle multiplier'!$B$2:$M$10,(COLUMN(H61)-1))*VLOOKUP($B61,'vehicle multiplier'!$B$12:$L$61,(COLUMN(H61)-1)),0)</f>
        <v>0</v>
      </c>
      <c r="I61" s="180">
        <f>ROUND(VLOOKUP($A61,'vehicle multiplier'!$B$2:$M$10,12)*VLOOKUP($A61,'vehicle multiplier'!$B$2:$M$10,(COLUMN(I61)-1))*VLOOKUP($B61,'vehicle multiplier'!$B$12:$L$61,(COLUMN(I61)-1)),0)</f>
        <v>0</v>
      </c>
      <c r="J61" s="180">
        <f>ROUND(VLOOKUP($A61,'vehicle multiplier'!$B$2:$M$10,12)*VLOOKUP($A61,'vehicle multiplier'!$B$2:$M$10,(COLUMN(J61)-1))*VLOOKUP($B61,'vehicle multiplier'!$B$12:$L$61,(COLUMN(J61)-1)),0)</f>
        <v>0</v>
      </c>
      <c r="K61" s="180">
        <f>ROUND(VLOOKUP($A61,'vehicle multiplier'!$B$2:$M$10,12)*VLOOKUP($A61,'vehicle multiplier'!$B$2:$M$10,(COLUMN(K61)-1))*VLOOKUP($B61,'vehicle multiplier'!$B$12:$L$61,(COLUMN(K61)-1)),0)</f>
        <v>0</v>
      </c>
      <c r="L61" s="180">
        <f>ROUND(VLOOKUP($A61,'vehicle multiplier'!$B$2:$M$10,12)*VLOOKUP($A61,'vehicle multiplier'!$B$2:$M$10,(COLUMN(L61)-1))*VLOOKUP($B61,'vehicle multiplier'!$B$12:$L$61,(COLUMN(L61)-1)),0)</f>
        <v>0</v>
      </c>
    </row>
    <row r="62" spans="1:12" x14ac:dyDescent="0.15">
      <c r="A62" s="138" t="s">
        <v>627</v>
      </c>
      <c r="B62" s="138">
        <v>11</v>
      </c>
      <c r="C62" s="136">
        <f>ROUND(VLOOKUP($A62,'vehicle multiplier'!$B$2:$M$10,12)*VLOOKUP($A62,'vehicle multiplier'!$B$2:$M$10,(COLUMN(C62)-1))*VLOOKUP($B62,'vehicle multiplier'!$B$12:$L$61,(COLUMN(C62)-1)),0)</f>
        <v>1840</v>
      </c>
      <c r="D62" s="136">
        <f>ROUND(VLOOKUP($A62,'vehicle multiplier'!$B$2:$M$10,12)*VLOOKUP($A62,'vehicle multiplier'!$B$2:$M$10,(COLUMN(D62)-1))*VLOOKUP($B62,'vehicle multiplier'!$B$12:$L$61,(COLUMN(D62)-1)),0)</f>
        <v>460</v>
      </c>
      <c r="E62" s="136">
        <f>ROUND(VLOOKUP($A62,'vehicle multiplier'!$B$2:$M$10,12)*VLOOKUP($A62,'vehicle multiplier'!$B$2:$M$10,(COLUMN(E62)-1))*VLOOKUP($B62,'vehicle multiplier'!$B$12:$L$61,(COLUMN(E62)-1)),0)</f>
        <v>434</v>
      </c>
      <c r="F62" s="180">
        <f>ROUND(VLOOKUP($A62,'vehicle multiplier'!$B$2:$M$10,12)*VLOOKUP($A62,'vehicle multiplier'!$B$2:$M$10,(COLUMN(F62)-1))*VLOOKUP($B62,'vehicle multiplier'!$B$12:$L$61,(COLUMN(F62)-1)),0)</f>
        <v>0</v>
      </c>
      <c r="G62" s="180">
        <f>ROUND(VLOOKUP($A62,'vehicle multiplier'!$B$2:$M$10,12)*VLOOKUP($A62,'vehicle multiplier'!$B$2:$M$10,(COLUMN(G62)-1))*VLOOKUP($B62,'vehicle multiplier'!$B$12:$L$61,(COLUMN(G62)-1)),0)</f>
        <v>0</v>
      </c>
      <c r="H62" s="180">
        <f>ROUND(VLOOKUP($A62,'vehicle multiplier'!$B$2:$M$10,12)*VLOOKUP($A62,'vehicle multiplier'!$B$2:$M$10,(COLUMN(H62)-1))*VLOOKUP($B62,'vehicle multiplier'!$B$12:$L$61,(COLUMN(H62)-1)),0)</f>
        <v>0</v>
      </c>
      <c r="I62" s="180">
        <f>ROUND(VLOOKUP($A62,'vehicle multiplier'!$B$2:$M$10,12)*VLOOKUP($A62,'vehicle multiplier'!$B$2:$M$10,(COLUMN(I62)-1))*VLOOKUP($B62,'vehicle multiplier'!$B$12:$L$61,(COLUMN(I62)-1)),0)</f>
        <v>0</v>
      </c>
      <c r="J62" s="180">
        <f>ROUND(VLOOKUP($A62,'vehicle multiplier'!$B$2:$M$10,12)*VLOOKUP($A62,'vehicle multiplier'!$B$2:$M$10,(COLUMN(J62)-1))*VLOOKUP($B62,'vehicle multiplier'!$B$12:$L$61,(COLUMN(J62)-1)),0)</f>
        <v>0</v>
      </c>
      <c r="K62" s="180">
        <f>ROUND(VLOOKUP($A62,'vehicle multiplier'!$B$2:$M$10,12)*VLOOKUP($A62,'vehicle multiplier'!$B$2:$M$10,(COLUMN(K62)-1))*VLOOKUP($B62,'vehicle multiplier'!$B$12:$L$61,(COLUMN(K62)-1)),0)</f>
        <v>0</v>
      </c>
      <c r="L62" s="180">
        <f>ROUND(VLOOKUP($A62,'vehicle multiplier'!$B$2:$M$10,12)*VLOOKUP($A62,'vehicle multiplier'!$B$2:$M$10,(COLUMN(L62)-1))*VLOOKUP($B62,'vehicle multiplier'!$B$12:$L$61,(COLUMN(L62)-1)),0)</f>
        <v>0</v>
      </c>
    </row>
    <row r="63" spans="1:12" x14ac:dyDescent="0.15">
      <c r="A63" s="138" t="s">
        <v>627</v>
      </c>
      <c r="B63" s="138">
        <v>12</v>
      </c>
      <c r="C63" s="136">
        <f>ROUND(VLOOKUP($A63,'vehicle multiplier'!$B$2:$M$10,12)*VLOOKUP($A63,'vehicle multiplier'!$B$2:$M$10,(COLUMN(C63)-1))*VLOOKUP($B63,'vehicle multiplier'!$B$12:$L$61,(COLUMN(C63)-1)),0)</f>
        <v>1870</v>
      </c>
      <c r="D63" s="136">
        <f>ROUND(VLOOKUP($A63,'vehicle multiplier'!$B$2:$M$10,12)*VLOOKUP($A63,'vehicle multiplier'!$B$2:$M$10,(COLUMN(D63)-1))*VLOOKUP($B63,'vehicle multiplier'!$B$12:$L$61,(COLUMN(D63)-1)),0)</f>
        <v>468</v>
      </c>
      <c r="E63" s="136">
        <f>ROUND(VLOOKUP($A63,'vehicle multiplier'!$B$2:$M$10,12)*VLOOKUP($A63,'vehicle multiplier'!$B$2:$M$10,(COLUMN(E63)-1))*VLOOKUP($B63,'vehicle multiplier'!$B$12:$L$61,(COLUMN(E63)-1)),0)</f>
        <v>441</v>
      </c>
      <c r="F63" s="180">
        <f>ROUND(VLOOKUP($A63,'vehicle multiplier'!$B$2:$M$10,12)*VLOOKUP($A63,'vehicle multiplier'!$B$2:$M$10,(COLUMN(F63)-1))*VLOOKUP($B63,'vehicle multiplier'!$B$12:$L$61,(COLUMN(F63)-1)),0)</f>
        <v>0</v>
      </c>
      <c r="G63" s="180">
        <f>ROUND(VLOOKUP($A63,'vehicle multiplier'!$B$2:$M$10,12)*VLOOKUP($A63,'vehicle multiplier'!$B$2:$M$10,(COLUMN(G63)-1))*VLOOKUP($B63,'vehicle multiplier'!$B$12:$L$61,(COLUMN(G63)-1)),0)</f>
        <v>0</v>
      </c>
      <c r="H63" s="180">
        <f>ROUND(VLOOKUP($A63,'vehicle multiplier'!$B$2:$M$10,12)*VLOOKUP($A63,'vehicle multiplier'!$B$2:$M$10,(COLUMN(H63)-1))*VLOOKUP($B63,'vehicle multiplier'!$B$12:$L$61,(COLUMN(H63)-1)),0)</f>
        <v>0</v>
      </c>
      <c r="I63" s="180">
        <f>ROUND(VLOOKUP($A63,'vehicle multiplier'!$B$2:$M$10,12)*VLOOKUP($A63,'vehicle multiplier'!$B$2:$M$10,(COLUMN(I63)-1))*VLOOKUP($B63,'vehicle multiplier'!$B$12:$L$61,(COLUMN(I63)-1)),0)</f>
        <v>0</v>
      </c>
      <c r="J63" s="180">
        <f>ROUND(VLOOKUP($A63,'vehicle multiplier'!$B$2:$M$10,12)*VLOOKUP($A63,'vehicle multiplier'!$B$2:$M$10,(COLUMN(J63)-1))*VLOOKUP($B63,'vehicle multiplier'!$B$12:$L$61,(COLUMN(J63)-1)),0)</f>
        <v>0</v>
      </c>
      <c r="K63" s="180">
        <f>ROUND(VLOOKUP($A63,'vehicle multiplier'!$B$2:$M$10,12)*VLOOKUP($A63,'vehicle multiplier'!$B$2:$M$10,(COLUMN(K63)-1))*VLOOKUP($B63,'vehicle multiplier'!$B$12:$L$61,(COLUMN(K63)-1)),0)</f>
        <v>0</v>
      </c>
      <c r="L63" s="180">
        <f>ROUND(VLOOKUP($A63,'vehicle multiplier'!$B$2:$M$10,12)*VLOOKUP($A63,'vehicle multiplier'!$B$2:$M$10,(COLUMN(L63)-1))*VLOOKUP($B63,'vehicle multiplier'!$B$12:$L$61,(COLUMN(L63)-1)),0)</f>
        <v>0</v>
      </c>
    </row>
    <row r="64" spans="1:12" x14ac:dyDescent="0.15">
      <c r="A64" s="138" t="s">
        <v>627</v>
      </c>
      <c r="B64" s="138">
        <v>13</v>
      </c>
      <c r="C64" s="136">
        <f>ROUND(VLOOKUP($A64,'vehicle multiplier'!$B$2:$M$10,12)*VLOOKUP($A64,'vehicle multiplier'!$B$2:$M$10,(COLUMN(C64)-1))*VLOOKUP($B64,'vehicle multiplier'!$B$12:$L$61,(COLUMN(C64)-1)),0)</f>
        <v>1900</v>
      </c>
      <c r="D64" s="136">
        <f>ROUND(VLOOKUP($A64,'vehicle multiplier'!$B$2:$M$10,12)*VLOOKUP($A64,'vehicle multiplier'!$B$2:$M$10,(COLUMN(D64)-1))*VLOOKUP($B64,'vehicle multiplier'!$B$12:$L$61,(COLUMN(D64)-1)),0)</f>
        <v>475</v>
      </c>
      <c r="E64" s="136">
        <f>ROUND(VLOOKUP($A64,'vehicle multiplier'!$B$2:$M$10,12)*VLOOKUP($A64,'vehicle multiplier'!$B$2:$M$10,(COLUMN(E64)-1))*VLOOKUP($B64,'vehicle multiplier'!$B$12:$L$61,(COLUMN(E64)-1)),0)</f>
        <v>448</v>
      </c>
      <c r="F64" s="180">
        <f>ROUND(VLOOKUP($A64,'vehicle multiplier'!$B$2:$M$10,12)*VLOOKUP($A64,'vehicle multiplier'!$B$2:$M$10,(COLUMN(F64)-1))*VLOOKUP($B64,'vehicle multiplier'!$B$12:$L$61,(COLUMN(F64)-1)),0)</f>
        <v>0</v>
      </c>
      <c r="G64" s="180">
        <f>ROUND(VLOOKUP($A64,'vehicle multiplier'!$B$2:$M$10,12)*VLOOKUP($A64,'vehicle multiplier'!$B$2:$M$10,(COLUMN(G64)-1))*VLOOKUP($B64,'vehicle multiplier'!$B$12:$L$61,(COLUMN(G64)-1)),0)</f>
        <v>0</v>
      </c>
      <c r="H64" s="180">
        <f>ROUND(VLOOKUP($A64,'vehicle multiplier'!$B$2:$M$10,12)*VLOOKUP($A64,'vehicle multiplier'!$B$2:$M$10,(COLUMN(H64)-1))*VLOOKUP($B64,'vehicle multiplier'!$B$12:$L$61,(COLUMN(H64)-1)),0)</f>
        <v>0</v>
      </c>
      <c r="I64" s="180">
        <f>ROUND(VLOOKUP($A64,'vehicle multiplier'!$B$2:$M$10,12)*VLOOKUP($A64,'vehicle multiplier'!$B$2:$M$10,(COLUMN(I64)-1))*VLOOKUP($B64,'vehicle multiplier'!$B$12:$L$61,(COLUMN(I64)-1)),0)</f>
        <v>0</v>
      </c>
      <c r="J64" s="180">
        <f>ROUND(VLOOKUP($A64,'vehicle multiplier'!$B$2:$M$10,12)*VLOOKUP($A64,'vehicle multiplier'!$B$2:$M$10,(COLUMN(J64)-1))*VLOOKUP($B64,'vehicle multiplier'!$B$12:$L$61,(COLUMN(J64)-1)),0)</f>
        <v>0</v>
      </c>
      <c r="K64" s="180">
        <f>ROUND(VLOOKUP($A64,'vehicle multiplier'!$B$2:$M$10,12)*VLOOKUP($A64,'vehicle multiplier'!$B$2:$M$10,(COLUMN(K64)-1))*VLOOKUP($B64,'vehicle multiplier'!$B$12:$L$61,(COLUMN(K64)-1)),0)</f>
        <v>0</v>
      </c>
      <c r="L64" s="180">
        <f>ROUND(VLOOKUP($A64,'vehicle multiplier'!$B$2:$M$10,12)*VLOOKUP($A64,'vehicle multiplier'!$B$2:$M$10,(COLUMN(L64)-1))*VLOOKUP($B64,'vehicle multiplier'!$B$12:$L$61,(COLUMN(L64)-1)),0)</f>
        <v>0</v>
      </c>
    </row>
    <row r="65" spans="1:12" x14ac:dyDescent="0.15">
      <c r="A65" s="138" t="s">
        <v>627</v>
      </c>
      <c r="B65" s="138">
        <v>14</v>
      </c>
      <c r="C65" s="136">
        <f>ROUND(VLOOKUP($A65,'vehicle multiplier'!$B$2:$M$10,12)*VLOOKUP($A65,'vehicle multiplier'!$B$2:$M$10,(COLUMN(C65)-1))*VLOOKUP($B65,'vehicle multiplier'!$B$12:$L$61,(COLUMN(C65)-1)),0)</f>
        <v>1931</v>
      </c>
      <c r="D65" s="136">
        <f>ROUND(VLOOKUP($A65,'vehicle multiplier'!$B$2:$M$10,12)*VLOOKUP($A65,'vehicle multiplier'!$B$2:$M$10,(COLUMN(D65)-1))*VLOOKUP($B65,'vehicle multiplier'!$B$12:$L$61,(COLUMN(D65)-1)),0)</f>
        <v>483</v>
      </c>
      <c r="E65" s="136">
        <f>ROUND(VLOOKUP($A65,'vehicle multiplier'!$B$2:$M$10,12)*VLOOKUP($A65,'vehicle multiplier'!$B$2:$M$10,(COLUMN(E65)-1))*VLOOKUP($B65,'vehicle multiplier'!$B$12:$L$61,(COLUMN(E65)-1)),0)</f>
        <v>455</v>
      </c>
      <c r="F65" s="180">
        <f>ROUND(VLOOKUP($A65,'vehicle multiplier'!$B$2:$M$10,12)*VLOOKUP($A65,'vehicle multiplier'!$B$2:$M$10,(COLUMN(F65)-1))*VLOOKUP($B65,'vehicle multiplier'!$B$12:$L$61,(COLUMN(F65)-1)),0)</f>
        <v>0</v>
      </c>
      <c r="G65" s="180">
        <f>ROUND(VLOOKUP($A65,'vehicle multiplier'!$B$2:$M$10,12)*VLOOKUP($A65,'vehicle multiplier'!$B$2:$M$10,(COLUMN(G65)-1))*VLOOKUP($B65,'vehicle multiplier'!$B$12:$L$61,(COLUMN(G65)-1)),0)</f>
        <v>0</v>
      </c>
      <c r="H65" s="180">
        <f>ROUND(VLOOKUP($A65,'vehicle multiplier'!$B$2:$M$10,12)*VLOOKUP($A65,'vehicle multiplier'!$B$2:$M$10,(COLUMN(H65)-1))*VLOOKUP($B65,'vehicle multiplier'!$B$12:$L$61,(COLUMN(H65)-1)),0)</f>
        <v>0</v>
      </c>
      <c r="I65" s="180">
        <f>ROUND(VLOOKUP($A65,'vehicle multiplier'!$B$2:$M$10,12)*VLOOKUP($A65,'vehicle multiplier'!$B$2:$M$10,(COLUMN(I65)-1))*VLOOKUP($B65,'vehicle multiplier'!$B$12:$L$61,(COLUMN(I65)-1)),0)</f>
        <v>0</v>
      </c>
      <c r="J65" s="180">
        <f>ROUND(VLOOKUP($A65,'vehicle multiplier'!$B$2:$M$10,12)*VLOOKUP($A65,'vehicle multiplier'!$B$2:$M$10,(COLUMN(J65)-1))*VLOOKUP($B65,'vehicle multiplier'!$B$12:$L$61,(COLUMN(J65)-1)),0)</f>
        <v>0</v>
      </c>
      <c r="K65" s="180">
        <f>ROUND(VLOOKUP($A65,'vehicle multiplier'!$B$2:$M$10,12)*VLOOKUP($A65,'vehicle multiplier'!$B$2:$M$10,(COLUMN(K65)-1))*VLOOKUP($B65,'vehicle multiplier'!$B$12:$L$61,(COLUMN(K65)-1)),0)</f>
        <v>0</v>
      </c>
      <c r="L65" s="180">
        <f>ROUND(VLOOKUP($A65,'vehicle multiplier'!$B$2:$M$10,12)*VLOOKUP($A65,'vehicle multiplier'!$B$2:$M$10,(COLUMN(L65)-1))*VLOOKUP($B65,'vehicle multiplier'!$B$12:$L$61,(COLUMN(L65)-1)),0)</f>
        <v>0</v>
      </c>
    </row>
    <row r="66" spans="1:12" x14ac:dyDescent="0.15">
      <c r="A66" s="138" t="s">
        <v>627</v>
      </c>
      <c r="B66" s="138">
        <v>15</v>
      </c>
      <c r="C66" s="136">
        <f>ROUND(VLOOKUP($A66,'vehicle multiplier'!$B$2:$M$10,12)*VLOOKUP($A66,'vehicle multiplier'!$B$2:$M$10,(COLUMN(C66)-1))*VLOOKUP($B66,'vehicle multiplier'!$B$12:$L$61,(COLUMN(C66)-1)),0)</f>
        <v>1961</v>
      </c>
      <c r="D66" s="136">
        <f>ROUND(VLOOKUP($A66,'vehicle multiplier'!$B$2:$M$10,12)*VLOOKUP($A66,'vehicle multiplier'!$B$2:$M$10,(COLUMN(D66)-1))*VLOOKUP($B66,'vehicle multiplier'!$B$12:$L$61,(COLUMN(D66)-1)),0)</f>
        <v>490</v>
      </c>
      <c r="E66" s="136">
        <f>ROUND(VLOOKUP($A66,'vehicle multiplier'!$B$2:$M$10,12)*VLOOKUP($A66,'vehicle multiplier'!$B$2:$M$10,(COLUMN(E66)-1))*VLOOKUP($B66,'vehicle multiplier'!$B$12:$L$61,(COLUMN(E66)-1)),0)</f>
        <v>462</v>
      </c>
      <c r="F66" s="180">
        <f>ROUND(VLOOKUP($A66,'vehicle multiplier'!$B$2:$M$10,12)*VLOOKUP($A66,'vehicle multiplier'!$B$2:$M$10,(COLUMN(F66)-1))*VLOOKUP($B66,'vehicle multiplier'!$B$12:$L$61,(COLUMN(F66)-1)),0)</f>
        <v>0</v>
      </c>
      <c r="G66" s="180">
        <f>ROUND(VLOOKUP($A66,'vehicle multiplier'!$B$2:$M$10,12)*VLOOKUP($A66,'vehicle multiplier'!$B$2:$M$10,(COLUMN(G66)-1))*VLOOKUP($B66,'vehicle multiplier'!$B$12:$L$61,(COLUMN(G66)-1)),0)</f>
        <v>0</v>
      </c>
      <c r="H66" s="180">
        <f>ROUND(VLOOKUP($A66,'vehicle multiplier'!$B$2:$M$10,12)*VLOOKUP($A66,'vehicle multiplier'!$B$2:$M$10,(COLUMN(H66)-1))*VLOOKUP($B66,'vehicle multiplier'!$B$12:$L$61,(COLUMN(H66)-1)),0)</f>
        <v>0</v>
      </c>
      <c r="I66" s="180">
        <f>ROUND(VLOOKUP($A66,'vehicle multiplier'!$B$2:$M$10,12)*VLOOKUP($A66,'vehicle multiplier'!$B$2:$M$10,(COLUMN(I66)-1))*VLOOKUP($B66,'vehicle multiplier'!$B$12:$L$61,(COLUMN(I66)-1)),0)</f>
        <v>0</v>
      </c>
      <c r="J66" s="180">
        <f>ROUND(VLOOKUP($A66,'vehicle multiplier'!$B$2:$M$10,12)*VLOOKUP($A66,'vehicle multiplier'!$B$2:$M$10,(COLUMN(J66)-1))*VLOOKUP($B66,'vehicle multiplier'!$B$12:$L$61,(COLUMN(J66)-1)),0)</f>
        <v>0</v>
      </c>
      <c r="K66" s="180">
        <f>ROUND(VLOOKUP($A66,'vehicle multiplier'!$B$2:$M$10,12)*VLOOKUP($A66,'vehicle multiplier'!$B$2:$M$10,(COLUMN(K66)-1))*VLOOKUP($B66,'vehicle multiplier'!$B$12:$L$61,(COLUMN(K66)-1)),0)</f>
        <v>0</v>
      </c>
      <c r="L66" s="180">
        <f>ROUND(VLOOKUP($A66,'vehicle multiplier'!$B$2:$M$10,12)*VLOOKUP($A66,'vehicle multiplier'!$B$2:$M$10,(COLUMN(L66)-1))*VLOOKUP($B66,'vehicle multiplier'!$B$12:$L$61,(COLUMN(L66)-1)),0)</f>
        <v>0</v>
      </c>
    </row>
    <row r="67" spans="1:12" x14ac:dyDescent="0.15">
      <c r="A67" s="138" t="s">
        <v>627</v>
      </c>
      <c r="B67" s="138">
        <v>16</v>
      </c>
      <c r="C67" s="136">
        <f>ROUND(VLOOKUP($A67,'vehicle multiplier'!$B$2:$M$10,12)*VLOOKUP($A67,'vehicle multiplier'!$B$2:$M$10,(COLUMN(C67)-1))*VLOOKUP($B67,'vehicle multiplier'!$B$12:$L$61,(COLUMN(C67)-1)),0)</f>
        <v>1991</v>
      </c>
      <c r="D67" s="136">
        <f>ROUND(VLOOKUP($A67,'vehicle multiplier'!$B$2:$M$10,12)*VLOOKUP($A67,'vehicle multiplier'!$B$2:$M$10,(COLUMN(D67)-1))*VLOOKUP($B67,'vehicle multiplier'!$B$12:$L$61,(COLUMN(D67)-1)),0)</f>
        <v>498</v>
      </c>
      <c r="E67" s="136">
        <f>ROUND(VLOOKUP($A67,'vehicle multiplier'!$B$2:$M$10,12)*VLOOKUP($A67,'vehicle multiplier'!$B$2:$M$10,(COLUMN(E67)-1))*VLOOKUP($B67,'vehicle multiplier'!$B$12:$L$61,(COLUMN(E67)-1)),0)</f>
        <v>470</v>
      </c>
      <c r="F67" s="180">
        <f>ROUND(VLOOKUP($A67,'vehicle multiplier'!$B$2:$M$10,12)*VLOOKUP($A67,'vehicle multiplier'!$B$2:$M$10,(COLUMN(F67)-1))*VLOOKUP($B67,'vehicle multiplier'!$B$12:$L$61,(COLUMN(F67)-1)),0)</f>
        <v>0</v>
      </c>
      <c r="G67" s="180">
        <f>ROUND(VLOOKUP($A67,'vehicle multiplier'!$B$2:$M$10,12)*VLOOKUP($A67,'vehicle multiplier'!$B$2:$M$10,(COLUMN(G67)-1))*VLOOKUP($B67,'vehicle multiplier'!$B$12:$L$61,(COLUMN(G67)-1)),0)</f>
        <v>0</v>
      </c>
      <c r="H67" s="180">
        <f>ROUND(VLOOKUP($A67,'vehicle multiplier'!$B$2:$M$10,12)*VLOOKUP($A67,'vehicle multiplier'!$B$2:$M$10,(COLUMN(H67)-1))*VLOOKUP($B67,'vehicle multiplier'!$B$12:$L$61,(COLUMN(H67)-1)),0)</f>
        <v>0</v>
      </c>
      <c r="I67" s="180">
        <f>ROUND(VLOOKUP($A67,'vehicle multiplier'!$B$2:$M$10,12)*VLOOKUP($A67,'vehicle multiplier'!$B$2:$M$10,(COLUMN(I67)-1))*VLOOKUP($B67,'vehicle multiplier'!$B$12:$L$61,(COLUMN(I67)-1)),0)</f>
        <v>0</v>
      </c>
      <c r="J67" s="180">
        <f>ROUND(VLOOKUP($A67,'vehicle multiplier'!$B$2:$M$10,12)*VLOOKUP($A67,'vehicle multiplier'!$B$2:$M$10,(COLUMN(J67)-1))*VLOOKUP($B67,'vehicle multiplier'!$B$12:$L$61,(COLUMN(J67)-1)),0)</f>
        <v>0</v>
      </c>
      <c r="K67" s="180">
        <f>ROUND(VLOOKUP($A67,'vehicle multiplier'!$B$2:$M$10,12)*VLOOKUP($A67,'vehicle multiplier'!$B$2:$M$10,(COLUMN(K67)-1))*VLOOKUP($B67,'vehicle multiplier'!$B$12:$L$61,(COLUMN(K67)-1)),0)</f>
        <v>0</v>
      </c>
      <c r="L67" s="180">
        <f>ROUND(VLOOKUP($A67,'vehicle multiplier'!$B$2:$M$10,12)*VLOOKUP($A67,'vehicle multiplier'!$B$2:$M$10,(COLUMN(L67)-1))*VLOOKUP($B67,'vehicle multiplier'!$B$12:$L$61,(COLUMN(L67)-1)),0)</f>
        <v>0</v>
      </c>
    </row>
    <row r="68" spans="1:12" x14ac:dyDescent="0.15">
      <c r="A68" s="138" t="s">
        <v>627</v>
      </c>
      <c r="B68" s="138">
        <v>17</v>
      </c>
      <c r="C68" s="136">
        <f>ROUND(VLOOKUP($A68,'vehicle multiplier'!$B$2:$M$10,12)*VLOOKUP($A68,'vehicle multiplier'!$B$2:$M$10,(COLUMN(C68)-1))*VLOOKUP($B68,'vehicle multiplier'!$B$12:$L$61,(COLUMN(C68)-1)),0)</f>
        <v>2021</v>
      </c>
      <c r="D68" s="136">
        <f>ROUND(VLOOKUP($A68,'vehicle multiplier'!$B$2:$M$10,12)*VLOOKUP($A68,'vehicle multiplier'!$B$2:$M$10,(COLUMN(D68)-1))*VLOOKUP($B68,'vehicle multiplier'!$B$12:$L$61,(COLUMN(D68)-1)),0)</f>
        <v>505</v>
      </c>
      <c r="E68" s="136">
        <f>ROUND(VLOOKUP($A68,'vehicle multiplier'!$B$2:$M$10,12)*VLOOKUP($A68,'vehicle multiplier'!$B$2:$M$10,(COLUMN(E68)-1))*VLOOKUP($B68,'vehicle multiplier'!$B$12:$L$61,(COLUMN(E68)-1)),0)</f>
        <v>477</v>
      </c>
      <c r="F68" s="180">
        <f>ROUND(VLOOKUP($A68,'vehicle multiplier'!$B$2:$M$10,12)*VLOOKUP($A68,'vehicle multiplier'!$B$2:$M$10,(COLUMN(F68)-1))*VLOOKUP($B68,'vehicle multiplier'!$B$12:$L$61,(COLUMN(F68)-1)),0)</f>
        <v>0</v>
      </c>
      <c r="G68" s="180">
        <f>ROUND(VLOOKUP($A68,'vehicle multiplier'!$B$2:$M$10,12)*VLOOKUP($A68,'vehicle multiplier'!$B$2:$M$10,(COLUMN(G68)-1))*VLOOKUP($B68,'vehicle multiplier'!$B$12:$L$61,(COLUMN(G68)-1)),0)</f>
        <v>0</v>
      </c>
      <c r="H68" s="180">
        <f>ROUND(VLOOKUP($A68,'vehicle multiplier'!$B$2:$M$10,12)*VLOOKUP($A68,'vehicle multiplier'!$B$2:$M$10,(COLUMN(H68)-1))*VLOOKUP($B68,'vehicle multiplier'!$B$12:$L$61,(COLUMN(H68)-1)),0)</f>
        <v>0</v>
      </c>
      <c r="I68" s="180">
        <f>ROUND(VLOOKUP($A68,'vehicle multiplier'!$B$2:$M$10,12)*VLOOKUP($A68,'vehicle multiplier'!$B$2:$M$10,(COLUMN(I68)-1))*VLOOKUP($B68,'vehicle multiplier'!$B$12:$L$61,(COLUMN(I68)-1)),0)</f>
        <v>0</v>
      </c>
      <c r="J68" s="180">
        <f>ROUND(VLOOKUP($A68,'vehicle multiplier'!$B$2:$M$10,12)*VLOOKUP($A68,'vehicle multiplier'!$B$2:$M$10,(COLUMN(J68)-1))*VLOOKUP($B68,'vehicle multiplier'!$B$12:$L$61,(COLUMN(J68)-1)),0)</f>
        <v>0</v>
      </c>
      <c r="K68" s="180">
        <f>ROUND(VLOOKUP($A68,'vehicle multiplier'!$B$2:$M$10,12)*VLOOKUP($A68,'vehicle multiplier'!$B$2:$M$10,(COLUMN(K68)-1))*VLOOKUP($B68,'vehicle multiplier'!$B$12:$L$61,(COLUMN(K68)-1)),0)</f>
        <v>0</v>
      </c>
      <c r="L68" s="180">
        <f>ROUND(VLOOKUP($A68,'vehicle multiplier'!$B$2:$M$10,12)*VLOOKUP($A68,'vehicle multiplier'!$B$2:$M$10,(COLUMN(L68)-1))*VLOOKUP($B68,'vehicle multiplier'!$B$12:$L$61,(COLUMN(L68)-1)),0)</f>
        <v>0</v>
      </c>
    </row>
    <row r="69" spans="1:12" x14ac:dyDescent="0.15">
      <c r="A69" s="138" t="s">
        <v>627</v>
      </c>
      <c r="B69" s="138">
        <v>18</v>
      </c>
      <c r="C69" s="136">
        <f>ROUND(VLOOKUP($A69,'vehicle multiplier'!$B$2:$M$10,12)*VLOOKUP($A69,'vehicle multiplier'!$B$2:$M$10,(COLUMN(C69)-1))*VLOOKUP($B69,'vehicle multiplier'!$B$12:$L$61,(COLUMN(C69)-1)),0)</f>
        <v>2051</v>
      </c>
      <c r="D69" s="136">
        <f>ROUND(VLOOKUP($A69,'vehicle multiplier'!$B$2:$M$10,12)*VLOOKUP($A69,'vehicle multiplier'!$B$2:$M$10,(COLUMN(D69)-1))*VLOOKUP($B69,'vehicle multiplier'!$B$12:$L$61,(COLUMN(D69)-1)),0)</f>
        <v>513</v>
      </c>
      <c r="E69" s="136">
        <f>ROUND(VLOOKUP($A69,'vehicle multiplier'!$B$2:$M$10,12)*VLOOKUP($A69,'vehicle multiplier'!$B$2:$M$10,(COLUMN(E69)-1))*VLOOKUP($B69,'vehicle multiplier'!$B$12:$L$61,(COLUMN(E69)-1)),0)</f>
        <v>484</v>
      </c>
      <c r="F69" s="180">
        <f>ROUND(VLOOKUP($A69,'vehicle multiplier'!$B$2:$M$10,12)*VLOOKUP($A69,'vehicle multiplier'!$B$2:$M$10,(COLUMN(F69)-1))*VLOOKUP($B69,'vehicle multiplier'!$B$12:$L$61,(COLUMN(F69)-1)),0)</f>
        <v>0</v>
      </c>
      <c r="G69" s="180">
        <f>ROUND(VLOOKUP($A69,'vehicle multiplier'!$B$2:$M$10,12)*VLOOKUP($A69,'vehicle multiplier'!$B$2:$M$10,(COLUMN(G69)-1))*VLOOKUP($B69,'vehicle multiplier'!$B$12:$L$61,(COLUMN(G69)-1)),0)</f>
        <v>0</v>
      </c>
      <c r="H69" s="180">
        <f>ROUND(VLOOKUP($A69,'vehicle multiplier'!$B$2:$M$10,12)*VLOOKUP($A69,'vehicle multiplier'!$B$2:$M$10,(COLUMN(H69)-1))*VLOOKUP($B69,'vehicle multiplier'!$B$12:$L$61,(COLUMN(H69)-1)),0)</f>
        <v>0</v>
      </c>
      <c r="I69" s="180">
        <f>ROUND(VLOOKUP($A69,'vehicle multiplier'!$B$2:$M$10,12)*VLOOKUP($A69,'vehicle multiplier'!$B$2:$M$10,(COLUMN(I69)-1))*VLOOKUP($B69,'vehicle multiplier'!$B$12:$L$61,(COLUMN(I69)-1)),0)</f>
        <v>0</v>
      </c>
      <c r="J69" s="180">
        <f>ROUND(VLOOKUP($A69,'vehicle multiplier'!$B$2:$M$10,12)*VLOOKUP($A69,'vehicle multiplier'!$B$2:$M$10,(COLUMN(J69)-1))*VLOOKUP($B69,'vehicle multiplier'!$B$12:$L$61,(COLUMN(J69)-1)),0)</f>
        <v>0</v>
      </c>
      <c r="K69" s="180">
        <f>ROUND(VLOOKUP($A69,'vehicle multiplier'!$B$2:$M$10,12)*VLOOKUP($A69,'vehicle multiplier'!$B$2:$M$10,(COLUMN(K69)-1))*VLOOKUP($B69,'vehicle multiplier'!$B$12:$L$61,(COLUMN(K69)-1)),0)</f>
        <v>0</v>
      </c>
      <c r="L69" s="180">
        <f>ROUND(VLOOKUP($A69,'vehicle multiplier'!$B$2:$M$10,12)*VLOOKUP($A69,'vehicle multiplier'!$B$2:$M$10,(COLUMN(L69)-1))*VLOOKUP($B69,'vehicle multiplier'!$B$12:$L$61,(COLUMN(L69)-1)),0)</f>
        <v>0</v>
      </c>
    </row>
    <row r="70" spans="1:12" x14ac:dyDescent="0.15">
      <c r="A70" s="138" t="s">
        <v>627</v>
      </c>
      <c r="B70" s="138">
        <v>19</v>
      </c>
      <c r="C70" s="136">
        <f>ROUND(VLOOKUP($A70,'vehicle multiplier'!$B$2:$M$10,12)*VLOOKUP($A70,'vehicle multiplier'!$B$2:$M$10,(COLUMN(C70)-1))*VLOOKUP($B70,'vehicle multiplier'!$B$12:$L$61,(COLUMN(C70)-1)),0)</f>
        <v>2081</v>
      </c>
      <c r="D70" s="136">
        <f>ROUND(VLOOKUP($A70,'vehicle multiplier'!$B$2:$M$10,12)*VLOOKUP($A70,'vehicle multiplier'!$B$2:$M$10,(COLUMN(D70)-1))*VLOOKUP($B70,'vehicle multiplier'!$B$12:$L$61,(COLUMN(D70)-1)),0)</f>
        <v>520</v>
      </c>
      <c r="E70" s="136">
        <f>ROUND(VLOOKUP($A70,'vehicle multiplier'!$B$2:$M$10,12)*VLOOKUP($A70,'vehicle multiplier'!$B$2:$M$10,(COLUMN(E70)-1))*VLOOKUP($B70,'vehicle multiplier'!$B$12:$L$61,(COLUMN(E70)-1)),0)</f>
        <v>491</v>
      </c>
      <c r="F70" s="180">
        <f>ROUND(VLOOKUP($A70,'vehicle multiplier'!$B$2:$M$10,12)*VLOOKUP($A70,'vehicle multiplier'!$B$2:$M$10,(COLUMN(F70)-1))*VLOOKUP($B70,'vehicle multiplier'!$B$12:$L$61,(COLUMN(F70)-1)),0)</f>
        <v>0</v>
      </c>
      <c r="G70" s="180">
        <f>ROUND(VLOOKUP($A70,'vehicle multiplier'!$B$2:$M$10,12)*VLOOKUP($A70,'vehicle multiplier'!$B$2:$M$10,(COLUMN(G70)-1))*VLOOKUP($B70,'vehicle multiplier'!$B$12:$L$61,(COLUMN(G70)-1)),0)</f>
        <v>0</v>
      </c>
      <c r="H70" s="180">
        <f>ROUND(VLOOKUP($A70,'vehicle multiplier'!$B$2:$M$10,12)*VLOOKUP($A70,'vehicle multiplier'!$B$2:$M$10,(COLUMN(H70)-1))*VLOOKUP($B70,'vehicle multiplier'!$B$12:$L$61,(COLUMN(H70)-1)),0)</f>
        <v>0</v>
      </c>
      <c r="I70" s="180">
        <f>ROUND(VLOOKUP($A70,'vehicle multiplier'!$B$2:$M$10,12)*VLOOKUP($A70,'vehicle multiplier'!$B$2:$M$10,(COLUMN(I70)-1))*VLOOKUP($B70,'vehicle multiplier'!$B$12:$L$61,(COLUMN(I70)-1)),0)</f>
        <v>0</v>
      </c>
      <c r="J70" s="180">
        <f>ROUND(VLOOKUP($A70,'vehicle multiplier'!$B$2:$M$10,12)*VLOOKUP($A70,'vehicle multiplier'!$B$2:$M$10,(COLUMN(J70)-1))*VLOOKUP($B70,'vehicle multiplier'!$B$12:$L$61,(COLUMN(J70)-1)),0)</f>
        <v>0</v>
      </c>
      <c r="K70" s="180">
        <f>ROUND(VLOOKUP($A70,'vehicle multiplier'!$B$2:$M$10,12)*VLOOKUP($A70,'vehicle multiplier'!$B$2:$M$10,(COLUMN(K70)-1))*VLOOKUP($B70,'vehicle multiplier'!$B$12:$L$61,(COLUMN(K70)-1)),0)</f>
        <v>0</v>
      </c>
      <c r="L70" s="180">
        <f>ROUND(VLOOKUP($A70,'vehicle multiplier'!$B$2:$M$10,12)*VLOOKUP($A70,'vehicle multiplier'!$B$2:$M$10,(COLUMN(L70)-1))*VLOOKUP($B70,'vehicle multiplier'!$B$12:$L$61,(COLUMN(L70)-1)),0)</f>
        <v>0</v>
      </c>
    </row>
    <row r="71" spans="1:12" x14ac:dyDescent="0.15">
      <c r="A71" s="138" t="s">
        <v>627</v>
      </c>
      <c r="B71" s="138">
        <v>20</v>
      </c>
      <c r="C71" s="136">
        <f>ROUND(VLOOKUP($A71,'vehicle multiplier'!$B$2:$M$10,12)*VLOOKUP($A71,'vehicle multiplier'!$B$2:$M$10,(COLUMN(C71)-1))*VLOOKUP($B71,'vehicle multiplier'!$B$12:$L$61,(COLUMN(C71)-1)),0)</f>
        <v>2112</v>
      </c>
      <c r="D71" s="136">
        <f>ROUND(VLOOKUP($A71,'vehicle multiplier'!$B$2:$M$10,12)*VLOOKUP($A71,'vehicle multiplier'!$B$2:$M$10,(COLUMN(D71)-1))*VLOOKUP($B71,'vehicle multiplier'!$B$12:$L$61,(COLUMN(D71)-1)),0)</f>
        <v>528</v>
      </c>
      <c r="E71" s="136">
        <f>ROUND(VLOOKUP($A71,'vehicle multiplier'!$B$2:$M$10,12)*VLOOKUP($A71,'vehicle multiplier'!$B$2:$M$10,(COLUMN(E71)-1))*VLOOKUP($B71,'vehicle multiplier'!$B$12:$L$61,(COLUMN(E71)-1)),0)</f>
        <v>498</v>
      </c>
      <c r="F71" s="180">
        <f>ROUND(VLOOKUP($A71,'vehicle multiplier'!$B$2:$M$10,12)*VLOOKUP($A71,'vehicle multiplier'!$B$2:$M$10,(COLUMN(F71)-1))*VLOOKUP($B71,'vehicle multiplier'!$B$12:$L$61,(COLUMN(F71)-1)),0)</f>
        <v>0</v>
      </c>
      <c r="G71" s="180">
        <f>ROUND(VLOOKUP($A71,'vehicle multiplier'!$B$2:$M$10,12)*VLOOKUP($A71,'vehicle multiplier'!$B$2:$M$10,(COLUMN(G71)-1))*VLOOKUP($B71,'vehicle multiplier'!$B$12:$L$61,(COLUMN(G71)-1)),0)</f>
        <v>0</v>
      </c>
      <c r="H71" s="180">
        <f>ROUND(VLOOKUP($A71,'vehicle multiplier'!$B$2:$M$10,12)*VLOOKUP($A71,'vehicle multiplier'!$B$2:$M$10,(COLUMN(H71)-1))*VLOOKUP($B71,'vehicle multiplier'!$B$12:$L$61,(COLUMN(H71)-1)),0)</f>
        <v>0</v>
      </c>
      <c r="I71" s="180">
        <f>ROUND(VLOOKUP($A71,'vehicle multiplier'!$B$2:$M$10,12)*VLOOKUP($A71,'vehicle multiplier'!$B$2:$M$10,(COLUMN(I71)-1))*VLOOKUP($B71,'vehicle multiplier'!$B$12:$L$61,(COLUMN(I71)-1)),0)</f>
        <v>0</v>
      </c>
      <c r="J71" s="180">
        <f>ROUND(VLOOKUP($A71,'vehicle multiplier'!$B$2:$M$10,12)*VLOOKUP($A71,'vehicle multiplier'!$B$2:$M$10,(COLUMN(J71)-1))*VLOOKUP($B71,'vehicle multiplier'!$B$12:$L$61,(COLUMN(J71)-1)),0)</f>
        <v>0</v>
      </c>
      <c r="K71" s="180">
        <f>ROUND(VLOOKUP($A71,'vehicle multiplier'!$B$2:$M$10,12)*VLOOKUP($A71,'vehicle multiplier'!$B$2:$M$10,(COLUMN(K71)-1))*VLOOKUP($B71,'vehicle multiplier'!$B$12:$L$61,(COLUMN(K71)-1)),0)</f>
        <v>0</v>
      </c>
      <c r="L71" s="180">
        <f>ROUND(VLOOKUP($A71,'vehicle multiplier'!$B$2:$M$10,12)*VLOOKUP($A71,'vehicle multiplier'!$B$2:$M$10,(COLUMN(L71)-1))*VLOOKUP($B71,'vehicle multiplier'!$B$12:$L$61,(COLUMN(L71)-1)),0)</f>
        <v>0</v>
      </c>
    </row>
    <row r="72" spans="1:12" x14ac:dyDescent="0.15">
      <c r="A72" s="138" t="s">
        <v>627</v>
      </c>
      <c r="B72" s="138">
        <v>21</v>
      </c>
      <c r="C72" s="136">
        <f>ROUND(VLOOKUP($A72,'vehicle multiplier'!$B$2:$M$10,12)*VLOOKUP($A72,'vehicle multiplier'!$B$2:$M$10,(COLUMN(C72)-1))*VLOOKUP($B72,'vehicle multiplier'!$B$12:$L$61,(COLUMN(C72)-1)),0)</f>
        <v>2142</v>
      </c>
      <c r="D72" s="136">
        <f>ROUND(VLOOKUP($A72,'vehicle multiplier'!$B$2:$M$10,12)*VLOOKUP($A72,'vehicle multiplier'!$B$2:$M$10,(COLUMN(D72)-1))*VLOOKUP($B72,'vehicle multiplier'!$B$12:$L$61,(COLUMN(D72)-1)),0)</f>
        <v>535</v>
      </c>
      <c r="E72" s="136">
        <f>ROUND(VLOOKUP($A72,'vehicle multiplier'!$B$2:$M$10,12)*VLOOKUP($A72,'vehicle multiplier'!$B$2:$M$10,(COLUMN(E72)-1))*VLOOKUP($B72,'vehicle multiplier'!$B$12:$L$61,(COLUMN(E72)-1)),0)</f>
        <v>505</v>
      </c>
      <c r="F72" s="180">
        <f>ROUND(VLOOKUP($A72,'vehicle multiplier'!$B$2:$M$10,12)*VLOOKUP($A72,'vehicle multiplier'!$B$2:$M$10,(COLUMN(F72)-1))*VLOOKUP($B72,'vehicle multiplier'!$B$12:$L$61,(COLUMN(F72)-1)),0)</f>
        <v>0</v>
      </c>
      <c r="G72" s="180">
        <f>ROUND(VLOOKUP($A72,'vehicle multiplier'!$B$2:$M$10,12)*VLOOKUP($A72,'vehicle multiplier'!$B$2:$M$10,(COLUMN(G72)-1))*VLOOKUP($B72,'vehicle multiplier'!$B$12:$L$61,(COLUMN(G72)-1)),0)</f>
        <v>0</v>
      </c>
      <c r="H72" s="180">
        <f>ROUND(VLOOKUP($A72,'vehicle multiplier'!$B$2:$M$10,12)*VLOOKUP($A72,'vehicle multiplier'!$B$2:$M$10,(COLUMN(H72)-1))*VLOOKUP($B72,'vehicle multiplier'!$B$12:$L$61,(COLUMN(H72)-1)),0)</f>
        <v>0</v>
      </c>
      <c r="I72" s="180">
        <f>ROUND(VLOOKUP($A72,'vehicle multiplier'!$B$2:$M$10,12)*VLOOKUP($A72,'vehicle multiplier'!$B$2:$M$10,(COLUMN(I72)-1))*VLOOKUP($B72,'vehicle multiplier'!$B$12:$L$61,(COLUMN(I72)-1)),0)</f>
        <v>0</v>
      </c>
      <c r="J72" s="180">
        <f>ROUND(VLOOKUP($A72,'vehicle multiplier'!$B$2:$M$10,12)*VLOOKUP($A72,'vehicle multiplier'!$B$2:$M$10,(COLUMN(J72)-1))*VLOOKUP($B72,'vehicle multiplier'!$B$12:$L$61,(COLUMN(J72)-1)),0)</f>
        <v>0</v>
      </c>
      <c r="K72" s="180">
        <f>ROUND(VLOOKUP($A72,'vehicle multiplier'!$B$2:$M$10,12)*VLOOKUP($A72,'vehicle multiplier'!$B$2:$M$10,(COLUMN(K72)-1))*VLOOKUP($B72,'vehicle multiplier'!$B$12:$L$61,(COLUMN(K72)-1)),0)</f>
        <v>0</v>
      </c>
      <c r="L72" s="180">
        <f>ROUND(VLOOKUP($A72,'vehicle multiplier'!$B$2:$M$10,12)*VLOOKUP($A72,'vehicle multiplier'!$B$2:$M$10,(COLUMN(L72)-1))*VLOOKUP($B72,'vehicle multiplier'!$B$12:$L$61,(COLUMN(L72)-1)),0)</f>
        <v>0</v>
      </c>
    </row>
    <row r="73" spans="1:12" x14ac:dyDescent="0.15">
      <c r="A73" s="138" t="s">
        <v>627</v>
      </c>
      <c r="B73" s="138">
        <v>22</v>
      </c>
      <c r="C73" s="136">
        <f>ROUND(VLOOKUP($A73,'vehicle multiplier'!$B$2:$M$10,12)*VLOOKUP($A73,'vehicle multiplier'!$B$2:$M$10,(COLUMN(C73)-1))*VLOOKUP($B73,'vehicle multiplier'!$B$12:$L$61,(COLUMN(C73)-1)),0)</f>
        <v>2172</v>
      </c>
      <c r="D73" s="136">
        <f>ROUND(VLOOKUP($A73,'vehicle multiplier'!$B$2:$M$10,12)*VLOOKUP($A73,'vehicle multiplier'!$B$2:$M$10,(COLUMN(D73)-1))*VLOOKUP($B73,'vehicle multiplier'!$B$12:$L$61,(COLUMN(D73)-1)),0)</f>
        <v>543</v>
      </c>
      <c r="E73" s="136">
        <f>ROUND(VLOOKUP($A73,'vehicle multiplier'!$B$2:$M$10,12)*VLOOKUP($A73,'vehicle multiplier'!$B$2:$M$10,(COLUMN(E73)-1))*VLOOKUP($B73,'vehicle multiplier'!$B$12:$L$61,(COLUMN(E73)-1)),0)</f>
        <v>512</v>
      </c>
      <c r="F73" s="180">
        <f>ROUND(VLOOKUP($A73,'vehicle multiplier'!$B$2:$M$10,12)*VLOOKUP($A73,'vehicle multiplier'!$B$2:$M$10,(COLUMN(F73)-1))*VLOOKUP($B73,'vehicle multiplier'!$B$12:$L$61,(COLUMN(F73)-1)),0)</f>
        <v>0</v>
      </c>
      <c r="G73" s="180">
        <f>ROUND(VLOOKUP($A73,'vehicle multiplier'!$B$2:$M$10,12)*VLOOKUP($A73,'vehicle multiplier'!$B$2:$M$10,(COLUMN(G73)-1))*VLOOKUP($B73,'vehicle multiplier'!$B$12:$L$61,(COLUMN(G73)-1)),0)</f>
        <v>0</v>
      </c>
      <c r="H73" s="180">
        <f>ROUND(VLOOKUP($A73,'vehicle multiplier'!$B$2:$M$10,12)*VLOOKUP($A73,'vehicle multiplier'!$B$2:$M$10,(COLUMN(H73)-1))*VLOOKUP($B73,'vehicle multiplier'!$B$12:$L$61,(COLUMN(H73)-1)),0)</f>
        <v>0</v>
      </c>
      <c r="I73" s="180">
        <f>ROUND(VLOOKUP($A73,'vehicle multiplier'!$B$2:$M$10,12)*VLOOKUP($A73,'vehicle multiplier'!$B$2:$M$10,(COLUMN(I73)-1))*VLOOKUP($B73,'vehicle multiplier'!$B$12:$L$61,(COLUMN(I73)-1)),0)</f>
        <v>0</v>
      </c>
      <c r="J73" s="180">
        <f>ROUND(VLOOKUP($A73,'vehicle multiplier'!$B$2:$M$10,12)*VLOOKUP($A73,'vehicle multiplier'!$B$2:$M$10,(COLUMN(J73)-1))*VLOOKUP($B73,'vehicle multiplier'!$B$12:$L$61,(COLUMN(J73)-1)),0)</f>
        <v>0</v>
      </c>
      <c r="K73" s="180">
        <f>ROUND(VLOOKUP($A73,'vehicle multiplier'!$B$2:$M$10,12)*VLOOKUP($A73,'vehicle multiplier'!$B$2:$M$10,(COLUMN(K73)-1))*VLOOKUP($B73,'vehicle multiplier'!$B$12:$L$61,(COLUMN(K73)-1)),0)</f>
        <v>0</v>
      </c>
      <c r="L73" s="180">
        <f>ROUND(VLOOKUP($A73,'vehicle multiplier'!$B$2:$M$10,12)*VLOOKUP($A73,'vehicle multiplier'!$B$2:$M$10,(COLUMN(L73)-1))*VLOOKUP($B73,'vehicle multiplier'!$B$12:$L$61,(COLUMN(L73)-1)),0)</f>
        <v>0</v>
      </c>
    </row>
    <row r="74" spans="1:12" x14ac:dyDescent="0.15">
      <c r="A74" s="138" t="s">
        <v>627</v>
      </c>
      <c r="B74" s="138">
        <v>23</v>
      </c>
      <c r="C74" s="136">
        <f>ROUND(VLOOKUP($A74,'vehicle multiplier'!$B$2:$M$10,12)*VLOOKUP($A74,'vehicle multiplier'!$B$2:$M$10,(COLUMN(C74)-1))*VLOOKUP($B74,'vehicle multiplier'!$B$12:$L$61,(COLUMN(C74)-1)),0)</f>
        <v>2202</v>
      </c>
      <c r="D74" s="136">
        <f>ROUND(VLOOKUP($A74,'vehicle multiplier'!$B$2:$M$10,12)*VLOOKUP($A74,'vehicle multiplier'!$B$2:$M$10,(COLUMN(D74)-1))*VLOOKUP($B74,'vehicle multiplier'!$B$12:$L$61,(COLUMN(D74)-1)),0)</f>
        <v>551</v>
      </c>
      <c r="E74" s="136">
        <f>ROUND(VLOOKUP($A74,'vehicle multiplier'!$B$2:$M$10,12)*VLOOKUP($A74,'vehicle multiplier'!$B$2:$M$10,(COLUMN(E74)-1))*VLOOKUP($B74,'vehicle multiplier'!$B$12:$L$61,(COLUMN(E74)-1)),0)</f>
        <v>519</v>
      </c>
      <c r="F74" s="180">
        <f>ROUND(VLOOKUP($A74,'vehicle multiplier'!$B$2:$M$10,12)*VLOOKUP($A74,'vehicle multiplier'!$B$2:$M$10,(COLUMN(F74)-1))*VLOOKUP($B74,'vehicle multiplier'!$B$12:$L$61,(COLUMN(F74)-1)),0)</f>
        <v>0</v>
      </c>
      <c r="G74" s="180">
        <f>ROUND(VLOOKUP($A74,'vehicle multiplier'!$B$2:$M$10,12)*VLOOKUP($A74,'vehicle multiplier'!$B$2:$M$10,(COLUMN(G74)-1))*VLOOKUP($B74,'vehicle multiplier'!$B$12:$L$61,(COLUMN(G74)-1)),0)</f>
        <v>0</v>
      </c>
      <c r="H74" s="180">
        <f>ROUND(VLOOKUP($A74,'vehicle multiplier'!$B$2:$M$10,12)*VLOOKUP($A74,'vehicle multiplier'!$B$2:$M$10,(COLUMN(H74)-1))*VLOOKUP($B74,'vehicle multiplier'!$B$12:$L$61,(COLUMN(H74)-1)),0)</f>
        <v>0</v>
      </c>
      <c r="I74" s="180">
        <f>ROUND(VLOOKUP($A74,'vehicle multiplier'!$B$2:$M$10,12)*VLOOKUP($A74,'vehicle multiplier'!$B$2:$M$10,(COLUMN(I74)-1))*VLOOKUP($B74,'vehicle multiplier'!$B$12:$L$61,(COLUMN(I74)-1)),0)</f>
        <v>0</v>
      </c>
      <c r="J74" s="180">
        <f>ROUND(VLOOKUP($A74,'vehicle multiplier'!$B$2:$M$10,12)*VLOOKUP($A74,'vehicle multiplier'!$B$2:$M$10,(COLUMN(J74)-1))*VLOOKUP($B74,'vehicle multiplier'!$B$12:$L$61,(COLUMN(J74)-1)),0)</f>
        <v>0</v>
      </c>
      <c r="K74" s="180">
        <f>ROUND(VLOOKUP($A74,'vehicle multiplier'!$B$2:$M$10,12)*VLOOKUP($A74,'vehicle multiplier'!$B$2:$M$10,(COLUMN(K74)-1))*VLOOKUP($B74,'vehicle multiplier'!$B$12:$L$61,(COLUMN(K74)-1)),0)</f>
        <v>0</v>
      </c>
      <c r="L74" s="180">
        <f>ROUND(VLOOKUP($A74,'vehicle multiplier'!$B$2:$M$10,12)*VLOOKUP($A74,'vehicle multiplier'!$B$2:$M$10,(COLUMN(L74)-1))*VLOOKUP($B74,'vehicle multiplier'!$B$12:$L$61,(COLUMN(L74)-1)),0)</f>
        <v>0</v>
      </c>
    </row>
    <row r="75" spans="1:12" x14ac:dyDescent="0.15">
      <c r="A75" s="138" t="s">
        <v>627</v>
      </c>
      <c r="B75" s="138">
        <v>24</v>
      </c>
      <c r="C75" s="136">
        <f>ROUND(VLOOKUP($A75,'vehicle multiplier'!$B$2:$M$10,12)*VLOOKUP($A75,'vehicle multiplier'!$B$2:$M$10,(COLUMN(C75)-1))*VLOOKUP($B75,'vehicle multiplier'!$B$12:$L$61,(COLUMN(C75)-1)),0)</f>
        <v>2232</v>
      </c>
      <c r="D75" s="136">
        <f>ROUND(VLOOKUP($A75,'vehicle multiplier'!$B$2:$M$10,12)*VLOOKUP($A75,'vehicle multiplier'!$B$2:$M$10,(COLUMN(D75)-1))*VLOOKUP($B75,'vehicle multiplier'!$B$12:$L$61,(COLUMN(D75)-1)),0)</f>
        <v>558</v>
      </c>
      <c r="E75" s="136">
        <f>ROUND(VLOOKUP($A75,'vehicle multiplier'!$B$2:$M$10,12)*VLOOKUP($A75,'vehicle multiplier'!$B$2:$M$10,(COLUMN(E75)-1))*VLOOKUP($B75,'vehicle multiplier'!$B$12:$L$61,(COLUMN(E75)-1)),0)</f>
        <v>526</v>
      </c>
      <c r="F75" s="180">
        <f>ROUND(VLOOKUP($A75,'vehicle multiplier'!$B$2:$M$10,12)*VLOOKUP($A75,'vehicle multiplier'!$B$2:$M$10,(COLUMN(F75)-1))*VLOOKUP($B75,'vehicle multiplier'!$B$12:$L$61,(COLUMN(F75)-1)),0)</f>
        <v>0</v>
      </c>
      <c r="G75" s="180">
        <f>ROUND(VLOOKUP($A75,'vehicle multiplier'!$B$2:$M$10,12)*VLOOKUP($A75,'vehicle multiplier'!$B$2:$M$10,(COLUMN(G75)-1))*VLOOKUP($B75,'vehicle multiplier'!$B$12:$L$61,(COLUMN(G75)-1)),0)</f>
        <v>0</v>
      </c>
      <c r="H75" s="180">
        <f>ROUND(VLOOKUP($A75,'vehicle multiplier'!$B$2:$M$10,12)*VLOOKUP($A75,'vehicle multiplier'!$B$2:$M$10,(COLUMN(H75)-1))*VLOOKUP($B75,'vehicle multiplier'!$B$12:$L$61,(COLUMN(H75)-1)),0)</f>
        <v>0</v>
      </c>
      <c r="I75" s="180">
        <f>ROUND(VLOOKUP($A75,'vehicle multiplier'!$B$2:$M$10,12)*VLOOKUP($A75,'vehicle multiplier'!$B$2:$M$10,(COLUMN(I75)-1))*VLOOKUP($B75,'vehicle multiplier'!$B$12:$L$61,(COLUMN(I75)-1)),0)</f>
        <v>0</v>
      </c>
      <c r="J75" s="180">
        <f>ROUND(VLOOKUP($A75,'vehicle multiplier'!$B$2:$M$10,12)*VLOOKUP($A75,'vehicle multiplier'!$B$2:$M$10,(COLUMN(J75)-1))*VLOOKUP($B75,'vehicle multiplier'!$B$12:$L$61,(COLUMN(J75)-1)),0)</f>
        <v>0</v>
      </c>
      <c r="K75" s="180">
        <f>ROUND(VLOOKUP($A75,'vehicle multiplier'!$B$2:$M$10,12)*VLOOKUP($A75,'vehicle multiplier'!$B$2:$M$10,(COLUMN(K75)-1))*VLOOKUP($B75,'vehicle multiplier'!$B$12:$L$61,(COLUMN(K75)-1)),0)</f>
        <v>0</v>
      </c>
      <c r="L75" s="180">
        <f>ROUND(VLOOKUP($A75,'vehicle multiplier'!$B$2:$M$10,12)*VLOOKUP($A75,'vehicle multiplier'!$B$2:$M$10,(COLUMN(L75)-1))*VLOOKUP($B75,'vehicle multiplier'!$B$12:$L$61,(COLUMN(L75)-1)),0)</f>
        <v>0</v>
      </c>
    </row>
    <row r="76" spans="1:12" x14ac:dyDescent="0.15">
      <c r="A76" s="138" t="s">
        <v>627</v>
      </c>
      <c r="B76" s="138">
        <v>25</v>
      </c>
      <c r="C76" s="136">
        <f>ROUND(VLOOKUP($A76,'vehicle multiplier'!$B$2:$M$10,12)*VLOOKUP($A76,'vehicle multiplier'!$B$2:$M$10,(COLUMN(C76)-1))*VLOOKUP($B76,'vehicle multiplier'!$B$12:$L$61,(COLUMN(C76)-1)),0)</f>
        <v>2262</v>
      </c>
      <c r="D76" s="136">
        <f>ROUND(VLOOKUP($A76,'vehicle multiplier'!$B$2:$M$10,12)*VLOOKUP($A76,'vehicle multiplier'!$B$2:$M$10,(COLUMN(D76)-1))*VLOOKUP($B76,'vehicle multiplier'!$B$12:$L$61,(COLUMN(D76)-1)),0)</f>
        <v>566</v>
      </c>
      <c r="E76" s="136">
        <f>ROUND(VLOOKUP($A76,'vehicle multiplier'!$B$2:$M$10,12)*VLOOKUP($A76,'vehicle multiplier'!$B$2:$M$10,(COLUMN(E76)-1))*VLOOKUP($B76,'vehicle multiplier'!$B$12:$L$61,(COLUMN(E76)-1)),0)</f>
        <v>534</v>
      </c>
      <c r="F76" s="180">
        <f>ROUND(VLOOKUP($A76,'vehicle multiplier'!$B$2:$M$10,12)*VLOOKUP($A76,'vehicle multiplier'!$B$2:$M$10,(COLUMN(F76)-1))*VLOOKUP($B76,'vehicle multiplier'!$B$12:$L$61,(COLUMN(F76)-1)),0)</f>
        <v>0</v>
      </c>
      <c r="G76" s="180">
        <f>ROUND(VLOOKUP($A76,'vehicle multiplier'!$B$2:$M$10,12)*VLOOKUP($A76,'vehicle multiplier'!$B$2:$M$10,(COLUMN(G76)-1))*VLOOKUP($B76,'vehicle multiplier'!$B$12:$L$61,(COLUMN(G76)-1)),0)</f>
        <v>0</v>
      </c>
      <c r="H76" s="180">
        <f>ROUND(VLOOKUP($A76,'vehicle multiplier'!$B$2:$M$10,12)*VLOOKUP($A76,'vehicle multiplier'!$B$2:$M$10,(COLUMN(H76)-1))*VLOOKUP($B76,'vehicle multiplier'!$B$12:$L$61,(COLUMN(H76)-1)),0)</f>
        <v>0</v>
      </c>
      <c r="I76" s="180">
        <f>ROUND(VLOOKUP($A76,'vehicle multiplier'!$B$2:$M$10,12)*VLOOKUP($A76,'vehicle multiplier'!$B$2:$M$10,(COLUMN(I76)-1))*VLOOKUP($B76,'vehicle multiplier'!$B$12:$L$61,(COLUMN(I76)-1)),0)</f>
        <v>0</v>
      </c>
      <c r="J76" s="180">
        <f>ROUND(VLOOKUP($A76,'vehicle multiplier'!$B$2:$M$10,12)*VLOOKUP($A76,'vehicle multiplier'!$B$2:$M$10,(COLUMN(J76)-1))*VLOOKUP($B76,'vehicle multiplier'!$B$12:$L$61,(COLUMN(J76)-1)),0)</f>
        <v>0</v>
      </c>
      <c r="K76" s="180">
        <f>ROUND(VLOOKUP($A76,'vehicle multiplier'!$B$2:$M$10,12)*VLOOKUP($A76,'vehicle multiplier'!$B$2:$M$10,(COLUMN(K76)-1))*VLOOKUP($B76,'vehicle multiplier'!$B$12:$L$61,(COLUMN(K76)-1)),0)</f>
        <v>0</v>
      </c>
      <c r="L76" s="180">
        <f>ROUND(VLOOKUP($A76,'vehicle multiplier'!$B$2:$M$10,12)*VLOOKUP($A76,'vehicle multiplier'!$B$2:$M$10,(COLUMN(L76)-1))*VLOOKUP($B76,'vehicle multiplier'!$B$12:$L$61,(COLUMN(L76)-1)),0)</f>
        <v>0</v>
      </c>
    </row>
    <row r="77" spans="1:12" x14ac:dyDescent="0.15">
      <c r="A77" s="138" t="s">
        <v>627</v>
      </c>
      <c r="B77" s="138">
        <v>26</v>
      </c>
      <c r="C77" s="136">
        <f>ROUND(VLOOKUP($A77,'vehicle multiplier'!$B$2:$M$10,12)*VLOOKUP($A77,'vehicle multiplier'!$B$2:$M$10,(COLUMN(C77)-1))*VLOOKUP($B77,'vehicle multiplier'!$B$12:$L$61,(COLUMN(C77)-1)),0)</f>
        <v>2293</v>
      </c>
      <c r="D77" s="136">
        <f>ROUND(VLOOKUP($A77,'vehicle multiplier'!$B$2:$M$10,12)*VLOOKUP($A77,'vehicle multiplier'!$B$2:$M$10,(COLUMN(D77)-1))*VLOOKUP($B77,'vehicle multiplier'!$B$12:$L$61,(COLUMN(D77)-1)),0)</f>
        <v>573</v>
      </c>
      <c r="E77" s="136">
        <f>ROUND(VLOOKUP($A77,'vehicle multiplier'!$B$2:$M$10,12)*VLOOKUP($A77,'vehicle multiplier'!$B$2:$M$10,(COLUMN(E77)-1))*VLOOKUP($B77,'vehicle multiplier'!$B$12:$L$61,(COLUMN(E77)-1)),0)</f>
        <v>541</v>
      </c>
      <c r="F77" s="180">
        <f>ROUND(VLOOKUP($A77,'vehicle multiplier'!$B$2:$M$10,12)*VLOOKUP($A77,'vehicle multiplier'!$B$2:$M$10,(COLUMN(F77)-1))*VLOOKUP($B77,'vehicle multiplier'!$B$12:$L$61,(COLUMN(F77)-1)),0)</f>
        <v>0</v>
      </c>
      <c r="G77" s="180">
        <f>ROUND(VLOOKUP($A77,'vehicle multiplier'!$B$2:$M$10,12)*VLOOKUP($A77,'vehicle multiplier'!$B$2:$M$10,(COLUMN(G77)-1))*VLOOKUP($B77,'vehicle multiplier'!$B$12:$L$61,(COLUMN(G77)-1)),0)</f>
        <v>0</v>
      </c>
      <c r="H77" s="180">
        <f>ROUND(VLOOKUP($A77,'vehicle multiplier'!$B$2:$M$10,12)*VLOOKUP($A77,'vehicle multiplier'!$B$2:$M$10,(COLUMN(H77)-1))*VLOOKUP($B77,'vehicle multiplier'!$B$12:$L$61,(COLUMN(H77)-1)),0)</f>
        <v>0</v>
      </c>
      <c r="I77" s="180">
        <f>ROUND(VLOOKUP($A77,'vehicle multiplier'!$B$2:$M$10,12)*VLOOKUP($A77,'vehicle multiplier'!$B$2:$M$10,(COLUMN(I77)-1))*VLOOKUP($B77,'vehicle multiplier'!$B$12:$L$61,(COLUMN(I77)-1)),0)</f>
        <v>0</v>
      </c>
      <c r="J77" s="180">
        <f>ROUND(VLOOKUP($A77,'vehicle multiplier'!$B$2:$M$10,12)*VLOOKUP($A77,'vehicle multiplier'!$B$2:$M$10,(COLUMN(J77)-1))*VLOOKUP($B77,'vehicle multiplier'!$B$12:$L$61,(COLUMN(J77)-1)),0)</f>
        <v>0</v>
      </c>
      <c r="K77" s="180">
        <f>ROUND(VLOOKUP($A77,'vehicle multiplier'!$B$2:$M$10,12)*VLOOKUP($A77,'vehicle multiplier'!$B$2:$M$10,(COLUMN(K77)-1))*VLOOKUP($B77,'vehicle multiplier'!$B$12:$L$61,(COLUMN(K77)-1)),0)</f>
        <v>0</v>
      </c>
      <c r="L77" s="180">
        <f>ROUND(VLOOKUP($A77,'vehicle multiplier'!$B$2:$M$10,12)*VLOOKUP($A77,'vehicle multiplier'!$B$2:$M$10,(COLUMN(L77)-1))*VLOOKUP($B77,'vehicle multiplier'!$B$12:$L$61,(COLUMN(L77)-1)),0)</f>
        <v>0</v>
      </c>
    </row>
    <row r="78" spans="1:12" x14ac:dyDescent="0.15">
      <c r="A78" s="138" t="s">
        <v>627</v>
      </c>
      <c r="B78" s="138">
        <v>27</v>
      </c>
      <c r="C78" s="136">
        <f>ROUND(VLOOKUP($A78,'vehicle multiplier'!$B$2:$M$10,12)*VLOOKUP($A78,'vehicle multiplier'!$B$2:$M$10,(COLUMN(C78)-1))*VLOOKUP($B78,'vehicle multiplier'!$B$12:$L$61,(COLUMN(C78)-1)),0)</f>
        <v>2323</v>
      </c>
      <c r="D78" s="136">
        <f>ROUND(VLOOKUP($A78,'vehicle multiplier'!$B$2:$M$10,12)*VLOOKUP($A78,'vehicle multiplier'!$B$2:$M$10,(COLUMN(D78)-1))*VLOOKUP($B78,'vehicle multiplier'!$B$12:$L$61,(COLUMN(D78)-1)),0)</f>
        <v>581</v>
      </c>
      <c r="E78" s="136">
        <f>ROUND(VLOOKUP($A78,'vehicle multiplier'!$B$2:$M$10,12)*VLOOKUP($A78,'vehicle multiplier'!$B$2:$M$10,(COLUMN(E78)-1))*VLOOKUP($B78,'vehicle multiplier'!$B$12:$L$61,(COLUMN(E78)-1)),0)</f>
        <v>548</v>
      </c>
      <c r="F78" s="180">
        <f>ROUND(VLOOKUP($A78,'vehicle multiplier'!$B$2:$M$10,12)*VLOOKUP($A78,'vehicle multiplier'!$B$2:$M$10,(COLUMN(F78)-1))*VLOOKUP($B78,'vehicle multiplier'!$B$12:$L$61,(COLUMN(F78)-1)),0)</f>
        <v>0</v>
      </c>
      <c r="G78" s="180">
        <f>ROUND(VLOOKUP($A78,'vehicle multiplier'!$B$2:$M$10,12)*VLOOKUP($A78,'vehicle multiplier'!$B$2:$M$10,(COLUMN(G78)-1))*VLOOKUP($B78,'vehicle multiplier'!$B$12:$L$61,(COLUMN(G78)-1)),0)</f>
        <v>0</v>
      </c>
      <c r="H78" s="180">
        <f>ROUND(VLOOKUP($A78,'vehicle multiplier'!$B$2:$M$10,12)*VLOOKUP($A78,'vehicle multiplier'!$B$2:$M$10,(COLUMN(H78)-1))*VLOOKUP($B78,'vehicle multiplier'!$B$12:$L$61,(COLUMN(H78)-1)),0)</f>
        <v>0</v>
      </c>
      <c r="I78" s="180">
        <f>ROUND(VLOOKUP($A78,'vehicle multiplier'!$B$2:$M$10,12)*VLOOKUP($A78,'vehicle multiplier'!$B$2:$M$10,(COLUMN(I78)-1))*VLOOKUP($B78,'vehicle multiplier'!$B$12:$L$61,(COLUMN(I78)-1)),0)</f>
        <v>0</v>
      </c>
      <c r="J78" s="180">
        <f>ROUND(VLOOKUP($A78,'vehicle multiplier'!$B$2:$M$10,12)*VLOOKUP($A78,'vehicle multiplier'!$B$2:$M$10,(COLUMN(J78)-1))*VLOOKUP($B78,'vehicle multiplier'!$B$12:$L$61,(COLUMN(J78)-1)),0)</f>
        <v>0</v>
      </c>
      <c r="K78" s="180">
        <f>ROUND(VLOOKUP($A78,'vehicle multiplier'!$B$2:$M$10,12)*VLOOKUP($A78,'vehicle multiplier'!$B$2:$M$10,(COLUMN(K78)-1))*VLOOKUP($B78,'vehicle multiplier'!$B$12:$L$61,(COLUMN(K78)-1)),0)</f>
        <v>0</v>
      </c>
      <c r="L78" s="180">
        <f>ROUND(VLOOKUP($A78,'vehicle multiplier'!$B$2:$M$10,12)*VLOOKUP($A78,'vehicle multiplier'!$B$2:$M$10,(COLUMN(L78)-1))*VLOOKUP($B78,'vehicle multiplier'!$B$12:$L$61,(COLUMN(L78)-1)),0)</f>
        <v>0</v>
      </c>
    </row>
    <row r="79" spans="1:12" x14ac:dyDescent="0.15">
      <c r="A79" s="138" t="s">
        <v>627</v>
      </c>
      <c r="B79" s="138">
        <v>28</v>
      </c>
      <c r="C79" s="136">
        <f>ROUND(VLOOKUP($A79,'vehicle multiplier'!$B$2:$M$10,12)*VLOOKUP($A79,'vehicle multiplier'!$B$2:$M$10,(COLUMN(C79)-1))*VLOOKUP($B79,'vehicle multiplier'!$B$12:$L$61,(COLUMN(C79)-1)),0)</f>
        <v>2353</v>
      </c>
      <c r="D79" s="136">
        <f>ROUND(VLOOKUP($A79,'vehicle multiplier'!$B$2:$M$10,12)*VLOOKUP($A79,'vehicle multiplier'!$B$2:$M$10,(COLUMN(D79)-1))*VLOOKUP($B79,'vehicle multiplier'!$B$12:$L$61,(COLUMN(D79)-1)),0)</f>
        <v>588</v>
      </c>
      <c r="E79" s="136">
        <f>ROUND(VLOOKUP($A79,'vehicle multiplier'!$B$2:$M$10,12)*VLOOKUP($A79,'vehicle multiplier'!$B$2:$M$10,(COLUMN(E79)-1))*VLOOKUP($B79,'vehicle multiplier'!$B$12:$L$61,(COLUMN(E79)-1)),0)</f>
        <v>555</v>
      </c>
      <c r="F79" s="180">
        <f>ROUND(VLOOKUP($A79,'vehicle multiplier'!$B$2:$M$10,12)*VLOOKUP($A79,'vehicle multiplier'!$B$2:$M$10,(COLUMN(F79)-1))*VLOOKUP($B79,'vehicle multiplier'!$B$12:$L$61,(COLUMN(F79)-1)),0)</f>
        <v>0</v>
      </c>
      <c r="G79" s="180">
        <f>ROUND(VLOOKUP($A79,'vehicle multiplier'!$B$2:$M$10,12)*VLOOKUP($A79,'vehicle multiplier'!$B$2:$M$10,(COLUMN(G79)-1))*VLOOKUP($B79,'vehicle multiplier'!$B$12:$L$61,(COLUMN(G79)-1)),0)</f>
        <v>0</v>
      </c>
      <c r="H79" s="180">
        <f>ROUND(VLOOKUP($A79,'vehicle multiplier'!$B$2:$M$10,12)*VLOOKUP($A79,'vehicle multiplier'!$B$2:$M$10,(COLUMN(H79)-1))*VLOOKUP($B79,'vehicle multiplier'!$B$12:$L$61,(COLUMN(H79)-1)),0)</f>
        <v>0</v>
      </c>
      <c r="I79" s="180">
        <f>ROUND(VLOOKUP($A79,'vehicle multiplier'!$B$2:$M$10,12)*VLOOKUP($A79,'vehicle multiplier'!$B$2:$M$10,(COLUMN(I79)-1))*VLOOKUP($B79,'vehicle multiplier'!$B$12:$L$61,(COLUMN(I79)-1)),0)</f>
        <v>0</v>
      </c>
      <c r="J79" s="180">
        <f>ROUND(VLOOKUP($A79,'vehicle multiplier'!$B$2:$M$10,12)*VLOOKUP($A79,'vehicle multiplier'!$B$2:$M$10,(COLUMN(J79)-1))*VLOOKUP($B79,'vehicle multiplier'!$B$12:$L$61,(COLUMN(J79)-1)),0)</f>
        <v>0</v>
      </c>
      <c r="K79" s="180">
        <f>ROUND(VLOOKUP($A79,'vehicle multiplier'!$B$2:$M$10,12)*VLOOKUP($A79,'vehicle multiplier'!$B$2:$M$10,(COLUMN(K79)-1))*VLOOKUP($B79,'vehicle multiplier'!$B$12:$L$61,(COLUMN(K79)-1)),0)</f>
        <v>0</v>
      </c>
      <c r="L79" s="180">
        <f>ROUND(VLOOKUP($A79,'vehicle multiplier'!$B$2:$M$10,12)*VLOOKUP($A79,'vehicle multiplier'!$B$2:$M$10,(COLUMN(L79)-1))*VLOOKUP($B79,'vehicle multiplier'!$B$12:$L$61,(COLUMN(L79)-1)),0)</f>
        <v>0</v>
      </c>
    </row>
    <row r="80" spans="1:12" x14ac:dyDescent="0.15">
      <c r="A80" s="138" t="s">
        <v>627</v>
      </c>
      <c r="B80" s="138">
        <v>29</v>
      </c>
      <c r="C80" s="136">
        <f>ROUND(VLOOKUP($A80,'vehicle multiplier'!$B$2:$M$10,12)*VLOOKUP($A80,'vehicle multiplier'!$B$2:$M$10,(COLUMN(C80)-1))*VLOOKUP($B80,'vehicle multiplier'!$B$12:$L$61,(COLUMN(C80)-1)),0)</f>
        <v>2383</v>
      </c>
      <c r="D80" s="136">
        <f>ROUND(VLOOKUP($A80,'vehicle multiplier'!$B$2:$M$10,12)*VLOOKUP($A80,'vehicle multiplier'!$B$2:$M$10,(COLUMN(D80)-1))*VLOOKUP($B80,'vehicle multiplier'!$B$12:$L$61,(COLUMN(D80)-1)),0)</f>
        <v>596</v>
      </c>
      <c r="E80" s="136">
        <f>ROUND(VLOOKUP($A80,'vehicle multiplier'!$B$2:$M$10,12)*VLOOKUP($A80,'vehicle multiplier'!$B$2:$M$10,(COLUMN(E80)-1))*VLOOKUP($B80,'vehicle multiplier'!$B$12:$L$61,(COLUMN(E80)-1)),0)</f>
        <v>562</v>
      </c>
      <c r="F80" s="180">
        <f>ROUND(VLOOKUP($A80,'vehicle multiplier'!$B$2:$M$10,12)*VLOOKUP($A80,'vehicle multiplier'!$B$2:$M$10,(COLUMN(F80)-1))*VLOOKUP($B80,'vehicle multiplier'!$B$12:$L$61,(COLUMN(F80)-1)),0)</f>
        <v>0</v>
      </c>
      <c r="G80" s="180">
        <f>ROUND(VLOOKUP($A80,'vehicle multiplier'!$B$2:$M$10,12)*VLOOKUP($A80,'vehicle multiplier'!$B$2:$M$10,(COLUMN(G80)-1))*VLOOKUP($B80,'vehicle multiplier'!$B$12:$L$61,(COLUMN(G80)-1)),0)</f>
        <v>0</v>
      </c>
      <c r="H80" s="180">
        <f>ROUND(VLOOKUP($A80,'vehicle multiplier'!$B$2:$M$10,12)*VLOOKUP($A80,'vehicle multiplier'!$B$2:$M$10,(COLUMN(H80)-1))*VLOOKUP($B80,'vehicle multiplier'!$B$12:$L$61,(COLUMN(H80)-1)),0)</f>
        <v>0</v>
      </c>
      <c r="I80" s="180">
        <f>ROUND(VLOOKUP($A80,'vehicle multiplier'!$B$2:$M$10,12)*VLOOKUP($A80,'vehicle multiplier'!$B$2:$M$10,(COLUMN(I80)-1))*VLOOKUP($B80,'vehicle multiplier'!$B$12:$L$61,(COLUMN(I80)-1)),0)</f>
        <v>0</v>
      </c>
      <c r="J80" s="180">
        <f>ROUND(VLOOKUP($A80,'vehicle multiplier'!$B$2:$M$10,12)*VLOOKUP($A80,'vehicle multiplier'!$B$2:$M$10,(COLUMN(J80)-1))*VLOOKUP($B80,'vehicle multiplier'!$B$12:$L$61,(COLUMN(J80)-1)),0)</f>
        <v>0</v>
      </c>
      <c r="K80" s="180">
        <f>ROUND(VLOOKUP($A80,'vehicle multiplier'!$B$2:$M$10,12)*VLOOKUP($A80,'vehicle multiplier'!$B$2:$M$10,(COLUMN(K80)-1))*VLOOKUP($B80,'vehicle multiplier'!$B$12:$L$61,(COLUMN(K80)-1)),0)</f>
        <v>0</v>
      </c>
      <c r="L80" s="180">
        <f>ROUND(VLOOKUP($A80,'vehicle multiplier'!$B$2:$M$10,12)*VLOOKUP($A80,'vehicle multiplier'!$B$2:$M$10,(COLUMN(L80)-1))*VLOOKUP($B80,'vehicle multiplier'!$B$12:$L$61,(COLUMN(L80)-1)),0)</f>
        <v>0</v>
      </c>
    </row>
    <row r="81" spans="1:12" x14ac:dyDescent="0.15">
      <c r="A81" s="138" t="s">
        <v>627</v>
      </c>
      <c r="B81" s="138">
        <v>30</v>
      </c>
      <c r="C81" s="136">
        <f>ROUND(VLOOKUP($A81,'vehicle multiplier'!$B$2:$M$10,12)*VLOOKUP($A81,'vehicle multiplier'!$B$2:$M$10,(COLUMN(C81)-1))*VLOOKUP($B81,'vehicle multiplier'!$B$12:$L$61,(COLUMN(C81)-1)),0)</f>
        <v>2413</v>
      </c>
      <c r="D81" s="136">
        <f>ROUND(VLOOKUP($A81,'vehicle multiplier'!$B$2:$M$10,12)*VLOOKUP($A81,'vehicle multiplier'!$B$2:$M$10,(COLUMN(D81)-1))*VLOOKUP($B81,'vehicle multiplier'!$B$12:$L$61,(COLUMN(D81)-1)),0)</f>
        <v>603</v>
      </c>
      <c r="E81" s="136">
        <f>ROUND(VLOOKUP($A81,'vehicle multiplier'!$B$2:$M$10,12)*VLOOKUP($A81,'vehicle multiplier'!$B$2:$M$10,(COLUMN(E81)-1))*VLOOKUP($B81,'vehicle multiplier'!$B$12:$L$61,(COLUMN(E81)-1)),0)</f>
        <v>569</v>
      </c>
      <c r="F81" s="180">
        <f>ROUND(VLOOKUP($A81,'vehicle multiplier'!$B$2:$M$10,12)*VLOOKUP($A81,'vehicle multiplier'!$B$2:$M$10,(COLUMN(F81)-1))*VLOOKUP($B81,'vehicle multiplier'!$B$12:$L$61,(COLUMN(F81)-1)),0)</f>
        <v>0</v>
      </c>
      <c r="G81" s="180">
        <f>ROUND(VLOOKUP($A81,'vehicle multiplier'!$B$2:$M$10,12)*VLOOKUP($A81,'vehicle multiplier'!$B$2:$M$10,(COLUMN(G81)-1))*VLOOKUP($B81,'vehicle multiplier'!$B$12:$L$61,(COLUMN(G81)-1)),0)</f>
        <v>0</v>
      </c>
      <c r="H81" s="180">
        <f>ROUND(VLOOKUP($A81,'vehicle multiplier'!$B$2:$M$10,12)*VLOOKUP($A81,'vehicle multiplier'!$B$2:$M$10,(COLUMN(H81)-1))*VLOOKUP($B81,'vehicle multiplier'!$B$12:$L$61,(COLUMN(H81)-1)),0)</f>
        <v>0</v>
      </c>
      <c r="I81" s="180">
        <f>ROUND(VLOOKUP($A81,'vehicle multiplier'!$B$2:$M$10,12)*VLOOKUP($A81,'vehicle multiplier'!$B$2:$M$10,(COLUMN(I81)-1))*VLOOKUP($B81,'vehicle multiplier'!$B$12:$L$61,(COLUMN(I81)-1)),0)</f>
        <v>0</v>
      </c>
      <c r="J81" s="180">
        <f>ROUND(VLOOKUP($A81,'vehicle multiplier'!$B$2:$M$10,12)*VLOOKUP($A81,'vehicle multiplier'!$B$2:$M$10,(COLUMN(J81)-1))*VLOOKUP($B81,'vehicle multiplier'!$B$12:$L$61,(COLUMN(J81)-1)),0)</f>
        <v>0</v>
      </c>
      <c r="K81" s="180">
        <f>ROUND(VLOOKUP($A81,'vehicle multiplier'!$B$2:$M$10,12)*VLOOKUP($A81,'vehicle multiplier'!$B$2:$M$10,(COLUMN(K81)-1))*VLOOKUP($B81,'vehicle multiplier'!$B$12:$L$61,(COLUMN(K81)-1)),0)</f>
        <v>0</v>
      </c>
      <c r="L81" s="180">
        <f>ROUND(VLOOKUP($A81,'vehicle multiplier'!$B$2:$M$10,12)*VLOOKUP($A81,'vehicle multiplier'!$B$2:$M$10,(COLUMN(L81)-1))*VLOOKUP($B81,'vehicle multiplier'!$B$12:$L$61,(COLUMN(L81)-1)),0)</f>
        <v>0</v>
      </c>
    </row>
    <row r="82" spans="1:12" x14ac:dyDescent="0.15">
      <c r="A82" s="138" t="s">
        <v>627</v>
      </c>
      <c r="B82" s="138">
        <v>31</v>
      </c>
      <c r="C82" s="136">
        <f>ROUND(VLOOKUP($A82,'vehicle multiplier'!$B$2:$M$10,12)*VLOOKUP($A82,'vehicle multiplier'!$B$2:$M$10,(COLUMN(C82)-1))*VLOOKUP($B82,'vehicle multiplier'!$B$12:$L$61,(COLUMN(C82)-1)),0)</f>
        <v>2443</v>
      </c>
      <c r="D82" s="136">
        <f>ROUND(VLOOKUP($A82,'vehicle multiplier'!$B$2:$M$10,12)*VLOOKUP($A82,'vehicle multiplier'!$B$2:$M$10,(COLUMN(D82)-1))*VLOOKUP($B82,'vehicle multiplier'!$B$12:$L$61,(COLUMN(D82)-1)),0)</f>
        <v>611</v>
      </c>
      <c r="E82" s="136">
        <f>ROUND(VLOOKUP($A82,'vehicle multiplier'!$B$2:$M$10,12)*VLOOKUP($A82,'vehicle multiplier'!$B$2:$M$10,(COLUMN(E82)-1))*VLOOKUP($B82,'vehicle multiplier'!$B$12:$L$61,(COLUMN(E82)-1)),0)</f>
        <v>576</v>
      </c>
      <c r="F82" s="180">
        <f>ROUND(VLOOKUP($A82,'vehicle multiplier'!$B$2:$M$10,12)*VLOOKUP($A82,'vehicle multiplier'!$B$2:$M$10,(COLUMN(F82)-1))*VLOOKUP($B82,'vehicle multiplier'!$B$12:$L$61,(COLUMN(F82)-1)),0)</f>
        <v>0</v>
      </c>
      <c r="G82" s="180">
        <f>ROUND(VLOOKUP($A82,'vehicle multiplier'!$B$2:$M$10,12)*VLOOKUP($A82,'vehicle multiplier'!$B$2:$M$10,(COLUMN(G82)-1))*VLOOKUP($B82,'vehicle multiplier'!$B$12:$L$61,(COLUMN(G82)-1)),0)</f>
        <v>0</v>
      </c>
      <c r="H82" s="180">
        <f>ROUND(VLOOKUP($A82,'vehicle multiplier'!$B$2:$M$10,12)*VLOOKUP($A82,'vehicle multiplier'!$B$2:$M$10,(COLUMN(H82)-1))*VLOOKUP($B82,'vehicle multiplier'!$B$12:$L$61,(COLUMN(H82)-1)),0)</f>
        <v>0</v>
      </c>
      <c r="I82" s="180">
        <f>ROUND(VLOOKUP($A82,'vehicle multiplier'!$B$2:$M$10,12)*VLOOKUP($A82,'vehicle multiplier'!$B$2:$M$10,(COLUMN(I82)-1))*VLOOKUP($B82,'vehicle multiplier'!$B$12:$L$61,(COLUMN(I82)-1)),0)</f>
        <v>0</v>
      </c>
      <c r="J82" s="180">
        <f>ROUND(VLOOKUP($A82,'vehicle multiplier'!$B$2:$M$10,12)*VLOOKUP($A82,'vehicle multiplier'!$B$2:$M$10,(COLUMN(J82)-1))*VLOOKUP($B82,'vehicle multiplier'!$B$12:$L$61,(COLUMN(J82)-1)),0)</f>
        <v>0</v>
      </c>
      <c r="K82" s="180">
        <f>ROUND(VLOOKUP($A82,'vehicle multiplier'!$B$2:$M$10,12)*VLOOKUP($A82,'vehicle multiplier'!$B$2:$M$10,(COLUMN(K82)-1))*VLOOKUP($B82,'vehicle multiplier'!$B$12:$L$61,(COLUMN(K82)-1)),0)</f>
        <v>0</v>
      </c>
      <c r="L82" s="180">
        <f>ROUND(VLOOKUP($A82,'vehicle multiplier'!$B$2:$M$10,12)*VLOOKUP($A82,'vehicle multiplier'!$B$2:$M$10,(COLUMN(L82)-1))*VLOOKUP($B82,'vehicle multiplier'!$B$12:$L$61,(COLUMN(L82)-1)),0)</f>
        <v>0</v>
      </c>
    </row>
    <row r="83" spans="1:12" x14ac:dyDescent="0.15">
      <c r="A83" s="138" t="s">
        <v>627</v>
      </c>
      <c r="B83" s="138">
        <v>32</v>
      </c>
      <c r="C83" s="136">
        <f>ROUND(VLOOKUP($A83,'vehicle multiplier'!$B$2:$M$10,12)*VLOOKUP($A83,'vehicle multiplier'!$B$2:$M$10,(COLUMN(C83)-1))*VLOOKUP($B83,'vehicle multiplier'!$B$12:$L$61,(COLUMN(C83)-1)),0)</f>
        <v>2474</v>
      </c>
      <c r="D83" s="136">
        <f>ROUND(VLOOKUP($A83,'vehicle multiplier'!$B$2:$M$10,12)*VLOOKUP($A83,'vehicle multiplier'!$B$2:$M$10,(COLUMN(D83)-1))*VLOOKUP($B83,'vehicle multiplier'!$B$12:$L$61,(COLUMN(D83)-1)),0)</f>
        <v>618</v>
      </c>
      <c r="E83" s="136">
        <f>ROUND(VLOOKUP($A83,'vehicle multiplier'!$B$2:$M$10,12)*VLOOKUP($A83,'vehicle multiplier'!$B$2:$M$10,(COLUMN(E83)-1))*VLOOKUP($B83,'vehicle multiplier'!$B$12:$L$61,(COLUMN(E83)-1)),0)</f>
        <v>583</v>
      </c>
      <c r="F83" s="180">
        <f>ROUND(VLOOKUP($A83,'vehicle multiplier'!$B$2:$M$10,12)*VLOOKUP($A83,'vehicle multiplier'!$B$2:$M$10,(COLUMN(F83)-1))*VLOOKUP($B83,'vehicle multiplier'!$B$12:$L$61,(COLUMN(F83)-1)),0)</f>
        <v>0</v>
      </c>
      <c r="G83" s="180">
        <f>ROUND(VLOOKUP($A83,'vehicle multiplier'!$B$2:$M$10,12)*VLOOKUP($A83,'vehicle multiplier'!$B$2:$M$10,(COLUMN(G83)-1))*VLOOKUP($B83,'vehicle multiplier'!$B$12:$L$61,(COLUMN(G83)-1)),0)</f>
        <v>0</v>
      </c>
      <c r="H83" s="180">
        <f>ROUND(VLOOKUP($A83,'vehicle multiplier'!$B$2:$M$10,12)*VLOOKUP($A83,'vehicle multiplier'!$B$2:$M$10,(COLUMN(H83)-1))*VLOOKUP($B83,'vehicle multiplier'!$B$12:$L$61,(COLUMN(H83)-1)),0)</f>
        <v>0</v>
      </c>
      <c r="I83" s="180">
        <f>ROUND(VLOOKUP($A83,'vehicle multiplier'!$B$2:$M$10,12)*VLOOKUP($A83,'vehicle multiplier'!$B$2:$M$10,(COLUMN(I83)-1))*VLOOKUP($B83,'vehicle multiplier'!$B$12:$L$61,(COLUMN(I83)-1)),0)</f>
        <v>0</v>
      </c>
      <c r="J83" s="180">
        <f>ROUND(VLOOKUP($A83,'vehicle multiplier'!$B$2:$M$10,12)*VLOOKUP($A83,'vehicle multiplier'!$B$2:$M$10,(COLUMN(J83)-1))*VLOOKUP($B83,'vehicle multiplier'!$B$12:$L$61,(COLUMN(J83)-1)),0)</f>
        <v>0</v>
      </c>
      <c r="K83" s="180">
        <f>ROUND(VLOOKUP($A83,'vehicle multiplier'!$B$2:$M$10,12)*VLOOKUP($A83,'vehicle multiplier'!$B$2:$M$10,(COLUMN(K83)-1))*VLOOKUP($B83,'vehicle multiplier'!$B$12:$L$61,(COLUMN(K83)-1)),0)</f>
        <v>0</v>
      </c>
      <c r="L83" s="180">
        <f>ROUND(VLOOKUP($A83,'vehicle multiplier'!$B$2:$M$10,12)*VLOOKUP($A83,'vehicle multiplier'!$B$2:$M$10,(COLUMN(L83)-1))*VLOOKUP($B83,'vehicle multiplier'!$B$12:$L$61,(COLUMN(L83)-1)),0)</f>
        <v>0</v>
      </c>
    </row>
    <row r="84" spans="1:12" x14ac:dyDescent="0.15">
      <c r="A84" s="138" t="s">
        <v>627</v>
      </c>
      <c r="B84" s="138">
        <v>33</v>
      </c>
      <c r="C84" s="136">
        <f>ROUND(VLOOKUP($A84,'vehicle multiplier'!$B$2:$M$10,12)*VLOOKUP($A84,'vehicle multiplier'!$B$2:$M$10,(COLUMN(C84)-1))*VLOOKUP($B84,'vehicle multiplier'!$B$12:$L$61,(COLUMN(C84)-1)),0)</f>
        <v>2504</v>
      </c>
      <c r="D84" s="136">
        <f>ROUND(VLOOKUP($A84,'vehicle multiplier'!$B$2:$M$10,12)*VLOOKUP($A84,'vehicle multiplier'!$B$2:$M$10,(COLUMN(D84)-1))*VLOOKUP($B84,'vehicle multiplier'!$B$12:$L$61,(COLUMN(D84)-1)),0)</f>
        <v>626</v>
      </c>
      <c r="E84" s="136">
        <f>ROUND(VLOOKUP($A84,'vehicle multiplier'!$B$2:$M$10,12)*VLOOKUP($A84,'vehicle multiplier'!$B$2:$M$10,(COLUMN(E84)-1))*VLOOKUP($B84,'vehicle multiplier'!$B$12:$L$61,(COLUMN(E84)-1)),0)</f>
        <v>591</v>
      </c>
      <c r="F84" s="180">
        <f>ROUND(VLOOKUP($A84,'vehicle multiplier'!$B$2:$M$10,12)*VLOOKUP($A84,'vehicle multiplier'!$B$2:$M$10,(COLUMN(F84)-1))*VLOOKUP($B84,'vehicle multiplier'!$B$12:$L$61,(COLUMN(F84)-1)),0)</f>
        <v>0</v>
      </c>
      <c r="G84" s="180">
        <f>ROUND(VLOOKUP($A84,'vehicle multiplier'!$B$2:$M$10,12)*VLOOKUP($A84,'vehicle multiplier'!$B$2:$M$10,(COLUMN(G84)-1))*VLOOKUP($B84,'vehicle multiplier'!$B$12:$L$61,(COLUMN(G84)-1)),0)</f>
        <v>0</v>
      </c>
      <c r="H84" s="180">
        <f>ROUND(VLOOKUP($A84,'vehicle multiplier'!$B$2:$M$10,12)*VLOOKUP($A84,'vehicle multiplier'!$B$2:$M$10,(COLUMN(H84)-1))*VLOOKUP($B84,'vehicle multiplier'!$B$12:$L$61,(COLUMN(H84)-1)),0)</f>
        <v>0</v>
      </c>
      <c r="I84" s="180">
        <f>ROUND(VLOOKUP($A84,'vehicle multiplier'!$B$2:$M$10,12)*VLOOKUP($A84,'vehicle multiplier'!$B$2:$M$10,(COLUMN(I84)-1))*VLOOKUP($B84,'vehicle multiplier'!$B$12:$L$61,(COLUMN(I84)-1)),0)</f>
        <v>0</v>
      </c>
      <c r="J84" s="180">
        <f>ROUND(VLOOKUP($A84,'vehicle multiplier'!$B$2:$M$10,12)*VLOOKUP($A84,'vehicle multiplier'!$B$2:$M$10,(COLUMN(J84)-1))*VLOOKUP($B84,'vehicle multiplier'!$B$12:$L$61,(COLUMN(J84)-1)),0)</f>
        <v>0</v>
      </c>
      <c r="K84" s="180">
        <f>ROUND(VLOOKUP($A84,'vehicle multiplier'!$B$2:$M$10,12)*VLOOKUP($A84,'vehicle multiplier'!$B$2:$M$10,(COLUMN(K84)-1))*VLOOKUP($B84,'vehicle multiplier'!$B$12:$L$61,(COLUMN(K84)-1)),0)</f>
        <v>0</v>
      </c>
      <c r="L84" s="180">
        <f>ROUND(VLOOKUP($A84,'vehicle multiplier'!$B$2:$M$10,12)*VLOOKUP($A84,'vehicle multiplier'!$B$2:$M$10,(COLUMN(L84)-1))*VLOOKUP($B84,'vehicle multiplier'!$B$12:$L$61,(COLUMN(L84)-1)),0)</f>
        <v>0</v>
      </c>
    </row>
    <row r="85" spans="1:12" x14ac:dyDescent="0.15">
      <c r="A85" s="138" t="s">
        <v>627</v>
      </c>
      <c r="B85" s="138">
        <v>34</v>
      </c>
      <c r="C85" s="136">
        <f>ROUND(VLOOKUP($A85,'vehicle multiplier'!$B$2:$M$10,12)*VLOOKUP($A85,'vehicle multiplier'!$B$2:$M$10,(COLUMN(C85)-1))*VLOOKUP($B85,'vehicle multiplier'!$B$12:$L$61,(COLUMN(C85)-1)),0)</f>
        <v>2534</v>
      </c>
      <c r="D85" s="136">
        <f>ROUND(VLOOKUP($A85,'vehicle multiplier'!$B$2:$M$10,12)*VLOOKUP($A85,'vehicle multiplier'!$B$2:$M$10,(COLUMN(D85)-1))*VLOOKUP($B85,'vehicle multiplier'!$B$12:$L$61,(COLUMN(D85)-1)),0)</f>
        <v>633</v>
      </c>
      <c r="E85" s="136">
        <f>ROUND(VLOOKUP($A85,'vehicle multiplier'!$B$2:$M$10,12)*VLOOKUP($A85,'vehicle multiplier'!$B$2:$M$10,(COLUMN(E85)-1))*VLOOKUP($B85,'vehicle multiplier'!$B$12:$L$61,(COLUMN(E85)-1)),0)</f>
        <v>598</v>
      </c>
      <c r="F85" s="180">
        <f>ROUND(VLOOKUP($A85,'vehicle multiplier'!$B$2:$M$10,12)*VLOOKUP($A85,'vehicle multiplier'!$B$2:$M$10,(COLUMN(F85)-1))*VLOOKUP($B85,'vehicle multiplier'!$B$12:$L$61,(COLUMN(F85)-1)),0)</f>
        <v>0</v>
      </c>
      <c r="G85" s="180">
        <f>ROUND(VLOOKUP($A85,'vehicle multiplier'!$B$2:$M$10,12)*VLOOKUP($A85,'vehicle multiplier'!$B$2:$M$10,(COLUMN(G85)-1))*VLOOKUP($B85,'vehicle multiplier'!$B$12:$L$61,(COLUMN(G85)-1)),0)</f>
        <v>0</v>
      </c>
      <c r="H85" s="180">
        <f>ROUND(VLOOKUP($A85,'vehicle multiplier'!$B$2:$M$10,12)*VLOOKUP($A85,'vehicle multiplier'!$B$2:$M$10,(COLUMN(H85)-1))*VLOOKUP($B85,'vehicle multiplier'!$B$12:$L$61,(COLUMN(H85)-1)),0)</f>
        <v>0</v>
      </c>
      <c r="I85" s="180">
        <f>ROUND(VLOOKUP($A85,'vehicle multiplier'!$B$2:$M$10,12)*VLOOKUP($A85,'vehicle multiplier'!$B$2:$M$10,(COLUMN(I85)-1))*VLOOKUP($B85,'vehicle multiplier'!$B$12:$L$61,(COLUMN(I85)-1)),0)</f>
        <v>0</v>
      </c>
      <c r="J85" s="180">
        <f>ROUND(VLOOKUP($A85,'vehicle multiplier'!$B$2:$M$10,12)*VLOOKUP($A85,'vehicle multiplier'!$B$2:$M$10,(COLUMN(J85)-1))*VLOOKUP($B85,'vehicle multiplier'!$B$12:$L$61,(COLUMN(J85)-1)),0)</f>
        <v>0</v>
      </c>
      <c r="K85" s="180">
        <f>ROUND(VLOOKUP($A85,'vehicle multiplier'!$B$2:$M$10,12)*VLOOKUP($A85,'vehicle multiplier'!$B$2:$M$10,(COLUMN(K85)-1))*VLOOKUP($B85,'vehicle multiplier'!$B$12:$L$61,(COLUMN(K85)-1)),0)</f>
        <v>0</v>
      </c>
      <c r="L85" s="180">
        <f>ROUND(VLOOKUP($A85,'vehicle multiplier'!$B$2:$M$10,12)*VLOOKUP($A85,'vehicle multiplier'!$B$2:$M$10,(COLUMN(L85)-1))*VLOOKUP($B85,'vehicle multiplier'!$B$12:$L$61,(COLUMN(L85)-1)),0)</f>
        <v>0</v>
      </c>
    </row>
    <row r="86" spans="1:12" x14ac:dyDescent="0.15">
      <c r="A86" s="138" t="s">
        <v>627</v>
      </c>
      <c r="B86" s="138">
        <v>35</v>
      </c>
      <c r="C86" s="136">
        <f>ROUND(VLOOKUP($A86,'vehicle multiplier'!$B$2:$M$10,12)*VLOOKUP($A86,'vehicle multiplier'!$B$2:$M$10,(COLUMN(C86)-1))*VLOOKUP($B86,'vehicle multiplier'!$B$12:$L$61,(COLUMN(C86)-1)),0)</f>
        <v>2564</v>
      </c>
      <c r="D86" s="136">
        <f>ROUND(VLOOKUP($A86,'vehicle multiplier'!$B$2:$M$10,12)*VLOOKUP($A86,'vehicle multiplier'!$B$2:$M$10,(COLUMN(D86)-1))*VLOOKUP($B86,'vehicle multiplier'!$B$12:$L$61,(COLUMN(D86)-1)),0)</f>
        <v>641</v>
      </c>
      <c r="E86" s="136">
        <f>ROUND(VLOOKUP($A86,'vehicle multiplier'!$B$2:$M$10,12)*VLOOKUP($A86,'vehicle multiplier'!$B$2:$M$10,(COLUMN(E86)-1))*VLOOKUP($B86,'vehicle multiplier'!$B$12:$L$61,(COLUMN(E86)-1)),0)</f>
        <v>605</v>
      </c>
      <c r="F86" s="180">
        <f>ROUND(VLOOKUP($A86,'vehicle multiplier'!$B$2:$M$10,12)*VLOOKUP($A86,'vehicle multiplier'!$B$2:$M$10,(COLUMN(F86)-1))*VLOOKUP($B86,'vehicle multiplier'!$B$12:$L$61,(COLUMN(F86)-1)),0)</f>
        <v>0</v>
      </c>
      <c r="G86" s="180">
        <f>ROUND(VLOOKUP($A86,'vehicle multiplier'!$B$2:$M$10,12)*VLOOKUP($A86,'vehicle multiplier'!$B$2:$M$10,(COLUMN(G86)-1))*VLOOKUP($B86,'vehicle multiplier'!$B$12:$L$61,(COLUMN(G86)-1)),0)</f>
        <v>0</v>
      </c>
      <c r="H86" s="180">
        <f>ROUND(VLOOKUP($A86,'vehicle multiplier'!$B$2:$M$10,12)*VLOOKUP($A86,'vehicle multiplier'!$B$2:$M$10,(COLUMN(H86)-1))*VLOOKUP($B86,'vehicle multiplier'!$B$12:$L$61,(COLUMN(H86)-1)),0)</f>
        <v>0</v>
      </c>
      <c r="I86" s="180">
        <f>ROUND(VLOOKUP($A86,'vehicle multiplier'!$B$2:$M$10,12)*VLOOKUP($A86,'vehicle multiplier'!$B$2:$M$10,(COLUMN(I86)-1))*VLOOKUP($B86,'vehicle multiplier'!$B$12:$L$61,(COLUMN(I86)-1)),0)</f>
        <v>0</v>
      </c>
      <c r="J86" s="180">
        <f>ROUND(VLOOKUP($A86,'vehicle multiplier'!$B$2:$M$10,12)*VLOOKUP($A86,'vehicle multiplier'!$B$2:$M$10,(COLUMN(J86)-1))*VLOOKUP($B86,'vehicle multiplier'!$B$12:$L$61,(COLUMN(J86)-1)),0)</f>
        <v>0</v>
      </c>
      <c r="K86" s="180">
        <f>ROUND(VLOOKUP($A86,'vehicle multiplier'!$B$2:$M$10,12)*VLOOKUP($A86,'vehicle multiplier'!$B$2:$M$10,(COLUMN(K86)-1))*VLOOKUP($B86,'vehicle multiplier'!$B$12:$L$61,(COLUMN(K86)-1)),0)</f>
        <v>0</v>
      </c>
      <c r="L86" s="180">
        <f>ROUND(VLOOKUP($A86,'vehicle multiplier'!$B$2:$M$10,12)*VLOOKUP($A86,'vehicle multiplier'!$B$2:$M$10,(COLUMN(L86)-1))*VLOOKUP($B86,'vehicle multiplier'!$B$12:$L$61,(COLUMN(L86)-1)),0)</f>
        <v>0</v>
      </c>
    </row>
    <row r="87" spans="1:12" x14ac:dyDescent="0.15">
      <c r="A87" s="138" t="s">
        <v>627</v>
      </c>
      <c r="B87" s="138">
        <v>36</v>
      </c>
      <c r="C87" s="136">
        <f>ROUND(VLOOKUP($A87,'vehicle multiplier'!$B$2:$M$10,12)*VLOOKUP($A87,'vehicle multiplier'!$B$2:$M$10,(COLUMN(C87)-1))*VLOOKUP($B87,'vehicle multiplier'!$B$12:$L$61,(COLUMN(C87)-1)),0)</f>
        <v>2594</v>
      </c>
      <c r="D87" s="136">
        <f>ROUND(VLOOKUP($A87,'vehicle multiplier'!$B$2:$M$10,12)*VLOOKUP($A87,'vehicle multiplier'!$B$2:$M$10,(COLUMN(D87)-1))*VLOOKUP($B87,'vehicle multiplier'!$B$12:$L$61,(COLUMN(D87)-1)),0)</f>
        <v>649</v>
      </c>
      <c r="E87" s="136">
        <f>ROUND(VLOOKUP($A87,'vehicle multiplier'!$B$2:$M$10,12)*VLOOKUP($A87,'vehicle multiplier'!$B$2:$M$10,(COLUMN(E87)-1))*VLOOKUP($B87,'vehicle multiplier'!$B$12:$L$61,(COLUMN(E87)-1)),0)</f>
        <v>612</v>
      </c>
      <c r="F87" s="180">
        <f>ROUND(VLOOKUP($A87,'vehicle multiplier'!$B$2:$M$10,12)*VLOOKUP($A87,'vehicle multiplier'!$B$2:$M$10,(COLUMN(F87)-1))*VLOOKUP($B87,'vehicle multiplier'!$B$12:$L$61,(COLUMN(F87)-1)),0)</f>
        <v>0</v>
      </c>
      <c r="G87" s="180">
        <f>ROUND(VLOOKUP($A87,'vehicle multiplier'!$B$2:$M$10,12)*VLOOKUP($A87,'vehicle multiplier'!$B$2:$M$10,(COLUMN(G87)-1))*VLOOKUP($B87,'vehicle multiplier'!$B$12:$L$61,(COLUMN(G87)-1)),0)</f>
        <v>0</v>
      </c>
      <c r="H87" s="180">
        <f>ROUND(VLOOKUP($A87,'vehicle multiplier'!$B$2:$M$10,12)*VLOOKUP($A87,'vehicle multiplier'!$B$2:$M$10,(COLUMN(H87)-1))*VLOOKUP($B87,'vehicle multiplier'!$B$12:$L$61,(COLUMN(H87)-1)),0)</f>
        <v>0</v>
      </c>
      <c r="I87" s="180">
        <f>ROUND(VLOOKUP($A87,'vehicle multiplier'!$B$2:$M$10,12)*VLOOKUP($A87,'vehicle multiplier'!$B$2:$M$10,(COLUMN(I87)-1))*VLOOKUP($B87,'vehicle multiplier'!$B$12:$L$61,(COLUMN(I87)-1)),0)</f>
        <v>0</v>
      </c>
      <c r="J87" s="180">
        <f>ROUND(VLOOKUP($A87,'vehicle multiplier'!$B$2:$M$10,12)*VLOOKUP($A87,'vehicle multiplier'!$B$2:$M$10,(COLUMN(J87)-1))*VLOOKUP($B87,'vehicle multiplier'!$B$12:$L$61,(COLUMN(J87)-1)),0)</f>
        <v>0</v>
      </c>
      <c r="K87" s="180">
        <f>ROUND(VLOOKUP($A87,'vehicle multiplier'!$B$2:$M$10,12)*VLOOKUP($A87,'vehicle multiplier'!$B$2:$M$10,(COLUMN(K87)-1))*VLOOKUP($B87,'vehicle multiplier'!$B$12:$L$61,(COLUMN(K87)-1)),0)</f>
        <v>0</v>
      </c>
      <c r="L87" s="180">
        <f>ROUND(VLOOKUP($A87,'vehicle multiplier'!$B$2:$M$10,12)*VLOOKUP($A87,'vehicle multiplier'!$B$2:$M$10,(COLUMN(L87)-1))*VLOOKUP($B87,'vehicle multiplier'!$B$12:$L$61,(COLUMN(L87)-1)),0)</f>
        <v>0</v>
      </c>
    </row>
    <row r="88" spans="1:12" x14ac:dyDescent="0.15">
      <c r="A88" s="138" t="s">
        <v>627</v>
      </c>
      <c r="B88" s="138">
        <v>37</v>
      </c>
      <c r="C88" s="136">
        <f>ROUND(VLOOKUP($A88,'vehicle multiplier'!$B$2:$M$10,12)*VLOOKUP($A88,'vehicle multiplier'!$B$2:$M$10,(COLUMN(C88)-1))*VLOOKUP($B88,'vehicle multiplier'!$B$12:$L$61,(COLUMN(C88)-1)),0)</f>
        <v>2624</v>
      </c>
      <c r="D88" s="136">
        <f>ROUND(VLOOKUP($A88,'vehicle multiplier'!$B$2:$M$10,12)*VLOOKUP($A88,'vehicle multiplier'!$B$2:$M$10,(COLUMN(D88)-1))*VLOOKUP($B88,'vehicle multiplier'!$B$12:$L$61,(COLUMN(D88)-1)),0)</f>
        <v>656</v>
      </c>
      <c r="E88" s="136">
        <f>ROUND(VLOOKUP($A88,'vehicle multiplier'!$B$2:$M$10,12)*VLOOKUP($A88,'vehicle multiplier'!$B$2:$M$10,(COLUMN(E88)-1))*VLOOKUP($B88,'vehicle multiplier'!$B$12:$L$61,(COLUMN(E88)-1)),0)</f>
        <v>619</v>
      </c>
      <c r="F88" s="180">
        <f>ROUND(VLOOKUP($A88,'vehicle multiplier'!$B$2:$M$10,12)*VLOOKUP($A88,'vehicle multiplier'!$B$2:$M$10,(COLUMN(F88)-1))*VLOOKUP($B88,'vehicle multiplier'!$B$12:$L$61,(COLUMN(F88)-1)),0)</f>
        <v>0</v>
      </c>
      <c r="G88" s="180">
        <f>ROUND(VLOOKUP($A88,'vehicle multiplier'!$B$2:$M$10,12)*VLOOKUP($A88,'vehicle multiplier'!$B$2:$M$10,(COLUMN(G88)-1))*VLOOKUP($B88,'vehicle multiplier'!$B$12:$L$61,(COLUMN(G88)-1)),0)</f>
        <v>0</v>
      </c>
      <c r="H88" s="180">
        <f>ROUND(VLOOKUP($A88,'vehicle multiplier'!$B$2:$M$10,12)*VLOOKUP($A88,'vehicle multiplier'!$B$2:$M$10,(COLUMN(H88)-1))*VLOOKUP($B88,'vehicle multiplier'!$B$12:$L$61,(COLUMN(H88)-1)),0)</f>
        <v>0</v>
      </c>
      <c r="I88" s="180">
        <f>ROUND(VLOOKUP($A88,'vehicle multiplier'!$B$2:$M$10,12)*VLOOKUP($A88,'vehicle multiplier'!$B$2:$M$10,(COLUMN(I88)-1))*VLOOKUP($B88,'vehicle multiplier'!$B$12:$L$61,(COLUMN(I88)-1)),0)</f>
        <v>0</v>
      </c>
      <c r="J88" s="180">
        <f>ROUND(VLOOKUP($A88,'vehicle multiplier'!$B$2:$M$10,12)*VLOOKUP($A88,'vehicle multiplier'!$B$2:$M$10,(COLUMN(J88)-1))*VLOOKUP($B88,'vehicle multiplier'!$B$12:$L$61,(COLUMN(J88)-1)),0)</f>
        <v>0</v>
      </c>
      <c r="K88" s="180">
        <f>ROUND(VLOOKUP($A88,'vehicle multiplier'!$B$2:$M$10,12)*VLOOKUP($A88,'vehicle multiplier'!$B$2:$M$10,(COLUMN(K88)-1))*VLOOKUP($B88,'vehicle multiplier'!$B$12:$L$61,(COLUMN(K88)-1)),0)</f>
        <v>0</v>
      </c>
      <c r="L88" s="180">
        <f>ROUND(VLOOKUP($A88,'vehicle multiplier'!$B$2:$M$10,12)*VLOOKUP($A88,'vehicle multiplier'!$B$2:$M$10,(COLUMN(L88)-1))*VLOOKUP($B88,'vehicle multiplier'!$B$12:$L$61,(COLUMN(L88)-1)),0)</f>
        <v>0</v>
      </c>
    </row>
    <row r="89" spans="1:12" x14ac:dyDescent="0.15">
      <c r="A89" s="138" t="s">
        <v>627</v>
      </c>
      <c r="B89" s="138">
        <v>38</v>
      </c>
      <c r="C89" s="136">
        <f>ROUND(VLOOKUP($A89,'vehicle multiplier'!$B$2:$M$10,12)*VLOOKUP($A89,'vehicle multiplier'!$B$2:$M$10,(COLUMN(C89)-1))*VLOOKUP($B89,'vehicle multiplier'!$B$12:$L$61,(COLUMN(C89)-1)),0)</f>
        <v>2655</v>
      </c>
      <c r="D89" s="136">
        <f>ROUND(VLOOKUP($A89,'vehicle multiplier'!$B$2:$M$10,12)*VLOOKUP($A89,'vehicle multiplier'!$B$2:$M$10,(COLUMN(D89)-1))*VLOOKUP($B89,'vehicle multiplier'!$B$12:$L$61,(COLUMN(D89)-1)),0)</f>
        <v>664</v>
      </c>
      <c r="E89" s="136">
        <f>ROUND(VLOOKUP($A89,'vehicle multiplier'!$B$2:$M$10,12)*VLOOKUP($A89,'vehicle multiplier'!$B$2:$M$10,(COLUMN(E89)-1))*VLOOKUP($B89,'vehicle multiplier'!$B$12:$L$61,(COLUMN(E89)-1)),0)</f>
        <v>626</v>
      </c>
      <c r="F89" s="180">
        <f>ROUND(VLOOKUP($A89,'vehicle multiplier'!$B$2:$M$10,12)*VLOOKUP($A89,'vehicle multiplier'!$B$2:$M$10,(COLUMN(F89)-1))*VLOOKUP($B89,'vehicle multiplier'!$B$12:$L$61,(COLUMN(F89)-1)),0)</f>
        <v>0</v>
      </c>
      <c r="G89" s="180">
        <f>ROUND(VLOOKUP($A89,'vehicle multiplier'!$B$2:$M$10,12)*VLOOKUP($A89,'vehicle multiplier'!$B$2:$M$10,(COLUMN(G89)-1))*VLOOKUP($B89,'vehicle multiplier'!$B$12:$L$61,(COLUMN(G89)-1)),0)</f>
        <v>0</v>
      </c>
      <c r="H89" s="180">
        <f>ROUND(VLOOKUP($A89,'vehicle multiplier'!$B$2:$M$10,12)*VLOOKUP($A89,'vehicle multiplier'!$B$2:$M$10,(COLUMN(H89)-1))*VLOOKUP($B89,'vehicle multiplier'!$B$12:$L$61,(COLUMN(H89)-1)),0)</f>
        <v>0</v>
      </c>
      <c r="I89" s="180">
        <f>ROUND(VLOOKUP($A89,'vehicle multiplier'!$B$2:$M$10,12)*VLOOKUP($A89,'vehicle multiplier'!$B$2:$M$10,(COLUMN(I89)-1))*VLOOKUP($B89,'vehicle multiplier'!$B$12:$L$61,(COLUMN(I89)-1)),0)</f>
        <v>0</v>
      </c>
      <c r="J89" s="180">
        <f>ROUND(VLOOKUP($A89,'vehicle multiplier'!$B$2:$M$10,12)*VLOOKUP($A89,'vehicle multiplier'!$B$2:$M$10,(COLUMN(J89)-1))*VLOOKUP($B89,'vehicle multiplier'!$B$12:$L$61,(COLUMN(J89)-1)),0)</f>
        <v>0</v>
      </c>
      <c r="K89" s="180">
        <f>ROUND(VLOOKUP($A89,'vehicle multiplier'!$B$2:$M$10,12)*VLOOKUP($A89,'vehicle multiplier'!$B$2:$M$10,(COLUMN(K89)-1))*VLOOKUP($B89,'vehicle multiplier'!$B$12:$L$61,(COLUMN(K89)-1)),0)</f>
        <v>0</v>
      </c>
      <c r="L89" s="180">
        <f>ROUND(VLOOKUP($A89,'vehicle multiplier'!$B$2:$M$10,12)*VLOOKUP($A89,'vehicle multiplier'!$B$2:$M$10,(COLUMN(L89)-1))*VLOOKUP($B89,'vehicle multiplier'!$B$12:$L$61,(COLUMN(L89)-1)),0)</f>
        <v>0</v>
      </c>
    </row>
    <row r="90" spans="1:12" x14ac:dyDescent="0.15">
      <c r="A90" s="138" t="s">
        <v>627</v>
      </c>
      <c r="B90" s="138">
        <v>39</v>
      </c>
      <c r="C90" s="136">
        <f>ROUND(VLOOKUP($A90,'vehicle multiplier'!$B$2:$M$10,12)*VLOOKUP($A90,'vehicle multiplier'!$B$2:$M$10,(COLUMN(C90)-1))*VLOOKUP($B90,'vehicle multiplier'!$B$12:$L$61,(COLUMN(C90)-1)),0)</f>
        <v>2685</v>
      </c>
      <c r="D90" s="136">
        <f>ROUND(VLOOKUP($A90,'vehicle multiplier'!$B$2:$M$10,12)*VLOOKUP($A90,'vehicle multiplier'!$B$2:$M$10,(COLUMN(D90)-1))*VLOOKUP($B90,'vehicle multiplier'!$B$12:$L$61,(COLUMN(D90)-1)),0)</f>
        <v>671</v>
      </c>
      <c r="E90" s="136">
        <f>ROUND(VLOOKUP($A90,'vehicle multiplier'!$B$2:$M$10,12)*VLOOKUP($A90,'vehicle multiplier'!$B$2:$M$10,(COLUMN(E90)-1))*VLOOKUP($B90,'vehicle multiplier'!$B$12:$L$61,(COLUMN(E90)-1)),0)</f>
        <v>633</v>
      </c>
      <c r="F90" s="180">
        <f>ROUND(VLOOKUP($A90,'vehicle multiplier'!$B$2:$M$10,12)*VLOOKUP($A90,'vehicle multiplier'!$B$2:$M$10,(COLUMN(F90)-1))*VLOOKUP($B90,'vehicle multiplier'!$B$12:$L$61,(COLUMN(F90)-1)),0)</f>
        <v>0</v>
      </c>
      <c r="G90" s="180">
        <f>ROUND(VLOOKUP($A90,'vehicle multiplier'!$B$2:$M$10,12)*VLOOKUP($A90,'vehicle multiplier'!$B$2:$M$10,(COLUMN(G90)-1))*VLOOKUP($B90,'vehicle multiplier'!$B$12:$L$61,(COLUMN(G90)-1)),0)</f>
        <v>0</v>
      </c>
      <c r="H90" s="180">
        <f>ROUND(VLOOKUP($A90,'vehicle multiplier'!$B$2:$M$10,12)*VLOOKUP($A90,'vehicle multiplier'!$B$2:$M$10,(COLUMN(H90)-1))*VLOOKUP($B90,'vehicle multiplier'!$B$12:$L$61,(COLUMN(H90)-1)),0)</f>
        <v>0</v>
      </c>
      <c r="I90" s="180">
        <f>ROUND(VLOOKUP($A90,'vehicle multiplier'!$B$2:$M$10,12)*VLOOKUP($A90,'vehicle multiplier'!$B$2:$M$10,(COLUMN(I90)-1))*VLOOKUP($B90,'vehicle multiplier'!$B$12:$L$61,(COLUMN(I90)-1)),0)</f>
        <v>0</v>
      </c>
      <c r="J90" s="180">
        <f>ROUND(VLOOKUP($A90,'vehicle multiplier'!$B$2:$M$10,12)*VLOOKUP($A90,'vehicle multiplier'!$B$2:$M$10,(COLUMN(J90)-1))*VLOOKUP($B90,'vehicle multiplier'!$B$12:$L$61,(COLUMN(J90)-1)),0)</f>
        <v>0</v>
      </c>
      <c r="K90" s="180">
        <f>ROUND(VLOOKUP($A90,'vehicle multiplier'!$B$2:$M$10,12)*VLOOKUP($A90,'vehicle multiplier'!$B$2:$M$10,(COLUMN(K90)-1))*VLOOKUP($B90,'vehicle multiplier'!$B$12:$L$61,(COLUMN(K90)-1)),0)</f>
        <v>0</v>
      </c>
      <c r="L90" s="180">
        <f>ROUND(VLOOKUP($A90,'vehicle multiplier'!$B$2:$M$10,12)*VLOOKUP($A90,'vehicle multiplier'!$B$2:$M$10,(COLUMN(L90)-1))*VLOOKUP($B90,'vehicle multiplier'!$B$12:$L$61,(COLUMN(L90)-1)),0)</f>
        <v>0</v>
      </c>
    </row>
    <row r="91" spans="1:12" x14ac:dyDescent="0.15">
      <c r="A91" s="138" t="s">
        <v>627</v>
      </c>
      <c r="B91" s="138">
        <v>40</v>
      </c>
      <c r="C91" s="136">
        <f>ROUND(VLOOKUP($A91,'vehicle multiplier'!$B$2:$M$10,12)*VLOOKUP($A91,'vehicle multiplier'!$B$2:$M$10,(COLUMN(C91)-1))*VLOOKUP($B91,'vehicle multiplier'!$B$12:$L$61,(COLUMN(C91)-1)),0)</f>
        <v>2715</v>
      </c>
      <c r="D91" s="136">
        <f>ROUND(VLOOKUP($A91,'vehicle multiplier'!$B$2:$M$10,12)*VLOOKUP($A91,'vehicle multiplier'!$B$2:$M$10,(COLUMN(D91)-1))*VLOOKUP($B91,'vehicle multiplier'!$B$12:$L$61,(COLUMN(D91)-1)),0)</f>
        <v>679</v>
      </c>
      <c r="E91" s="136">
        <f>ROUND(VLOOKUP($A91,'vehicle multiplier'!$B$2:$M$10,12)*VLOOKUP($A91,'vehicle multiplier'!$B$2:$M$10,(COLUMN(E91)-1))*VLOOKUP($B91,'vehicle multiplier'!$B$12:$L$61,(COLUMN(E91)-1)),0)</f>
        <v>640</v>
      </c>
      <c r="F91" s="180">
        <f>ROUND(VLOOKUP($A91,'vehicle multiplier'!$B$2:$M$10,12)*VLOOKUP($A91,'vehicle multiplier'!$B$2:$M$10,(COLUMN(F91)-1))*VLOOKUP($B91,'vehicle multiplier'!$B$12:$L$61,(COLUMN(F91)-1)),0)</f>
        <v>0</v>
      </c>
      <c r="G91" s="180">
        <f>ROUND(VLOOKUP($A91,'vehicle multiplier'!$B$2:$M$10,12)*VLOOKUP($A91,'vehicle multiplier'!$B$2:$M$10,(COLUMN(G91)-1))*VLOOKUP($B91,'vehicle multiplier'!$B$12:$L$61,(COLUMN(G91)-1)),0)</f>
        <v>0</v>
      </c>
      <c r="H91" s="180">
        <f>ROUND(VLOOKUP($A91,'vehicle multiplier'!$B$2:$M$10,12)*VLOOKUP($A91,'vehicle multiplier'!$B$2:$M$10,(COLUMN(H91)-1))*VLOOKUP($B91,'vehicle multiplier'!$B$12:$L$61,(COLUMN(H91)-1)),0)</f>
        <v>0</v>
      </c>
      <c r="I91" s="180">
        <f>ROUND(VLOOKUP($A91,'vehicle multiplier'!$B$2:$M$10,12)*VLOOKUP($A91,'vehicle multiplier'!$B$2:$M$10,(COLUMN(I91)-1))*VLOOKUP($B91,'vehicle multiplier'!$B$12:$L$61,(COLUMN(I91)-1)),0)</f>
        <v>0</v>
      </c>
      <c r="J91" s="180">
        <f>ROUND(VLOOKUP($A91,'vehicle multiplier'!$B$2:$M$10,12)*VLOOKUP($A91,'vehicle multiplier'!$B$2:$M$10,(COLUMN(J91)-1))*VLOOKUP($B91,'vehicle multiplier'!$B$12:$L$61,(COLUMN(J91)-1)),0)</f>
        <v>0</v>
      </c>
      <c r="K91" s="180">
        <f>ROUND(VLOOKUP($A91,'vehicle multiplier'!$B$2:$M$10,12)*VLOOKUP($A91,'vehicle multiplier'!$B$2:$M$10,(COLUMN(K91)-1))*VLOOKUP($B91,'vehicle multiplier'!$B$12:$L$61,(COLUMN(K91)-1)),0)</f>
        <v>0</v>
      </c>
      <c r="L91" s="180">
        <f>ROUND(VLOOKUP($A91,'vehicle multiplier'!$B$2:$M$10,12)*VLOOKUP($A91,'vehicle multiplier'!$B$2:$M$10,(COLUMN(L91)-1))*VLOOKUP($B91,'vehicle multiplier'!$B$12:$L$61,(COLUMN(L91)-1)),0)</f>
        <v>0</v>
      </c>
    </row>
    <row r="92" spans="1:12" x14ac:dyDescent="0.15">
      <c r="A92" s="138" t="s">
        <v>627</v>
      </c>
      <c r="B92" s="138">
        <v>41</v>
      </c>
      <c r="C92" s="136">
        <f>ROUND(VLOOKUP($A92,'vehicle multiplier'!$B$2:$M$10,12)*VLOOKUP($A92,'vehicle multiplier'!$B$2:$M$10,(COLUMN(C92)-1))*VLOOKUP($B92,'vehicle multiplier'!$B$12:$L$61,(COLUMN(C92)-1)),0)</f>
        <v>2745</v>
      </c>
      <c r="D92" s="136">
        <f>ROUND(VLOOKUP($A92,'vehicle multiplier'!$B$2:$M$10,12)*VLOOKUP($A92,'vehicle multiplier'!$B$2:$M$10,(COLUMN(D92)-1))*VLOOKUP($B92,'vehicle multiplier'!$B$12:$L$61,(COLUMN(D92)-1)),0)</f>
        <v>686</v>
      </c>
      <c r="E92" s="136">
        <f>ROUND(VLOOKUP($A92,'vehicle multiplier'!$B$2:$M$10,12)*VLOOKUP($A92,'vehicle multiplier'!$B$2:$M$10,(COLUMN(E92)-1))*VLOOKUP($B92,'vehicle multiplier'!$B$12:$L$61,(COLUMN(E92)-1)),0)</f>
        <v>647</v>
      </c>
      <c r="F92" s="180">
        <f>ROUND(VLOOKUP($A92,'vehicle multiplier'!$B$2:$M$10,12)*VLOOKUP($A92,'vehicle multiplier'!$B$2:$M$10,(COLUMN(F92)-1))*VLOOKUP($B92,'vehicle multiplier'!$B$12:$L$61,(COLUMN(F92)-1)),0)</f>
        <v>0</v>
      </c>
      <c r="G92" s="180">
        <f>ROUND(VLOOKUP($A92,'vehicle multiplier'!$B$2:$M$10,12)*VLOOKUP($A92,'vehicle multiplier'!$B$2:$M$10,(COLUMN(G92)-1))*VLOOKUP($B92,'vehicle multiplier'!$B$12:$L$61,(COLUMN(G92)-1)),0)</f>
        <v>0</v>
      </c>
      <c r="H92" s="180">
        <f>ROUND(VLOOKUP($A92,'vehicle multiplier'!$B$2:$M$10,12)*VLOOKUP($A92,'vehicle multiplier'!$B$2:$M$10,(COLUMN(H92)-1))*VLOOKUP($B92,'vehicle multiplier'!$B$12:$L$61,(COLUMN(H92)-1)),0)</f>
        <v>0</v>
      </c>
      <c r="I92" s="180">
        <f>ROUND(VLOOKUP($A92,'vehicle multiplier'!$B$2:$M$10,12)*VLOOKUP($A92,'vehicle multiplier'!$B$2:$M$10,(COLUMN(I92)-1))*VLOOKUP($B92,'vehicle multiplier'!$B$12:$L$61,(COLUMN(I92)-1)),0)</f>
        <v>0</v>
      </c>
      <c r="J92" s="180">
        <f>ROUND(VLOOKUP($A92,'vehicle multiplier'!$B$2:$M$10,12)*VLOOKUP($A92,'vehicle multiplier'!$B$2:$M$10,(COLUMN(J92)-1))*VLOOKUP($B92,'vehicle multiplier'!$B$12:$L$61,(COLUMN(J92)-1)),0)</f>
        <v>0</v>
      </c>
      <c r="K92" s="180">
        <f>ROUND(VLOOKUP($A92,'vehicle multiplier'!$B$2:$M$10,12)*VLOOKUP($A92,'vehicle multiplier'!$B$2:$M$10,(COLUMN(K92)-1))*VLOOKUP($B92,'vehicle multiplier'!$B$12:$L$61,(COLUMN(K92)-1)),0)</f>
        <v>0</v>
      </c>
      <c r="L92" s="180">
        <f>ROUND(VLOOKUP($A92,'vehicle multiplier'!$B$2:$M$10,12)*VLOOKUP($A92,'vehicle multiplier'!$B$2:$M$10,(COLUMN(L92)-1))*VLOOKUP($B92,'vehicle multiplier'!$B$12:$L$61,(COLUMN(L92)-1)),0)</f>
        <v>0</v>
      </c>
    </row>
    <row r="93" spans="1:12" x14ac:dyDescent="0.15">
      <c r="A93" s="138" t="s">
        <v>627</v>
      </c>
      <c r="B93" s="138">
        <v>42</v>
      </c>
      <c r="C93" s="136">
        <f>ROUND(VLOOKUP($A93,'vehicle multiplier'!$B$2:$M$10,12)*VLOOKUP($A93,'vehicle multiplier'!$B$2:$M$10,(COLUMN(C93)-1))*VLOOKUP($B93,'vehicle multiplier'!$B$12:$L$61,(COLUMN(C93)-1)),0)</f>
        <v>2775</v>
      </c>
      <c r="D93" s="136">
        <f>ROUND(VLOOKUP($A93,'vehicle multiplier'!$B$2:$M$10,12)*VLOOKUP($A93,'vehicle multiplier'!$B$2:$M$10,(COLUMN(D93)-1))*VLOOKUP($B93,'vehicle multiplier'!$B$12:$L$61,(COLUMN(D93)-1)),0)</f>
        <v>694</v>
      </c>
      <c r="E93" s="136">
        <f>ROUND(VLOOKUP($A93,'vehicle multiplier'!$B$2:$M$10,12)*VLOOKUP($A93,'vehicle multiplier'!$B$2:$M$10,(COLUMN(E93)-1))*VLOOKUP($B93,'vehicle multiplier'!$B$12:$L$61,(COLUMN(E93)-1)),0)</f>
        <v>655</v>
      </c>
      <c r="F93" s="180">
        <f>ROUND(VLOOKUP($A93,'vehicle multiplier'!$B$2:$M$10,12)*VLOOKUP($A93,'vehicle multiplier'!$B$2:$M$10,(COLUMN(F93)-1))*VLOOKUP($B93,'vehicle multiplier'!$B$12:$L$61,(COLUMN(F93)-1)),0)</f>
        <v>0</v>
      </c>
      <c r="G93" s="180">
        <f>ROUND(VLOOKUP($A93,'vehicle multiplier'!$B$2:$M$10,12)*VLOOKUP($A93,'vehicle multiplier'!$B$2:$M$10,(COLUMN(G93)-1))*VLOOKUP($B93,'vehicle multiplier'!$B$12:$L$61,(COLUMN(G93)-1)),0)</f>
        <v>0</v>
      </c>
      <c r="H93" s="180">
        <f>ROUND(VLOOKUP($A93,'vehicle multiplier'!$B$2:$M$10,12)*VLOOKUP($A93,'vehicle multiplier'!$B$2:$M$10,(COLUMN(H93)-1))*VLOOKUP($B93,'vehicle multiplier'!$B$12:$L$61,(COLUMN(H93)-1)),0)</f>
        <v>0</v>
      </c>
      <c r="I93" s="180">
        <f>ROUND(VLOOKUP($A93,'vehicle multiplier'!$B$2:$M$10,12)*VLOOKUP($A93,'vehicle multiplier'!$B$2:$M$10,(COLUMN(I93)-1))*VLOOKUP($B93,'vehicle multiplier'!$B$12:$L$61,(COLUMN(I93)-1)),0)</f>
        <v>0</v>
      </c>
      <c r="J93" s="180">
        <f>ROUND(VLOOKUP($A93,'vehicle multiplier'!$B$2:$M$10,12)*VLOOKUP($A93,'vehicle multiplier'!$B$2:$M$10,(COLUMN(J93)-1))*VLOOKUP($B93,'vehicle multiplier'!$B$12:$L$61,(COLUMN(J93)-1)),0)</f>
        <v>0</v>
      </c>
      <c r="K93" s="180">
        <f>ROUND(VLOOKUP($A93,'vehicle multiplier'!$B$2:$M$10,12)*VLOOKUP($A93,'vehicle multiplier'!$B$2:$M$10,(COLUMN(K93)-1))*VLOOKUP($B93,'vehicle multiplier'!$B$12:$L$61,(COLUMN(K93)-1)),0)</f>
        <v>0</v>
      </c>
      <c r="L93" s="180">
        <f>ROUND(VLOOKUP($A93,'vehicle multiplier'!$B$2:$M$10,12)*VLOOKUP($A93,'vehicle multiplier'!$B$2:$M$10,(COLUMN(L93)-1))*VLOOKUP($B93,'vehicle multiplier'!$B$12:$L$61,(COLUMN(L93)-1)),0)</f>
        <v>0</v>
      </c>
    </row>
    <row r="94" spans="1:12" x14ac:dyDescent="0.15">
      <c r="A94" s="138" t="s">
        <v>627</v>
      </c>
      <c r="B94" s="138">
        <v>43</v>
      </c>
      <c r="C94" s="136">
        <f>ROUND(VLOOKUP($A94,'vehicle multiplier'!$B$2:$M$10,12)*VLOOKUP($A94,'vehicle multiplier'!$B$2:$M$10,(COLUMN(C94)-1))*VLOOKUP($B94,'vehicle multiplier'!$B$12:$L$61,(COLUMN(C94)-1)),0)</f>
        <v>2805</v>
      </c>
      <c r="D94" s="136">
        <f>ROUND(VLOOKUP($A94,'vehicle multiplier'!$B$2:$M$10,12)*VLOOKUP($A94,'vehicle multiplier'!$B$2:$M$10,(COLUMN(D94)-1))*VLOOKUP($B94,'vehicle multiplier'!$B$12:$L$61,(COLUMN(D94)-1)),0)</f>
        <v>701</v>
      </c>
      <c r="E94" s="136">
        <f>ROUND(VLOOKUP($A94,'vehicle multiplier'!$B$2:$M$10,12)*VLOOKUP($A94,'vehicle multiplier'!$B$2:$M$10,(COLUMN(E94)-1))*VLOOKUP($B94,'vehicle multiplier'!$B$12:$L$61,(COLUMN(E94)-1)),0)</f>
        <v>662</v>
      </c>
      <c r="F94" s="180">
        <f>ROUND(VLOOKUP($A94,'vehicle multiplier'!$B$2:$M$10,12)*VLOOKUP($A94,'vehicle multiplier'!$B$2:$M$10,(COLUMN(F94)-1))*VLOOKUP($B94,'vehicle multiplier'!$B$12:$L$61,(COLUMN(F94)-1)),0)</f>
        <v>0</v>
      </c>
      <c r="G94" s="180">
        <f>ROUND(VLOOKUP($A94,'vehicle multiplier'!$B$2:$M$10,12)*VLOOKUP($A94,'vehicle multiplier'!$B$2:$M$10,(COLUMN(G94)-1))*VLOOKUP($B94,'vehicle multiplier'!$B$12:$L$61,(COLUMN(G94)-1)),0)</f>
        <v>0</v>
      </c>
      <c r="H94" s="180">
        <f>ROUND(VLOOKUP($A94,'vehicle multiplier'!$B$2:$M$10,12)*VLOOKUP($A94,'vehicle multiplier'!$B$2:$M$10,(COLUMN(H94)-1))*VLOOKUP($B94,'vehicle multiplier'!$B$12:$L$61,(COLUMN(H94)-1)),0)</f>
        <v>0</v>
      </c>
      <c r="I94" s="180">
        <f>ROUND(VLOOKUP($A94,'vehicle multiplier'!$B$2:$M$10,12)*VLOOKUP($A94,'vehicle multiplier'!$B$2:$M$10,(COLUMN(I94)-1))*VLOOKUP($B94,'vehicle multiplier'!$B$12:$L$61,(COLUMN(I94)-1)),0)</f>
        <v>0</v>
      </c>
      <c r="J94" s="180">
        <f>ROUND(VLOOKUP($A94,'vehicle multiplier'!$B$2:$M$10,12)*VLOOKUP($A94,'vehicle multiplier'!$B$2:$M$10,(COLUMN(J94)-1))*VLOOKUP($B94,'vehicle multiplier'!$B$12:$L$61,(COLUMN(J94)-1)),0)</f>
        <v>0</v>
      </c>
      <c r="K94" s="180">
        <f>ROUND(VLOOKUP($A94,'vehicle multiplier'!$B$2:$M$10,12)*VLOOKUP($A94,'vehicle multiplier'!$B$2:$M$10,(COLUMN(K94)-1))*VLOOKUP($B94,'vehicle multiplier'!$B$12:$L$61,(COLUMN(K94)-1)),0)</f>
        <v>0</v>
      </c>
      <c r="L94" s="180">
        <f>ROUND(VLOOKUP($A94,'vehicle multiplier'!$B$2:$M$10,12)*VLOOKUP($A94,'vehicle multiplier'!$B$2:$M$10,(COLUMN(L94)-1))*VLOOKUP($B94,'vehicle multiplier'!$B$12:$L$61,(COLUMN(L94)-1)),0)</f>
        <v>0</v>
      </c>
    </row>
    <row r="95" spans="1:12" x14ac:dyDescent="0.15">
      <c r="A95" s="138" t="s">
        <v>627</v>
      </c>
      <c r="B95" s="138">
        <v>44</v>
      </c>
      <c r="C95" s="136">
        <f>ROUND(VLOOKUP($A95,'vehicle multiplier'!$B$2:$M$10,12)*VLOOKUP($A95,'vehicle multiplier'!$B$2:$M$10,(COLUMN(C95)-1))*VLOOKUP($B95,'vehicle multiplier'!$B$12:$L$61,(COLUMN(C95)-1)),0)</f>
        <v>2836</v>
      </c>
      <c r="D95" s="136">
        <f>ROUND(VLOOKUP($A95,'vehicle multiplier'!$B$2:$M$10,12)*VLOOKUP($A95,'vehicle multiplier'!$B$2:$M$10,(COLUMN(D95)-1))*VLOOKUP($B95,'vehicle multiplier'!$B$12:$L$61,(COLUMN(D95)-1)),0)</f>
        <v>709</v>
      </c>
      <c r="E95" s="136">
        <f>ROUND(VLOOKUP($A95,'vehicle multiplier'!$B$2:$M$10,12)*VLOOKUP($A95,'vehicle multiplier'!$B$2:$M$10,(COLUMN(E95)-1))*VLOOKUP($B95,'vehicle multiplier'!$B$12:$L$61,(COLUMN(E95)-1)),0)</f>
        <v>669</v>
      </c>
      <c r="F95" s="180">
        <f>ROUND(VLOOKUP($A95,'vehicle multiplier'!$B$2:$M$10,12)*VLOOKUP($A95,'vehicle multiplier'!$B$2:$M$10,(COLUMN(F95)-1))*VLOOKUP($B95,'vehicle multiplier'!$B$12:$L$61,(COLUMN(F95)-1)),0)</f>
        <v>0</v>
      </c>
      <c r="G95" s="180">
        <f>ROUND(VLOOKUP($A95,'vehicle multiplier'!$B$2:$M$10,12)*VLOOKUP($A95,'vehicle multiplier'!$B$2:$M$10,(COLUMN(G95)-1))*VLOOKUP($B95,'vehicle multiplier'!$B$12:$L$61,(COLUMN(G95)-1)),0)</f>
        <v>0</v>
      </c>
      <c r="H95" s="180">
        <f>ROUND(VLOOKUP($A95,'vehicle multiplier'!$B$2:$M$10,12)*VLOOKUP($A95,'vehicle multiplier'!$B$2:$M$10,(COLUMN(H95)-1))*VLOOKUP($B95,'vehicle multiplier'!$B$12:$L$61,(COLUMN(H95)-1)),0)</f>
        <v>0</v>
      </c>
      <c r="I95" s="180">
        <f>ROUND(VLOOKUP($A95,'vehicle multiplier'!$B$2:$M$10,12)*VLOOKUP($A95,'vehicle multiplier'!$B$2:$M$10,(COLUMN(I95)-1))*VLOOKUP($B95,'vehicle multiplier'!$B$12:$L$61,(COLUMN(I95)-1)),0)</f>
        <v>0</v>
      </c>
      <c r="J95" s="180">
        <f>ROUND(VLOOKUP($A95,'vehicle multiplier'!$B$2:$M$10,12)*VLOOKUP($A95,'vehicle multiplier'!$B$2:$M$10,(COLUMN(J95)-1))*VLOOKUP($B95,'vehicle multiplier'!$B$12:$L$61,(COLUMN(J95)-1)),0)</f>
        <v>0</v>
      </c>
      <c r="K95" s="180">
        <f>ROUND(VLOOKUP($A95,'vehicle multiplier'!$B$2:$M$10,12)*VLOOKUP($A95,'vehicle multiplier'!$B$2:$M$10,(COLUMN(K95)-1))*VLOOKUP($B95,'vehicle multiplier'!$B$12:$L$61,(COLUMN(K95)-1)),0)</f>
        <v>0</v>
      </c>
      <c r="L95" s="180">
        <f>ROUND(VLOOKUP($A95,'vehicle multiplier'!$B$2:$M$10,12)*VLOOKUP($A95,'vehicle multiplier'!$B$2:$M$10,(COLUMN(L95)-1))*VLOOKUP($B95,'vehicle multiplier'!$B$12:$L$61,(COLUMN(L95)-1)),0)</f>
        <v>0</v>
      </c>
    </row>
    <row r="96" spans="1:12" x14ac:dyDescent="0.15">
      <c r="A96" s="138" t="s">
        <v>627</v>
      </c>
      <c r="B96" s="138">
        <v>45</v>
      </c>
      <c r="C96" s="136">
        <f>ROUND(VLOOKUP($A96,'vehicle multiplier'!$B$2:$M$10,12)*VLOOKUP($A96,'vehicle multiplier'!$B$2:$M$10,(COLUMN(C96)-1))*VLOOKUP($B96,'vehicle multiplier'!$B$12:$L$61,(COLUMN(C96)-1)),0)</f>
        <v>2866</v>
      </c>
      <c r="D96" s="136">
        <f>ROUND(VLOOKUP($A96,'vehicle multiplier'!$B$2:$M$10,12)*VLOOKUP($A96,'vehicle multiplier'!$B$2:$M$10,(COLUMN(D96)-1))*VLOOKUP($B96,'vehicle multiplier'!$B$12:$L$61,(COLUMN(D96)-1)),0)</f>
        <v>716</v>
      </c>
      <c r="E96" s="136">
        <f>ROUND(VLOOKUP($A96,'vehicle multiplier'!$B$2:$M$10,12)*VLOOKUP($A96,'vehicle multiplier'!$B$2:$M$10,(COLUMN(E96)-1))*VLOOKUP($B96,'vehicle multiplier'!$B$12:$L$61,(COLUMN(E96)-1)),0)</f>
        <v>676</v>
      </c>
      <c r="F96" s="180">
        <f>ROUND(VLOOKUP($A96,'vehicle multiplier'!$B$2:$M$10,12)*VLOOKUP($A96,'vehicle multiplier'!$B$2:$M$10,(COLUMN(F96)-1))*VLOOKUP($B96,'vehicle multiplier'!$B$12:$L$61,(COLUMN(F96)-1)),0)</f>
        <v>0</v>
      </c>
      <c r="G96" s="180">
        <f>ROUND(VLOOKUP($A96,'vehicle multiplier'!$B$2:$M$10,12)*VLOOKUP($A96,'vehicle multiplier'!$B$2:$M$10,(COLUMN(G96)-1))*VLOOKUP($B96,'vehicle multiplier'!$B$12:$L$61,(COLUMN(G96)-1)),0)</f>
        <v>0</v>
      </c>
      <c r="H96" s="180">
        <f>ROUND(VLOOKUP($A96,'vehicle multiplier'!$B$2:$M$10,12)*VLOOKUP($A96,'vehicle multiplier'!$B$2:$M$10,(COLUMN(H96)-1))*VLOOKUP($B96,'vehicle multiplier'!$B$12:$L$61,(COLUMN(H96)-1)),0)</f>
        <v>0</v>
      </c>
      <c r="I96" s="180">
        <f>ROUND(VLOOKUP($A96,'vehicle multiplier'!$B$2:$M$10,12)*VLOOKUP($A96,'vehicle multiplier'!$B$2:$M$10,(COLUMN(I96)-1))*VLOOKUP($B96,'vehicle multiplier'!$B$12:$L$61,(COLUMN(I96)-1)),0)</f>
        <v>0</v>
      </c>
      <c r="J96" s="180">
        <f>ROUND(VLOOKUP($A96,'vehicle multiplier'!$B$2:$M$10,12)*VLOOKUP($A96,'vehicle multiplier'!$B$2:$M$10,(COLUMN(J96)-1))*VLOOKUP($B96,'vehicle multiplier'!$B$12:$L$61,(COLUMN(J96)-1)),0)</f>
        <v>0</v>
      </c>
      <c r="K96" s="180">
        <f>ROUND(VLOOKUP($A96,'vehicle multiplier'!$B$2:$M$10,12)*VLOOKUP($A96,'vehicle multiplier'!$B$2:$M$10,(COLUMN(K96)-1))*VLOOKUP($B96,'vehicle multiplier'!$B$12:$L$61,(COLUMN(K96)-1)),0)</f>
        <v>0</v>
      </c>
      <c r="L96" s="180">
        <f>ROUND(VLOOKUP($A96,'vehicle multiplier'!$B$2:$M$10,12)*VLOOKUP($A96,'vehicle multiplier'!$B$2:$M$10,(COLUMN(L96)-1))*VLOOKUP($B96,'vehicle multiplier'!$B$12:$L$61,(COLUMN(L96)-1)),0)</f>
        <v>0</v>
      </c>
    </row>
    <row r="97" spans="1:12" x14ac:dyDescent="0.15">
      <c r="A97" s="138" t="s">
        <v>627</v>
      </c>
      <c r="B97" s="138">
        <v>46</v>
      </c>
      <c r="C97" s="136">
        <f>ROUND(VLOOKUP($A97,'vehicle multiplier'!$B$2:$M$10,12)*VLOOKUP($A97,'vehicle multiplier'!$B$2:$M$10,(COLUMN(C97)-1))*VLOOKUP($B97,'vehicle multiplier'!$B$12:$L$61,(COLUMN(C97)-1)),0)</f>
        <v>2896</v>
      </c>
      <c r="D97" s="136">
        <f>ROUND(VLOOKUP($A97,'vehicle multiplier'!$B$2:$M$10,12)*VLOOKUP($A97,'vehicle multiplier'!$B$2:$M$10,(COLUMN(D97)-1))*VLOOKUP($B97,'vehicle multiplier'!$B$12:$L$61,(COLUMN(D97)-1)),0)</f>
        <v>724</v>
      </c>
      <c r="E97" s="136">
        <f>ROUND(VLOOKUP($A97,'vehicle multiplier'!$B$2:$M$10,12)*VLOOKUP($A97,'vehicle multiplier'!$B$2:$M$10,(COLUMN(E97)-1))*VLOOKUP($B97,'vehicle multiplier'!$B$12:$L$61,(COLUMN(E97)-1)),0)</f>
        <v>683</v>
      </c>
      <c r="F97" s="180">
        <f>ROUND(VLOOKUP($A97,'vehicle multiplier'!$B$2:$M$10,12)*VLOOKUP($A97,'vehicle multiplier'!$B$2:$M$10,(COLUMN(F97)-1))*VLOOKUP($B97,'vehicle multiplier'!$B$12:$L$61,(COLUMN(F97)-1)),0)</f>
        <v>0</v>
      </c>
      <c r="G97" s="180">
        <f>ROUND(VLOOKUP($A97,'vehicle multiplier'!$B$2:$M$10,12)*VLOOKUP($A97,'vehicle multiplier'!$B$2:$M$10,(COLUMN(G97)-1))*VLOOKUP($B97,'vehicle multiplier'!$B$12:$L$61,(COLUMN(G97)-1)),0)</f>
        <v>0</v>
      </c>
      <c r="H97" s="180">
        <f>ROUND(VLOOKUP($A97,'vehicle multiplier'!$B$2:$M$10,12)*VLOOKUP($A97,'vehicle multiplier'!$B$2:$M$10,(COLUMN(H97)-1))*VLOOKUP($B97,'vehicle multiplier'!$B$12:$L$61,(COLUMN(H97)-1)),0)</f>
        <v>0</v>
      </c>
      <c r="I97" s="180">
        <f>ROUND(VLOOKUP($A97,'vehicle multiplier'!$B$2:$M$10,12)*VLOOKUP($A97,'vehicle multiplier'!$B$2:$M$10,(COLUMN(I97)-1))*VLOOKUP($B97,'vehicle multiplier'!$B$12:$L$61,(COLUMN(I97)-1)),0)</f>
        <v>0</v>
      </c>
      <c r="J97" s="180">
        <f>ROUND(VLOOKUP($A97,'vehicle multiplier'!$B$2:$M$10,12)*VLOOKUP($A97,'vehicle multiplier'!$B$2:$M$10,(COLUMN(J97)-1))*VLOOKUP($B97,'vehicle multiplier'!$B$12:$L$61,(COLUMN(J97)-1)),0)</f>
        <v>0</v>
      </c>
      <c r="K97" s="180">
        <f>ROUND(VLOOKUP($A97,'vehicle multiplier'!$B$2:$M$10,12)*VLOOKUP($A97,'vehicle multiplier'!$B$2:$M$10,(COLUMN(K97)-1))*VLOOKUP($B97,'vehicle multiplier'!$B$12:$L$61,(COLUMN(K97)-1)),0)</f>
        <v>0</v>
      </c>
      <c r="L97" s="180">
        <f>ROUND(VLOOKUP($A97,'vehicle multiplier'!$B$2:$M$10,12)*VLOOKUP($A97,'vehicle multiplier'!$B$2:$M$10,(COLUMN(L97)-1))*VLOOKUP($B97,'vehicle multiplier'!$B$12:$L$61,(COLUMN(L97)-1)),0)</f>
        <v>0</v>
      </c>
    </row>
    <row r="98" spans="1:12" x14ac:dyDescent="0.15">
      <c r="A98" s="138" t="s">
        <v>627</v>
      </c>
      <c r="B98" s="138">
        <v>47</v>
      </c>
      <c r="C98" s="136">
        <f>ROUND(VLOOKUP($A98,'vehicle multiplier'!$B$2:$M$10,12)*VLOOKUP($A98,'vehicle multiplier'!$B$2:$M$10,(COLUMN(C98)-1))*VLOOKUP($B98,'vehicle multiplier'!$B$12:$L$61,(COLUMN(C98)-1)),0)</f>
        <v>2926</v>
      </c>
      <c r="D98" s="136">
        <f>ROUND(VLOOKUP($A98,'vehicle multiplier'!$B$2:$M$10,12)*VLOOKUP($A98,'vehicle multiplier'!$B$2:$M$10,(COLUMN(D98)-1))*VLOOKUP($B98,'vehicle multiplier'!$B$12:$L$61,(COLUMN(D98)-1)),0)</f>
        <v>732</v>
      </c>
      <c r="E98" s="136">
        <f>ROUND(VLOOKUP($A98,'vehicle multiplier'!$B$2:$M$10,12)*VLOOKUP($A98,'vehicle multiplier'!$B$2:$M$10,(COLUMN(E98)-1))*VLOOKUP($B98,'vehicle multiplier'!$B$12:$L$61,(COLUMN(E98)-1)),0)</f>
        <v>690</v>
      </c>
      <c r="F98" s="180">
        <f>ROUND(VLOOKUP($A98,'vehicle multiplier'!$B$2:$M$10,12)*VLOOKUP($A98,'vehicle multiplier'!$B$2:$M$10,(COLUMN(F98)-1))*VLOOKUP($B98,'vehicle multiplier'!$B$12:$L$61,(COLUMN(F98)-1)),0)</f>
        <v>0</v>
      </c>
      <c r="G98" s="180">
        <f>ROUND(VLOOKUP($A98,'vehicle multiplier'!$B$2:$M$10,12)*VLOOKUP($A98,'vehicle multiplier'!$B$2:$M$10,(COLUMN(G98)-1))*VLOOKUP($B98,'vehicle multiplier'!$B$12:$L$61,(COLUMN(G98)-1)),0)</f>
        <v>0</v>
      </c>
      <c r="H98" s="180">
        <f>ROUND(VLOOKUP($A98,'vehicle multiplier'!$B$2:$M$10,12)*VLOOKUP($A98,'vehicle multiplier'!$B$2:$M$10,(COLUMN(H98)-1))*VLOOKUP($B98,'vehicle multiplier'!$B$12:$L$61,(COLUMN(H98)-1)),0)</f>
        <v>0</v>
      </c>
      <c r="I98" s="180">
        <f>ROUND(VLOOKUP($A98,'vehicle multiplier'!$B$2:$M$10,12)*VLOOKUP($A98,'vehicle multiplier'!$B$2:$M$10,(COLUMN(I98)-1))*VLOOKUP($B98,'vehicle multiplier'!$B$12:$L$61,(COLUMN(I98)-1)),0)</f>
        <v>0</v>
      </c>
      <c r="J98" s="180">
        <f>ROUND(VLOOKUP($A98,'vehicle multiplier'!$B$2:$M$10,12)*VLOOKUP($A98,'vehicle multiplier'!$B$2:$M$10,(COLUMN(J98)-1))*VLOOKUP($B98,'vehicle multiplier'!$B$12:$L$61,(COLUMN(J98)-1)),0)</f>
        <v>0</v>
      </c>
      <c r="K98" s="180">
        <f>ROUND(VLOOKUP($A98,'vehicle multiplier'!$B$2:$M$10,12)*VLOOKUP($A98,'vehicle multiplier'!$B$2:$M$10,(COLUMN(K98)-1))*VLOOKUP($B98,'vehicle multiplier'!$B$12:$L$61,(COLUMN(K98)-1)),0)</f>
        <v>0</v>
      </c>
      <c r="L98" s="180">
        <f>ROUND(VLOOKUP($A98,'vehicle multiplier'!$B$2:$M$10,12)*VLOOKUP($A98,'vehicle multiplier'!$B$2:$M$10,(COLUMN(L98)-1))*VLOOKUP($B98,'vehicle multiplier'!$B$12:$L$61,(COLUMN(L98)-1)),0)</f>
        <v>0</v>
      </c>
    </row>
    <row r="99" spans="1:12" x14ac:dyDescent="0.15">
      <c r="A99" s="138" t="s">
        <v>627</v>
      </c>
      <c r="B99" s="138">
        <v>48</v>
      </c>
      <c r="C99" s="136">
        <f>ROUND(VLOOKUP($A99,'vehicle multiplier'!$B$2:$M$10,12)*VLOOKUP($A99,'vehicle multiplier'!$B$2:$M$10,(COLUMN(C99)-1))*VLOOKUP($B99,'vehicle multiplier'!$B$12:$L$61,(COLUMN(C99)-1)),0)</f>
        <v>2956</v>
      </c>
      <c r="D99" s="136">
        <f>ROUND(VLOOKUP($A99,'vehicle multiplier'!$B$2:$M$10,12)*VLOOKUP($A99,'vehicle multiplier'!$B$2:$M$10,(COLUMN(D99)-1))*VLOOKUP($B99,'vehicle multiplier'!$B$12:$L$61,(COLUMN(D99)-1)),0)</f>
        <v>739</v>
      </c>
      <c r="E99" s="136">
        <f>ROUND(VLOOKUP($A99,'vehicle multiplier'!$B$2:$M$10,12)*VLOOKUP($A99,'vehicle multiplier'!$B$2:$M$10,(COLUMN(E99)-1))*VLOOKUP($B99,'vehicle multiplier'!$B$12:$L$61,(COLUMN(E99)-1)),0)</f>
        <v>697</v>
      </c>
      <c r="F99" s="180">
        <f>ROUND(VLOOKUP($A99,'vehicle multiplier'!$B$2:$M$10,12)*VLOOKUP($A99,'vehicle multiplier'!$B$2:$M$10,(COLUMN(F99)-1))*VLOOKUP($B99,'vehicle multiplier'!$B$12:$L$61,(COLUMN(F99)-1)),0)</f>
        <v>0</v>
      </c>
      <c r="G99" s="180">
        <f>ROUND(VLOOKUP($A99,'vehicle multiplier'!$B$2:$M$10,12)*VLOOKUP($A99,'vehicle multiplier'!$B$2:$M$10,(COLUMN(G99)-1))*VLOOKUP($B99,'vehicle multiplier'!$B$12:$L$61,(COLUMN(G99)-1)),0)</f>
        <v>0</v>
      </c>
      <c r="H99" s="180">
        <f>ROUND(VLOOKUP($A99,'vehicle multiplier'!$B$2:$M$10,12)*VLOOKUP($A99,'vehicle multiplier'!$B$2:$M$10,(COLUMN(H99)-1))*VLOOKUP($B99,'vehicle multiplier'!$B$12:$L$61,(COLUMN(H99)-1)),0)</f>
        <v>0</v>
      </c>
      <c r="I99" s="180">
        <f>ROUND(VLOOKUP($A99,'vehicle multiplier'!$B$2:$M$10,12)*VLOOKUP($A99,'vehicle multiplier'!$B$2:$M$10,(COLUMN(I99)-1))*VLOOKUP($B99,'vehicle multiplier'!$B$12:$L$61,(COLUMN(I99)-1)),0)</f>
        <v>0</v>
      </c>
      <c r="J99" s="180">
        <f>ROUND(VLOOKUP($A99,'vehicle multiplier'!$B$2:$M$10,12)*VLOOKUP($A99,'vehicle multiplier'!$B$2:$M$10,(COLUMN(J99)-1))*VLOOKUP($B99,'vehicle multiplier'!$B$12:$L$61,(COLUMN(J99)-1)),0)</f>
        <v>0</v>
      </c>
      <c r="K99" s="180">
        <f>ROUND(VLOOKUP($A99,'vehicle multiplier'!$B$2:$M$10,12)*VLOOKUP($A99,'vehicle multiplier'!$B$2:$M$10,(COLUMN(K99)-1))*VLOOKUP($B99,'vehicle multiplier'!$B$12:$L$61,(COLUMN(K99)-1)),0)</f>
        <v>0</v>
      </c>
      <c r="L99" s="180">
        <f>ROUND(VLOOKUP($A99,'vehicle multiplier'!$B$2:$M$10,12)*VLOOKUP($A99,'vehicle multiplier'!$B$2:$M$10,(COLUMN(L99)-1))*VLOOKUP($B99,'vehicle multiplier'!$B$12:$L$61,(COLUMN(L99)-1)),0)</f>
        <v>0</v>
      </c>
    </row>
    <row r="100" spans="1:12" x14ac:dyDescent="0.15">
      <c r="A100" s="138" t="s">
        <v>627</v>
      </c>
      <c r="B100" s="138">
        <v>49</v>
      </c>
      <c r="C100" s="136">
        <f>ROUND(VLOOKUP($A100,'vehicle multiplier'!$B$2:$M$10,12)*VLOOKUP($A100,'vehicle multiplier'!$B$2:$M$10,(COLUMN(C100)-1))*VLOOKUP($B100,'vehicle multiplier'!$B$12:$L$61,(COLUMN(C100)-1)),0)</f>
        <v>2986</v>
      </c>
      <c r="D100" s="136">
        <f>ROUND(VLOOKUP($A100,'vehicle multiplier'!$B$2:$M$10,12)*VLOOKUP($A100,'vehicle multiplier'!$B$2:$M$10,(COLUMN(D100)-1))*VLOOKUP($B100,'vehicle multiplier'!$B$12:$L$61,(COLUMN(D100)-1)),0)</f>
        <v>747</v>
      </c>
      <c r="E100" s="136">
        <f>ROUND(VLOOKUP($A100,'vehicle multiplier'!$B$2:$M$10,12)*VLOOKUP($A100,'vehicle multiplier'!$B$2:$M$10,(COLUMN(E100)-1))*VLOOKUP($B100,'vehicle multiplier'!$B$12:$L$61,(COLUMN(E100)-1)),0)</f>
        <v>704</v>
      </c>
      <c r="F100" s="180">
        <f>ROUND(VLOOKUP($A100,'vehicle multiplier'!$B$2:$M$10,12)*VLOOKUP($A100,'vehicle multiplier'!$B$2:$M$10,(COLUMN(F100)-1))*VLOOKUP($B100,'vehicle multiplier'!$B$12:$L$61,(COLUMN(F100)-1)),0)</f>
        <v>0</v>
      </c>
      <c r="G100" s="180">
        <f>ROUND(VLOOKUP($A100,'vehicle multiplier'!$B$2:$M$10,12)*VLOOKUP($A100,'vehicle multiplier'!$B$2:$M$10,(COLUMN(G100)-1))*VLOOKUP($B100,'vehicle multiplier'!$B$12:$L$61,(COLUMN(G100)-1)),0)</f>
        <v>0</v>
      </c>
      <c r="H100" s="180">
        <f>ROUND(VLOOKUP($A100,'vehicle multiplier'!$B$2:$M$10,12)*VLOOKUP($A100,'vehicle multiplier'!$B$2:$M$10,(COLUMN(H100)-1))*VLOOKUP($B100,'vehicle multiplier'!$B$12:$L$61,(COLUMN(H100)-1)),0)</f>
        <v>0</v>
      </c>
      <c r="I100" s="180">
        <f>ROUND(VLOOKUP($A100,'vehicle multiplier'!$B$2:$M$10,12)*VLOOKUP($A100,'vehicle multiplier'!$B$2:$M$10,(COLUMN(I100)-1))*VLOOKUP($B100,'vehicle multiplier'!$B$12:$L$61,(COLUMN(I100)-1)),0)</f>
        <v>0</v>
      </c>
      <c r="J100" s="180">
        <f>ROUND(VLOOKUP($A100,'vehicle multiplier'!$B$2:$M$10,12)*VLOOKUP($A100,'vehicle multiplier'!$B$2:$M$10,(COLUMN(J100)-1))*VLOOKUP($B100,'vehicle multiplier'!$B$12:$L$61,(COLUMN(J100)-1)),0)</f>
        <v>0</v>
      </c>
      <c r="K100" s="180">
        <f>ROUND(VLOOKUP($A100,'vehicle multiplier'!$B$2:$M$10,12)*VLOOKUP($A100,'vehicle multiplier'!$B$2:$M$10,(COLUMN(K100)-1))*VLOOKUP($B100,'vehicle multiplier'!$B$12:$L$61,(COLUMN(K100)-1)),0)</f>
        <v>0</v>
      </c>
      <c r="L100" s="180">
        <f>ROUND(VLOOKUP($A100,'vehicle multiplier'!$B$2:$M$10,12)*VLOOKUP($A100,'vehicle multiplier'!$B$2:$M$10,(COLUMN(L100)-1))*VLOOKUP($B100,'vehicle multiplier'!$B$12:$L$61,(COLUMN(L100)-1)),0)</f>
        <v>0</v>
      </c>
    </row>
    <row r="101" spans="1:12" x14ac:dyDescent="0.15">
      <c r="A101" s="138" t="s">
        <v>627</v>
      </c>
      <c r="B101" s="138">
        <v>50</v>
      </c>
      <c r="C101" s="136">
        <f>ROUND(VLOOKUP($A101,'vehicle multiplier'!$B$2:$M$10,12)*VLOOKUP($A101,'vehicle multiplier'!$B$2:$M$10,(COLUMN(C101)-1))*VLOOKUP($B101,'vehicle multiplier'!$B$12:$L$61,(COLUMN(C101)-1)),0)</f>
        <v>3017</v>
      </c>
      <c r="D101" s="136">
        <f>ROUND(VLOOKUP($A101,'vehicle multiplier'!$B$2:$M$10,12)*VLOOKUP($A101,'vehicle multiplier'!$B$2:$M$10,(COLUMN(D101)-1))*VLOOKUP($B101,'vehicle multiplier'!$B$12:$L$61,(COLUMN(D101)-1)),0)</f>
        <v>754</v>
      </c>
      <c r="E101" s="136">
        <f>ROUND(VLOOKUP($A101,'vehicle multiplier'!$B$2:$M$10,12)*VLOOKUP($A101,'vehicle multiplier'!$B$2:$M$10,(COLUMN(E101)-1))*VLOOKUP($B101,'vehicle multiplier'!$B$12:$L$61,(COLUMN(E101)-1)),0)</f>
        <v>711</v>
      </c>
      <c r="F101" s="180">
        <f>ROUND(VLOOKUP($A101,'vehicle multiplier'!$B$2:$M$10,12)*VLOOKUP($A101,'vehicle multiplier'!$B$2:$M$10,(COLUMN(F101)-1))*VLOOKUP($B101,'vehicle multiplier'!$B$12:$L$61,(COLUMN(F101)-1)),0)</f>
        <v>0</v>
      </c>
      <c r="G101" s="180">
        <f>ROUND(VLOOKUP($A101,'vehicle multiplier'!$B$2:$M$10,12)*VLOOKUP($A101,'vehicle multiplier'!$B$2:$M$10,(COLUMN(G101)-1))*VLOOKUP($B101,'vehicle multiplier'!$B$12:$L$61,(COLUMN(G101)-1)),0)</f>
        <v>0</v>
      </c>
      <c r="H101" s="180">
        <f>ROUND(VLOOKUP($A101,'vehicle multiplier'!$B$2:$M$10,12)*VLOOKUP($A101,'vehicle multiplier'!$B$2:$M$10,(COLUMN(H101)-1))*VLOOKUP($B101,'vehicle multiplier'!$B$12:$L$61,(COLUMN(H101)-1)),0)</f>
        <v>0</v>
      </c>
      <c r="I101" s="180">
        <f>ROUND(VLOOKUP($A101,'vehicle multiplier'!$B$2:$M$10,12)*VLOOKUP($A101,'vehicle multiplier'!$B$2:$M$10,(COLUMN(I101)-1))*VLOOKUP($B101,'vehicle multiplier'!$B$12:$L$61,(COLUMN(I101)-1)),0)</f>
        <v>0</v>
      </c>
      <c r="J101" s="180">
        <f>ROUND(VLOOKUP($A101,'vehicle multiplier'!$B$2:$M$10,12)*VLOOKUP($A101,'vehicle multiplier'!$B$2:$M$10,(COLUMN(J101)-1))*VLOOKUP($B101,'vehicle multiplier'!$B$12:$L$61,(COLUMN(J101)-1)),0)</f>
        <v>0</v>
      </c>
      <c r="K101" s="180">
        <f>ROUND(VLOOKUP($A101,'vehicle multiplier'!$B$2:$M$10,12)*VLOOKUP($A101,'vehicle multiplier'!$B$2:$M$10,(COLUMN(K101)-1))*VLOOKUP($B101,'vehicle multiplier'!$B$12:$L$61,(COLUMN(K101)-1)),0)</f>
        <v>0</v>
      </c>
      <c r="L101" s="180">
        <f>ROUND(VLOOKUP($A101,'vehicle multiplier'!$B$2:$M$10,12)*VLOOKUP($A101,'vehicle multiplier'!$B$2:$M$10,(COLUMN(L101)-1))*VLOOKUP($B101,'vehicle multiplier'!$B$12:$L$61,(COLUMN(L101)-1)),0)</f>
        <v>0</v>
      </c>
    </row>
    <row r="102" spans="1:12" x14ac:dyDescent="0.15">
      <c r="A102" s="138" t="s">
        <v>648</v>
      </c>
      <c r="B102" s="138">
        <v>1</v>
      </c>
      <c r="C102" s="136">
        <f>ROUND(VLOOKUP($A102,'vehicle multiplier'!$B$2:$M$10,12)*VLOOKUP($A102,'vehicle multiplier'!$B$2:$M$10,(COLUMN(C102)-1))*VLOOKUP($B102,'vehicle multiplier'!$B$12:$L$61,(COLUMN(C102)-1)),0)</f>
        <v>1692</v>
      </c>
      <c r="D102" s="136">
        <f>ROUND(VLOOKUP($A102,'vehicle multiplier'!$B$2:$M$10,12)*VLOOKUP($A102,'vehicle multiplier'!$B$2:$M$10,(COLUMN(D102)-1))*VLOOKUP($B102,'vehicle multiplier'!$B$12:$L$61,(COLUMN(D102)-1)),0)</f>
        <v>423</v>
      </c>
      <c r="E102" s="136">
        <f>ROUND(VLOOKUP($A102,'vehicle multiplier'!$B$2:$M$10,12)*VLOOKUP($A102,'vehicle multiplier'!$B$2:$M$10,(COLUMN(E102)-1))*VLOOKUP($B102,'vehicle multiplier'!$B$12:$L$61,(COLUMN(E102)-1)),0)</f>
        <v>399</v>
      </c>
      <c r="F102" s="180">
        <f>ROUND(VLOOKUP($A102,'vehicle multiplier'!$B$2:$M$10,12)*VLOOKUP($A102,'vehicle multiplier'!$B$2:$M$10,(COLUMN(F102)-1))*VLOOKUP($B102,'vehicle multiplier'!$B$12:$L$61,(COLUMN(F102)-1)),0)</f>
        <v>0</v>
      </c>
      <c r="G102" s="180">
        <f>ROUND(VLOOKUP($A102,'vehicle multiplier'!$B$2:$M$10,12)*VLOOKUP($A102,'vehicle multiplier'!$B$2:$M$10,(COLUMN(G102)-1))*VLOOKUP($B102,'vehicle multiplier'!$B$12:$L$61,(COLUMN(G102)-1)),0)</f>
        <v>0</v>
      </c>
      <c r="H102" s="180">
        <f>ROUND(VLOOKUP($A102,'vehicle multiplier'!$B$2:$M$10,12)*VLOOKUP($A102,'vehicle multiplier'!$B$2:$M$10,(COLUMN(H102)-1))*VLOOKUP($B102,'vehicle multiplier'!$B$12:$L$61,(COLUMN(H102)-1)),0)</f>
        <v>0</v>
      </c>
      <c r="I102" s="180">
        <f>ROUND(VLOOKUP($A102,'vehicle multiplier'!$B$2:$M$10,12)*VLOOKUP($A102,'vehicle multiplier'!$B$2:$M$10,(COLUMN(I102)-1))*VLOOKUP($B102,'vehicle multiplier'!$B$12:$L$61,(COLUMN(I102)-1)),0)</f>
        <v>0</v>
      </c>
      <c r="J102" s="180">
        <f>ROUND(VLOOKUP($A102,'vehicle multiplier'!$B$2:$M$10,12)*VLOOKUP($A102,'vehicle multiplier'!$B$2:$M$10,(COLUMN(J102)-1))*VLOOKUP($B102,'vehicle multiplier'!$B$12:$L$61,(COLUMN(J102)-1)),0)</f>
        <v>0</v>
      </c>
      <c r="K102" s="180">
        <f>ROUND(VLOOKUP($A102,'vehicle multiplier'!$B$2:$M$10,12)*VLOOKUP($A102,'vehicle multiplier'!$B$2:$M$10,(COLUMN(K102)-1))*VLOOKUP($B102,'vehicle multiplier'!$B$12:$L$61,(COLUMN(K102)-1)),0)</f>
        <v>0</v>
      </c>
      <c r="L102" s="180">
        <f>ROUND(VLOOKUP($A102,'vehicle multiplier'!$B$2:$M$10,12)*VLOOKUP($A102,'vehicle multiplier'!$B$2:$M$10,(COLUMN(L102)-1))*VLOOKUP($B102,'vehicle multiplier'!$B$12:$L$61,(COLUMN(L102)-1)),0)</f>
        <v>0</v>
      </c>
    </row>
    <row r="103" spans="1:12" x14ac:dyDescent="0.15">
      <c r="A103" s="138" t="s">
        <v>648</v>
      </c>
      <c r="B103" s="138">
        <v>2</v>
      </c>
      <c r="C103" s="136">
        <f>ROUND(VLOOKUP($A103,'vehicle multiplier'!$B$2:$M$10,12)*VLOOKUP($A103,'vehicle multiplier'!$B$2:$M$10,(COLUMN(C103)-1))*VLOOKUP($B103,'vehicle multiplier'!$B$12:$L$61,(COLUMN(C103)-1)),0)</f>
        <v>1725</v>
      </c>
      <c r="D103" s="136">
        <f>ROUND(VLOOKUP($A103,'vehicle multiplier'!$B$2:$M$10,12)*VLOOKUP($A103,'vehicle multiplier'!$B$2:$M$10,(COLUMN(D103)-1))*VLOOKUP($B103,'vehicle multiplier'!$B$12:$L$61,(COLUMN(D103)-1)),0)</f>
        <v>431</v>
      </c>
      <c r="E103" s="136">
        <f>ROUND(VLOOKUP($A103,'vehicle multiplier'!$B$2:$M$10,12)*VLOOKUP($A103,'vehicle multiplier'!$B$2:$M$10,(COLUMN(E103)-1))*VLOOKUP($B103,'vehicle multiplier'!$B$12:$L$61,(COLUMN(E103)-1)),0)</f>
        <v>407</v>
      </c>
      <c r="F103" s="180">
        <f>ROUND(VLOOKUP($A103,'vehicle multiplier'!$B$2:$M$10,12)*VLOOKUP($A103,'vehicle multiplier'!$B$2:$M$10,(COLUMN(F103)-1))*VLOOKUP($B103,'vehicle multiplier'!$B$12:$L$61,(COLUMN(F103)-1)),0)</f>
        <v>0</v>
      </c>
      <c r="G103" s="180">
        <f>ROUND(VLOOKUP($A103,'vehicle multiplier'!$B$2:$M$10,12)*VLOOKUP($A103,'vehicle multiplier'!$B$2:$M$10,(COLUMN(G103)-1))*VLOOKUP($B103,'vehicle multiplier'!$B$12:$L$61,(COLUMN(G103)-1)),0)</f>
        <v>0</v>
      </c>
      <c r="H103" s="180">
        <f>ROUND(VLOOKUP($A103,'vehicle multiplier'!$B$2:$M$10,12)*VLOOKUP($A103,'vehicle multiplier'!$B$2:$M$10,(COLUMN(H103)-1))*VLOOKUP($B103,'vehicle multiplier'!$B$12:$L$61,(COLUMN(H103)-1)),0)</f>
        <v>0</v>
      </c>
      <c r="I103" s="180">
        <f>ROUND(VLOOKUP($A103,'vehicle multiplier'!$B$2:$M$10,12)*VLOOKUP($A103,'vehicle multiplier'!$B$2:$M$10,(COLUMN(I103)-1))*VLOOKUP($B103,'vehicle multiplier'!$B$12:$L$61,(COLUMN(I103)-1)),0)</f>
        <v>0</v>
      </c>
      <c r="J103" s="180">
        <f>ROUND(VLOOKUP($A103,'vehicle multiplier'!$B$2:$M$10,12)*VLOOKUP($A103,'vehicle multiplier'!$B$2:$M$10,(COLUMN(J103)-1))*VLOOKUP($B103,'vehicle multiplier'!$B$12:$L$61,(COLUMN(J103)-1)),0)</f>
        <v>0</v>
      </c>
      <c r="K103" s="180">
        <f>ROUND(VLOOKUP($A103,'vehicle multiplier'!$B$2:$M$10,12)*VLOOKUP($A103,'vehicle multiplier'!$B$2:$M$10,(COLUMN(K103)-1))*VLOOKUP($B103,'vehicle multiplier'!$B$12:$L$61,(COLUMN(K103)-1)),0)</f>
        <v>0</v>
      </c>
      <c r="L103" s="180">
        <f>ROUND(VLOOKUP($A103,'vehicle multiplier'!$B$2:$M$10,12)*VLOOKUP($A103,'vehicle multiplier'!$B$2:$M$10,(COLUMN(L103)-1))*VLOOKUP($B103,'vehicle multiplier'!$B$12:$L$61,(COLUMN(L103)-1)),0)</f>
        <v>0</v>
      </c>
    </row>
    <row r="104" spans="1:12" x14ac:dyDescent="0.15">
      <c r="A104" s="138" t="s">
        <v>648</v>
      </c>
      <c r="B104" s="138">
        <v>3</v>
      </c>
      <c r="C104" s="136">
        <f>ROUND(VLOOKUP($A104,'vehicle multiplier'!$B$2:$M$10,12)*VLOOKUP($A104,'vehicle multiplier'!$B$2:$M$10,(COLUMN(C104)-1))*VLOOKUP($B104,'vehicle multiplier'!$B$12:$L$61,(COLUMN(C104)-1)),0)</f>
        <v>1759</v>
      </c>
      <c r="D104" s="136">
        <f>ROUND(VLOOKUP($A104,'vehicle multiplier'!$B$2:$M$10,12)*VLOOKUP($A104,'vehicle multiplier'!$B$2:$M$10,(COLUMN(D104)-1))*VLOOKUP($B104,'vehicle multiplier'!$B$12:$L$61,(COLUMN(D104)-1)),0)</f>
        <v>440</v>
      </c>
      <c r="E104" s="136">
        <f>ROUND(VLOOKUP($A104,'vehicle multiplier'!$B$2:$M$10,12)*VLOOKUP($A104,'vehicle multiplier'!$B$2:$M$10,(COLUMN(E104)-1))*VLOOKUP($B104,'vehicle multiplier'!$B$12:$L$61,(COLUMN(E104)-1)),0)</f>
        <v>415</v>
      </c>
      <c r="F104" s="180">
        <f>ROUND(VLOOKUP($A104,'vehicle multiplier'!$B$2:$M$10,12)*VLOOKUP($A104,'vehicle multiplier'!$B$2:$M$10,(COLUMN(F104)-1))*VLOOKUP($B104,'vehicle multiplier'!$B$12:$L$61,(COLUMN(F104)-1)),0)</f>
        <v>0</v>
      </c>
      <c r="G104" s="180">
        <f>ROUND(VLOOKUP($A104,'vehicle multiplier'!$B$2:$M$10,12)*VLOOKUP($A104,'vehicle multiplier'!$B$2:$M$10,(COLUMN(G104)-1))*VLOOKUP($B104,'vehicle multiplier'!$B$12:$L$61,(COLUMN(G104)-1)),0)</f>
        <v>0</v>
      </c>
      <c r="H104" s="180">
        <f>ROUND(VLOOKUP($A104,'vehicle multiplier'!$B$2:$M$10,12)*VLOOKUP($A104,'vehicle multiplier'!$B$2:$M$10,(COLUMN(H104)-1))*VLOOKUP($B104,'vehicle multiplier'!$B$12:$L$61,(COLUMN(H104)-1)),0)</f>
        <v>0</v>
      </c>
      <c r="I104" s="180">
        <f>ROUND(VLOOKUP($A104,'vehicle multiplier'!$B$2:$M$10,12)*VLOOKUP($A104,'vehicle multiplier'!$B$2:$M$10,(COLUMN(I104)-1))*VLOOKUP($B104,'vehicle multiplier'!$B$12:$L$61,(COLUMN(I104)-1)),0)</f>
        <v>0</v>
      </c>
      <c r="J104" s="180">
        <f>ROUND(VLOOKUP($A104,'vehicle multiplier'!$B$2:$M$10,12)*VLOOKUP($A104,'vehicle multiplier'!$B$2:$M$10,(COLUMN(J104)-1))*VLOOKUP($B104,'vehicle multiplier'!$B$12:$L$61,(COLUMN(J104)-1)),0)</f>
        <v>0</v>
      </c>
      <c r="K104" s="180">
        <f>ROUND(VLOOKUP($A104,'vehicle multiplier'!$B$2:$M$10,12)*VLOOKUP($A104,'vehicle multiplier'!$B$2:$M$10,(COLUMN(K104)-1))*VLOOKUP($B104,'vehicle multiplier'!$B$12:$L$61,(COLUMN(K104)-1)),0)</f>
        <v>0</v>
      </c>
      <c r="L104" s="180">
        <f>ROUND(VLOOKUP($A104,'vehicle multiplier'!$B$2:$M$10,12)*VLOOKUP($A104,'vehicle multiplier'!$B$2:$M$10,(COLUMN(L104)-1))*VLOOKUP($B104,'vehicle multiplier'!$B$12:$L$61,(COLUMN(L104)-1)),0)</f>
        <v>0</v>
      </c>
    </row>
    <row r="105" spans="1:12" x14ac:dyDescent="0.15">
      <c r="A105" s="138" t="s">
        <v>648</v>
      </c>
      <c r="B105" s="138">
        <v>4</v>
      </c>
      <c r="C105" s="136">
        <f>ROUND(VLOOKUP($A105,'vehicle multiplier'!$B$2:$M$10,12)*VLOOKUP($A105,'vehicle multiplier'!$B$2:$M$10,(COLUMN(C105)-1))*VLOOKUP($B105,'vehicle multiplier'!$B$12:$L$61,(COLUMN(C105)-1)),0)</f>
        <v>1792</v>
      </c>
      <c r="D105" s="136">
        <f>ROUND(VLOOKUP($A105,'vehicle multiplier'!$B$2:$M$10,12)*VLOOKUP($A105,'vehicle multiplier'!$B$2:$M$10,(COLUMN(D105)-1))*VLOOKUP($B105,'vehicle multiplier'!$B$12:$L$61,(COLUMN(D105)-1)),0)</f>
        <v>448</v>
      </c>
      <c r="E105" s="136">
        <f>ROUND(VLOOKUP($A105,'vehicle multiplier'!$B$2:$M$10,12)*VLOOKUP($A105,'vehicle multiplier'!$B$2:$M$10,(COLUMN(E105)-1))*VLOOKUP($B105,'vehicle multiplier'!$B$12:$L$61,(COLUMN(E105)-1)),0)</f>
        <v>423</v>
      </c>
      <c r="F105" s="180">
        <f>ROUND(VLOOKUP($A105,'vehicle multiplier'!$B$2:$M$10,12)*VLOOKUP($A105,'vehicle multiplier'!$B$2:$M$10,(COLUMN(F105)-1))*VLOOKUP($B105,'vehicle multiplier'!$B$12:$L$61,(COLUMN(F105)-1)),0)</f>
        <v>0</v>
      </c>
      <c r="G105" s="180">
        <f>ROUND(VLOOKUP($A105,'vehicle multiplier'!$B$2:$M$10,12)*VLOOKUP($A105,'vehicle multiplier'!$B$2:$M$10,(COLUMN(G105)-1))*VLOOKUP($B105,'vehicle multiplier'!$B$12:$L$61,(COLUMN(G105)-1)),0)</f>
        <v>0</v>
      </c>
      <c r="H105" s="180">
        <f>ROUND(VLOOKUP($A105,'vehicle multiplier'!$B$2:$M$10,12)*VLOOKUP($A105,'vehicle multiplier'!$B$2:$M$10,(COLUMN(H105)-1))*VLOOKUP($B105,'vehicle multiplier'!$B$12:$L$61,(COLUMN(H105)-1)),0)</f>
        <v>0</v>
      </c>
      <c r="I105" s="180">
        <f>ROUND(VLOOKUP($A105,'vehicle multiplier'!$B$2:$M$10,12)*VLOOKUP($A105,'vehicle multiplier'!$B$2:$M$10,(COLUMN(I105)-1))*VLOOKUP($B105,'vehicle multiplier'!$B$12:$L$61,(COLUMN(I105)-1)),0)</f>
        <v>0</v>
      </c>
      <c r="J105" s="180">
        <f>ROUND(VLOOKUP($A105,'vehicle multiplier'!$B$2:$M$10,12)*VLOOKUP($A105,'vehicle multiplier'!$B$2:$M$10,(COLUMN(J105)-1))*VLOOKUP($B105,'vehicle multiplier'!$B$12:$L$61,(COLUMN(J105)-1)),0)</f>
        <v>0</v>
      </c>
      <c r="K105" s="180">
        <f>ROUND(VLOOKUP($A105,'vehicle multiplier'!$B$2:$M$10,12)*VLOOKUP($A105,'vehicle multiplier'!$B$2:$M$10,(COLUMN(K105)-1))*VLOOKUP($B105,'vehicle multiplier'!$B$12:$L$61,(COLUMN(K105)-1)),0)</f>
        <v>0</v>
      </c>
      <c r="L105" s="180">
        <f>ROUND(VLOOKUP($A105,'vehicle multiplier'!$B$2:$M$10,12)*VLOOKUP($A105,'vehicle multiplier'!$B$2:$M$10,(COLUMN(L105)-1))*VLOOKUP($B105,'vehicle multiplier'!$B$12:$L$61,(COLUMN(L105)-1)),0)</f>
        <v>0</v>
      </c>
    </row>
    <row r="106" spans="1:12" x14ac:dyDescent="0.15">
      <c r="A106" s="138" t="s">
        <v>648</v>
      </c>
      <c r="B106" s="138">
        <v>5</v>
      </c>
      <c r="C106" s="136">
        <f>ROUND(VLOOKUP($A106,'vehicle multiplier'!$B$2:$M$10,12)*VLOOKUP($A106,'vehicle multiplier'!$B$2:$M$10,(COLUMN(C106)-1))*VLOOKUP($B106,'vehicle multiplier'!$B$12:$L$61,(COLUMN(C106)-1)),0)</f>
        <v>1825</v>
      </c>
      <c r="D106" s="136">
        <f>ROUND(VLOOKUP($A106,'vehicle multiplier'!$B$2:$M$10,12)*VLOOKUP($A106,'vehicle multiplier'!$B$2:$M$10,(COLUMN(D106)-1))*VLOOKUP($B106,'vehicle multiplier'!$B$12:$L$61,(COLUMN(D106)-1)),0)</f>
        <v>456</v>
      </c>
      <c r="E106" s="136">
        <f>ROUND(VLOOKUP($A106,'vehicle multiplier'!$B$2:$M$10,12)*VLOOKUP($A106,'vehicle multiplier'!$B$2:$M$10,(COLUMN(E106)-1))*VLOOKUP($B106,'vehicle multiplier'!$B$12:$L$61,(COLUMN(E106)-1)),0)</f>
        <v>430</v>
      </c>
      <c r="F106" s="180">
        <f>ROUND(VLOOKUP($A106,'vehicle multiplier'!$B$2:$M$10,12)*VLOOKUP($A106,'vehicle multiplier'!$B$2:$M$10,(COLUMN(F106)-1))*VLOOKUP($B106,'vehicle multiplier'!$B$12:$L$61,(COLUMN(F106)-1)),0)</f>
        <v>0</v>
      </c>
      <c r="G106" s="180">
        <f>ROUND(VLOOKUP($A106,'vehicle multiplier'!$B$2:$M$10,12)*VLOOKUP($A106,'vehicle multiplier'!$B$2:$M$10,(COLUMN(G106)-1))*VLOOKUP($B106,'vehicle multiplier'!$B$12:$L$61,(COLUMN(G106)-1)),0)</f>
        <v>0</v>
      </c>
      <c r="H106" s="180">
        <f>ROUND(VLOOKUP($A106,'vehicle multiplier'!$B$2:$M$10,12)*VLOOKUP($A106,'vehicle multiplier'!$B$2:$M$10,(COLUMN(H106)-1))*VLOOKUP($B106,'vehicle multiplier'!$B$12:$L$61,(COLUMN(H106)-1)),0)</f>
        <v>0</v>
      </c>
      <c r="I106" s="180">
        <f>ROUND(VLOOKUP($A106,'vehicle multiplier'!$B$2:$M$10,12)*VLOOKUP($A106,'vehicle multiplier'!$B$2:$M$10,(COLUMN(I106)-1))*VLOOKUP($B106,'vehicle multiplier'!$B$12:$L$61,(COLUMN(I106)-1)),0)</f>
        <v>0</v>
      </c>
      <c r="J106" s="180">
        <f>ROUND(VLOOKUP($A106,'vehicle multiplier'!$B$2:$M$10,12)*VLOOKUP($A106,'vehicle multiplier'!$B$2:$M$10,(COLUMN(J106)-1))*VLOOKUP($B106,'vehicle multiplier'!$B$12:$L$61,(COLUMN(J106)-1)),0)</f>
        <v>0</v>
      </c>
      <c r="K106" s="180">
        <f>ROUND(VLOOKUP($A106,'vehicle multiplier'!$B$2:$M$10,12)*VLOOKUP($A106,'vehicle multiplier'!$B$2:$M$10,(COLUMN(K106)-1))*VLOOKUP($B106,'vehicle multiplier'!$B$12:$L$61,(COLUMN(K106)-1)),0)</f>
        <v>0</v>
      </c>
      <c r="L106" s="180">
        <f>ROUND(VLOOKUP($A106,'vehicle multiplier'!$B$2:$M$10,12)*VLOOKUP($A106,'vehicle multiplier'!$B$2:$M$10,(COLUMN(L106)-1))*VLOOKUP($B106,'vehicle multiplier'!$B$12:$L$61,(COLUMN(L106)-1)),0)</f>
        <v>0</v>
      </c>
    </row>
    <row r="107" spans="1:12" x14ac:dyDescent="0.15">
      <c r="A107" s="138" t="s">
        <v>648</v>
      </c>
      <c r="B107" s="138">
        <v>6</v>
      </c>
      <c r="C107" s="136">
        <f>ROUND(VLOOKUP($A107,'vehicle multiplier'!$B$2:$M$10,12)*VLOOKUP($A107,'vehicle multiplier'!$B$2:$M$10,(COLUMN(C107)-1))*VLOOKUP($B107,'vehicle multiplier'!$B$12:$L$61,(COLUMN(C107)-1)),0)</f>
        <v>1858</v>
      </c>
      <c r="D107" s="136">
        <f>ROUND(VLOOKUP($A107,'vehicle multiplier'!$B$2:$M$10,12)*VLOOKUP($A107,'vehicle multiplier'!$B$2:$M$10,(COLUMN(D107)-1))*VLOOKUP($B107,'vehicle multiplier'!$B$12:$L$61,(COLUMN(D107)-1)),0)</f>
        <v>465</v>
      </c>
      <c r="E107" s="136">
        <f>ROUND(VLOOKUP($A107,'vehicle multiplier'!$B$2:$M$10,12)*VLOOKUP($A107,'vehicle multiplier'!$B$2:$M$10,(COLUMN(E107)-1))*VLOOKUP($B107,'vehicle multiplier'!$B$12:$L$61,(COLUMN(E107)-1)),0)</f>
        <v>438</v>
      </c>
      <c r="F107" s="180">
        <f>ROUND(VLOOKUP($A107,'vehicle multiplier'!$B$2:$M$10,12)*VLOOKUP($A107,'vehicle multiplier'!$B$2:$M$10,(COLUMN(F107)-1))*VLOOKUP($B107,'vehicle multiplier'!$B$12:$L$61,(COLUMN(F107)-1)),0)</f>
        <v>0</v>
      </c>
      <c r="G107" s="180">
        <f>ROUND(VLOOKUP($A107,'vehicle multiplier'!$B$2:$M$10,12)*VLOOKUP($A107,'vehicle multiplier'!$B$2:$M$10,(COLUMN(G107)-1))*VLOOKUP($B107,'vehicle multiplier'!$B$12:$L$61,(COLUMN(G107)-1)),0)</f>
        <v>0</v>
      </c>
      <c r="H107" s="180">
        <f>ROUND(VLOOKUP($A107,'vehicle multiplier'!$B$2:$M$10,12)*VLOOKUP($A107,'vehicle multiplier'!$B$2:$M$10,(COLUMN(H107)-1))*VLOOKUP($B107,'vehicle multiplier'!$B$12:$L$61,(COLUMN(H107)-1)),0)</f>
        <v>0</v>
      </c>
      <c r="I107" s="180">
        <f>ROUND(VLOOKUP($A107,'vehicle multiplier'!$B$2:$M$10,12)*VLOOKUP($A107,'vehicle multiplier'!$B$2:$M$10,(COLUMN(I107)-1))*VLOOKUP($B107,'vehicle multiplier'!$B$12:$L$61,(COLUMN(I107)-1)),0)</f>
        <v>0</v>
      </c>
      <c r="J107" s="180">
        <f>ROUND(VLOOKUP($A107,'vehicle multiplier'!$B$2:$M$10,12)*VLOOKUP($A107,'vehicle multiplier'!$B$2:$M$10,(COLUMN(J107)-1))*VLOOKUP($B107,'vehicle multiplier'!$B$12:$L$61,(COLUMN(J107)-1)),0)</f>
        <v>0</v>
      </c>
      <c r="K107" s="180">
        <f>ROUND(VLOOKUP($A107,'vehicle multiplier'!$B$2:$M$10,12)*VLOOKUP($A107,'vehicle multiplier'!$B$2:$M$10,(COLUMN(K107)-1))*VLOOKUP($B107,'vehicle multiplier'!$B$12:$L$61,(COLUMN(K107)-1)),0)</f>
        <v>0</v>
      </c>
      <c r="L107" s="180">
        <f>ROUND(VLOOKUP($A107,'vehicle multiplier'!$B$2:$M$10,12)*VLOOKUP($A107,'vehicle multiplier'!$B$2:$M$10,(COLUMN(L107)-1))*VLOOKUP($B107,'vehicle multiplier'!$B$12:$L$61,(COLUMN(L107)-1)),0)</f>
        <v>0</v>
      </c>
    </row>
    <row r="108" spans="1:12" x14ac:dyDescent="0.15">
      <c r="A108" s="138" t="s">
        <v>648</v>
      </c>
      <c r="B108" s="138">
        <v>7</v>
      </c>
      <c r="C108" s="136">
        <f>ROUND(VLOOKUP($A108,'vehicle multiplier'!$B$2:$M$10,12)*VLOOKUP($A108,'vehicle multiplier'!$B$2:$M$10,(COLUMN(C108)-1))*VLOOKUP($B108,'vehicle multiplier'!$B$12:$L$61,(COLUMN(C108)-1)),0)</f>
        <v>1891</v>
      </c>
      <c r="D108" s="136">
        <f>ROUND(VLOOKUP($A108,'vehicle multiplier'!$B$2:$M$10,12)*VLOOKUP($A108,'vehicle multiplier'!$B$2:$M$10,(COLUMN(D108)-1))*VLOOKUP($B108,'vehicle multiplier'!$B$12:$L$61,(COLUMN(D108)-1)),0)</f>
        <v>473</v>
      </c>
      <c r="E108" s="136">
        <f>ROUND(VLOOKUP($A108,'vehicle multiplier'!$B$2:$M$10,12)*VLOOKUP($A108,'vehicle multiplier'!$B$2:$M$10,(COLUMN(E108)-1))*VLOOKUP($B108,'vehicle multiplier'!$B$12:$L$61,(COLUMN(E108)-1)),0)</f>
        <v>446</v>
      </c>
      <c r="F108" s="180">
        <f>ROUND(VLOOKUP($A108,'vehicle multiplier'!$B$2:$M$10,12)*VLOOKUP($A108,'vehicle multiplier'!$B$2:$M$10,(COLUMN(F108)-1))*VLOOKUP($B108,'vehicle multiplier'!$B$12:$L$61,(COLUMN(F108)-1)),0)</f>
        <v>0</v>
      </c>
      <c r="G108" s="180">
        <f>ROUND(VLOOKUP($A108,'vehicle multiplier'!$B$2:$M$10,12)*VLOOKUP($A108,'vehicle multiplier'!$B$2:$M$10,(COLUMN(G108)-1))*VLOOKUP($B108,'vehicle multiplier'!$B$12:$L$61,(COLUMN(G108)-1)),0)</f>
        <v>0</v>
      </c>
      <c r="H108" s="180">
        <f>ROUND(VLOOKUP($A108,'vehicle multiplier'!$B$2:$M$10,12)*VLOOKUP($A108,'vehicle multiplier'!$B$2:$M$10,(COLUMN(H108)-1))*VLOOKUP($B108,'vehicle multiplier'!$B$12:$L$61,(COLUMN(H108)-1)),0)</f>
        <v>0</v>
      </c>
      <c r="I108" s="180">
        <f>ROUND(VLOOKUP($A108,'vehicle multiplier'!$B$2:$M$10,12)*VLOOKUP($A108,'vehicle multiplier'!$B$2:$M$10,(COLUMN(I108)-1))*VLOOKUP($B108,'vehicle multiplier'!$B$12:$L$61,(COLUMN(I108)-1)),0)</f>
        <v>0</v>
      </c>
      <c r="J108" s="180">
        <f>ROUND(VLOOKUP($A108,'vehicle multiplier'!$B$2:$M$10,12)*VLOOKUP($A108,'vehicle multiplier'!$B$2:$M$10,(COLUMN(J108)-1))*VLOOKUP($B108,'vehicle multiplier'!$B$12:$L$61,(COLUMN(J108)-1)),0)</f>
        <v>0</v>
      </c>
      <c r="K108" s="180">
        <f>ROUND(VLOOKUP($A108,'vehicle multiplier'!$B$2:$M$10,12)*VLOOKUP($A108,'vehicle multiplier'!$B$2:$M$10,(COLUMN(K108)-1))*VLOOKUP($B108,'vehicle multiplier'!$B$12:$L$61,(COLUMN(K108)-1)),0)</f>
        <v>0</v>
      </c>
      <c r="L108" s="180">
        <f>ROUND(VLOOKUP($A108,'vehicle multiplier'!$B$2:$M$10,12)*VLOOKUP($A108,'vehicle multiplier'!$B$2:$M$10,(COLUMN(L108)-1))*VLOOKUP($B108,'vehicle multiplier'!$B$12:$L$61,(COLUMN(L108)-1)),0)</f>
        <v>0</v>
      </c>
    </row>
    <row r="109" spans="1:12" x14ac:dyDescent="0.15">
      <c r="A109" s="138" t="s">
        <v>648</v>
      </c>
      <c r="B109" s="138">
        <v>8</v>
      </c>
      <c r="C109" s="136">
        <f>ROUND(VLOOKUP($A109,'vehicle multiplier'!$B$2:$M$10,12)*VLOOKUP($A109,'vehicle multiplier'!$B$2:$M$10,(COLUMN(C109)-1))*VLOOKUP($B109,'vehicle multiplier'!$B$12:$L$61,(COLUMN(C109)-1)),0)</f>
        <v>1925</v>
      </c>
      <c r="D109" s="136">
        <f>ROUND(VLOOKUP($A109,'vehicle multiplier'!$B$2:$M$10,12)*VLOOKUP($A109,'vehicle multiplier'!$B$2:$M$10,(COLUMN(D109)-1))*VLOOKUP($B109,'vehicle multiplier'!$B$12:$L$61,(COLUMN(D109)-1)),0)</f>
        <v>481</v>
      </c>
      <c r="E109" s="136">
        <f>ROUND(VLOOKUP($A109,'vehicle multiplier'!$B$2:$M$10,12)*VLOOKUP($A109,'vehicle multiplier'!$B$2:$M$10,(COLUMN(E109)-1))*VLOOKUP($B109,'vehicle multiplier'!$B$12:$L$61,(COLUMN(E109)-1)),0)</f>
        <v>454</v>
      </c>
      <c r="F109" s="180">
        <f>ROUND(VLOOKUP($A109,'vehicle multiplier'!$B$2:$M$10,12)*VLOOKUP($A109,'vehicle multiplier'!$B$2:$M$10,(COLUMN(F109)-1))*VLOOKUP($B109,'vehicle multiplier'!$B$12:$L$61,(COLUMN(F109)-1)),0)</f>
        <v>0</v>
      </c>
      <c r="G109" s="180">
        <f>ROUND(VLOOKUP($A109,'vehicle multiplier'!$B$2:$M$10,12)*VLOOKUP($A109,'vehicle multiplier'!$B$2:$M$10,(COLUMN(G109)-1))*VLOOKUP($B109,'vehicle multiplier'!$B$12:$L$61,(COLUMN(G109)-1)),0)</f>
        <v>0</v>
      </c>
      <c r="H109" s="180">
        <f>ROUND(VLOOKUP($A109,'vehicle multiplier'!$B$2:$M$10,12)*VLOOKUP($A109,'vehicle multiplier'!$B$2:$M$10,(COLUMN(H109)-1))*VLOOKUP($B109,'vehicle multiplier'!$B$12:$L$61,(COLUMN(H109)-1)),0)</f>
        <v>0</v>
      </c>
      <c r="I109" s="180">
        <f>ROUND(VLOOKUP($A109,'vehicle multiplier'!$B$2:$M$10,12)*VLOOKUP($A109,'vehicle multiplier'!$B$2:$M$10,(COLUMN(I109)-1))*VLOOKUP($B109,'vehicle multiplier'!$B$12:$L$61,(COLUMN(I109)-1)),0)</f>
        <v>0</v>
      </c>
      <c r="J109" s="180">
        <f>ROUND(VLOOKUP($A109,'vehicle multiplier'!$B$2:$M$10,12)*VLOOKUP($A109,'vehicle multiplier'!$B$2:$M$10,(COLUMN(J109)-1))*VLOOKUP($B109,'vehicle multiplier'!$B$12:$L$61,(COLUMN(J109)-1)),0)</f>
        <v>0</v>
      </c>
      <c r="K109" s="180">
        <f>ROUND(VLOOKUP($A109,'vehicle multiplier'!$B$2:$M$10,12)*VLOOKUP($A109,'vehicle multiplier'!$B$2:$M$10,(COLUMN(K109)-1))*VLOOKUP($B109,'vehicle multiplier'!$B$12:$L$61,(COLUMN(K109)-1)),0)</f>
        <v>0</v>
      </c>
      <c r="L109" s="180">
        <f>ROUND(VLOOKUP($A109,'vehicle multiplier'!$B$2:$M$10,12)*VLOOKUP($A109,'vehicle multiplier'!$B$2:$M$10,(COLUMN(L109)-1))*VLOOKUP($B109,'vehicle multiplier'!$B$12:$L$61,(COLUMN(L109)-1)),0)</f>
        <v>0</v>
      </c>
    </row>
    <row r="110" spans="1:12" x14ac:dyDescent="0.15">
      <c r="A110" s="138" t="s">
        <v>648</v>
      </c>
      <c r="B110" s="138">
        <v>9</v>
      </c>
      <c r="C110" s="136">
        <f>ROUND(VLOOKUP($A110,'vehicle multiplier'!$B$2:$M$10,12)*VLOOKUP($A110,'vehicle multiplier'!$B$2:$M$10,(COLUMN(C110)-1))*VLOOKUP($B110,'vehicle multiplier'!$B$12:$L$61,(COLUMN(C110)-1)),0)</f>
        <v>1958</v>
      </c>
      <c r="D110" s="136">
        <f>ROUND(VLOOKUP($A110,'vehicle multiplier'!$B$2:$M$10,12)*VLOOKUP($A110,'vehicle multiplier'!$B$2:$M$10,(COLUMN(D110)-1))*VLOOKUP($B110,'vehicle multiplier'!$B$12:$L$61,(COLUMN(D110)-1)),0)</f>
        <v>489</v>
      </c>
      <c r="E110" s="136">
        <f>ROUND(VLOOKUP($A110,'vehicle multiplier'!$B$2:$M$10,12)*VLOOKUP($A110,'vehicle multiplier'!$B$2:$M$10,(COLUMN(E110)-1))*VLOOKUP($B110,'vehicle multiplier'!$B$12:$L$61,(COLUMN(E110)-1)),0)</f>
        <v>462</v>
      </c>
      <c r="F110" s="180">
        <f>ROUND(VLOOKUP($A110,'vehicle multiplier'!$B$2:$M$10,12)*VLOOKUP($A110,'vehicle multiplier'!$B$2:$M$10,(COLUMN(F110)-1))*VLOOKUP($B110,'vehicle multiplier'!$B$12:$L$61,(COLUMN(F110)-1)),0)</f>
        <v>0</v>
      </c>
      <c r="G110" s="180">
        <f>ROUND(VLOOKUP($A110,'vehicle multiplier'!$B$2:$M$10,12)*VLOOKUP($A110,'vehicle multiplier'!$B$2:$M$10,(COLUMN(G110)-1))*VLOOKUP($B110,'vehicle multiplier'!$B$12:$L$61,(COLUMN(G110)-1)),0)</f>
        <v>0</v>
      </c>
      <c r="H110" s="180">
        <f>ROUND(VLOOKUP($A110,'vehicle multiplier'!$B$2:$M$10,12)*VLOOKUP($A110,'vehicle multiplier'!$B$2:$M$10,(COLUMN(H110)-1))*VLOOKUP($B110,'vehicle multiplier'!$B$12:$L$61,(COLUMN(H110)-1)),0)</f>
        <v>0</v>
      </c>
      <c r="I110" s="180">
        <f>ROUND(VLOOKUP($A110,'vehicle multiplier'!$B$2:$M$10,12)*VLOOKUP($A110,'vehicle multiplier'!$B$2:$M$10,(COLUMN(I110)-1))*VLOOKUP($B110,'vehicle multiplier'!$B$12:$L$61,(COLUMN(I110)-1)),0)</f>
        <v>0</v>
      </c>
      <c r="J110" s="180">
        <f>ROUND(VLOOKUP($A110,'vehicle multiplier'!$B$2:$M$10,12)*VLOOKUP($A110,'vehicle multiplier'!$B$2:$M$10,(COLUMN(J110)-1))*VLOOKUP($B110,'vehicle multiplier'!$B$12:$L$61,(COLUMN(J110)-1)),0)</f>
        <v>0</v>
      </c>
      <c r="K110" s="180">
        <f>ROUND(VLOOKUP($A110,'vehicle multiplier'!$B$2:$M$10,12)*VLOOKUP($A110,'vehicle multiplier'!$B$2:$M$10,(COLUMN(K110)-1))*VLOOKUP($B110,'vehicle multiplier'!$B$12:$L$61,(COLUMN(K110)-1)),0)</f>
        <v>0</v>
      </c>
      <c r="L110" s="180">
        <f>ROUND(VLOOKUP($A110,'vehicle multiplier'!$B$2:$M$10,12)*VLOOKUP($A110,'vehicle multiplier'!$B$2:$M$10,(COLUMN(L110)-1))*VLOOKUP($B110,'vehicle multiplier'!$B$12:$L$61,(COLUMN(L110)-1)),0)</f>
        <v>0</v>
      </c>
    </row>
    <row r="111" spans="1:12" x14ac:dyDescent="0.15">
      <c r="A111" s="138" t="s">
        <v>648</v>
      </c>
      <c r="B111" s="138">
        <v>10</v>
      </c>
      <c r="C111" s="136">
        <f>ROUND(VLOOKUP($A111,'vehicle multiplier'!$B$2:$M$10,12)*VLOOKUP($A111,'vehicle multiplier'!$B$2:$M$10,(COLUMN(C111)-1))*VLOOKUP($B111,'vehicle multiplier'!$B$12:$L$61,(COLUMN(C111)-1)),0)</f>
        <v>1991</v>
      </c>
      <c r="D111" s="136">
        <f>ROUND(VLOOKUP($A111,'vehicle multiplier'!$B$2:$M$10,12)*VLOOKUP($A111,'vehicle multiplier'!$B$2:$M$10,(COLUMN(D111)-1))*VLOOKUP($B111,'vehicle multiplier'!$B$12:$L$61,(COLUMN(D111)-1)),0)</f>
        <v>498</v>
      </c>
      <c r="E111" s="136">
        <f>ROUND(VLOOKUP($A111,'vehicle multiplier'!$B$2:$M$10,12)*VLOOKUP($A111,'vehicle multiplier'!$B$2:$M$10,(COLUMN(E111)-1))*VLOOKUP($B111,'vehicle multiplier'!$B$12:$L$61,(COLUMN(E111)-1)),0)</f>
        <v>470</v>
      </c>
      <c r="F111" s="180">
        <f>ROUND(VLOOKUP($A111,'vehicle multiplier'!$B$2:$M$10,12)*VLOOKUP($A111,'vehicle multiplier'!$B$2:$M$10,(COLUMN(F111)-1))*VLOOKUP($B111,'vehicle multiplier'!$B$12:$L$61,(COLUMN(F111)-1)),0)</f>
        <v>0</v>
      </c>
      <c r="G111" s="180">
        <f>ROUND(VLOOKUP($A111,'vehicle multiplier'!$B$2:$M$10,12)*VLOOKUP($A111,'vehicle multiplier'!$B$2:$M$10,(COLUMN(G111)-1))*VLOOKUP($B111,'vehicle multiplier'!$B$12:$L$61,(COLUMN(G111)-1)),0)</f>
        <v>0</v>
      </c>
      <c r="H111" s="180">
        <f>ROUND(VLOOKUP($A111,'vehicle multiplier'!$B$2:$M$10,12)*VLOOKUP($A111,'vehicle multiplier'!$B$2:$M$10,(COLUMN(H111)-1))*VLOOKUP($B111,'vehicle multiplier'!$B$12:$L$61,(COLUMN(H111)-1)),0)</f>
        <v>0</v>
      </c>
      <c r="I111" s="180">
        <f>ROUND(VLOOKUP($A111,'vehicle multiplier'!$B$2:$M$10,12)*VLOOKUP($A111,'vehicle multiplier'!$B$2:$M$10,(COLUMN(I111)-1))*VLOOKUP($B111,'vehicle multiplier'!$B$12:$L$61,(COLUMN(I111)-1)),0)</f>
        <v>0</v>
      </c>
      <c r="J111" s="180">
        <f>ROUND(VLOOKUP($A111,'vehicle multiplier'!$B$2:$M$10,12)*VLOOKUP($A111,'vehicle multiplier'!$B$2:$M$10,(COLUMN(J111)-1))*VLOOKUP($B111,'vehicle multiplier'!$B$12:$L$61,(COLUMN(J111)-1)),0)</f>
        <v>0</v>
      </c>
      <c r="K111" s="180">
        <f>ROUND(VLOOKUP($A111,'vehicle multiplier'!$B$2:$M$10,12)*VLOOKUP($A111,'vehicle multiplier'!$B$2:$M$10,(COLUMN(K111)-1))*VLOOKUP($B111,'vehicle multiplier'!$B$12:$L$61,(COLUMN(K111)-1)),0)</f>
        <v>0</v>
      </c>
      <c r="L111" s="180">
        <f>ROUND(VLOOKUP($A111,'vehicle multiplier'!$B$2:$M$10,12)*VLOOKUP($A111,'vehicle multiplier'!$B$2:$M$10,(COLUMN(L111)-1))*VLOOKUP($B111,'vehicle multiplier'!$B$12:$L$61,(COLUMN(L111)-1)),0)</f>
        <v>0</v>
      </c>
    </row>
    <row r="112" spans="1:12" x14ac:dyDescent="0.15">
      <c r="A112" s="138" t="s">
        <v>648</v>
      </c>
      <c r="B112" s="138">
        <v>11</v>
      </c>
      <c r="C112" s="136">
        <f>ROUND(VLOOKUP($A112,'vehicle multiplier'!$B$2:$M$10,12)*VLOOKUP($A112,'vehicle multiplier'!$B$2:$M$10,(COLUMN(C112)-1))*VLOOKUP($B112,'vehicle multiplier'!$B$12:$L$61,(COLUMN(C112)-1)),0)</f>
        <v>2024</v>
      </c>
      <c r="D112" s="136">
        <f>ROUND(VLOOKUP($A112,'vehicle multiplier'!$B$2:$M$10,12)*VLOOKUP($A112,'vehicle multiplier'!$B$2:$M$10,(COLUMN(D112)-1))*VLOOKUP($B112,'vehicle multiplier'!$B$12:$L$61,(COLUMN(D112)-1)),0)</f>
        <v>506</v>
      </c>
      <c r="E112" s="136">
        <f>ROUND(VLOOKUP($A112,'vehicle multiplier'!$B$2:$M$10,12)*VLOOKUP($A112,'vehicle multiplier'!$B$2:$M$10,(COLUMN(E112)-1))*VLOOKUP($B112,'vehicle multiplier'!$B$12:$L$61,(COLUMN(E112)-1)),0)</f>
        <v>477</v>
      </c>
      <c r="F112" s="180">
        <f>ROUND(VLOOKUP($A112,'vehicle multiplier'!$B$2:$M$10,12)*VLOOKUP($A112,'vehicle multiplier'!$B$2:$M$10,(COLUMN(F112)-1))*VLOOKUP($B112,'vehicle multiplier'!$B$12:$L$61,(COLUMN(F112)-1)),0)</f>
        <v>0</v>
      </c>
      <c r="G112" s="180">
        <f>ROUND(VLOOKUP($A112,'vehicle multiplier'!$B$2:$M$10,12)*VLOOKUP($A112,'vehicle multiplier'!$B$2:$M$10,(COLUMN(G112)-1))*VLOOKUP($B112,'vehicle multiplier'!$B$12:$L$61,(COLUMN(G112)-1)),0)</f>
        <v>0</v>
      </c>
      <c r="H112" s="180">
        <f>ROUND(VLOOKUP($A112,'vehicle multiplier'!$B$2:$M$10,12)*VLOOKUP($A112,'vehicle multiplier'!$B$2:$M$10,(COLUMN(H112)-1))*VLOOKUP($B112,'vehicle multiplier'!$B$12:$L$61,(COLUMN(H112)-1)),0)</f>
        <v>0</v>
      </c>
      <c r="I112" s="180">
        <f>ROUND(VLOOKUP($A112,'vehicle multiplier'!$B$2:$M$10,12)*VLOOKUP($A112,'vehicle multiplier'!$B$2:$M$10,(COLUMN(I112)-1))*VLOOKUP($B112,'vehicle multiplier'!$B$12:$L$61,(COLUMN(I112)-1)),0)</f>
        <v>0</v>
      </c>
      <c r="J112" s="180">
        <f>ROUND(VLOOKUP($A112,'vehicle multiplier'!$B$2:$M$10,12)*VLOOKUP($A112,'vehicle multiplier'!$B$2:$M$10,(COLUMN(J112)-1))*VLOOKUP($B112,'vehicle multiplier'!$B$12:$L$61,(COLUMN(J112)-1)),0)</f>
        <v>0</v>
      </c>
      <c r="K112" s="180">
        <f>ROUND(VLOOKUP($A112,'vehicle multiplier'!$B$2:$M$10,12)*VLOOKUP($A112,'vehicle multiplier'!$B$2:$M$10,(COLUMN(K112)-1))*VLOOKUP($B112,'vehicle multiplier'!$B$12:$L$61,(COLUMN(K112)-1)),0)</f>
        <v>0</v>
      </c>
      <c r="L112" s="180">
        <f>ROUND(VLOOKUP($A112,'vehicle multiplier'!$B$2:$M$10,12)*VLOOKUP($A112,'vehicle multiplier'!$B$2:$M$10,(COLUMN(L112)-1))*VLOOKUP($B112,'vehicle multiplier'!$B$12:$L$61,(COLUMN(L112)-1)),0)</f>
        <v>0</v>
      </c>
    </row>
    <row r="113" spans="1:12" x14ac:dyDescent="0.15">
      <c r="A113" s="138" t="s">
        <v>648</v>
      </c>
      <c r="B113" s="138">
        <v>12</v>
      </c>
      <c r="C113" s="136">
        <f>ROUND(VLOOKUP($A113,'vehicle multiplier'!$B$2:$M$10,12)*VLOOKUP($A113,'vehicle multiplier'!$B$2:$M$10,(COLUMN(C113)-1))*VLOOKUP($B113,'vehicle multiplier'!$B$12:$L$61,(COLUMN(C113)-1)),0)</f>
        <v>2057</v>
      </c>
      <c r="D113" s="136">
        <f>ROUND(VLOOKUP($A113,'vehicle multiplier'!$B$2:$M$10,12)*VLOOKUP($A113,'vehicle multiplier'!$B$2:$M$10,(COLUMN(D113)-1))*VLOOKUP($B113,'vehicle multiplier'!$B$12:$L$61,(COLUMN(D113)-1)),0)</f>
        <v>514</v>
      </c>
      <c r="E113" s="136">
        <f>ROUND(VLOOKUP($A113,'vehicle multiplier'!$B$2:$M$10,12)*VLOOKUP($A113,'vehicle multiplier'!$B$2:$M$10,(COLUMN(E113)-1))*VLOOKUP($B113,'vehicle multiplier'!$B$12:$L$61,(COLUMN(E113)-1)),0)</f>
        <v>485</v>
      </c>
      <c r="F113" s="180">
        <f>ROUND(VLOOKUP($A113,'vehicle multiplier'!$B$2:$M$10,12)*VLOOKUP($A113,'vehicle multiplier'!$B$2:$M$10,(COLUMN(F113)-1))*VLOOKUP($B113,'vehicle multiplier'!$B$12:$L$61,(COLUMN(F113)-1)),0)</f>
        <v>0</v>
      </c>
      <c r="G113" s="180">
        <f>ROUND(VLOOKUP($A113,'vehicle multiplier'!$B$2:$M$10,12)*VLOOKUP($A113,'vehicle multiplier'!$B$2:$M$10,(COLUMN(G113)-1))*VLOOKUP($B113,'vehicle multiplier'!$B$12:$L$61,(COLUMN(G113)-1)),0)</f>
        <v>0</v>
      </c>
      <c r="H113" s="180">
        <f>ROUND(VLOOKUP($A113,'vehicle multiplier'!$B$2:$M$10,12)*VLOOKUP($A113,'vehicle multiplier'!$B$2:$M$10,(COLUMN(H113)-1))*VLOOKUP($B113,'vehicle multiplier'!$B$12:$L$61,(COLUMN(H113)-1)),0)</f>
        <v>0</v>
      </c>
      <c r="I113" s="180">
        <f>ROUND(VLOOKUP($A113,'vehicle multiplier'!$B$2:$M$10,12)*VLOOKUP($A113,'vehicle multiplier'!$B$2:$M$10,(COLUMN(I113)-1))*VLOOKUP($B113,'vehicle multiplier'!$B$12:$L$61,(COLUMN(I113)-1)),0)</f>
        <v>0</v>
      </c>
      <c r="J113" s="180">
        <f>ROUND(VLOOKUP($A113,'vehicle multiplier'!$B$2:$M$10,12)*VLOOKUP($A113,'vehicle multiplier'!$B$2:$M$10,(COLUMN(J113)-1))*VLOOKUP($B113,'vehicle multiplier'!$B$12:$L$61,(COLUMN(J113)-1)),0)</f>
        <v>0</v>
      </c>
      <c r="K113" s="180">
        <f>ROUND(VLOOKUP($A113,'vehicle multiplier'!$B$2:$M$10,12)*VLOOKUP($A113,'vehicle multiplier'!$B$2:$M$10,(COLUMN(K113)-1))*VLOOKUP($B113,'vehicle multiplier'!$B$12:$L$61,(COLUMN(K113)-1)),0)</f>
        <v>0</v>
      </c>
      <c r="L113" s="180">
        <f>ROUND(VLOOKUP($A113,'vehicle multiplier'!$B$2:$M$10,12)*VLOOKUP($A113,'vehicle multiplier'!$B$2:$M$10,(COLUMN(L113)-1))*VLOOKUP($B113,'vehicle multiplier'!$B$12:$L$61,(COLUMN(L113)-1)),0)</f>
        <v>0</v>
      </c>
    </row>
    <row r="114" spans="1:12" x14ac:dyDescent="0.15">
      <c r="A114" s="138" t="s">
        <v>648</v>
      </c>
      <c r="B114" s="138">
        <v>13</v>
      </c>
      <c r="C114" s="136">
        <f>ROUND(VLOOKUP($A114,'vehicle multiplier'!$B$2:$M$10,12)*VLOOKUP($A114,'vehicle multiplier'!$B$2:$M$10,(COLUMN(C114)-1))*VLOOKUP($B114,'vehicle multiplier'!$B$12:$L$61,(COLUMN(C114)-1)),0)</f>
        <v>2090</v>
      </c>
      <c r="D114" s="136">
        <f>ROUND(VLOOKUP($A114,'vehicle multiplier'!$B$2:$M$10,12)*VLOOKUP($A114,'vehicle multiplier'!$B$2:$M$10,(COLUMN(D114)-1))*VLOOKUP($B114,'vehicle multiplier'!$B$12:$L$61,(COLUMN(D114)-1)),0)</f>
        <v>523</v>
      </c>
      <c r="E114" s="136">
        <f>ROUND(VLOOKUP($A114,'vehicle multiplier'!$B$2:$M$10,12)*VLOOKUP($A114,'vehicle multiplier'!$B$2:$M$10,(COLUMN(E114)-1))*VLOOKUP($B114,'vehicle multiplier'!$B$12:$L$61,(COLUMN(E114)-1)),0)</f>
        <v>493</v>
      </c>
      <c r="F114" s="180">
        <f>ROUND(VLOOKUP($A114,'vehicle multiplier'!$B$2:$M$10,12)*VLOOKUP($A114,'vehicle multiplier'!$B$2:$M$10,(COLUMN(F114)-1))*VLOOKUP($B114,'vehicle multiplier'!$B$12:$L$61,(COLUMN(F114)-1)),0)</f>
        <v>0</v>
      </c>
      <c r="G114" s="180">
        <f>ROUND(VLOOKUP($A114,'vehicle multiplier'!$B$2:$M$10,12)*VLOOKUP($A114,'vehicle multiplier'!$B$2:$M$10,(COLUMN(G114)-1))*VLOOKUP($B114,'vehicle multiplier'!$B$12:$L$61,(COLUMN(G114)-1)),0)</f>
        <v>0</v>
      </c>
      <c r="H114" s="180">
        <f>ROUND(VLOOKUP($A114,'vehicle multiplier'!$B$2:$M$10,12)*VLOOKUP($A114,'vehicle multiplier'!$B$2:$M$10,(COLUMN(H114)-1))*VLOOKUP($B114,'vehicle multiplier'!$B$12:$L$61,(COLUMN(H114)-1)),0)</f>
        <v>0</v>
      </c>
      <c r="I114" s="180">
        <f>ROUND(VLOOKUP($A114,'vehicle multiplier'!$B$2:$M$10,12)*VLOOKUP($A114,'vehicle multiplier'!$B$2:$M$10,(COLUMN(I114)-1))*VLOOKUP($B114,'vehicle multiplier'!$B$12:$L$61,(COLUMN(I114)-1)),0)</f>
        <v>0</v>
      </c>
      <c r="J114" s="180">
        <f>ROUND(VLOOKUP($A114,'vehicle multiplier'!$B$2:$M$10,12)*VLOOKUP($A114,'vehicle multiplier'!$B$2:$M$10,(COLUMN(J114)-1))*VLOOKUP($B114,'vehicle multiplier'!$B$12:$L$61,(COLUMN(J114)-1)),0)</f>
        <v>0</v>
      </c>
      <c r="K114" s="180">
        <f>ROUND(VLOOKUP($A114,'vehicle multiplier'!$B$2:$M$10,12)*VLOOKUP($A114,'vehicle multiplier'!$B$2:$M$10,(COLUMN(K114)-1))*VLOOKUP($B114,'vehicle multiplier'!$B$12:$L$61,(COLUMN(K114)-1)),0)</f>
        <v>0</v>
      </c>
      <c r="L114" s="180">
        <f>ROUND(VLOOKUP($A114,'vehicle multiplier'!$B$2:$M$10,12)*VLOOKUP($A114,'vehicle multiplier'!$B$2:$M$10,(COLUMN(L114)-1))*VLOOKUP($B114,'vehicle multiplier'!$B$12:$L$61,(COLUMN(L114)-1)),0)</f>
        <v>0</v>
      </c>
    </row>
    <row r="115" spans="1:12" x14ac:dyDescent="0.15">
      <c r="A115" s="138" t="s">
        <v>648</v>
      </c>
      <c r="B115" s="138">
        <v>14</v>
      </c>
      <c r="C115" s="136">
        <f>ROUND(VLOOKUP($A115,'vehicle multiplier'!$B$2:$M$10,12)*VLOOKUP($A115,'vehicle multiplier'!$B$2:$M$10,(COLUMN(C115)-1))*VLOOKUP($B115,'vehicle multiplier'!$B$12:$L$61,(COLUMN(C115)-1)),0)</f>
        <v>2124</v>
      </c>
      <c r="D115" s="136">
        <f>ROUND(VLOOKUP($A115,'vehicle multiplier'!$B$2:$M$10,12)*VLOOKUP($A115,'vehicle multiplier'!$B$2:$M$10,(COLUMN(D115)-1))*VLOOKUP($B115,'vehicle multiplier'!$B$12:$L$61,(COLUMN(D115)-1)),0)</f>
        <v>531</v>
      </c>
      <c r="E115" s="136">
        <f>ROUND(VLOOKUP($A115,'vehicle multiplier'!$B$2:$M$10,12)*VLOOKUP($A115,'vehicle multiplier'!$B$2:$M$10,(COLUMN(E115)-1))*VLOOKUP($B115,'vehicle multiplier'!$B$12:$L$61,(COLUMN(E115)-1)),0)</f>
        <v>501</v>
      </c>
      <c r="F115" s="180">
        <f>ROUND(VLOOKUP($A115,'vehicle multiplier'!$B$2:$M$10,12)*VLOOKUP($A115,'vehicle multiplier'!$B$2:$M$10,(COLUMN(F115)-1))*VLOOKUP($B115,'vehicle multiplier'!$B$12:$L$61,(COLUMN(F115)-1)),0)</f>
        <v>0</v>
      </c>
      <c r="G115" s="180">
        <f>ROUND(VLOOKUP($A115,'vehicle multiplier'!$B$2:$M$10,12)*VLOOKUP($A115,'vehicle multiplier'!$B$2:$M$10,(COLUMN(G115)-1))*VLOOKUP($B115,'vehicle multiplier'!$B$12:$L$61,(COLUMN(G115)-1)),0)</f>
        <v>0</v>
      </c>
      <c r="H115" s="180">
        <f>ROUND(VLOOKUP($A115,'vehicle multiplier'!$B$2:$M$10,12)*VLOOKUP($A115,'vehicle multiplier'!$B$2:$M$10,(COLUMN(H115)-1))*VLOOKUP($B115,'vehicle multiplier'!$B$12:$L$61,(COLUMN(H115)-1)),0)</f>
        <v>0</v>
      </c>
      <c r="I115" s="180">
        <f>ROUND(VLOOKUP($A115,'vehicle multiplier'!$B$2:$M$10,12)*VLOOKUP($A115,'vehicle multiplier'!$B$2:$M$10,(COLUMN(I115)-1))*VLOOKUP($B115,'vehicle multiplier'!$B$12:$L$61,(COLUMN(I115)-1)),0)</f>
        <v>0</v>
      </c>
      <c r="J115" s="180">
        <f>ROUND(VLOOKUP($A115,'vehicle multiplier'!$B$2:$M$10,12)*VLOOKUP($A115,'vehicle multiplier'!$B$2:$M$10,(COLUMN(J115)-1))*VLOOKUP($B115,'vehicle multiplier'!$B$12:$L$61,(COLUMN(J115)-1)),0)</f>
        <v>0</v>
      </c>
      <c r="K115" s="180">
        <f>ROUND(VLOOKUP($A115,'vehicle multiplier'!$B$2:$M$10,12)*VLOOKUP($A115,'vehicle multiplier'!$B$2:$M$10,(COLUMN(K115)-1))*VLOOKUP($B115,'vehicle multiplier'!$B$12:$L$61,(COLUMN(K115)-1)),0)</f>
        <v>0</v>
      </c>
      <c r="L115" s="180">
        <f>ROUND(VLOOKUP($A115,'vehicle multiplier'!$B$2:$M$10,12)*VLOOKUP($A115,'vehicle multiplier'!$B$2:$M$10,(COLUMN(L115)-1))*VLOOKUP($B115,'vehicle multiplier'!$B$12:$L$61,(COLUMN(L115)-1)),0)</f>
        <v>0</v>
      </c>
    </row>
    <row r="116" spans="1:12" x14ac:dyDescent="0.15">
      <c r="A116" s="138" t="s">
        <v>648</v>
      </c>
      <c r="B116" s="138">
        <v>15</v>
      </c>
      <c r="C116" s="136">
        <f>ROUND(VLOOKUP($A116,'vehicle multiplier'!$B$2:$M$10,12)*VLOOKUP($A116,'vehicle multiplier'!$B$2:$M$10,(COLUMN(C116)-1))*VLOOKUP($B116,'vehicle multiplier'!$B$12:$L$61,(COLUMN(C116)-1)),0)</f>
        <v>2157</v>
      </c>
      <c r="D116" s="136">
        <f>ROUND(VLOOKUP($A116,'vehicle multiplier'!$B$2:$M$10,12)*VLOOKUP($A116,'vehicle multiplier'!$B$2:$M$10,(COLUMN(D116)-1))*VLOOKUP($B116,'vehicle multiplier'!$B$12:$L$61,(COLUMN(D116)-1)),0)</f>
        <v>539</v>
      </c>
      <c r="E116" s="136">
        <f>ROUND(VLOOKUP($A116,'vehicle multiplier'!$B$2:$M$10,12)*VLOOKUP($A116,'vehicle multiplier'!$B$2:$M$10,(COLUMN(E116)-1))*VLOOKUP($B116,'vehicle multiplier'!$B$12:$L$61,(COLUMN(E116)-1)),0)</f>
        <v>509</v>
      </c>
      <c r="F116" s="180">
        <f>ROUND(VLOOKUP($A116,'vehicle multiplier'!$B$2:$M$10,12)*VLOOKUP($A116,'vehicle multiplier'!$B$2:$M$10,(COLUMN(F116)-1))*VLOOKUP($B116,'vehicle multiplier'!$B$12:$L$61,(COLUMN(F116)-1)),0)</f>
        <v>0</v>
      </c>
      <c r="G116" s="180">
        <f>ROUND(VLOOKUP($A116,'vehicle multiplier'!$B$2:$M$10,12)*VLOOKUP($A116,'vehicle multiplier'!$B$2:$M$10,(COLUMN(G116)-1))*VLOOKUP($B116,'vehicle multiplier'!$B$12:$L$61,(COLUMN(G116)-1)),0)</f>
        <v>0</v>
      </c>
      <c r="H116" s="180">
        <f>ROUND(VLOOKUP($A116,'vehicle multiplier'!$B$2:$M$10,12)*VLOOKUP($A116,'vehicle multiplier'!$B$2:$M$10,(COLUMN(H116)-1))*VLOOKUP($B116,'vehicle multiplier'!$B$12:$L$61,(COLUMN(H116)-1)),0)</f>
        <v>0</v>
      </c>
      <c r="I116" s="180">
        <f>ROUND(VLOOKUP($A116,'vehicle multiplier'!$B$2:$M$10,12)*VLOOKUP($A116,'vehicle multiplier'!$B$2:$M$10,(COLUMN(I116)-1))*VLOOKUP($B116,'vehicle multiplier'!$B$12:$L$61,(COLUMN(I116)-1)),0)</f>
        <v>0</v>
      </c>
      <c r="J116" s="180">
        <f>ROUND(VLOOKUP($A116,'vehicle multiplier'!$B$2:$M$10,12)*VLOOKUP($A116,'vehicle multiplier'!$B$2:$M$10,(COLUMN(J116)-1))*VLOOKUP($B116,'vehicle multiplier'!$B$12:$L$61,(COLUMN(J116)-1)),0)</f>
        <v>0</v>
      </c>
      <c r="K116" s="180">
        <f>ROUND(VLOOKUP($A116,'vehicle multiplier'!$B$2:$M$10,12)*VLOOKUP($A116,'vehicle multiplier'!$B$2:$M$10,(COLUMN(K116)-1))*VLOOKUP($B116,'vehicle multiplier'!$B$12:$L$61,(COLUMN(K116)-1)),0)</f>
        <v>0</v>
      </c>
      <c r="L116" s="180">
        <f>ROUND(VLOOKUP($A116,'vehicle multiplier'!$B$2:$M$10,12)*VLOOKUP($A116,'vehicle multiplier'!$B$2:$M$10,(COLUMN(L116)-1))*VLOOKUP($B116,'vehicle multiplier'!$B$12:$L$61,(COLUMN(L116)-1)),0)</f>
        <v>0</v>
      </c>
    </row>
    <row r="117" spans="1:12" x14ac:dyDescent="0.15">
      <c r="A117" s="138" t="s">
        <v>648</v>
      </c>
      <c r="B117" s="138">
        <v>16</v>
      </c>
      <c r="C117" s="136">
        <f>ROUND(VLOOKUP($A117,'vehicle multiplier'!$B$2:$M$10,12)*VLOOKUP($A117,'vehicle multiplier'!$B$2:$M$10,(COLUMN(C117)-1))*VLOOKUP($B117,'vehicle multiplier'!$B$12:$L$61,(COLUMN(C117)-1)),0)</f>
        <v>2190</v>
      </c>
      <c r="D117" s="136">
        <f>ROUND(VLOOKUP($A117,'vehicle multiplier'!$B$2:$M$10,12)*VLOOKUP($A117,'vehicle multiplier'!$B$2:$M$10,(COLUMN(D117)-1))*VLOOKUP($B117,'vehicle multiplier'!$B$12:$L$61,(COLUMN(D117)-1)),0)</f>
        <v>548</v>
      </c>
      <c r="E117" s="136">
        <f>ROUND(VLOOKUP($A117,'vehicle multiplier'!$B$2:$M$10,12)*VLOOKUP($A117,'vehicle multiplier'!$B$2:$M$10,(COLUMN(E117)-1))*VLOOKUP($B117,'vehicle multiplier'!$B$12:$L$61,(COLUMN(E117)-1)),0)</f>
        <v>517</v>
      </c>
      <c r="F117" s="180">
        <f>ROUND(VLOOKUP($A117,'vehicle multiplier'!$B$2:$M$10,12)*VLOOKUP($A117,'vehicle multiplier'!$B$2:$M$10,(COLUMN(F117)-1))*VLOOKUP($B117,'vehicle multiplier'!$B$12:$L$61,(COLUMN(F117)-1)),0)</f>
        <v>0</v>
      </c>
      <c r="G117" s="180">
        <f>ROUND(VLOOKUP($A117,'vehicle multiplier'!$B$2:$M$10,12)*VLOOKUP($A117,'vehicle multiplier'!$B$2:$M$10,(COLUMN(G117)-1))*VLOOKUP($B117,'vehicle multiplier'!$B$12:$L$61,(COLUMN(G117)-1)),0)</f>
        <v>0</v>
      </c>
      <c r="H117" s="180">
        <f>ROUND(VLOOKUP($A117,'vehicle multiplier'!$B$2:$M$10,12)*VLOOKUP($A117,'vehicle multiplier'!$B$2:$M$10,(COLUMN(H117)-1))*VLOOKUP($B117,'vehicle multiplier'!$B$12:$L$61,(COLUMN(H117)-1)),0)</f>
        <v>0</v>
      </c>
      <c r="I117" s="180">
        <f>ROUND(VLOOKUP($A117,'vehicle multiplier'!$B$2:$M$10,12)*VLOOKUP($A117,'vehicle multiplier'!$B$2:$M$10,(COLUMN(I117)-1))*VLOOKUP($B117,'vehicle multiplier'!$B$12:$L$61,(COLUMN(I117)-1)),0)</f>
        <v>0</v>
      </c>
      <c r="J117" s="180">
        <f>ROUND(VLOOKUP($A117,'vehicle multiplier'!$B$2:$M$10,12)*VLOOKUP($A117,'vehicle multiplier'!$B$2:$M$10,(COLUMN(J117)-1))*VLOOKUP($B117,'vehicle multiplier'!$B$12:$L$61,(COLUMN(J117)-1)),0)</f>
        <v>0</v>
      </c>
      <c r="K117" s="180">
        <f>ROUND(VLOOKUP($A117,'vehicle multiplier'!$B$2:$M$10,12)*VLOOKUP($A117,'vehicle multiplier'!$B$2:$M$10,(COLUMN(K117)-1))*VLOOKUP($B117,'vehicle multiplier'!$B$12:$L$61,(COLUMN(K117)-1)),0)</f>
        <v>0</v>
      </c>
      <c r="L117" s="180">
        <f>ROUND(VLOOKUP($A117,'vehicle multiplier'!$B$2:$M$10,12)*VLOOKUP($A117,'vehicle multiplier'!$B$2:$M$10,(COLUMN(L117)-1))*VLOOKUP($B117,'vehicle multiplier'!$B$12:$L$61,(COLUMN(L117)-1)),0)</f>
        <v>0</v>
      </c>
    </row>
    <row r="118" spans="1:12" x14ac:dyDescent="0.15">
      <c r="A118" s="138" t="s">
        <v>648</v>
      </c>
      <c r="B118" s="138">
        <v>17</v>
      </c>
      <c r="C118" s="136">
        <f>ROUND(VLOOKUP($A118,'vehicle multiplier'!$B$2:$M$10,12)*VLOOKUP($A118,'vehicle multiplier'!$B$2:$M$10,(COLUMN(C118)-1))*VLOOKUP($B118,'vehicle multiplier'!$B$12:$L$61,(COLUMN(C118)-1)),0)</f>
        <v>2223</v>
      </c>
      <c r="D118" s="136">
        <f>ROUND(VLOOKUP($A118,'vehicle multiplier'!$B$2:$M$10,12)*VLOOKUP($A118,'vehicle multiplier'!$B$2:$M$10,(COLUMN(D118)-1))*VLOOKUP($B118,'vehicle multiplier'!$B$12:$L$61,(COLUMN(D118)-1)),0)</f>
        <v>556</v>
      </c>
      <c r="E118" s="136">
        <f>ROUND(VLOOKUP($A118,'vehicle multiplier'!$B$2:$M$10,12)*VLOOKUP($A118,'vehicle multiplier'!$B$2:$M$10,(COLUMN(E118)-1))*VLOOKUP($B118,'vehicle multiplier'!$B$12:$L$61,(COLUMN(E118)-1)),0)</f>
        <v>524</v>
      </c>
      <c r="F118" s="180">
        <f>ROUND(VLOOKUP($A118,'vehicle multiplier'!$B$2:$M$10,12)*VLOOKUP($A118,'vehicle multiplier'!$B$2:$M$10,(COLUMN(F118)-1))*VLOOKUP($B118,'vehicle multiplier'!$B$12:$L$61,(COLUMN(F118)-1)),0)</f>
        <v>0</v>
      </c>
      <c r="G118" s="180">
        <f>ROUND(VLOOKUP($A118,'vehicle multiplier'!$B$2:$M$10,12)*VLOOKUP($A118,'vehicle multiplier'!$B$2:$M$10,(COLUMN(G118)-1))*VLOOKUP($B118,'vehicle multiplier'!$B$12:$L$61,(COLUMN(G118)-1)),0)</f>
        <v>0</v>
      </c>
      <c r="H118" s="180">
        <f>ROUND(VLOOKUP($A118,'vehicle multiplier'!$B$2:$M$10,12)*VLOOKUP($A118,'vehicle multiplier'!$B$2:$M$10,(COLUMN(H118)-1))*VLOOKUP($B118,'vehicle multiplier'!$B$12:$L$61,(COLUMN(H118)-1)),0)</f>
        <v>0</v>
      </c>
      <c r="I118" s="180">
        <f>ROUND(VLOOKUP($A118,'vehicle multiplier'!$B$2:$M$10,12)*VLOOKUP($A118,'vehicle multiplier'!$B$2:$M$10,(COLUMN(I118)-1))*VLOOKUP($B118,'vehicle multiplier'!$B$12:$L$61,(COLUMN(I118)-1)),0)</f>
        <v>0</v>
      </c>
      <c r="J118" s="180">
        <f>ROUND(VLOOKUP($A118,'vehicle multiplier'!$B$2:$M$10,12)*VLOOKUP($A118,'vehicle multiplier'!$B$2:$M$10,(COLUMN(J118)-1))*VLOOKUP($B118,'vehicle multiplier'!$B$12:$L$61,(COLUMN(J118)-1)),0)</f>
        <v>0</v>
      </c>
      <c r="K118" s="180">
        <f>ROUND(VLOOKUP($A118,'vehicle multiplier'!$B$2:$M$10,12)*VLOOKUP($A118,'vehicle multiplier'!$B$2:$M$10,(COLUMN(K118)-1))*VLOOKUP($B118,'vehicle multiplier'!$B$12:$L$61,(COLUMN(K118)-1)),0)</f>
        <v>0</v>
      </c>
      <c r="L118" s="180">
        <f>ROUND(VLOOKUP($A118,'vehicle multiplier'!$B$2:$M$10,12)*VLOOKUP($A118,'vehicle multiplier'!$B$2:$M$10,(COLUMN(L118)-1))*VLOOKUP($B118,'vehicle multiplier'!$B$12:$L$61,(COLUMN(L118)-1)),0)</f>
        <v>0</v>
      </c>
    </row>
    <row r="119" spans="1:12" x14ac:dyDescent="0.15">
      <c r="A119" s="138" t="s">
        <v>648</v>
      </c>
      <c r="B119" s="138">
        <v>18</v>
      </c>
      <c r="C119" s="136">
        <f>ROUND(VLOOKUP($A119,'vehicle multiplier'!$B$2:$M$10,12)*VLOOKUP($A119,'vehicle multiplier'!$B$2:$M$10,(COLUMN(C119)-1))*VLOOKUP($B119,'vehicle multiplier'!$B$12:$L$61,(COLUMN(C119)-1)),0)</f>
        <v>2256</v>
      </c>
      <c r="D119" s="136">
        <f>ROUND(VLOOKUP($A119,'vehicle multiplier'!$B$2:$M$10,12)*VLOOKUP($A119,'vehicle multiplier'!$B$2:$M$10,(COLUMN(D119)-1))*VLOOKUP($B119,'vehicle multiplier'!$B$12:$L$61,(COLUMN(D119)-1)),0)</f>
        <v>564</v>
      </c>
      <c r="E119" s="136">
        <f>ROUND(VLOOKUP($A119,'vehicle multiplier'!$B$2:$M$10,12)*VLOOKUP($A119,'vehicle multiplier'!$B$2:$M$10,(COLUMN(E119)-1))*VLOOKUP($B119,'vehicle multiplier'!$B$12:$L$61,(COLUMN(E119)-1)),0)</f>
        <v>532</v>
      </c>
      <c r="F119" s="180">
        <f>ROUND(VLOOKUP($A119,'vehicle multiplier'!$B$2:$M$10,12)*VLOOKUP($A119,'vehicle multiplier'!$B$2:$M$10,(COLUMN(F119)-1))*VLOOKUP($B119,'vehicle multiplier'!$B$12:$L$61,(COLUMN(F119)-1)),0)</f>
        <v>0</v>
      </c>
      <c r="G119" s="180">
        <f>ROUND(VLOOKUP($A119,'vehicle multiplier'!$B$2:$M$10,12)*VLOOKUP($A119,'vehicle multiplier'!$B$2:$M$10,(COLUMN(G119)-1))*VLOOKUP($B119,'vehicle multiplier'!$B$12:$L$61,(COLUMN(G119)-1)),0)</f>
        <v>0</v>
      </c>
      <c r="H119" s="180">
        <f>ROUND(VLOOKUP($A119,'vehicle multiplier'!$B$2:$M$10,12)*VLOOKUP($A119,'vehicle multiplier'!$B$2:$M$10,(COLUMN(H119)-1))*VLOOKUP($B119,'vehicle multiplier'!$B$12:$L$61,(COLUMN(H119)-1)),0)</f>
        <v>0</v>
      </c>
      <c r="I119" s="180">
        <f>ROUND(VLOOKUP($A119,'vehicle multiplier'!$B$2:$M$10,12)*VLOOKUP($A119,'vehicle multiplier'!$B$2:$M$10,(COLUMN(I119)-1))*VLOOKUP($B119,'vehicle multiplier'!$B$12:$L$61,(COLUMN(I119)-1)),0)</f>
        <v>0</v>
      </c>
      <c r="J119" s="180">
        <f>ROUND(VLOOKUP($A119,'vehicle multiplier'!$B$2:$M$10,12)*VLOOKUP($A119,'vehicle multiplier'!$B$2:$M$10,(COLUMN(J119)-1))*VLOOKUP($B119,'vehicle multiplier'!$B$12:$L$61,(COLUMN(J119)-1)),0)</f>
        <v>0</v>
      </c>
      <c r="K119" s="180">
        <f>ROUND(VLOOKUP($A119,'vehicle multiplier'!$B$2:$M$10,12)*VLOOKUP($A119,'vehicle multiplier'!$B$2:$M$10,(COLUMN(K119)-1))*VLOOKUP($B119,'vehicle multiplier'!$B$12:$L$61,(COLUMN(K119)-1)),0)</f>
        <v>0</v>
      </c>
      <c r="L119" s="180">
        <f>ROUND(VLOOKUP($A119,'vehicle multiplier'!$B$2:$M$10,12)*VLOOKUP($A119,'vehicle multiplier'!$B$2:$M$10,(COLUMN(L119)-1))*VLOOKUP($B119,'vehicle multiplier'!$B$12:$L$61,(COLUMN(L119)-1)),0)</f>
        <v>0</v>
      </c>
    </row>
    <row r="120" spans="1:12" x14ac:dyDescent="0.15">
      <c r="A120" s="138" t="s">
        <v>648</v>
      </c>
      <c r="B120" s="138">
        <v>19</v>
      </c>
      <c r="C120" s="136">
        <f>ROUND(VLOOKUP($A120,'vehicle multiplier'!$B$2:$M$10,12)*VLOOKUP($A120,'vehicle multiplier'!$B$2:$M$10,(COLUMN(C120)-1))*VLOOKUP($B120,'vehicle multiplier'!$B$12:$L$61,(COLUMN(C120)-1)),0)</f>
        <v>2290</v>
      </c>
      <c r="D120" s="136">
        <f>ROUND(VLOOKUP($A120,'vehicle multiplier'!$B$2:$M$10,12)*VLOOKUP($A120,'vehicle multiplier'!$B$2:$M$10,(COLUMN(D120)-1))*VLOOKUP($B120,'vehicle multiplier'!$B$12:$L$61,(COLUMN(D120)-1)),0)</f>
        <v>572</v>
      </c>
      <c r="E120" s="136">
        <f>ROUND(VLOOKUP($A120,'vehicle multiplier'!$B$2:$M$10,12)*VLOOKUP($A120,'vehicle multiplier'!$B$2:$M$10,(COLUMN(E120)-1))*VLOOKUP($B120,'vehicle multiplier'!$B$12:$L$61,(COLUMN(E120)-1)),0)</f>
        <v>540</v>
      </c>
      <c r="F120" s="180">
        <f>ROUND(VLOOKUP($A120,'vehicle multiplier'!$B$2:$M$10,12)*VLOOKUP($A120,'vehicle multiplier'!$B$2:$M$10,(COLUMN(F120)-1))*VLOOKUP($B120,'vehicle multiplier'!$B$12:$L$61,(COLUMN(F120)-1)),0)</f>
        <v>0</v>
      </c>
      <c r="G120" s="180">
        <f>ROUND(VLOOKUP($A120,'vehicle multiplier'!$B$2:$M$10,12)*VLOOKUP($A120,'vehicle multiplier'!$B$2:$M$10,(COLUMN(G120)-1))*VLOOKUP($B120,'vehicle multiplier'!$B$12:$L$61,(COLUMN(G120)-1)),0)</f>
        <v>0</v>
      </c>
      <c r="H120" s="180">
        <f>ROUND(VLOOKUP($A120,'vehicle multiplier'!$B$2:$M$10,12)*VLOOKUP($A120,'vehicle multiplier'!$B$2:$M$10,(COLUMN(H120)-1))*VLOOKUP($B120,'vehicle multiplier'!$B$12:$L$61,(COLUMN(H120)-1)),0)</f>
        <v>0</v>
      </c>
      <c r="I120" s="180">
        <f>ROUND(VLOOKUP($A120,'vehicle multiplier'!$B$2:$M$10,12)*VLOOKUP($A120,'vehicle multiplier'!$B$2:$M$10,(COLUMN(I120)-1))*VLOOKUP($B120,'vehicle multiplier'!$B$12:$L$61,(COLUMN(I120)-1)),0)</f>
        <v>0</v>
      </c>
      <c r="J120" s="180">
        <f>ROUND(VLOOKUP($A120,'vehicle multiplier'!$B$2:$M$10,12)*VLOOKUP($A120,'vehicle multiplier'!$B$2:$M$10,(COLUMN(J120)-1))*VLOOKUP($B120,'vehicle multiplier'!$B$12:$L$61,(COLUMN(J120)-1)),0)</f>
        <v>0</v>
      </c>
      <c r="K120" s="180">
        <f>ROUND(VLOOKUP($A120,'vehicle multiplier'!$B$2:$M$10,12)*VLOOKUP($A120,'vehicle multiplier'!$B$2:$M$10,(COLUMN(K120)-1))*VLOOKUP($B120,'vehicle multiplier'!$B$12:$L$61,(COLUMN(K120)-1)),0)</f>
        <v>0</v>
      </c>
      <c r="L120" s="180">
        <f>ROUND(VLOOKUP($A120,'vehicle multiplier'!$B$2:$M$10,12)*VLOOKUP($A120,'vehicle multiplier'!$B$2:$M$10,(COLUMN(L120)-1))*VLOOKUP($B120,'vehicle multiplier'!$B$12:$L$61,(COLUMN(L120)-1)),0)</f>
        <v>0</v>
      </c>
    </row>
    <row r="121" spans="1:12" x14ac:dyDescent="0.15">
      <c r="A121" s="138" t="s">
        <v>648</v>
      </c>
      <c r="B121" s="138">
        <v>20</v>
      </c>
      <c r="C121" s="136">
        <f>ROUND(VLOOKUP($A121,'vehicle multiplier'!$B$2:$M$10,12)*VLOOKUP($A121,'vehicle multiplier'!$B$2:$M$10,(COLUMN(C121)-1))*VLOOKUP($B121,'vehicle multiplier'!$B$12:$L$61,(COLUMN(C121)-1)),0)</f>
        <v>2323</v>
      </c>
      <c r="D121" s="136">
        <f>ROUND(VLOOKUP($A121,'vehicle multiplier'!$B$2:$M$10,12)*VLOOKUP($A121,'vehicle multiplier'!$B$2:$M$10,(COLUMN(D121)-1))*VLOOKUP($B121,'vehicle multiplier'!$B$12:$L$61,(COLUMN(D121)-1)),0)</f>
        <v>581</v>
      </c>
      <c r="E121" s="136">
        <f>ROUND(VLOOKUP($A121,'vehicle multiplier'!$B$2:$M$10,12)*VLOOKUP($A121,'vehicle multiplier'!$B$2:$M$10,(COLUMN(E121)-1))*VLOOKUP($B121,'vehicle multiplier'!$B$12:$L$61,(COLUMN(E121)-1)),0)</f>
        <v>548</v>
      </c>
      <c r="F121" s="180">
        <f>ROUND(VLOOKUP($A121,'vehicle multiplier'!$B$2:$M$10,12)*VLOOKUP($A121,'vehicle multiplier'!$B$2:$M$10,(COLUMN(F121)-1))*VLOOKUP($B121,'vehicle multiplier'!$B$12:$L$61,(COLUMN(F121)-1)),0)</f>
        <v>0</v>
      </c>
      <c r="G121" s="180">
        <f>ROUND(VLOOKUP($A121,'vehicle multiplier'!$B$2:$M$10,12)*VLOOKUP($A121,'vehicle multiplier'!$B$2:$M$10,(COLUMN(G121)-1))*VLOOKUP($B121,'vehicle multiplier'!$B$12:$L$61,(COLUMN(G121)-1)),0)</f>
        <v>0</v>
      </c>
      <c r="H121" s="180">
        <f>ROUND(VLOOKUP($A121,'vehicle multiplier'!$B$2:$M$10,12)*VLOOKUP($A121,'vehicle multiplier'!$B$2:$M$10,(COLUMN(H121)-1))*VLOOKUP($B121,'vehicle multiplier'!$B$12:$L$61,(COLUMN(H121)-1)),0)</f>
        <v>0</v>
      </c>
      <c r="I121" s="180">
        <f>ROUND(VLOOKUP($A121,'vehicle multiplier'!$B$2:$M$10,12)*VLOOKUP($A121,'vehicle multiplier'!$B$2:$M$10,(COLUMN(I121)-1))*VLOOKUP($B121,'vehicle multiplier'!$B$12:$L$61,(COLUMN(I121)-1)),0)</f>
        <v>0</v>
      </c>
      <c r="J121" s="180">
        <f>ROUND(VLOOKUP($A121,'vehicle multiplier'!$B$2:$M$10,12)*VLOOKUP($A121,'vehicle multiplier'!$B$2:$M$10,(COLUMN(J121)-1))*VLOOKUP($B121,'vehicle multiplier'!$B$12:$L$61,(COLUMN(J121)-1)),0)</f>
        <v>0</v>
      </c>
      <c r="K121" s="180">
        <f>ROUND(VLOOKUP($A121,'vehicle multiplier'!$B$2:$M$10,12)*VLOOKUP($A121,'vehicle multiplier'!$B$2:$M$10,(COLUMN(K121)-1))*VLOOKUP($B121,'vehicle multiplier'!$B$12:$L$61,(COLUMN(K121)-1)),0)</f>
        <v>0</v>
      </c>
      <c r="L121" s="180">
        <f>ROUND(VLOOKUP($A121,'vehicle multiplier'!$B$2:$M$10,12)*VLOOKUP($A121,'vehicle multiplier'!$B$2:$M$10,(COLUMN(L121)-1))*VLOOKUP($B121,'vehicle multiplier'!$B$12:$L$61,(COLUMN(L121)-1)),0)</f>
        <v>0</v>
      </c>
    </row>
    <row r="122" spans="1:12" x14ac:dyDescent="0.15">
      <c r="A122" s="138" t="s">
        <v>648</v>
      </c>
      <c r="B122" s="138">
        <v>21</v>
      </c>
      <c r="C122" s="136">
        <f>ROUND(VLOOKUP($A122,'vehicle multiplier'!$B$2:$M$10,12)*VLOOKUP($A122,'vehicle multiplier'!$B$2:$M$10,(COLUMN(C122)-1))*VLOOKUP($B122,'vehicle multiplier'!$B$12:$L$61,(COLUMN(C122)-1)),0)</f>
        <v>2356</v>
      </c>
      <c r="D122" s="136">
        <f>ROUND(VLOOKUP($A122,'vehicle multiplier'!$B$2:$M$10,12)*VLOOKUP($A122,'vehicle multiplier'!$B$2:$M$10,(COLUMN(D122)-1))*VLOOKUP($B122,'vehicle multiplier'!$B$12:$L$61,(COLUMN(D122)-1)),0)</f>
        <v>589</v>
      </c>
      <c r="E122" s="136">
        <f>ROUND(VLOOKUP($A122,'vehicle multiplier'!$B$2:$M$10,12)*VLOOKUP($A122,'vehicle multiplier'!$B$2:$M$10,(COLUMN(E122)-1))*VLOOKUP($B122,'vehicle multiplier'!$B$12:$L$61,(COLUMN(E122)-1)),0)</f>
        <v>556</v>
      </c>
      <c r="F122" s="180">
        <f>ROUND(VLOOKUP($A122,'vehicle multiplier'!$B$2:$M$10,12)*VLOOKUP($A122,'vehicle multiplier'!$B$2:$M$10,(COLUMN(F122)-1))*VLOOKUP($B122,'vehicle multiplier'!$B$12:$L$61,(COLUMN(F122)-1)),0)</f>
        <v>0</v>
      </c>
      <c r="G122" s="180">
        <f>ROUND(VLOOKUP($A122,'vehicle multiplier'!$B$2:$M$10,12)*VLOOKUP($A122,'vehicle multiplier'!$B$2:$M$10,(COLUMN(G122)-1))*VLOOKUP($B122,'vehicle multiplier'!$B$12:$L$61,(COLUMN(G122)-1)),0)</f>
        <v>0</v>
      </c>
      <c r="H122" s="180">
        <f>ROUND(VLOOKUP($A122,'vehicle multiplier'!$B$2:$M$10,12)*VLOOKUP($A122,'vehicle multiplier'!$B$2:$M$10,(COLUMN(H122)-1))*VLOOKUP($B122,'vehicle multiplier'!$B$12:$L$61,(COLUMN(H122)-1)),0)</f>
        <v>0</v>
      </c>
      <c r="I122" s="180">
        <f>ROUND(VLOOKUP($A122,'vehicle multiplier'!$B$2:$M$10,12)*VLOOKUP($A122,'vehicle multiplier'!$B$2:$M$10,(COLUMN(I122)-1))*VLOOKUP($B122,'vehicle multiplier'!$B$12:$L$61,(COLUMN(I122)-1)),0)</f>
        <v>0</v>
      </c>
      <c r="J122" s="180">
        <f>ROUND(VLOOKUP($A122,'vehicle multiplier'!$B$2:$M$10,12)*VLOOKUP($A122,'vehicle multiplier'!$B$2:$M$10,(COLUMN(J122)-1))*VLOOKUP($B122,'vehicle multiplier'!$B$12:$L$61,(COLUMN(J122)-1)),0)</f>
        <v>0</v>
      </c>
      <c r="K122" s="180">
        <f>ROUND(VLOOKUP($A122,'vehicle multiplier'!$B$2:$M$10,12)*VLOOKUP($A122,'vehicle multiplier'!$B$2:$M$10,(COLUMN(K122)-1))*VLOOKUP($B122,'vehicle multiplier'!$B$12:$L$61,(COLUMN(K122)-1)),0)</f>
        <v>0</v>
      </c>
      <c r="L122" s="180">
        <f>ROUND(VLOOKUP($A122,'vehicle multiplier'!$B$2:$M$10,12)*VLOOKUP($A122,'vehicle multiplier'!$B$2:$M$10,(COLUMN(L122)-1))*VLOOKUP($B122,'vehicle multiplier'!$B$12:$L$61,(COLUMN(L122)-1)),0)</f>
        <v>0</v>
      </c>
    </row>
    <row r="123" spans="1:12" x14ac:dyDescent="0.15">
      <c r="A123" s="138" t="s">
        <v>648</v>
      </c>
      <c r="B123" s="138">
        <v>22</v>
      </c>
      <c r="C123" s="136">
        <f>ROUND(VLOOKUP($A123,'vehicle multiplier'!$B$2:$M$10,12)*VLOOKUP($A123,'vehicle multiplier'!$B$2:$M$10,(COLUMN(C123)-1))*VLOOKUP($B123,'vehicle multiplier'!$B$12:$L$61,(COLUMN(C123)-1)),0)</f>
        <v>2389</v>
      </c>
      <c r="D123" s="136">
        <f>ROUND(VLOOKUP($A123,'vehicle multiplier'!$B$2:$M$10,12)*VLOOKUP($A123,'vehicle multiplier'!$B$2:$M$10,(COLUMN(D123)-1))*VLOOKUP($B123,'vehicle multiplier'!$B$12:$L$61,(COLUMN(D123)-1)),0)</f>
        <v>597</v>
      </c>
      <c r="E123" s="136">
        <f>ROUND(VLOOKUP($A123,'vehicle multiplier'!$B$2:$M$10,12)*VLOOKUP($A123,'vehicle multiplier'!$B$2:$M$10,(COLUMN(E123)-1))*VLOOKUP($B123,'vehicle multiplier'!$B$12:$L$61,(COLUMN(E123)-1)),0)</f>
        <v>563</v>
      </c>
      <c r="F123" s="180">
        <f>ROUND(VLOOKUP($A123,'vehicle multiplier'!$B$2:$M$10,12)*VLOOKUP($A123,'vehicle multiplier'!$B$2:$M$10,(COLUMN(F123)-1))*VLOOKUP($B123,'vehicle multiplier'!$B$12:$L$61,(COLUMN(F123)-1)),0)</f>
        <v>0</v>
      </c>
      <c r="G123" s="180">
        <f>ROUND(VLOOKUP($A123,'vehicle multiplier'!$B$2:$M$10,12)*VLOOKUP($A123,'vehicle multiplier'!$B$2:$M$10,(COLUMN(G123)-1))*VLOOKUP($B123,'vehicle multiplier'!$B$12:$L$61,(COLUMN(G123)-1)),0)</f>
        <v>0</v>
      </c>
      <c r="H123" s="180">
        <f>ROUND(VLOOKUP($A123,'vehicle multiplier'!$B$2:$M$10,12)*VLOOKUP($A123,'vehicle multiplier'!$B$2:$M$10,(COLUMN(H123)-1))*VLOOKUP($B123,'vehicle multiplier'!$B$12:$L$61,(COLUMN(H123)-1)),0)</f>
        <v>0</v>
      </c>
      <c r="I123" s="180">
        <f>ROUND(VLOOKUP($A123,'vehicle multiplier'!$B$2:$M$10,12)*VLOOKUP($A123,'vehicle multiplier'!$B$2:$M$10,(COLUMN(I123)-1))*VLOOKUP($B123,'vehicle multiplier'!$B$12:$L$61,(COLUMN(I123)-1)),0)</f>
        <v>0</v>
      </c>
      <c r="J123" s="180">
        <f>ROUND(VLOOKUP($A123,'vehicle multiplier'!$B$2:$M$10,12)*VLOOKUP($A123,'vehicle multiplier'!$B$2:$M$10,(COLUMN(J123)-1))*VLOOKUP($B123,'vehicle multiplier'!$B$12:$L$61,(COLUMN(J123)-1)),0)</f>
        <v>0</v>
      </c>
      <c r="K123" s="180">
        <f>ROUND(VLOOKUP($A123,'vehicle multiplier'!$B$2:$M$10,12)*VLOOKUP($A123,'vehicle multiplier'!$B$2:$M$10,(COLUMN(K123)-1))*VLOOKUP($B123,'vehicle multiplier'!$B$12:$L$61,(COLUMN(K123)-1)),0)</f>
        <v>0</v>
      </c>
      <c r="L123" s="180">
        <f>ROUND(VLOOKUP($A123,'vehicle multiplier'!$B$2:$M$10,12)*VLOOKUP($A123,'vehicle multiplier'!$B$2:$M$10,(COLUMN(L123)-1))*VLOOKUP($B123,'vehicle multiplier'!$B$12:$L$61,(COLUMN(L123)-1)),0)</f>
        <v>0</v>
      </c>
    </row>
    <row r="124" spans="1:12" x14ac:dyDescent="0.15">
      <c r="A124" s="138" t="s">
        <v>648</v>
      </c>
      <c r="B124" s="138">
        <v>23</v>
      </c>
      <c r="C124" s="136">
        <f>ROUND(VLOOKUP($A124,'vehicle multiplier'!$B$2:$M$10,12)*VLOOKUP($A124,'vehicle multiplier'!$B$2:$M$10,(COLUMN(C124)-1))*VLOOKUP($B124,'vehicle multiplier'!$B$12:$L$61,(COLUMN(C124)-1)),0)</f>
        <v>2422</v>
      </c>
      <c r="D124" s="136">
        <f>ROUND(VLOOKUP($A124,'vehicle multiplier'!$B$2:$M$10,12)*VLOOKUP($A124,'vehicle multiplier'!$B$2:$M$10,(COLUMN(D124)-1))*VLOOKUP($B124,'vehicle multiplier'!$B$12:$L$61,(COLUMN(D124)-1)),0)</f>
        <v>606</v>
      </c>
      <c r="E124" s="136">
        <f>ROUND(VLOOKUP($A124,'vehicle multiplier'!$B$2:$M$10,12)*VLOOKUP($A124,'vehicle multiplier'!$B$2:$M$10,(COLUMN(E124)-1))*VLOOKUP($B124,'vehicle multiplier'!$B$12:$L$61,(COLUMN(E124)-1)),0)</f>
        <v>571</v>
      </c>
      <c r="F124" s="180">
        <f>ROUND(VLOOKUP($A124,'vehicle multiplier'!$B$2:$M$10,12)*VLOOKUP($A124,'vehicle multiplier'!$B$2:$M$10,(COLUMN(F124)-1))*VLOOKUP($B124,'vehicle multiplier'!$B$12:$L$61,(COLUMN(F124)-1)),0)</f>
        <v>0</v>
      </c>
      <c r="G124" s="180">
        <f>ROUND(VLOOKUP($A124,'vehicle multiplier'!$B$2:$M$10,12)*VLOOKUP($A124,'vehicle multiplier'!$B$2:$M$10,(COLUMN(G124)-1))*VLOOKUP($B124,'vehicle multiplier'!$B$12:$L$61,(COLUMN(G124)-1)),0)</f>
        <v>0</v>
      </c>
      <c r="H124" s="180">
        <f>ROUND(VLOOKUP($A124,'vehicle multiplier'!$B$2:$M$10,12)*VLOOKUP($A124,'vehicle multiplier'!$B$2:$M$10,(COLUMN(H124)-1))*VLOOKUP($B124,'vehicle multiplier'!$B$12:$L$61,(COLUMN(H124)-1)),0)</f>
        <v>0</v>
      </c>
      <c r="I124" s="180">
        <f>ROUND(VLOOKUP($A124,'vehicle multiplier'!$B$2:$M$10,12)*VLOOKUP($A124,'vehicle multiplier'!$B$2:$M$10,(COLUMN(I124)-1))*VLOOKUP($B124,'vehicle multiplier'!$B$12:$L$61,(COLUMN(I124)-1)),0)</f>
        <v>0</v>
      </c>
      <c r="J124" s="180">
        <f>ROUND(VLOOKUP($A124,'vehicle multiplier'!$B$2:$M$10,12)*VLOOKUP($A124,'vehicle multiplier'!$B$2:$M$10,(COLUMN(J124)-1))*VLOOKUP($B124,'vehicle multiplier'!$B$12:$L$61,(COLUMN(J124)-1)),0)</f>
        <v>0</v>
      </c>
      <c r="K124" s="180">
        <f>ROUND(VLOOKUP($A124,'vehicle multiplier'!$B$2:$M$10,12)*VLOOKUP($A124,'vehicle multiplier'!$B$2:$M$10,(COLUMN(K124)-1))*VLOOKUP($B124,'vehicle multiplier'!$B$12:$L$61,(COLUMN(K124)-1)),0)</f>
        <v>0</v>
      </c>
      <c r="L124" s="180">
        <f>ROUND(VLOOKUP($A124,'vehicle multiplier'!$B$2:$M$10,12)*VLOOKUP($A124,'vehicle multiplier'!$B$2:$M$10,(COLUMN(L124)-1))*VLOOKUP($B124,'vehicle multiplier'!$B$12:$L$61,(COLUMN(L124)-1)),0)</f>
        <v>0</v>
      </c>
    </row>
    <row r="125" spans="1:12" x14ac:dyDescent="0.15">
      <c r="A125" s="138" t="s">
        <v>648</v>
      </c>
      <c r="B125" s="138">
        <v>24</v>
      </c>
      <c r="C125" s="136">
        <f>ROUND(VLOOKUP($A125,'vehicle multiplier'!$B$2:$M$10,12)*VLOOKUP($A125,'vehicle multiplier'!$B$2:$M$10,(COLUMN(C125)-1))*VLOOKUP($B125,'vehicle multiplier'!$B$12:$L$61,(COLUMN(C125)-1)),0)</f>
        <v>2456</v>
      </c>
      <c r="D125" s="136">
        <f>ROUND(VLOOKUP($A125,'vehicle multiplier'!$B$2:$M$10,12)*VLOOKUP($A125,'vehicle multiplier'!$B$2:$M$10,(COLUMN(D125)-1))*VLOOKUP($B125,'vehicle multiplier'!$B$12:$L$61,(COLUMN(D125)-1)),0)</f>
        <v>614</v>
      </c>
      <c r="E125" s="136">
        <f>ROUND(VLOOKUP($A125,'vehicle multiplier'!$B$2:$M$10,12)*VLOOKUP($A125,'vehicle multiplier'!$B$2:$M$10,(COLUMN(E125)-1))*VLOOKUP($B125,'vehicle multiplier'!$B$12:$L$61,(COLUMN(E125)-1)),0)</f>
        <v>579</v>
      </c>
      <c r="F125" s="180">
        <f>ROUND(VLOOKUP($A125,'vehicle multiplier'!$B$2:$M$10,12)*VLOOKUP($A125,'vehicle multiplier'!$B$2:$M$10,(COLUMN(F125)-1))*VLOOKUP($B125,'vehicle multiplier'!$B$12:$L$61,(COLUMN(F125)-1)),0)</f>
        <v>0</v>
      </c>
      <c r="G125" s="180">
        <f>ROUND(VLOOKUP($A125,'vehicle multiplier'!$B$2:$M$10,12)*VLOOKUP($A125,'vehicle multiplier'!$B$2:$M$10,(COLUMN(G125)-1))*VLOOKUP($B125,'vehicle multiplier'!$B$12:$L$61,(COLUMN(G125)-1)),0)</f>
        <v>0</v>
      </c>
      <c r="H125" s="180">
        <f>ROUND(VLOOKUP($A125,'vehicle multiplier'!$B$2:$M$10,12)*VLOOKUP($A125,'vehicle multiplier'!$B$2:$M$10,(COLUMN(H125)-1))*VLOOKUP($B125,'vehicle multiplier'!$B$12:$L$61,(COLUMN(H125)-1)),0)</f>
        <v>0</v>
      </c>
      <c r="I125" s="180">
        <f>ROUND(VLOOKUP($A125,'vehicle multiplier'!$B$2:$M$10,12)*VLOOKUP($A125,'vehicle multiplier'!$B$2:$M$10,(COLUMN(I125)-1))*VLOOKUP($B125,'vehicle multiplier'!$B$12:$L$61,(COLUMN(I125)-1)),0)</f>
        <v>0</v>
      </c>
      <c r="J125" s="180">
        <f>ROUND(VLOOKUP($A125,'vehicle multiplier'!$B$2:$M$10,12)*VLOOKUP($A125,'vehicle multiplier'!$B$2:$M$10,(COLUMN(J125)-1))*VLOOKUP($B125,'vehicle multiplier'!$B$12:$L$61,(COLUMN(J125)-1)),0)</f>
        <v>0</v>
      </c>
      <c r="K125" s="180">
        <f>ROUND(VLOOKUP($A125,'vehicle multiplier'!$B$2:$M$10,12)*VLOOKUP($A125,'vehicle multiplier'!$B$2:$M$10,(COLUMN(K125)-1))*VLOOKUP($B125,'vehicle multiplier'!$B$12:$L$61,(COLUMN(K125)-1)),0)</f>
        <v>0</v>
      </c>
      <c r="L125" s="180">
        <f>ROUND(VLOOKUP($A125,'vehicle multiplier'!$B$2:$M$10,12)*VLOOKUP($A125,'vehicle multiplier'!$B$2:$M$10,(COLUMN(L125)-1))*VLOOKUP($B125,'vehicle multiplier'!$B$12:$L$61,(COLUMN(L125)-1)),0)</f>
        <v>0</v>
      </c>
    </row>
    <row r="126" spans="1:12" x14ac:dyDescent="0.15">
      <c r="A126" s="138" t="s">
        <v>648</v>
      </c>
      <c r="B126" s="138">
        <v>25</v>
      </c>
      <c r="C126" s="136">
        <f>ROUND(VLOOKUP($A126,'vehicle multiplier'!$B$2:$M$10,12)*VLOOKUP($A126,'vehicle multiplier'!$B$2:$M$10,(COLUMN(C126)-1))*VLOOKUP($B126,'vehicle multiplier'!$B$12:$L$61,(COLUMN(C126)-1)),0)</f>
        <v>2489</v>
      </c>
      <c r="D126" s="136">
        <f>ROUND(VLOOKUP($A126,'vehicle multiplier'!$B$2:$M$10,12)*VLOOKUP($A126,'vehicle multiplier'!$B$2:$M$10,(COLUMN(D126)-1))*VLOOKUP($B126,'vehicle multiplier'!$B$12:$L$61,(COLUMN(D126)-1)),0)</f>
        <v>622</v>
      </c>
      <c r="E126" s="136">
        <f>ROUND(VLOOKUP($A126,'vehicle multiplier'!$B$2:$M$10,12)*VLOOKUP($A126,'vehicle multiplier'!$B$2:$M$10,(COLUMN(E126)-1))*VLOOKUP($B126,'vehicle multiplier'!$B$12:$L$61,(COLUMN(E126)-1)),0)</f>
        <v>587</v>
      </c>
      <c r="F126" s="180">
        <f>ROUND(VLOOKUP($A126,'vehicle multiplier'!$B$2:$M$10,12)*VLOOKUP($A126,'vehicle multiplier'!$B$2:$M$10,(COLUMN(F126)-1))*VLOOKUP($B126,'vehicle multiplier'!$B$12:$L$61,(COLUMN(F126)-1)),0)</f>
        <v>0</v>
      </c>
      <c r="G126" s="180">
        <f>ROUND(VLOOKUP($A126,'vehicle multiplier'!$B$2:$M$10,12)*VLOOKUP($A126,'vehicle multiplier'!$B$2:$M$10,(COLUMN(G126)-1))*VLOOKUP($B126,'vehicle multiplier'!$B$12:$L$61,(COLUMN(G126)-1)),0)</f>
        <v>0</v>
      </c>
      <c r="H126" s="180">
        <f>ROUND(VLOOKUP($A126,'vehicle multiplier'!$B$2:$M$10,12)*VLOOKUP($A126,'vehicle multiplier'!$B$2:$M$10,(COLUMN(H126)-1))*VLOOKUP($B126,'vehicle multiplier'!$B$12:$L$61,(COLUMN(H126)-1)),0)</f>
        <v>0</v>
      </c>
      <c r="I126" s="180">
        <f>ROUND(VLOOKUP($A126,'vehicle multiplier'!$B$2:$M$10,12)*VLOOKUP($A126,'vehicle multiplier'!$B$2:$M$10,(COLUMN(I126)-1))*VLOOKUP($B126,'vehicle multiplier'!$B$12:$L$61,(COLUMN(I126)-1)),0)</f>
        <v>0</v>
      </c>
      <c r="J126" s="180">
        <f>ROUND(VLOOKUP($A126,'vehicle multiplier'!$B$2:$M$10,12)*VLOOKUP($A126,'vehicle multiplier'!$B$2:$M$10,(COLUMN(J126)-1))*VLOOKUP($B126,'vehicle multiplier'!$B$12:$L$61,(COLUMN(J126)-1)),0)</f>
        <v>0</v>
      </c>
      <c r="K126" s="180">
        <f>ROUND(VLOOKUP($A126,'vehicle multiplier'!$B$2:$M$10,12)*VLOOKUP($A126,'vehicle multiplier'!$B$2:$M$10,(COLUMN(K126)-1))*VLOOKUP($B126,'vehicle multiplier'!$B$12:$L$61,(COLUMN(K126)-1)),0)</f>
        <v>0</v>
      </c>
      <c r="L126" s="180">
        <f>ROUND(VLOOKUP($A126,'vehicle multiplier'!$B$2:$M$10,12)*VLOOKUP($A126,'vehicle multiplier'!$B$2:$M$10,(COLUMN(L126)-1))*VLOOKUP($B126,'vehicle multiplier'!$B$12:$L$61,(COLUMN(L126)-1)),0)</f>
        <v>0</v>
      </c>
    </row>
    <row r="127" spans="1:12" x14ac:dyDescent="0.15">
      <c r="A127" s="138" t="s">
        <v>648</v>
      </c>
      <c r="B127" s="138">
        <v>26</v>
      </c>
      <c r="C127" s="136">
        <f>ROUND(VLOOKUP($A127,'vehicle multiplier'!$B$2:$M$10,12)*VLOOKUP($A127,'vehicle multiplier'!$B$2:$M$10,(COLUMN(C127)-1))*VLOOKUP($B127,'vehicle multiplier'!$B$12:$L$61,(COLUMN(C127)-1)),0)</f>
        <v>2522</v>
      </c>
      <c r="D127" s="136">
        <f>ROUND(VLOOKUP($A127,'vehicle multiplier'!$B$2:$M$10,12)*VLOOKUP($A127,'vehicle multiplier'!$B$2:$M$10,(COLUMN(D127)-1))*VLOOKUP($B127,'vehicle multiplier'!$B$12:$L$61,(COLUMN(D127)-1)),0)</f>
        <v>630</v>
      </c>
      <c r="E127" s="136">
        <f>ROUND(VLOOKUP($A127,'vehicle multiplier'!$B$2:$M$10,12)*VLOOKUP($A127,'vehicle multiplier'!$B$2:$M$10,(COLUMN(E127)-1))*VLOOKUP($B127,'vehicle multiplier'!$B$12:$L$61,(COLUMN(E127)-1)),0)</f>
        <v>595</v>
      </c>
      <c r="F127" s="180">
        <f>ROUND(VLOOKUP($A127,'vehicle multiplier'!$B$2:$M$10,12)*VLOOKUP($A127,'vehicle multiplier'!$B$2:$M$10,(COLUMN(F127)-1))*VLOOKUP($B127,'vehicle multiplier'!$B$12:$L$61,(COLUMN(F127)-1)),0)</f>
        <v>0</v>
      </c>
      <c r="G127" s="180">
        <f>ROUND(VLOOKUP($A127,'vehicle multiplier'!$B$2:$M$10,12)*VLOOKUP($A127,'vehicle multiplier'!$B$2:$M$10,(COLUMN(G127)-1))*VLOOKUP($B127,'vehicle multiplier'!$B$12:$L$61,(COLUMN(G127)-1)),0)</f>
        <v>0</v>
      </c>
      <c r="H127" s="180">
        <f>ROUND(VLOOKUP($A127,'vehicle multiplier'!$B$2:$M$10,12)*VLOOKUP($A127,'vehicle multiplier'!$B$2:$M$10,(COLUMN(H127)-1))*VLOOKUP($B127,'vehicle multiplier'!$B$12:$L$61,(COLUMN(H127)-1)),0)</f>
        <v>0</v>
      </c>
      <c r="I127" s="180">
        <f>ROUND(VLOOKUP($A127,'vehicle multiplier'!$B$2:$M$10,12)*VLOOKUP($A127,'vehicle multiplier'!$B$2:$M$10,(COLUMN(I127)-1))*VLOOKUP($B127,'vehicle multiplier'!$B$12:$L$61,(COLUMN(I127)-1)),0)</f>
        <v>0</v>
      </c>
      <c r="J127" s="180">
        <f>ROUND(VLOOKUP($A127,'vehicle multiplier'!$B$2:$M$10,12)*VLOOKUP($A127,'vehicle multiplier'!$B$2:$M$10,(COLUMN(J127)-1))*VLOOKUP($B127,'vehicle multiplier'!$B$12:$L$61,(COLUMN(J127)-1)),0)</f>
        <v>0</v>
      </c>
      <c r="K127" s="180">
        <f>ROUND(VLOOKUP($A127,'vehicle multiplier'!$B$2:$M$10,12)*VLOOKUP($A127,'vehicle multiplier'!$B$2:$M$10,(COLUMN(K127)-1))*VLOOKUP($B127,'vehicle multiplier'!$B$12:$L$61,(COLUMN(K127)-1)),0)</f>
        <v>0</v>
      </c>
      <c r="L127" s="180">
        <f>ROUND(VLOOKUP($A127,'vehicle multiplier'!$B$2:$M$10,12)*VLOOKUP($A127,'vehicle multiplier'!$B$2:$M$10,(COLUMN(L127)-1))*VLOOKUP($B127,'vehicle multiplier'!$B$12:$L$61,(COLUMN(L127)-1)),0)</f>
        <v>0</v>
      </c>
    </row>
    <row r="128" spans="1:12" x14ac:dyDescent="0.15">
      <c r="A128" s="138" t="s">
        <v>648</v>
      </c>
      <c r="B128" s="138">
        <v>27</v>
      </c>
      <c r="C128" s="136">
        <f>ROUND(VLOOKUP($A128,'vehicle multiplier'!$B$2:$M$10,12)*VLOOKUP($A128,'vehicle multiplier'!$B$2:$M$10,(COLUMN(C128)-1))*VLOOKUP($B128,'vehicle multiplier'!$B$12:$L$61,(COLUMN(C128)-1)),0)</f>
        <v>2555</v>
      </c>
      <c r="D128" s="136">
        <f>ROUND(VLOOKUP($A128,'vehicle multiplier'!$B$2:$M$10,12)*VLOOKUP($A128,'vehicle multiplier'!$B$2:$M$10,(COLUMN(D128)-1))*VLOOKUP($B128,'vehicle multiplier'!$B$12:$L$61,(COLUMN(D128)-1)),0)</f>
        <v>639</v>
      </c>
      <c r="E128" s="136">
        <f>ROUND(VLOOKUP($A128,'vehicle multiplier'!$B$2:$M$10,12)*VLOOKUP($A128,'vehicle multiplier'!$B$2:$M$10,(COLUMN(E128)-1))*VLOOKUP($B128,'vehicle multiplier'!$B$12:$L$61,(COLUMN(E128)-1)),0)</f>
        <v>603</v>
      </c>
      <c r="F128" s="180">
        <f>ROUND(VLOOKUP($A128,'vehicle multiplier'!$B$2:$M$10,12)*VLOOKUP($A128,'vehicle multiplier'!$B$2:$M$10,(COLUMN(F128)-1))*VLOOKUP($B128,'vehicle multiplier'!$B$12:$L$61,(COLUMN(F128)-1)),0)</f>
        <v>0</v>
      </c>
      <c r="G128" s="180">
        <f>ROUND(VLOOKUP($A128,'vehicle multiplier'!$B$2:$M$10,12)*VLOOKUP($A128,'vehicle multiplier'!$B$2:$M$10,(COLUMN(G128)-1))*VLOOKUP($B128,'vehicle multiplier'!$B$12:$L$61,(COLUMN(G128)-1)),0)</f>
        <v>0</v>
      </c>
      <c r="H128" s="180">
        <f>ROUND(VLOOKUP($A128,'vehicle multiplier'!$B$2:$M$10,12)*VLOOKUP($A128,'vehicle multiplier'!$B$2:$M$10,(COLUMN(H128)-1))*VLOOKUP($B128,'vehicle multiplier'!$B$12:$L$61,(COLUMN(H128)-1)),0)</f>
        <v>0</v>
      </c>
      <c r="I128" s="180">
        <f>ROUND(VLOOKUP($A128,'vehicle multiplier'!$B$2:$M$10,12)*VLOOKUP($A128,'vehicle multiplier'!$B$2:$M$10,(COLUMN(I128)-1))*VLOOKUP($B128,'vehicle multiplier'!$B$12:$L$61,(COLUMN(I128)-1)),0)</f>
        <v>0</v>
      </c>
      <c r="J128" s="180">
        <f>ROUND(VLOOKUP($A128,'vehicle multiplier'!$B$2:$M$10,12)*VLOOKUP($A128,'vehicle multiplier'!$B$2:$M$10,(COLUMN(J128)-1))*VLOOKUP($B128,'vehicle multiplier'!$B$12:$L$61,(COLUMN(J128)-1)),0)</f>
        <v>0</v>
      </c>
      <c r="K128" s="180">
        <f>ROUND(VLOOKUP($A128,'vehicle multiplier'!$B$2:$M$10,12)*VLOOKUP($A128,'vehicle multiplier'!$B$2:$M$10,(COLUMN(K128)-1))*VLOOKUP($B128,'vehicle multiplier'!$B$12:$L$61,(COLUMN(K128)-1)),0)</f>
        <v>0</v>
      </c>
      <c r="L128" s="180">
        <f>ROUND(VLOOKUP($A128,'vehicle multiplier'!$B$2:$M$10,12)*VLOOKUP($A128,'vehicle multiplier'!$B$2:$M$10,(COLUMN(L128)-1))*VLOOKUP($B128,'vehicle multiplier'!$B$12:$L$61,(COLUMN(L128)-1)),0)</f>
        <v>0</v>
      </c>
    </row>
    <row r="129" spans="1:12" x14ac:dyDescent="0.15">
      <c r="A129" s="138" t="s">
        <v>648</v>
      </c>
      <c r="B129" s="138">
        <v>28</v>
      </c>
      <c r="C129" s="136">
        <f>ROUND(VLOOKUP($A129,'vehicle multiplier'!$B$2:$M$10,12)*VLOOKUP($A129,'vehicle multiplier'!$B$2:$M$10,(COLUMN(C129)-1))*VLOOKUP($B129,'vehicle multiplier'!$B$12:$L$61,(COLUMN(C129)-1)),0)</f>
        <v>2588</v>
      </c>
      <c r="D129" s="136">
        <f>ROUND(VLOOKUP($A129,'vehicle multiplier'!$B$2:$M$10,12)*VLOOKUP($A129,'vehicle multiplier'!$B$2:$M$10,(COLUMN(D129)-1))*VLOOKUP($B129,'vehicle multiplier'!$B$12:$L$61,(COLUMN(D129)-1)),0)</f>
        <v>647</v>
      </c>
      <c r="E129" s="136">
        <f>ROUND(VLOOKUP($A129,'vehicle multiplier'!$B$2:$M$10,12)*VLOOKUP($A129,'vehicle multiplier'!$B$2:$M$10,(COLUMN(E129)-1))*VLOOKUP($B129,'vehicle multiplier'!$B$12:$L$61,(COLUMN(E129)-1)),0)</f>
        <v>610</v>
      </c>
      <c r="F129" s="180">
        <f>ROUND(VLOOKUP($A129,'vehicle multiplier'!$B$2:$M$10,12)*VLOOKUP($A129,'vehicle multiplier'!$B$2:$M$10,(COLUMN(F129)-1))*VLOOKUP($B129,'vehicle multiplier'!$B$12:$L$61,(COLUMN(F129)-1)),0)</f>
        <v>0</v>
      </c>
      <c r="G129" s="180">
        <f>ROUND(VLOOKUP($A129,'vehicle multiplier'!$B$2:$M$10,12)*VLOOKUP($A129,'vehicle multiplier'!$B$2:$M$10,(COLUMN(G129)-1))*VLOOKUP($B129,'vehicle multiplier'!$B$12:$L$61,(COLUMN(G129)-1)),0)</f>
        <v>0</v>
      </c>
      <c r="H129" s="180">
        <f>ROUND(VLOOKUP($A129,'vehicle multiplier'!$B$2:$M$10,12)*VLOOKUP($A129,'vehicle multiplier'!$B$2:$M$10,(COLUMN(H129)-1))*VLOOKUP($B129,'vehicle multiplier'!$B$12:$L$61,(COLUMN(H129)-1)),0)</f>
        <v>0</v>
      </c>
      <c r="I129" s="180">
        <f>ROUND(VLOOKUP($A129,'vehicle multiplier'!$B$2:$M$10,12)*VLOOKUP($A129,'vehicle multiplier'!$B$2:$M$10,(COLUMN(I129)-1))*VLOOKUP($B129,'vehicle multiplier'!$B$12:$L$61,(COLUMN(I129)-1)),0)</f>
        <v>0</v>
      </c>
      <c r="J129" s="180">
        <f>ROUND(VLOOKUP($A129,'vehicle multiplier'!$B$2:$M$10,12)*VLOOKUP($A129,'vehicle multiplier'!$B$2:$M$10,(COLUMN(J129)-1))*VLOOKUP($B129,'vehicle multiplier'!$B$12:$L$61,(COLUMN(J129)-1)),0)</f>
        <v>0</v>
      </c>
      <c r="K129" s="180">
        <f>ROUND(VLOOKUP($A129,'vehicle multiplier'!$B$2:$M$10,12)*VLOOKUP($A129,'vehicle multiplier'!$B$2:$M$10,(COLUMN(K129)-1))*VLOOKUP($B129,'vehicle multiplier'!$B$12:$L$61,(COLUMN(K129)-1)),0)</f>
        <v>0</v>
      </c>
      <c r="L129" s="180">
        <f>ROUND(VLOOKUP($A129,'vehicle multiplier'!$B$2:$M$10,12)*VLOOKUP($A129,'vehicle multiplier'!$B$2:$M$10,(COLUMN(L129)-1))*VLOOKUP($B129,'vehicle multiplier'!$B$12:$L$61,(COLUMN(L129)-1)),0)</f>
        <v>0</v>
      </c>
    </row>
    <row r="130" spans="1:12" x14ac:dyDescent="0.15">
      <c r="A130" s="138" t="s">
        <v>648</v>
      </c>
      <c r="B130" s="138">
        <v>29</v>
      </c>
      <c r="C130" s="136">
        <f>ROUND(VLOOKUP($A130,'vehicle multiplier'!$B$2:$M$10,12)*VLOOKUP($A130,'vehicle multiplier'!$B$2:$M$10,(COLUMN(C130)-1))*VLOOKUP($B130,'vehicle multiplier'!$B$12:$L$61,(COLUMN(C130)-1)),0)</f>
        <v>2621</v>
      </c>
      <c r="D130" s="136">
        <f>ROUND(VLOOKUP($A130,'vehicle multiplier'!$B$2:$M$10,12)*VLOOKUP($A130,'vehicle multiplier'!$B$2:$M$10,(COLUMN(D130)-1))*VLOOKUP($B130,'vehicle multiplier'!$B$12:$L$61,(COLUMN(D130)-1)),0)</f>
        <v>655</v>
      </c>
      <c r="E130" s="136">
        <f>ROUND(VLOOKUP($A130,'vehicle multiplier'!$B$2:$M$10,12)*VLOOKUP($A130,'vehicle multiplier'!$B$2:$M$10,(COLUMN(E130)-1))*VLOOKUP($B130,'vehicle multiplier'!$B$12:$L$61,(COLUMN(E130)-1)),0)</f>
        <v>618</v>
      </c>
      <c r="F130" s="180">
        <f>ROUND(VLOOKUP($A130,'vehicle multiplier'!$B$2:$M$10,12)*VLOOKUP($A130,'vehicle multiplier'!$B$2:$M$10,(COLUMN(F130)-1))*VLOOKUP($B130,'vehicle multiplier'!$B$12:$L$61,(COLUMN(F130)-1)),0)</f>
        <v>0</v>
      </c>
      <c r="G130" s="180">
        <f>ROUND(VLOOKUP($A130,'vehicle multiplier'!$B$2:$M$10,12)*VLOOKUP($A130,'vehicle multiplier'!$B$2:$M$10,(COLUMN(G130)-1))*VLOOKUP($B130,'vehicle multiplier'!$B$12:$L$61,(COLUMN(G130)-1)),0)</f>
        <v>0</v>
      </c>
      <c r="H130" s="180">
        <f>ROUND(VLOOKUP($A130,'vehicle multiplier'!$B$2:$M$10,12)*VLOOKUP($A130,'vehicle multiplier'!$B$2:$M$10,(COLUMN(H130)-1))*VLOOKUP($B130,'vehicle multiplier'!$B$12:$L$61,(COLUMN(H130)-1)),0)</f>
        <v>0</v>
      </c>
      <c r="I130" s="180">
        <f>ROUND(VLOOKUP($A130,'vehicle multiplier'!$B$2:$M$10,12)*VLOOKUP($A130,'vehicle multiplier'!$B$2:$M$10,(COLUMN(I130)-1))*VLOOKUP($B130,'vehicle multiplier'!$B$12:$L$61,(COLUMN(I130)-1)),0)</f>
        <v>0</v>
      </c>
      <c r="J130" s="180">
        <f>ROUND(VLOOKUP($A130,'vehicle multiplier'!$B$2:$M$10,12)*VLOOKUP($A130,'vehicle multiplier'!$B$2:$M$10,(COLUMN(J130)-1))*VLOOKUP($B130,'vehicle multiplier'!$B$12:$L$61,(COLUMN(J130)-1)),0)</f>
        <v>0</v>
      </c>
      <c r="K130" s="180">
        <f>ROUND(VLOOKUP($A130,'vehicle multiplier'!$B$2:$M$10,12)*VLOOKUP($A130,'vehicle multiplier'!$B$2:$M$10,(COLUMN(K130)-1))*VLOOKUP($B130,'vehicle multiplier'!$B$12:$L$61,(COLUMN(K130)-1)),0)</f>
        <v>0</v>
      </c>
      <c r="L130" s="180">
        <f>ROUND(VLOOKUP($A130,'vehicle multiplier'!$B$2:$M$10,12)*VLOOKUP($A130,'vehicle multiplier'!$B$2:$M$10,(COLUMN(L130)-1))*VLOOKUP($B130,'vehicle multiplier'!$B$12:$L$61,(COLUMN(L130)-1)),0)</f>
        <v>0</v>
      </c>
    </row>
    <row r="131" spans="1:12" x14ac:dyDescent="0.15">
      <c r="A131" s="138" t="s">
        <v>648</v>
      </c>
      <c r="B131" s="138">
        <v>30</v>
      </c>
      <c r="C131" s="136">
        <f>ROUND(VLOOKUP($A131,'vehicle multiplier'!$B$2:$M$10,12)*VLOOKUP($A131,'vehicle multiplier'!$B$2:$M$10,(COLUMN(C131)-1))*VLOOKUP($B131,'vehicle multiplier'!$B$12:$L$61,(COLUMN(C131)-1)),0)</f>
        <v>2655</v>
      </c>
      <c r="D131" s="136">
        <f>ROUND(VLOOKUP($A131,'vehicle multiplier'!$B$2:$M$10,12)*VLOOKUP($A131,'vehicle multiplier'!$B$2:$M$10,(COLUMN(D131)-1))*VLOOKUP($B131,'vehicle multiplier'!$B$12:$L$61,(COLUMN(D131)-1)),0)</f>
        <v>664</v>
      </c>
      <c r="E131" s="136">
        <f>ROUND(VLOOKUP($A131,'vehicle multiplier'!$B$2:$M$10,12)*VLOOKUP($A131,'vehicle multiplier'!$B$2:$M$10,(COLUMN(E131)-1))*VLOOKUP($B131,'vehicle multiplier'!$B$12:$L$61,(COLUMN(E131)-1)),0)</f>
        <v>626</v>
      </c>
      <c r="F131" s="180">
        <f>ROUND(VLOOKUP($A131,'vehicle multiplier'!$B$2:$M$10,12)*VLOOKUP($A131,'vehicle multiplier'!$B$2:$M$10,(COLUMN(F131)-1))*VLOOKUP($B131,'vehicle multiplier'!$B$12:$L$61,(COLUMN(F131)-1)),0)</f>
        <v>0</v>
      </c>
      <c r="G131" s="180">
        <f>ROUND(VLOOKUP($A131,'vehicle multiplier'!$B$2:$M$10,12)*VLOOKUP($A131,'vehicle multiplier'!$B$2:$M$10,(COLUMN(G131)-1))*VLOOKUP($B131,'vehicle multiplier'!$B$12:$L$61,(COLUMN(G131)-1)),0)</f>
        <v>0</v>
      </c>
      <c r="H131" s="180">
        <f>ROUND(VLOOKUP($A131,'vehicle multiplier'!$B$2:$M$10,12)*VLOOKUP($A131,'vehicle multiplier'!$B$2:$M$10,(COLUMN(H131)-1))*VLOOKUP($B131,'vehicle multiplier'!$B$12:$L$61,(COLUMN(H131)-1)),0)</f>
        <v>0</v>
      </c>
      <c r="I131" s="180">
        <f>ROUND(VLOOKUP($A131,'vehicle multiplier'!$B$2:$M$10,12)*VLOOKUP($A131,'vehicle multiplier'!$B$2:$M$10,(COLUMN(I131)-1))*VLOOKUP($B131,'vehicle multiplier'!$B$12:$L$61,(COLUMN(I131)-1)),0)</f>
        <v>0</v>
      </c>
      <c r="J131" s="180">
        <f>ROUND(VLOOKUP($A131,'vehicle multiplier'!$B$2:$M$10,12)*VLOOKUP($A131,'vehicle multiplier'!$B$2:$M$10,(COLUMN(J131)-1))*VLOOKUP($B131,'vehicle multiplier'!$B$12:$L$61,(COLUMN(J131)-1)),0)</f>
        <v>0</v>
      </c>
      <c r="K131" s="180">
        <f>ROUND(VLOOKUP($A131,'vehicle multiplier'!$B$2:$M$10,12)*VLOOKUP($A131,'vehicle multiplier'!$B$2:$M$10,(COLUMN(K131)-1))*VLOOKUP($B131,'vehicle multiplier'!$B$12:$L$61,(COLUMN(K131)-1)),0)</f>
        <v>0</v>
      </c>
      <c r="L131" s="180">
        <f>ROUND(VLOOKUP($A131,'vehicle multiplier'!$B$2:$M$10,12)*VLOOKUP($A131,'vehicle multiplier'!$B$2:$M$10,(COLUMN(L131)-1))*VLOOKUP($B131,'vehicle multiplier'!$B$12:$L$61,(COLUMN(L131)-1)),0)</f>
        <v>0</v>
      </c>
    </row>
    <row r="132" spans="1:12" x14ac:dyDescent="0.15">
      <c r="A132" s="138" t="s">
        <v>648</v>
      </c>
      <c r="B132" s="138">
        <v>31</v>
      </c>
      <c r="C132" s="136">
        <f>ROUND(VLOOKUP($A132,'vehicle multiplier'!$B$2:$M$10,12)*VLOOKUP($A132,'vehicle multiplier'!$B$2:$M$10,(COLUMN(C132)-1))*VLOOKUP($B132,'vehicle multiplier'!$B$12:$L$61,(COLUMN(C132)-1)),0)</f>
        <v>2688</v>
      </c>
      <c r="D132" s="136">
        <f>ROUND(VLOOKUP($A132,'vehicle multiplier'!$B$2:$M$10,12)*VLOOKUP($A132,'vehicle multiplier'!$B$2:$M$10,(COLUMN(D132)-1))*VLOOKUP($B132,'vehicle multiplier'!$B$12:$L$61,(COLUMN(D132)-1)),0)</f>
        <v>672</v>
      </c>
      <c r="E132" s="136">
        <f>ROUND(VLOOKUP($A132,'vehicle multiplier'!$B$2:$M$10,12)*VLOOKUP($A132,'vehicle multiplier'!$B$2:$M$10,(COLUMN(E132)-1))*VLOOKUP($B132,'vehicle multiplier'!$B$12:$L$61,(COLUMN(E132)-1)),0)</f>
        <v>634</v>
      </c>
      <c r="F132" s="180">
        <f>ROUND(VLOOKUP($A132,'vehicle multiplier'!$B$2:$M$10,12)*VLOOKUP($A132,'vehicle multiplier'!$B$2:$M$10,(COLUMN(F132)-1))*VLOOKUP($B132,'vehicle multiplier'!$B$12:$L$61,(COLUMN(F132)-1)),0)</f>
        <v>0</v>
      </c>
      <c r="G132" s="180">
        <f>ROUND(VLOOKUP($A132,'vehicle multiplier'!$B$2:$M$10,12)*VLOOKUP($A132,'vehicle multiplier'!$B$2:$M$10,(COLUMN(G132)-1))*VLOOKUP($B132,'vehicle multiplier'!$B$12:$L$61,(COLUMN(G132)-1)),0)</f>
        <v>0</v>
      </c>
      <c r="H132" s="180">
        <f>ROUND(VLOOKUP($A132,'vehicle multiplier'!$B$2:$M$10,12)*VLOOKUP($A132,'vehicle multiplier'!$B$2:$M$10,(COLUMN(H132)-1))*VLOOKUP($B132,'vehicle multiplier'!$B$12:$L$61,(COLUMN(H132)-1)),0)</f>
        <v>0</v>
      </c>
      <c r="I132" s="180">
        <f>ROUND(VLOOKUP($A132,'vehicle multiplier'!$B$2:$M$10,12)*VLOOKUP($A132,'vehicle multiplier'!$B$2:$M$10,(COLUMN(I132)-1))*VLOOKUP($B132,'vehicle multiplier'!$B$12:$L$61,(COLUMN(I132)-1)),0)</f>
        <v>0</v>
      </c>
      <c r="J132" s="180">
        <f>ROUND(VLOOKUP($A132,'vehicle multiplier'!$B$2:$M$10,12)*VLOOKUP($A132,'vehicle multiplier'!$B$2:$M$10,(COLUMN(J132)-1))*VLOOKUP($B132,'vehicle multiplier'!$B$12:$L$61,(COLUMN(J132)-1)),0)</f>
        <v>0</v>
      </c>
      <c r="K132" s="180">
        <f>ROUND(VLOOKUP($A132,'vehicle multiplier'!$B$2:$M$10,12)*VLOOKUP($A132,'vehicle multiplier'!$B$2:$M$10,(COLUMN(K132)-1))*VLOOKUP($B132,'vehicle multiplier'!$B$12:$L$61,(COLUMN(K132)-1)),0)</f>
        <v>0</v>
      </c>
      <c r="L132" s="180">
        <f>ROUND(VLOOKUP($A132,'vehicle multiplier'!$B$2:$M$10,12)*VLOOKUP($A132,'vehicle multiplier'!$B$2:$M$10,(COLUMN(L132)-1))*VLOOKUP($B132,'vehicle multiplier'!$B$12:$L$61,(COLUMN(L132)-1)),0)</f>
        <v>0</v>
      </c>
    </row>
    <row r="133" spans="1:12" x14ac:dyDescent="0.15">
      <c r="A133" s="138" t="s">
        <v>648</v>
      </c>
      <c r="B133" s="138">
        <v>32</v>
      </c>
      <c r="C133" s="136">
        <f>ROUND(VLOOKUP($A133,'vehicle multiplier'!$B$2:$M$10,12)*VLOOKUP($A133,'vehicle multiplier'!$B$2:$M$10,(COLUMN(C133)-1))*VLOOKUP($B133,'vehicle multiplier'!$B$12:$L$61,(COLUMN(C133)-1)),0)</f>
        <v>2721</v>
      </c>
      <c r="D133" s="136">
        <f>ROUND(VLOOKUP($A133,'vehicle multiplier'!$B$2:$M$10,12)*VLOOKUP($A133,'vehicle multiplier'!$B$2:$M$10,(COLUMN(D133)-1))*VLOOKUP($B133,'vehicle multiplier'!$B$12:$L$61,(COLUMN(D133)-1)),0)</f>
        <v>680</v>
      </c>
      <c r="E133" s="136">
        <f>ROUND(VLOOKUP($A133,'vehicle multiplier'!$B$2:$M$10,12)*VLOOKUP($A133,'vehicle multiplier'!$B$2:$M$10,(COLUMN(E133)-1))*VLOOKUP($B133,'vehicle multiplier'!$B$12:$L$61,(COLUMN(E133)-1)),0)</f>
        <v>642</v>
      </c>
      <c r="F133" s="180">
        <f>ROUND(VLOOKUP($A133,'vehicle multiplier'!$B$2:$M$10,12)*VLOOKUP($A133,'vehicle multiplier'!$B$2:$M$10,(COLUMN(F133)-1))*VLOOKUP($B133,'vehicle multiplier'!$B$12:$L$61,(COLUMN(F133)-1)),0)</f>
        <v>0</v>
      </c>
      <c r="G133" s="180">
        <f>ROUND(VLOOKUP($A133,'vehicle multiplier'!$B$2:$M$10,12)*VLOOKUP($A133,'vehicle multiplier'!$B$2:$M$10,(COLUMN(G133)-1))*VLOOKUP($B133,'vehicle multiplier'!$B$12:$L$61,(COLUMN(G133)-1)),0)</f>
        <v>0</v>
      </c>
      <c r="H133" s="180">
        <f>ROUND(VLOOKUP($A133,'vehicle multiplier'!$B$2:$M$10,12)*VLOOKUP($A133,'vehicle multiplier'!$B$2:$M$10,(COLUMN(H133)-1))*VLOOKUP($B133,'vehicle multiplier'!$B$12:$L$61,(COLUMN(H133)-1)),0)</f>
        <v>0</v>
      </c>
      <c r="I133" s="180">
        <f>ROUND(VLOOKUP($A133,'vehicle multiplier'!$B$2:$M$10,12)*VLOOKUP($A133,'vehicle multiplier'!$B$2:$M$10,(COLUMN(I133)-1))*VLOOKUP($B133,'vehicle multiplier'!$B$12:$L$61,(COLUMN(I133)-1)),0)</f>
        <v>0</v>
      </c>
      <c r="J133" s="180">
        <f>ROUND(VLOOKUP($A133,'vehicle multiplier'!$B$2:$M$10,12)*VLOOKUP($A133,'vehicle multiplier'!$B$2:$M$10,(COLUMN(J133)-1))*VLOOKUP($B133,'vehicle multiplier'!$B$12:$L$61,(COLUMN(J133)-1)),0)</f>
        <v>0</v>
      </c>
      <c r="K133" s="180">
        <f>ROUND(VLOOKUP($A133,'vehicle multiplier'!$B$2:$M$10,12)*VLOOKUP($A133,'vehicle multiplier'!$B$2:$M$10,(COLUMN(K133)-1))*VLOOKUP($B133,'vehicle multiplier'!$B$12:$L$61,(COLUMN(K133)-1)),0)</f>
        <v>0</v>
      </c>
      <c r="L133" s="180">
        <f>ROUND(VLOOKUP($A133,'vehicle multiplier'!$B$2:$M$10,12)*VLOOKUP($A133,'vehicle multiplier'!$B$2:$M$10,(COLUMN(L133)-1))*VLOOKUP($B133,'vehicle multiplier'!$B$12:$L$61,(COLUMN(L133)-1)),0)</f>
        <v>0</v>
      </c>
    </row>
    <row r="134" spans="1:12" x14ac:dyDescent="0.15">
      <c r="A134" s="138" t="s">
        <v>648</v>
      </c>
      <c r="B134" s="138">
        <v>33</v>
      </c>
      <c r="C134" s="136">
        <f>ROUND(VLOOKUP($A134,'vehicle multiplier'!$B$2:$M$10,12)*VLOOKUP($A134,'vehicle multiplier'!$B$2:$M$10,(COLUMN(C134)-1))*VLOOKUP($B134,'vehicle multiplier'!$B$12:$L$61,(COLUMN(C134)-1)),0)</f>
        <v>2754</v>
      </c>
      <c r="D134" s="136">
        <f>ROUND(VLOOKUP($A134,'vehicle multiplier'!$B$2:$M$10,12)*VLOOKUP($A134,'vehicle multiplier'!$B$2:$M$10,(COLUMN(D134)-1))*VLOOKUP($B134,'vehicle multiplier'!$B$12:$L$61,(COLUMN(D134)-1)),0)</f>
        <v>689</v>
      </c>
      <c r="E134" s="136">
        <f>ROUND(VLOOKUP($A134,'vehicle multiplier'!$B$2:$M$10,12)*VLOOKUP($A134,'vehicle multiplier'!$B$2:$M$10,(COLUMN(E134)-1))*VLOOKUP($B134,'vehicle multiplier'!$B$12:$L$61,(COLUMN(E134)-1)),0)</f>
        <v>650</v>
      </c>
      <c r="F134" s="180">
        <f>ROUND(VLOOKUP($A134,'vehicle multiplier'!$B$2:$M$10,12)*VLOOKUP($A134,'vehicle multiplier'!$B$2:$M$10,(COLUMN(F134)-1))*VLOOKUP($B134,'vehicle multiplier'!$B$12:$L$61,(COLUMN(F134)-1)),0)</f>
        <v>0</v>
      </c>
      <c r="G134" s="180">
        <f>ROUND(VLOOKUP($A134,'vehicle multiplier'!$B$2:$M$10,12)*VLOOKUP($A134,'vehicle multiplier'!$B$2:$M$10,(COLUMN(G134)-1))*VLOOKUP($B134,'vehicle multiplier'!$B$12:$L$61,(COLUMN(G134)-1)),0)</f>
        <v>0</v>
      </c>
      <c r="H134" s="180">
        <f>ROUND(VLOOKUP($A134,'vehicle multiplier'!$B$2:$M$10,12)*VLOOKUP($A134,'vehicle multiplier'!$B$2:$M$10,(COLUMN(H134)-1))*VLOOKUP($B134,'vehicle multiplier'!$B$12:$L$61,(COLUMN(H134)-1)),0)</f>
        <v>0</v>
      </c>
      <c r="I134" s="180">
        <f>ROUND(VLOOKUP($A134,'vehicle multiplier'!$B$2:$M$10,12)*VLOOKUP($A134,'vehicle multiplier'!$B$2:$M$10,(COLUMN(I134)-1))*VLOOKUP($B134,'vehicle multiplier'!$B$12:$L$61,(COLUMN(I134)-1)),0)</f>
        <v>0</v>
      </c>
      <c r="J134" s="180">
        <f>ROUND(VLOOKUP($A134,'vehicle multiplier'!$B$2:$M$10,12)*VLOOKUP($A134,'vehicle multiplier'!$B$2:$M$10,(COLUMN(J134)-1))*VLOOKUP($B134,'vehicle multiplier'!$B$12:$L$61,(COLUMN(J134)-1)),0)</f>
        <v>0</v>
      </c>
      <c r="K134" s="180">
        <f>ROUND(VLOOKUP($A134,'vehicle multiplier'!$B$2:$M$10,12)*VLOOKUP($A134,'vehicle multiplier'!$B$2:$M$10,(COLUMN(K134)-1))*VLOOKUP($B134,'vehicle multiplier'!$B$12:$L$61,(COLUMN(K134)-1)),0)</f>
        <v>0</v>
      </c>
      <c r="L134" s="180">
        <f>ROUND(VLOOKUP($A134,'vehicle multiplier'!$B$2:$M$10,12)*VLOOKUP($A134,'vehicle multiplier'!$B$2:$M$10,(COLUMN(L134)-1))*VLOOKUP($B134,'vehicle multiplier'!$B$12:$L$61,(COLUMN(L134)-1)),0)</f>
        <v>0</v>
      </c>
    </row>
    <row r="135" spans="1:12" x14ac:dyDescent="0.15">
      <c r="A135" s="138" t="s">
        <v>648</v>
      </c>
      <c r="B135" s="138">
        <v>34</v>
      </c>
      <c r="C135" s="136">
        <f>ROUND(VLOOKUP($A135,'vehicle multiplier'!$B$2:$M$10,12)*VLOOKUP($A135,'vehicle multiplier'!$B$2:$M$10,(COLUMN(C135)-1))*VLOOKUP($B135,'vehicle multiplier'!$B$12:$L$61,(COLUMN(C135)-1)),0)</f>
        <v>2787</v>
      </c>
      <c r="D135" s="136">
        <f>ROUND(VLOOKUP($A135,'vehicle multiplier'!$B$2:$M$10,12)*VLOOKUP($A135,'vehicle multiplier'!$B$2:$M$10,(COLUMN(D135)-1))*VLOOKUP($B135,'vehicle multiplier'!$B$12:$L$61,(COLUMN(D135)-1)),0)</f>
        <v>697</v>
      </c>
      <c r="E135" s="136">
        <f>ROUND(VLOOKUP($A135,'vehicle multiplier'!$B$2:$M$10,12)*VLOOKUP($A135,'vehicle multiplier'!$B$2:$M$10,(COLUMN(E135)-1))*VLOOKUP($B135,'vehicle multiplier'!$B$12:$L$61,(COLUMN(E135)-1)),0)</f>
        <v>657</v>
      </c>
      <c r="F135" s="180">
        <f>ROUND(VLOOKUP($A135,'vehicle multiplier'!$B$2:$M$10,12)*VLOOKUP($A135,'vehicle multiplier'!$B$2:$M$10,(COLUMN(F135)-1))*VLOOKUP($B135,'vehicle multiplier'!$B$12:$L$61,(COLUMN(F135)-1)),0)</f>
        <v>0</v>
      </c>
      <c r="G135" s="180">
        <f>ROUND(VLOOKUP($A135,'vehicle multiplier'!$B$2:$M$10,12)*VLOOKUP($A135,'vehicle multiplier'!$B$2:$M$10,(COLUMN(G135)-1))*VLOOKUP($B135,'vehicle multiplier'!$B$12:$L$61,(COLUMN(G135)-1)),0)</f>
        <v>0</v>
      </c>
      <c r="H135" s="180">
        <f>ROUND(VLOOKUP($A135,'vehicle multiplier'!$B$2:$M$10,12)*VLOOKUP($A135,'vehicle multiplier'!$B$2:$M$10,(COLUMN(H135)-1))*VLOOKUP($B135,'vehicle multiplier'!$B$12:$L$61,(COLUMN(H135)-1)),0)</f>
        <v>0</v>
      </c>
      <c r="I135" s="180">
        <f>ROUND(VLOOKUP($A135,'vehicle multiplier'!$B$2:$M$10,12)*VLOOKUP($A135,'vehicle multiplier'!$B$2:$M$10,(COLUMN(I135)-1))*VLOOKUP($B135,'vehicle multiplier'!$B$12:$L$61,(COLUMN(I135)-1)),0)</f>
        <v>0</v>
      </c>
      <c r="J135" s="180">
        <f>ROUND(VLOOKUP($A135,'vehicle multiplier'!$B$2:$M$10,12)*VLOOKUP($A135,'vehicle multiplier'!$B$2:$M$10,(COLUMN(J135)-1))*VLOOKUP($B135,'vehicle multiplier'!$B$12:$L$61,(COLUMN(J135)-1)),0)</f>
        <v>0</v>
      </c>
      <c r="K135" s="180">
        <f>ROUND(VLOOKUP($A135,'vehicle multiplier'!$B$2:$M$10,12)*VLOOKUP($A135,'vehicle multiplier'!$B$2:$M$10,(COLUMN(K135)-1))*VLOOKUP($B135,'vehicle multiplier'!$B$12:$L$61,(COLUMN(K135)-1)),0)</f>
        <v>0</v>
      </c>
      <c r="L135" s="180">
        <f>ROUND(VLOOKUP($A135,'vehicle multiplier'!$B$2:$M$10,12)*VLOOKUP($A135,'vehicle multiplier'!$B$2:$M$10,(COLUMN(L135)-1))*VLOOKUP($B135,'vehicle multiplier'!$B$12:$L$61,(COLUMN(L135)-1)),0)</f>
        <v>0</v>
      </c>
    </row>
    <row r="136" spans="1:12" x14ac:dyDescent="0.15">
      <c r="A136" s="138" t="s">
        <v>648</v>
      </c>
      <c r="B136" s="138">
        <v>35</v>
      </c>
      <c r="C136" s="136">
        <f>ROUND(VLOOKUP($A136,'vehicle multiplier'!$B$2:$M$10,12)*VLOOKUP($A136,'vehicle multiplier'!$B$2:$M$10,(COLUMN(C136)-1))*VLOOKUP($B136,'vehicle multiplier'!$B$12:$L$61,(COLUMN(C136)-1)),0)</f>
        <v>2821</v>
      </c>
      <c r="D136" s="136">
        <f>ROUND(VLOOKUP($A136,'vehicle multiplier'!$B$2:$M$10,12)*VLOOKUP($A136,'vehicle multiplier'!$B$2:$M$10,(COLUMN(D136)-1))*VLOOKUP($B136,'vehicle multiplier'!$B$12:$L$61,(COLUMN(D136)-1)),0)</f>
        <v>705</v>
      </c>
      <c r="E136" s="136">
        <f>ROUND(VLOOKUP($A136,'vehicle multiplier'!$B$2:$M$10,12)*VLOOKUP($A136,'vehicle multiplier'!$B$2:$M$10,(COLUMN(E136)-1))*VLOOKUP($B136,'vehicle multiplier'!$B$12:$L$61,(COLUMN(E136)-1)),0)</f>
        <v>665</v>
      </c>
      <c r="F136" s="180">
        <f>ROUND(VLOOKUP($A136,'vehicle multiplier'!$B$2:$M$10,12)*VLOOKUP($A136,'vehicle multiplier'!$B$2:$M$10,(COLUMN(F136)-1))*VLOOKUP($B136,'vehicle multiplier'!$B$12:$L$61,(COLUMN(F136)-1)),0)</f>
        <v>0</v>
      </c>
      <c r="G136" s="180">
        <f>ROUND(VLOOKUP($A136,'vehicle multiplier'!$B$2:$M$10,12)*VLOOKUP($A136,'vehicle multiplier'!$B$2:$M$10,(COLUMN(G136)-1))*VLOOKUP($B136,'vehicle multiplier'!$B$12:$L$61,(COLUMN(G136)-1)),0)</f>
        <v>0</v>
      </c>
      <c r="H136" s="180">
        <f>ROUND(VLOOKUP($A136,'vehicle multiplier'!$B$2:$M$10,12)*VLOOKUP($A136,'vehicle multiplier'!$B$2:$M$10,(COLUMN(H136)-1))*VLOOKUP($B136,'vehicle multiplier'!$B$12:$L$61,(COLUMN(H136)-1)),0)</f>
        <v>0</v>
      </c>
      <c r="I136" s="180">
        <f>ROUND(VLOOKUP($A136,'vehicle multiplier'!$B$2:$M$10,12)*VLOOKUP($A136,'vehicle multiplier'!$B$2:$M$10,(COLUMN(I136)-1))*VLOOKUP($B136,'vehicle multiplier'!$B$12:$L$61,(COLUMN(I136)-1)),0)</f>
        <v>0</v>
      </c>
      <c r="J136" s="180">
        <f>ROUND(VLOOKUP($A136,'vehicle multiplier'!$B$2:$M$10,12)*VLOOKUP($A136,'vehicle multiplier'!$B$2:$M$10,(COLUMN(J136)-1))*VLOOKUP($B136,'vehicle multiplier'!$B$12:$L$61,(COLUMN(J136)-1)),0)</f>
        <v>0</v>
      </c>
      <c r="K136" s="180">
        <f>ROUND(VLOOKUP($A136,'vehicle multiplier'!$B$2:$M$10,12)*VLOOKUP($A136,'vehicle multiplier'!$B$2:$M$10,(COLUMN(K136)-1))*VLOOKUP($B136,'vehicle multiplier'!$B$12:$L$61,(COLUMN(K136)-1)),0)</f>
        <v>0</v>
      </c>
      <c r="L136" s="180">
        <f>ROUND(VLOOKUP($A136,'vehicle multiplier'!$B$2:$M$10,12)*VLOOKUP($A136,'vehicle multiplier'!$B$2:$M$10,(COLUMN(L136)-1))*VLOOKUP($B136,'vehicle multiplier'!$B$12:$L$61,(COLUMN(L136)-1)),0)</f>
        <v>0</v>
      </c>
    </row>
    <row r="137" spans="1:12" x14ac:dyDescent="0.15">
      <c r="A137" s="138" t="s">
        <v>648</v>
      </c>
      <c r="B137" s="138">
        <v>36</v>
      </c>
      <c r="C137" s="136">
        <f>ROUND(VLOOKUP($A137,'vehicle multiplier'!$B$2:$M$10,12)*VLOOKUP($A137,'vehicle multiplier'!$B$2:$M$10,(COLUMN(C137)-1))*VLOOKUP($B137,'vehicle multiplier'!$B$12:$L$61,(COLUMN(C137)-1)),0)</f>
        <v>2854</v>
      </c>
      <c r="D137" s="136">
        <f>ROUND(VLOOKUP($A137,'vehicle multiplier'!$B$2:$M$10,12)*VLOOKUP($A137,'vehicle multiplier'!$B$2:$M$10,(COLUMN(D137)-1))*VLOOKUP($B137,'vehicle multiplier'!$B$12:$L$61,(COLUMN(D137)-1)),0)</f>
        <v>713</v>
      </c>
      <c r="E137" s="136">
        <f>ROUND(VLOOKUP($A137,'vehicle multiplier'!$B$2:$M$10,12)*VLOOKUP($A137,'vehicle multiplier'!$B$2:$M$10,(COLUMN(E137)-1))*VLOOKUP($B137,'vehicle multiplier'!$B$12:$L$61,(COLUMN(E137)-1)),0)</f>
        <v>673</v>
      </c>
      <c r="F137" s="180">
        <f>ROUND(VLOOKUP($A137,'vehicle multiplier'!$B$2:$M$10,12)*VLOOKUP($A137,'vehicle multiplier'!$B$2:$M$10,(COLUMN(F137)-1))*VLOOKUP($B137,'vehicle multiplier'!$B$12:$L$61,(COLUMN(F137)-1)),0)</f>
        <v>0</v>
      </c>
      <c r="G137" s="180">
        <f>ROUND(VLOOKUP($A137,'vehicle multiplier'!$B$2:$M$10,12)*VLOOKUP($A137,'vehicle multiplier'!$B$2:$M$10,(COLUMN(G137)-1))*VLOOKUP($B137,'vehicle multiplier'!$B$12:$L$61,(COLUMN(G137)-1)),0)</f>
        <v>0</v>
      </c>
      <c r="H137" s="180">
        <f>ROUND(VLOOKUP($A137,'vehicle multiplier'!$B$2:$M$10,12)*VLOOKUP($A137,'vehicle multiplier'!$B$2:$M$10,(COLUMN(H137)-1))*VLOOKUP($B137,'vehicle multiplier'!$B$12:$L$61,(COLUMN(H137)-1)),0)</f>
        <v>0</v>
      </c>
      <c r="I137" s="180">
        <f>ROUND(VLOOKUP($A137,'vehicle multiplier'!$B$2:$M$10,12)*VLOOKUP($A137,'vehicle multiplier'!$B$2:$M$10,(COLUMN(I137)-1))*VLOOKUP($B137,'vehicle multiplier'!$B$12:$L$61,(COLUMN(I137)-1)),0)</f>
        <v>0</v>
      </c>
      <c r="J137" s="180">
        <f>ROUND(VLOOKUP($A137,'vehicle multiplier'!$B$2:$M$10,12)*VLOOKUP($A137,'vehicle multiplier'!$B$2:$M$10,(COLUMN(J137)-1))*VLOOKUP($B137,'vehicle multiplier'!$B$12:$L$61,(COLUMN(J137)-1)),0)</f>
        <v>0</v>
      </c>
      <c r="K137" s="180">
        <f>ROUND(VLOOKUP($A137,'vehicle multiplier'!$B$2:$M$10,12)*VLOOKUP($A137,'vehicle multiplier'!$B$2:$M$10,(COLUMN(K137)-1))*VLOOKUP($B137,'vehicle multiplier'!$B$12:$L$61,(COLUMN(K137)-1)),0)</f>
        <v>0</v>
      </c>
      <c r="L137" s="180">
        <f>ROUND(VLOOKUP($A137,'vehicle multiplier'!$B$2:$M$10,12)*VLOOKUP($A137,'vehicle multiplier'!$B$2:$M$10,(COLUMN(L137)-1))*VLOOKUP($B137,'vehicle multiplier'!$B$12:$L$61,(COLUMN(L137)-1)),0)</f>
        <v>0</v>
      </c>
    </row>
    <row r="138" spans="1:12" x14ac:dyDescent="0.15">
      <c r="A138" s="138" t="s">
        <v>648</v>
      </c>
      <c r="B138" s="138">
        <v>37</v>
      </c>
      <c r="C138" s="136">
        <f>ROUND(VLOOKUP($A138,'vehicle multiplier'!$B$2:$M$10,12)*VLOOKUP($A138,'vehicle multiplier'!$B$2:$M$10,(COLUMN(C138)-1))*VLOOKUP($B138,'vehicle multiplier'!$B$12:$L$61,(COLUMN(C138)-1)),0)</f>
        <v>2887</v>
      </c>
      <c r="D138" s="136">
        <f>ROUND(VLOOKUP($A138,'vehicle multiplier'!$B$2:$M$10,12)*VLOOKUP($A138,'vehicle multiplier'!$B$2:$M$10,(COLUMN(D138)-1))*VLOOKUP($B138,'vehicle multiplier'!$B$12:$L$61,(COLUMN(D138)-1)),0)</f>
        <v>722</v>
      </c>
      <c r="E138" s="136">
        <f>ROUND(VLOOKUP($A138,'vehicle multiplier'!$B$2:$M$10,12)*VLOOKUP($A138,'vehicle multiplier'!$B$2:$M$10,(COLUMN(E138)-1))*VLOOKUP($B138,'vehicle multiplier'!$B$12:$L$61,(COLUMN(E138)-1)),0)</f>
        <v>681</v>
      </c>
      <c r="F138" s="180">
        <f>ROUND(VLOOKUP($A138,'vehicle multiplier'!$B$2:$M$10,12)*VLOOKUP($A138,'vehicle multiplier'!$B$2:$M$10,(COLUMN(F138)-1))*VLOOKUP($B138,'vehicle multiplier'!$B$12:$L$61,(COLUMN(F138)-1)),0)</f>
        <v>0</v>
      </c>
      <c r="G138" s="180">
        <f>ROUND(VLOOKUP($A138,'vehicle multiplier'!$B$2:$M$10,12)*VLOOKUP($A138,'vehicle multiplier'!$B$2:$M$10,(COLUMN(G138)-1))*VLOOKUP($B138,'vehicle multiplier'!$B$12:$L$61,(COLUMN(G138)-1)),0)</f>
        <v>0</v>
      </c>
      <c r="H138" s="180">
        <f>ROUND(VLOOKUP($A138,'vehicle multiplier'!$B$2:$M$10,12)*VLOOKUP($A138,'vehicle multiplier'!$B$2:$M$10,(COLUMN(H138)-1))*VLOOKUP($B138,'vehicle multiplier'!$B$12:$L$61,(COLUMN(H138)-1)),0)</f>
        <v>0</v>
      </c>
      <c r="I138" s="180">
        <f>ROUND(VLOOKUP($A138,'vehicle multiplier'!$B$2:$M$10,12)*VLOOKUP($A138,'vehicle multiplier'!$B$2:$M$10,(COLUMN(I138)-1))*VLOOKUP($B138,'vehicle multiplier'!$B$12:$L$61,(COLUMN(I138)-1)),0)</f>
        <v>0</v>
      </c>
      <c r="J138" s="180">
        <f>ROUND(VLOOKUP($A138,'vehicle multiplier'!$B$2:$M$10,12)*VLOOKUP($A138,'vehicle multiplier'!$B$2:$M$10,(COLUMN(J138)-1))*VLOOKUP($B138,'vehicle multiplier'!$B$12:$L$61,(COLUMN(J138)-1)),0)</f>
        <v>0</v>
      </c>
      <c r="K138" s="180">
        <f>ROUND(VLOOKUP($A138,'vehicle multiplier'!$B$2:$M$10,12)*VLOOKUP($A138,'vehicle multiplier'!$B$2:$M$10,(COLUMN(K138)-1))*VLOOKUP($B138,'vehicle multiplier'!$B$12:$L$61,(COLUMN(K138)-1)),0)</f>
        <v>0</v>
      </c>
      <c r="L138" s="180">
        <f>ROUND(VLOOKUP($A138,'vehicle multiplier'!$B$2:$M$10,12)*VLOOKUP($A138,'vehicle multiplier'!$B$2:$M$10,(COLUMN(L138)-1))*VLOOKUP($B138,'vehicle multiplier'!$B$12:$L$61,(COLUMN(L138)-1)),0)</f>
        <v>0</v>
      </c>
    </row>
    <row r="139" spans="1:12" x14ac:dyDescent="0.15">
      <c r="A139" s="138" t="s">
        <v>648</v>
      </c>
      <c r="B139" s="138">
        <v>38</v>
      </c>
      <c r="C139" s="136">
        <f>ROUND(VLOOKUP($A139,'vehicle multiplier'!$B$2:$M$10,12)*VLOOKUP($A139,'vehicle multiplier'!$B$2:$M$10,(COLUMN(C139)-1))*VLOOKUP($B139,'vehicle multiplier'!$B$12:$L$61,(COLUMN(C139)-1)),0)</f>
        <v>2920</v>
      </c>
      <c r="D139" s="136">
        <f>ROUND(VLOOKUP($A139,'vehicle multiplier'!$B$2:$M$10,12)*VLOOKUP($A139,'vehicle multiplier'!$B$2:$M$10,(COLUMN(D139)-1))*VLOOKUP($B139,'vehicle multiplier'!$B$12:$L$61,(COLUMN(D139)-1)),0)</f>
        <v>730</v>
      </c>
      <c r="E139" s="136">
        <f>ROUND(VLOOKUP($A139,'vehicle multiplier'!$B$2:$M$10,12)*VLOOKUP($A139,'vehicle multiplier'!$B$2:$M$10,(COLUMN(E139)-1))*VLOOKUP($B139,'vehicle multiplier'!$B$12:$L$61,(COLUMN(E139)-1)),0)</f>
        <v>689</v>
      </c>
      <c r="F139" s="180">
        <f>ROUND(VLOOKUP($A139,'vehicle multiplier'!$B$2:$M$10,12)*VLOOKUP($A139,'vehicle multiplier'!$B$2:$M$10,(COLUMN(F139)-1))*VLOOKUP($B139,'vehicle multiplier'!$B$12:$L$61,(COLUMN(F139)-1)),0)</f>
        <v>0</v>
      </c>
      <c r="G139" s="180">
        <f>ROUND(VLOOKUP($A139,'vehicle multiplier'!$B$2:$M$10,12)*VLOOKUP($A139,'vehicle multiplier'!$B$2:$M$10,(COLUMN(G139)-1))*VLOOKUP($B139,'vehicle multiplier'!$B$12:$L$61,(COLUMN(G139)-1)),0)</f>
        <v>0</v>
      </c>
      <c r="H139" s="180">
        <f>ROUND(VLOOKUP($A139,'vehicle multiplier'!$B$2:$M$10,12)*VLOOKUP($A139,'vehicle multiplier'!$B$2:$M$10,(COLUMN(H139)-1))*VLOOKUP($B139,'vehicle multiplier'!$B$12:$L$61,(COLUMN(H139)-1)),0)</f>
        <v>0</v>
      </c>
      <c r="I139" s="180">
        <f>ROUND(VLOOKUP($A139,'vehicle multiplier'!$B$2:$M$10,12)*VLOOKUP($A139,'vehicle multiplier'!$B$2:$M$10,(COLUMN(I139)-1))*VLOOKUP($B139,'vehicle multiplier'!$B$12:$L$61,(COLUMN(I139)-1)),0)</f>
        <v>0</v>
      </c>
      <c r="J139" s="180">
        <f>ROUND(VLOOKUP($A139,'vehicle multiplier'!$B$2:$M$10,12)*VLOOKUP($A139,'vehicle multiplier'!$B$2:$M$10,(COLUMN(J139)-1))*VLOOKUP($B139,'vehicle multiplier'!$B$12:$L$61,(COLUMN(J139)-1)),0)</f>
        <v>0</v>
      </c>
      <c r="K139" s="180">
        <f>ROUND(VLOOKUP($A139,'vehicle multiplier'!$B$2:$M$10,12)*VLOOKUP($A139,'vehicle multiplier'!$B$2:$M$10,(COLUMN(K139)-1))*VLOOKUP($B139,'vehicle multiplier'!$B$12:$L$61,(COLUMN(K139)-1)),0)</f>
        <v>0</v>
      </c>
      <c r="L139" s="180">
        <f>ROUND(VLOOKUP($A139,'vehicle multiplier'!$B$2:$M$10,12)*VLOOKUP($A139,'vehicle multiplier'!$B$2:$M$10,(COLUMN(L139)-1))*VLOOKUP($B139,'vehicle multiplier'!$B$12:$L$61,(COLUMN(L139)-1)),0)</f>
        <v>0</v>
      </c>
    </row>
    <row r="140" spans="1:12" x14ac:dyDescent="0.15">
      <c r="A140" s="138" t="s">
        <v>648</v>
      </c>
      <c r="B140" s="138">
        <v>39</v>
      </c>
      <c r="C140" s="136">
        <f>ROUND(VLOOKUP($A140,'vehicle multiplier'!$B$2:$M$10,12)*VLOOKUP($A140,'vehicle multiplier'!$B$2:$M$10,(COLUMN(C140)-1))*VLOOKUP($B140,'vehicle multiplier'!$B$12:$L$61,(COLUMN(C140)-1)),0)</f>
        <v>2953</v>
      </c>
      <c r="D140" s="136">
        <f>ROUND(VLOOKUP($A140,'vehicle multiplier'!$B$2:$M$10,12)*VLOOKUP($A140,'vehicle multiplier'!$B$2:$M$10,(COLUMN(D140)-1))*VLOOKUP($B140,'vehicle multiplier'!$B$12:$L$61,(COLUMN(D140)-1)),0)</f>
        <v>738</v>
      </c>
      <c r="E140" s="136">
        <f>ROUND(VLOOKUP($A140,'vehicle multiplier'!$B$2:$M$10,12)*VLOOKUP($A140,'vehicle multiplier'!$B$2:$M$10,(COLUMN(E140)-1))*VLOOKUP($B140,'vehicle multiplier'!$B$12:$L$61,(COLUMN(E140)-1)),0)</f>
        <v>697</v>
      </c>
      <c r="F140" s="180">
        <f>ROUND(VLOOKUP($A140,'vehicle multiplier'!$B$2:$M$10,12)*VLOOKUP($A140,'vehicle multiplier'!$B$2:$M$10,(COLUMN(F140)-1))*VLOOKUP($B140,'vehicle multiplier'!$B$12:$L$61,(COLUMN(F140)-1)),0)</f>
        <v>0</v>
      </c>
      <c r="G140" s="180">
        <f>ROUND(VLOOKUP($A140,'vehicle multiplier'!$B$2:$M$10,12)*VLOOKUP($A140,'vehicle multiplier'!$B$2:$M$10,(COLUMN(G140)-1))*VLOOKUP($B140,'vehicle multiplier'!$B$12:$L$61,(COLUMN(G140)-1)),0)</f>
        <v>0</v>
      </c>
      <c r="H140" s="180">
        <f>ROUND(VLOOKUP($A140,'vehicle multiplier'!$B$2:$M$10,12)*VLOOKUP($A140,'vehicle multiplier'!$B$2:$M$10,(COLUMN(H140)-1))*VLOOKUP($B140,'vehicle multiplier'!$B$12:$L$61,(COLUMN(H140)-1)),0)</f>
        <v>0</v>
      </c>
      <c r="I140" s="180">
        <f>ROUND(VLOOKUP($A140,'vehicle multiplier'!$B$2:$M$10,12)*VLOOKUP($A140,'vehicle multiplier'!$B$2:$M$10,(COLUMN(I140)-1))*VLOOKUP($B140,'vehicle multiplier'!$B$12:$L$61,(COLUMN(I140)-1)),0)</f>
        <v>0</v>
      </c>
      <c r="J140" s="180">
        <f>ROUND(VLOOKUP($A140,'vehicle multiplier'!$B$2:$M$10,12)*VLOOKUP($A140,'vehicle multiplier'!$B$2:$M$10,(COLUMN(J140)-1))*VLOOKUP($B140,'vehicle multiplier'!$B$12:$L$61,(COLUMN(J140)-1)),0)</f>
        <v>0</v>
      </c>
      <c r="K140" s="180">
        <f>ROUND(VLOOKUP($A140,'vehicle multiplier'!$B$2:$M$10,12)*VLOOKUP($A140,'vehicle multiplier'!$B$2:$M$10,(COLUMN(K140)-1))*VLOOKUP($B140,'vehicle multiplier'!$B$12:$L$61,(COLUMN(K140)-1)),0)</f>
        <v>0</v>
      </c>
      <c r="L140" s="180">
        <f>ROUND(VLOOKUP($A140,'vehicle multiplier'!$B$2:$M$10,12)*VLOOKUP($A140,'vehicle multiplier'!$B$2:$M$10,(COLUMN(L140)-1))*VLOOKUP($B140,'vehicle multiplier'!$B$12:$L$61,(COLUMN(L140)-1)),0)</f>
        <v>0</v>
      </c>
    </row>
    <row r="141" spans="1:12" x14ac:dyDescent="0.15">
      <c r="A141" s="138" t="s">
        <v>648</v>
      </c>
      <c r="B141" s="138">
        <v>40</v>
      </c>
      <c r="C141" s="136">
        <f>ROUND(VLOOKUP($A141,'vehicle multiplier'!$B$2:$M$10,12)*VLOOKUP($A141,'vehicle multiplier'!$B$2:$M$10,(COLUMN(C141)-1))*VLOOKUP($B141,'vehicle multiplier'!$B$12:$L$61,(COLUMN(C141)-1)),0)</f>
        <v>2986</v>
      </c>
      <c r="D141" s="136">
        <f>ROUND(VLOOKUP($A141,'vehicle multiplier'!$B$2:$M$10,12)*VLOOKUP($A141,'vehicle multiplier'!$B$2:$M$10,(COLUMN(D141)-1))*VLOOKUP($B141,'vehicle multiplier'!$B$12:$L$61,(COLUMN(D141)-1)),0)</f>
        <v>747</v>
      </c>
      <c r="E141" s="136">
        <f>ROUND(VLOOKUP($A141,'vehicle multiplier'!$B$2:$M$10,12)*VLOOKUP($A141,'vehicle multiplier'!$B$2:$M$10,(COLUMN(E141)-1))*VLOOKUP($B141,'vehicle multiplier'!$B$12:$L$61,(COLUMN(E141)-1)),0)</f>
        <v>704</v>
      </c>
      <c r="F141" s="180">
        <f>ROUND(VLOOKUP($A141,'vehicle multiplier'!$B$2:$M$10,12)*VLOOKUP($A141,'vehicle multiplier'!$B$2:$M$10,(COLUMN(F141)-1))*VLOOKUP($B141,'vehicle multiplier'!$B$12:$L$61,(COLUMN(F141)-1)),0)</f>
        <v>0</v>
      </c>
      <c r="G141" s="180">
        <f>ROUND(VLOOKUP($A141,'vehicle multiplier'!$B$2:$M$10,12)*VLOOKUP($A141,'vehicle multiplier'!$B$2:$M$10,(COLUMN(G141)-1))*VLOOKUP($B141,'vehicle multiplier'!$B$12:$L$61,(COLUMN(G141)-1)),0)</f>
        <v>0</v>
      </c>
      <c r="H141" s="180">
        <f>ROUND(VLOOKUP($A141,'vehicle multiplier'!$B$2:$M$10,12)*VLOOKUP($A141,'vehicle multiplier'!$B$2:$M$10,(COLUMN(H141)-1))*VLOOKUP($B141,'vehicle multiplier'!$B$12:$L$61,(COLUMN(H141)-1)),0)</f>
        <v>0</v>
      </c>
      <c r="I141" s="180">
        <f>ROUND(VLOOKUP($A141,'vehicle multiplier'!$B$2:$M$10,12)*VLOOKUP($A141,'vehicle multiplier'!$B$2:$M$10,(COLUMN(I141)-1))*VLOOKUP($B141,'vehicle multiplier'!$B$12:$L$61,(COLUMN(I141)-1)),0)</f>
        <v>0</v>
      </c>
      <c r="J141" s="180">
        <f>ROUND(VLOOKUP($A141,'vehicle multiplier'!$B$2:$M$10,12)*VLOOKUP($A141,'vehicle multiplier'!$B$2:$M$10,(COLUMN(J141)-1))*VLOOKUP($B141,'vehicle multiplier'!$B$12:$L$61,(COLUMN(J141)-1)),0)</f>
        <v>0</v>
      </c>
      <c r="K141" s="180">
        <f>ROUND(VLOOKUP($A141,'vehicle multiplier'!$B$2:$M$10,12)*VLOOKUP($A141,'vehicle multiplier'!$B$2:$M$10,(COLUMN(K141)-1))*VLOOKUP($B141,'vehicle multiplier'!$B$12:$L$61,(COLUMN(K141)-1)),0)</f>
        <v>0</v>
      </c>
      <c r="L141" s="180">
        <f>ROUND(VLOOKUP($A141,'vehicle multiplier'!$B$2:$M$10,12)*VLOOKUP($A141,'vehicle multiplier'!$B$2:$M$10,(COLUMN(L141)-1))*VLOOKUP($B141,'vehicle multiplier'!$B$12:$L$61,(COLUMN(L141)-1)),0)</f>
        <v>0</v>
      </c>
    </row>
    <row r="142" spans="1:12" x14ac:dyDescent="0.15">
      <c r="A142" s="138" t="s">
        <v>648</v>
      </c>
      <c r="B142" s="138">
        <v>41</v>
      </c>
      <c r="C142" s="136">
        <f>ROUND(VLOOKUP($A142,'vehicle multiplier'!$B$2:$M$10,12)*VLOOKUP($A142,'vehicle multiplier'!$B$2:$M$10,(COLUMN(C142)-1))*VLOOKUP($B142,'vehicle multiplier'!$B$12:$L$61,(COLUMN(C142)-1)),0)</f>
        <v>3020</v>
      </c>
      <c r="D142" s="136">
        <f>ROUND(VLOOKUP($A142,'vehicle multiplier'!$B$2:$M$10,12)*VLOOKUP($A142,'vehicle multiplier'!$B$2:$M$10,(COLUMN(D142)-1))*VLOOKUP($B142,'vehicle multiplier'!$B$12:$L$61,(COLUMN(D142)-1)),0)</f>
        <v>755</v>
      </c>
      <c r="E142" s="136">
        <f>ROUND(VLOOKUP($A142,'vehicle multiplier'!$B$2:$M$10,12)*VLOOKUP($A142,'vehicle multiplier'!$B$2:$M$10,(COLUMN(E142)-1))*VLOOKUP($B142,'vehicle multiplier'!$B$12:$L$61,(COLUMN(E142)-1)),0)</f>
        <v>712</v>
      </c>
      <c r="F142" s="180">
        <f>ROUND(VLOOKUP($A142,'vehicle multiplier'!$B$2:$M$10,12)*VLOOKUP($A142,'vehicle multiplier'!$B$2:$M$10,(COLUMN(F142)-1))*VLOOKUP($B142,'vehicle multiplier'!$B$12:$L$61,(COLUMN(F142)-1)),0)</f>
        <v>0</v>
      </c>
      <c r="G142" s="180">
        <f>ROUND(VLOOKUP($A142,'vehicle multiplier'!$B$2:$M$10,12)*VLOOKUP($A142,'vehicle multiplier'!$B$2:$M$10,(COLUMN(G142)-1))*VLOOKUP($B142,'vehicle multiplier'!$B$12:$L$61,(COLUMN(G142)-1)),0)</f>
        <v>0</v>
      </c>
      <c r="H142" s="180">
        <f>ROUND(VLOOKUP($A142,'vehicle multiplier'!$B$2:$M$10,12)*VLOOKUP($A142,'vehicle multiplier'!$B$2:$M$10,(COLUMN(H142)-1))*VLOOKUP($B142,'vehicle multiplier'!$B$12:$L$61,(COLUMN(H142)-1)),0)</f>
        <v>0</v>
      </c>
      <c r="I142" s="180">
        <f>ROUND(VLOOKUP($A142,'vehicle multiplier'!$B$2:$M$10,12)*VLOOKUP($A142,'vehicle multiplier'!$B$2:$M$10,(COLUMN(I142)-1))*VLOOKUP($B142,'vehicle multiplier'!$B$12:$L$61,(COLUMN(I142)-1)),0)</f>
        <v>0</v>
      </c>
      <c r="J142" s="180">
        <f>ROUND(VLOOKUP($A142,'vehicle multiplier'!$B$2:$M$10,12)*VLOOKUP($A142,'vehicle multiplier'!$B$2:$M$10,(COLUMN(J142)-1))*VLOOKUP($B142,'vehicle multiplier'!$B$12:$L$61,(COLUMN(J142)-1)),0)</f>
        <v>0</v>
      </c>
      <c r="K142" s="180">
        <f>ROUND(VLOOKUP($A142,'vehicle multiplier'!$B$2:$M$10,12)*VLOOKUP($A142,'vehicle multiplier'!$B$2:$M$10,(COLUMN(K142)-1))*VLOOKUP($B142,'vehicle multiplier'!$B$12:$L$61,(COLUMN(K142)-1)),0)</f>
        <v>0</v>
      </c>
      <c r="L142" s="180">
        <f>ROUND(VLOOKUP($A142,'vehicle multiplier'!$B$2:$M$10,12)*VLOOKUP($A142,'vehicle multiplier'!$B$2:$M$10,(COLUMN(L142)-1))*VLOOKUP($B142,'vehicle multiplier'!$B$12:$L$61,(COLUMN(L142)-1)),0)</f>
        <v>0</v>
      </c>
    </row>
    <row r="143" spans="1:12" x14ac:dyDescent="0.15">
      <c r="A143" s="138" t="s">
        <v>648</v>
      </c>
      <c r="B143" s="138">
        <v>42</v>
      </c>
      <c r="C143" s="136">
        <f>ROUND(VLOOKUP($A143,'vehicle multiplier'!$B$2:$M$10,12)*VLOOKUP($A143,'vehicle multiplier'!$B$2:$M$10,(COLUMN(C143)-1))*VLOOKUP($B143,'vehicle multiplier'!$B$12:$L$61,(COLUMN(C143)-1)),0)</f>
        <v>3053</v>
      </c>
      <c r="D143" s="136">
        <f>ROUND(VLOOKUP($A143,'vehicle multiplier'!$B$2:$M$10,12)*VLOOKUP($A143,'vehicle multiplier'!$B$2:$M$10,(COLUMN(D143)-1))*VLOOKUP($B143,'vehicle multiplier'!$B$12:$L$61,(COLUMN(D143)-1)),0)</f>
        <v>763</v>
      </c>
      <c r="E143" s="136">
        <f>ROUND(VLOOKUP($A143,'vehicle multiplier'!$B$2:$M$10,12)*VLOOKUP($A143,'vehicle multiplier'!$B$2:$M$10,(COLUMN(E143)-1))*VLOOKUP($B143,'vehicle multiplier'!$B$12:$L$61,(COLUMN(E143)-1)),0)</f>
        <v>720</v>
      </c>
      <c r="F143" s="180">
        <f>ROUND(VLOOKUP($A143,'vehicle multiplier'!$B$2:$M$10,12)*VLOOKUP($A143,'vehicle multiplier'!$B$2:$M$10,(COLUMN(F143)-1))*VLOOKUP($B143,'vehicle multiplier'!$B$12:$L$61,(COLUMN(F143)-1)),0)</f>
        <v>0</v>
      </c>
      <c r="G143" s="180">
        <f>ROUND(VLOOKUP($A143,'vehicle multiplier'!$B$2:$M$10,12)*VLOOKUP($A143,'vehicle multiplier'!$B$2:$M$10,(COLUMN(G143)-1))*VLOOKUP($B143,'vehicle multiplier'!$B$12:$L$61,(COLUMN(G143)-1)),0)</f>
        <v>0</v>
      </c>
      <c r="H143" s="180">
        <f>ROUND(VLOOKUP($A143,'vehicle multiplier'!$B$2:$M$10,12)*VLOOKUP($A143,'vehicle multiplier'!$B$2:$M$10,(COLUMN(H143)-1))*VLOOKUP($B143,'vehicle multiplier'!$B$12:$L$61,(COLUMN(H143)-1)),0)</f>
        <v>0</v>
      </c>
      <c r="I143" s="180">
        <f>ROUND(VLOOKUP($A143,'vehicle multiplier'!$B$2:$M$10,12)*VLOOKUP($A143,'vehicle multiplier'!$B$2:$M$10,(COLUMN(I143)-1))*VLOOKUP($B143,'vehicle multiplier'!$B$12:$L$61,(COLUMN(I143)-1)),0)</f>
        <v>0</v>
      </c>
      <c r="J143" s="180">
        <f>ROUND(VLOOKUP($A143,'vehicle multiplier'!$B$2:$M$10,12)*VLOOKUP($A143,'vehicle multiplier'!$B$2:$M$10,(COLUMN(J143)-1))*VLOOKUP($B143,'vehicle multiplier'!$B$12:$L$61,(COLUMN(J143)-1)),0)</f>
        <v>0</v>
      </c>
      <c r="K143" s="180">
        <f>ROUND(VLOOKUP($A143,'vehicle multiplier'!$B$2:$M$10,12)*VLOOKUP($A143,'vehicle multiplier'!$B$2:$M$10,(COLUMN(K143)-1))*VLOOKUP($B143,'vehicle multiplier'!$B$12:$L$61,(COLUMN(K143)-1)),0)</f>
        <v>0</v>
      </c>
      <c r="L143" s="180">
        <f>ROUND(VLOOKUP($A143,'vehicle multiplier'!$B$2:$M$10,12)*VLOOKUP($A143,'vehicle multiplier'!$B$2:$M$10,(COLUMN(L143)-1))*VLOOKUP($B143,'vehicle multiplier'!$B$12:$L$61,(COLUMN(L143)-1)),0)</f>
        <v>0</v>
      </c>
    </row>
    <row r="144" spans="1:12" x14ac:dyDescent="0.15">
      <c r="A144" s="138" t="s">
        <v>648</v>
      </c>
      <c r="B144" s="138">
        <v>43</v>
      </c>
      <c r="C144" s="136">
        <f>ROUND(VLOOKUP($A144,'vehicle multiplier'!$B$2:$M$10,12)*VLOOKUP($A144,'vehicle multiplier'!$B$2:$M$10,(COLUMN(C144)-1))*VLOOKUP($B144,'vehicle multiplier'!$B$12:$L$61,(COLUMN(C144)-1)),0)</f>
        <v>3086</v>
      </c>
      <c r="D144" s="136">
        <f>ROUND(VLOOKUP($A144,'vehicle multiplier'!$B$2:$M$10,12)*VLOOKUP($A144,'vehicle multiplier'!$B$2:$M$10,(COLUMN(D144)-1))*VLOOKUP($B144,'vehicle multiplier'!$B$12:$L$61,(COLUMN(D144)-1)),0)</f>
        <v>771</v>
      </c>
      <c r="E144" s="136">
        <f>ROUND(VLOOKUP($A144,'vehicle multiplier'!$B$2:$M$10,12)*VLOOKUP($A144,'vehicle multiplier'!$B$2:$M$10,(COLUMN(E144)-1))*VLOOKUP($B144,'vehicle multiplier'!$B$12:$L$61,(COLUMN(E144)-1)),0)</f>
        <v>728</v>
      </c>
      <c r="F144" s="180">
        <f>ROUND(VLOOKUP($A144,'vehicle multiplier'!$B$2:$M$10,12)*VLOOKUP($A144,'vehicle multiplier'!$B$2:$M$10,(COLUMN(F144)-1))*VLOOKUP($B144,'vehicle multiplier'!$B$12:$L$61,(COLUMN(F144)-1)),0)</f>
        <v>0</v>
      </c>
      <c r="G144" s="180">
        <f>ROUND(VLOOKUP($A144,'vehicle multiplier'!$B$2:$M$10,12)*VLOOKUP($A144,'vehicle multiplier'!$B$2:$M$10,(COLUMN(G144)-1))*VLOOKUP($B144,'vehicle multiplier'!$B$12:$L$61,(COLUMN(G144)-1)),0)</f>
        <v>0</v>
      </c>
      <c r="H144" s="180">
        <f>ROUND(VLOOKUP($A144,'vehicle multiplier'!$B$2:$M$10,12)*VLOOKUP($A144,'vehicle multiplier'!$B$2:$M$10,(COLUMN(H144)-1))*VLOOKUP($B144,'vehicle multiplier'!$B$12:$L$61,(COLUMN(H144)-1)),0)</f>
        <v>0</v>
      </c>
      <c r="I144" s="180">
        <f>ROUND(VLOOKUP($A144,'vehicle multiplier'!$B$2:$M$10,12)*VLOOKUP($A144,'vehicle multiplier'!$B$2:$M$10,(COLUMN(I144)-1))*VLOOKUP($B144,'vehicle multiplier'!$B$12:$L$61,(COLUMN(I144)-1)),0)</f>
        <v>0</v>
      </c>
      <c r="J144" s="180">
        <f>ROUND(VLOOKUP($A144,'vehicle multiplier'!$B$2:$M$10,12)*VLOOKUP($A144,'vehicle multiplier'!$B$2:$M$10,(COLUMN(J144)-1))*VLOOKUP($B144,'vehicle multiplier'!$B$12:$L$61,(COLUMN(J144)-1)),0)</f>
        <v>0</v>
      </c>
      <c r="K144" s="180">
        <f>ROUND(VLOOKUP($A144,'vehicle multiplier'!$B$2:$M$10,12)*VLOOKUP($A144,'vehicle multiplier'!$B$2:$M$10,(COLUMN(K144)-1))*VLOOKUP($B144,'vehicle multiplier'!$B$12:$L$61,(COLUMN(K144)-1)),0)</f>
        <v>0</v>
      </c>
      <c r="L144" s="180">
        <f>ROUND(VLOOKUP($A144,'vehicle multiplier'!$B$2:$M$10,12)*VLOOKUP($A144,'vehicle multiplier'!$B$2:$M$10,(COLUMN(L144)-1))*VLOOKUP($B144,'vehicle multiplier'!$B$12:$L$61,(COLUMN(L144)-1)),0)</f>
        <v>0</v>
      </c>
    </row>
    <row r="145" spans="1:12" x14ac:dyDescent="0.15">
      <c r="A145" s="138" t="s">
        <v>648</v>
      </c>
      <c r="B145" s="138">
        <v>44</v>
      </c>
      <c r="C145" s="136">
        <f>ROUND(VLOOKUP($A145,'vehicle multiplier'!$B$2:$M$10,12)*VLOOKUP($A145,'vehicle multiplier'!$B$2:$M$10,(COLUMN(C145)-1))*VLOOKUP($B145,'vehicle multiplier'!$B$12:$L$61,(COLUMN(C145)-1)),0)</f>
        <v>3119</v>
      </c>
      <c r="D145" s="136">
        <f>ROUND(VLOOKUP($A145,'vehicle multiplier'!$B$2:$M$10,12)*VLOOKUP($A145,'vehicle multiplier'!$B$2:$M$10,(COLUMN(D145)-1))*VLOOKUP($B145,'vehicle multiplier'!$B$12:$L$61,(COLUMN(D145)-1)),0)</f>
        <v>780</v>
      </c>
      <c r="E145" s="136">
        <f>ROUND(VLOOKUP($A145,'vehicle multiplier'!$B$2:$M$10,12)*VLOOKUP($A145,'vehicle multiplier'!$B$2:$M$10,(COLUMN(E145)-1))*VLOOKUP($B145,'vehicle multiplier'!$B$12:$L$61,(COLUMN(E145)-1)),0)</f>
        <v>736</v>
      </c>
      <c r="F145" s="180">
        <f>ROUND(VLOOKUP($A145,'vehicle multiplier'!$B$2:$M$10,12)*VLOOKUP($A145,'vehicle multiplier'!$B$2:$M$10,(COLUMN(F145)-1))*VLOOKUP($B145,'vehicle multiplier'!$B$12:$L$61,(COLUMN(F145)-1)),0)</f>
        <v>0</v>
      </c>
      <c r="G145" s="180">
        <f>ROUND(VLOOKUP($A145,'vehicle multiplier'!$B$2:$M$10,12)*VLOOKUP($A145,'vehicle multiplier'!$B$2:$M$10,(COLUMN(G145)-1))*VLOOKUP($B145,'vehicle multiplier'!$B$12:$L$61,(COLUMN(G145)-1)),0)</f>
        <v>0</v>
      </c>
      <c r="H145" s="180">
        <f>ROUND(VLOOKUP($A145,'vehicle multiplier'!$B$2:$M$10,12)*VLOOKUP($A145,'vehicle multiplier'!$B$2:$M$10,(COLUMN(H145)-1))*VLOOKUP($B145,'vehicle multiplier'!$B$12:$L$61,(COLUMN(H145)-1)),0)</f>
        <v>0</v>
      </c>
      <c r="I145" s="180">
        <f>ROUND(VLOOKUP($A145,'vehicle multiplier'!$B$2:$M$10,12)*VLOOKUP($A145,'vehicle multiplier'!$B$2:$M$10,(COLUMN(I145)-1))*VLOOKUP($B145,'vehicle multiplier'!$B$12:$L$61,(COLUMN(I145)-1)),0)</f>
        <v>0</v>
      </c>
      <c r="J145" s="180">
        <f>ROUND(VLOOKUP($A145,'vehicle multiplier'!$B$2:$M$10,12)*VLOOKUP($A145,'vehicle multiplier'!$B$2:$M$10,(COLUMN(J145)-1))*VLOOKUP($B145,'vehicle multiplier'!$B$12:$L$61,(COLUMN(J145)-1)),0)</f>
        <v>0</v>
      </c>
      <c r="K145" s="180">
        <f>ROUND(VLOOKUP($A145,'vehicle multiplier'!$B$2:$M$10,12)*VLOOKUP($A145,'vehicle multiplier'!$B$2:$M$10,(COLUMN(K145)-1))*VLOOKUP($B145,'vehicle multiplier'!$B$12:$L$61,(COLUMN(K145)-1)),0)</f>
        <v>0</v>
      </c>
      <c r="L145" s="180">
        <f>ROUND(VLOOKUP($A145,'vehicle multiplier'!$B$2:$M$10,12)*VLOOKUP($A145,'vehicle multiplier'!$B$2:$M$10,(COLUMN(L145)-1))*VLOOKUP($B145,'vehicle multiplier'!$B$12:$L$61,(COLUMN(L145)-1)),0)</f>
        <v>0</v>
      </c>
    </row>
    <row r="146" spans="1:12" x14ac:dyDescent="0.15">
      <c r="A146" s="138" t="s">
        <v>648</v>
      </c>
      <c r="B146" s="138">
        <v>45</v>
      </c>
      <c r="C146" s="136">
        <f>ROUND(VLOOKUP($A146,'vehicle multiplier'!$B$2:$M$10,12)*VLOOKUP($A146,'vehicle multiplier'!$B$2:$M$10,(COLUMN(C146)-1))*VLOOKUP($B146,'vehicle multiplier'!$B$12:$L$61,(COLUMN(C146)-1)),0)</f>
        <v>3152</v>
      </c>
      <c r="D146" s="136">
        <f>ROUND(VLOOKUP($A146,'vehicle multiplier'!$B$2:$M$10,12)*VLOOKUP($A146,'vehicle multiplier'!$B$2:$M$10,(COLUMN(D146)-1))*VLOOKUP($B146,'vehicle multiplier'!$B$12:$L$61,(COLUMN(D146)-1)),0)</f>
        <v>788</v>
      </c>
      <c r="E146" s="136">
        <f>ROUND(VLOOKUP($A146,'vehicle multiplier'!$B$2:$M$10,12)*VLOOKUP($A146,'vehicle multiplier'!$B$2:$M$10,(COLUMN(E146)-1))*VLOOKUP($B146,'vehicle multiplier'!$B$12:$L$61,(COLUMN(E146)-1)),0)</f>
        <v>743</v>
      </c>
      <c r="F146" s="180">
        <f>ROUND(VLOOKUP($A146,'vehicle multiplier'!$B$2:$M$10,12)*VLOOKUP($A146,'vehicle multiplier'!$B$2:$M$10,(COLUMN(F146)-1))*VLOOKUP($B146,'vehicle multiplier'!$B$12:$L$61,(COLUMN(F146)-1)),0)</f>
        <v>0</v>
      </c>
      <c r="G146" s="180">
        <f>ROUND(VLOOKUP($A146,'vehicle multiplier'!$B$2:$M$10,12)*VLOOKUP($A146,'vehicle multiplier'!$B$2:$M$10,(COLUMN(G146)-1))*VLOOKUP($B146,'vehicle multiplier'!$B$12:$L$61,(COLUMN(G146)-1)),0)</f>
        <v>0</v>
      </c>
      <c r="H146" s="180">
        <f>ROUND(VLOOKUP($A146,'vehicle multiplier'!$B$2:$M$10,12)*VLOOKUP($A146,'vehicle multiplier'!$B$2:$M$10,(COLUMN(H146)-1))*VLOOKUP($B146,'vehicle multiplier'!$B$12:$L$61,(COLUMN(H146)-1)),0)</f>
        <v>0</v>
      </c>
      <c r="I146" s="180">
        <f>ROUND(VLOOKUP($A146,'vehicle multiplier'!$B$2:$M$10,12)*VLOOKUP($A146,'vehicle multiplier'!$B$2:$M$10,(COLUMN(I146)-1))*VLOOKUP($B146,'vehicle multiplier'!$B$12:$L$61,(COLUMN(I146)-1)),0)</f>
        <v>0</v>
      </c>
      <c r="J146" s="180">
        <f>ROUND(VLOOKUP($A146,'vehicle multiplier'!$B$2:$M$10,12)*VLOOKUP($A146,'vehicle multiplier'!$B$2:$M$10,(COLUMN(J146)-1))*VLOOKUP($B146,'vehicle multiplier'!$B$12:$L$61,(COLUMN(J146)-1)),0)</f>
        <v>0</v>
      </c>
      <c r="K146" s="180">
        <f>ROUND(VLOOKUP($A146,'vehicle multiplier'!$B$2:$M$10,12)*VLOOKUP($A146,'vehicle multiplier'!$B$2:$M$10,(COLUMN(K146)-1))*VLOOKUP($B146,'vehicle multiplier'!$B$12:$L$61,(COLUMN(K146)-1)),0)</f>
        <v>0</v>
      </c>
      <c r="L146" s="180">
        <f>ROUND(VLOOKUP($A146,'vehicle multiplier'!$B$2:$M$10,12)*VLOOKUP($A146,'vehicle multiplier'!$B$2:$M$10,(COLUMN(L146)-1))*VLOOKUP($B146,'vehicle multiplier'!$B$12:$L$61,(COLUMN(L146)-1)),0)</f>
        <v>0</v>
      </c>
    </row>
    <row r="147" spans="1:12" x14ac:dyDescent="0.15">
      <c r="A147" s="138" t="s">
        <v>648</v>
      </c>
      <c r="B147" s="138">
        <v>46</v>
      </c>
      <c r="C147" s="136">
        <f>ROUND(VLOOKUP($A147,'vehicle multiplier'!$B$2:$M$10,12)*VLOOKUP($A147,'vehicle multiplier'!$B$2:$M$10,(COLUMN(C147)-1))*VLOOKUP($B147,'vehicle multiplier'!$B$12:$L$61,(COLUMN(C147)-1)),0)</f>
        <v>3186</v>
      </c>
      <c r="D147" s="136">
        <f>ROUND(VLOOKUP($A147,'vehicle multiplier'!$B$2:$M$10,12)*VLOOKUP($A147,'vehicle multiplier'!$B$2:$M$10,(COLUMN(D147)-1))*VLOOKUP($B147,'vehicle multiplier'!$B$12:$L$61,(COLUMN(D147)-1)),0)</f>
        <v>796</v>
      </c>
      <c r="E147" s="136">
        <f>ROUND(VLOOKUP($A147,'vehicle multiplier'!$B$2:$M$10,12)*VLOOKUP($A147,'vehicle multiplier'!$B$2:$M$10,(COLUMN(E147)-1))*VLOOKUP($B147,'vehicle multiplier'!$B$12:$L$61,(COLUMN(E147)-1)),0)</f>
        <v>751</v>
      </c>
      <c r="F147" s="180">
        <f>ROUND(VLOOKUP($A147,'vehicle multiplier'!$B$2:$M$10,12)*VLOOKUP($A147,'vehicle multiplier'!$B$2:$M$10,(COLUMN(F147)-1))*VLOOKUP($B147,'vehicle multiplier'!$B$12:$L$61,(COLUMN(F147)-1)),0)</f>
        <v>0</v>
      </c>
      <c r="G147" s="180">
        <f>ROUND(VLOOKUP($A147,'vehicle multiplier'!$B$2:$M$10,12)*VLOOKUP($A147,'vehicle multiplier'!$B$2:$M$10,(COLUMN(G147)-1))*VLOOKUP($B147,'vehicle multiplier'!$B$12:$L$61,(COLUMN(G147)-1)),0)</f>
        <v>0</v>
      </c>
      <c r="H147" s="180">
        <f>ROUND(VLOOKUP($A147,'vehicle multiplier'!$B$2:$M$10,12)*VLOOKUP($A147,'vehicle multiplier'!$B$2:$M$10,(COLUMN(H147)-1))*VLOOKUP($B147,'vehicle multiplier'!$B$12:$L$61,(COLUMN(H147)-1)),0)</f>
        <v>0</v>
      </c>
      <c r="I147" s="180">
        <f>ROUND(VLOOKUP($A147,'vehicle multiplier'!$B$2:$M$10,12)*VLOOKUP($A147,'vehicle multiplier'!$B$2:$M$10,(COLUMN(I147)-1))*VLOOKUP($B147,'vehicle multiplier'!$B$12:$L$61,(COLUMN(I147)-1)),0)</f>
        <v>0</v>
      </c>
      <c r="J147" s="180">
        <f>ROUND(VLOOKUP($A147,'vehicle multiplier'!$B$2:$M$10,12)*VLOOKUP($A147,'vehicle multiplier'!$B$2:$M$10,(COLUMN(J147)-1))*VLOOKUP($B147,'vehicle multiplier'!$B$12:$L$61,(COLUMN(J147)-1)),0)</f>
        <v>0</v>
      </c>
      <c r="K147" s="180">
        <f>ROUND(VLOOKUP($A147,'vehicle multiplier'!$B$2:$M$10,12)*VLOOKUP($A147,'vehicle multiplier'!$B$2:$M$10,(COLUMN(K147)-1))*VLOOKUP($B147,'vehicle multiplier'!$B$12:$L$61,(COLUMN(K147)-1)),0)</f>
        <v>0</v>
      </c>
      <c r="L147" s="180">
        <f>ROUND(VLOOKUP($A147,'vehicle multiplier'!$B$2:$M$10,12)*VLOOKUP($A147,'vehicle multiplier'!$B$2:$M$10,(COLUMN(L147)-1))*VLOOKUP($B147,'vehicle multiplier'!$B$12:$L$61,(COLUMN(L147)-1)),0)</f>
        <v>0</v>
      </c>
    </row>
    <row r="148" spans="1:12" x14ac:dyDescent="0.15">
      <c r="A148" s="138" t="s">
        <v>648</v>
      </c>
      <c r="B148" s="138">
        <v>47</v>
      </c>
      <c r="C148" s="136">
        <f>ROUND(VLOOKUP($A148,'vehicle multiplier'!$B$2:$M$10,12)*VLOOKUP($A148,'vehicle multiplier'!$B$2:$M$10,(COLUMN(C148)-1))*VLOOKUP($B148,'vehicle multiplier'!$B$12:$L$61,(COLUMN(C148)-1)),0)</f>
        <v>3219</v>
      </c>
      <c r="D148" s="136">
        <f>ROUND(VLOOKUP($A148,'vehicle multiplier'!$B$2:$M$10,12)*VLOOKUP($A148,'vehicle multiplier'!$B$2:$M$10,(COLUMN(D148)-1))*VLOOKUP($B148,'vehicle multiplier'!$B$12:$L$61,(COLUMN(D148)-1)),0)</f>
        <v>805</v>
      </c>
      <c r="E148" s="136">
        <f>ROUND(VLOOKUP($A148,'vehicle multiplier'!$B$2:$M$10,12)*VLOOKUP($A148,'vehicle multiplier'!$B$2:$M$10,(COLUMN(E148)-1))*VLOOKUP($B148,'vehicle multiplier'!$B$12:$L$61,(COLUMN(E148)-1)),0)</f>
        <v>759</v>
      </c>
      <c r="F148" s="180">
        <f>ROUND(VLOOKUP($A148,'vehicle multiplier'!$B$2:$M$10,12)*VLOOKUP($A148,'vehicle multiplier'!$B$2:$M$10,(COLUMN(F148)-1))*VLOOKUP($B148,'vehicle multiplier'!$B$12:$L$61,(COLUMN(F148)-1)),0)</f>
        <v>0</v>
      </c>
      <c r="G148" s="180">
        <f>ROUND(VLOOKUP($A148,'vehicle multiplier'!$B$2:$M$10,12)*VLOOKUP($A148,'vehicle multiplier'!$B$2:$M$10,(COLUMN(G148)-1))*VLOOKUP($B148,'vehicle multiplier'!$B$12:$L$61,(COLUMN(G148)-1)),0)</f>
        <v>0</v>
      </c>
      <c r="H148" s="180">
        <f>ROUND(VLOOKUP($A148,'vehicle multiplier'!$B$2:$M$10,12)*VLOOKUP($A148,'vehicle multiplier'!$B$2:$M$10,(COLUMN(H148)-1))*VLOOKUP($B148,'vehicle multiplier'!$B$12:$L$61,(COLUMN(H148)-1)),0)</f>
        <v>0</v>
      </c>
      <c r="I148" s="180">
        <f>ROUND(VLOOKUP($A148,'vehicle multiplier'!$B$2:$M$10,12)*VLOOKUP($A148,'vehicle multiplier'!$B$2:$M$10,(COLUMN(I148)-1))*VLOOKUP($B148,'vehicle multiplier'!$B$12:$L$61,(COLUMN(I148)-1)),0)</f>
        <v>0</v>
      </c>
      <c r="J148" s="180">
        <f>ROUND(VLOOKUP($A148,'vehicle multiplier'!$B$2:$M$10,12)*VLOOKUP($A148,'vehicle multiplier'!$B$2:$M$10,(COLUMN(J148)-1))*VLOOKUP($B148,'vehicle multiplier'!$B$12:$L$61,(COLUMN(J148)-1)),0)</f>
        <v>0</v>
      </c>
      <c r="K148" s="180">
        <f>ROUND(VLOOKUP($A148,'vehicle multiplier'!$B$2:$M$10,12)*VLOOKUP($A148,'vehicle multiplier'!$B$2:$M$10,(COLUMN(K148)-1))*VLOOKUP($B148,'vehicle multiplier'!$B$12:$L$61,(COLUMN(K148)-1)),0)</f>
        <v>0</v>
      </c>
      <c r="L148" s="180">
        <f>ROUND(VLOOKUP($A148,'vehicle multiplier'!$B$2:$M$10,12)*VLOOKUP($A148,'vehicle multiplier'!$B$2:$M$10,(COLUMN(L148)-1))*VLOOKUP($B148,'vehicle multiplier'!$B$12:$L$61,(COLUMN(L148)-1)),0)</f>
        <v>0</v>
      </c>
    </row>
    <row r="149" spans="1:12" x14ac:dyDescent="0.15">
      <c r="A149" s="138" t="s">
        <v>648</v>
      </c>
      <c r="B149" s="138">
        <v>48</v>
      </c>
      <c r="C149" s="136">
        <f>ROUND(VLOOKUP($A149,'vehicle multiplier'!$B$2:$M$10,12)*VLOOKUP($A149,'vehicle multiplier'!$B$2:$M$10,(COLUMN(C149)-1))*VLOOKUP($B149,'vehicle multiplier'!$B$12:$L$61,(COLUMN(C149)-1)),0)</f>
        <v>3252</v>
      </c>
      <c r="D149" s="136">
        <f>ROUND(VLOOKUP($A149,'vehicle multiplier'!$B$2:$M$10,12)*VLOOKUP($A149,'vehicle multiplier'!$B$2:$M$10,(COLUMN(D149)-1))*VLOOKUP($B149,'vehicle multiplier'!$B$12:$L$61,(COLUMN(D149)-1)),0)</f>
        <v>813</v>
      </c>
      <c r="E149" s="136">
        <f>ROUND(VLOOKUP($A149,'vehicle multiplier'!$B$2:$M$10,12)*VLOOKUP($A149,'vehicle multiplier'!$B$2:$M$10,(COLUMN(E149)-1))*VLOOKUP($B149,'vehicle multiplier'!$B$12:$L$61,(COLUMN(E149)-1)),0)</f>
        <v>767</v>
      </c>
      <c r="F149" s="180">
        <f>ROUND(VLOOKUP($A149,'vehicle multiplier'!$B$2:$M$10,12)*VLOOKUP($A149,'vehicle multiplier'!$B$2:$M$10,(COLUMN(F149)-1))*VLOOKUP($B149,'vehicle multiplier'!$B$12:$L$61,(COLUMN(F149)-1)),0)</f>
        <v>0</v>
      </c>
      <c r="G149" s="180">
        <f>ROUND(VLOOKUP($A149,'vehicle multiplier'!$B$2:$M$10,12)*VLOOKUP($A149,'vehicle multiplier'!$B$2:$M$10,(COLUMN(G149)-1))*VLOOKUP($B149,'vehicle multiplier'!$B$12:$L$61,(COLUMN(G149)-1)),0)</f>
        <v>0</v>
      </c>
      <c r="H149" s="180">
        <f>ROUND(VLOOKUP($A149,'vehicle multiplier'!$B$2:$M$10,12)*VLOOKUP($A149,'vehicle multiplier'!$B$2:$M$10,(COLUMN(H149)-1))*VLOOKUP($B149,'vehicle multiplier'!$B$12:$L$61,(COLUMN(H149)-1)),0)</f>
        <v>0</v>
      </c>
      <c r="I149" s="180">
        <f>ROUND(VLOOKUP($A149,'vehicle multiplier'!$B$2:$M$10,12)*VLOOKUP($A149,'vehicle multiplier'!$B$2:$M$10,(COLUMN(I149)-1))*VLOOKUP($B149,'vehicle multiplier'!$B$12:$L$61,(COLUMN(I149)-1)),0)</f>
        <v>0</v>
      </c>
      <c r="J149" s="180">
        <f>ROUND(VLOOKUP($A149,'vehicle multiplier'!$B$2:$M$10,12)*VLOOKUP($A149,'vehicle multiplier'!$B$2:$M$10,(COLUMN(J149)-1))*VLOOKUP($B149,'vehicle multiplier'!$B$12:$L$61,(COLUMN(J149)-1)),0)</f>
        <v>0</v>
      </c>
      <c r="K149" s="180">
        <f>ROUND(VLOOKUP($A149,'vehicle multiplier'!$B$2:$M$10,12)*VLOOKUP($A149,'vehicle multiplier'!$B$2:$M$10,(COLUMN(K149)-1))*VLOOKUP($B149,'vehicle multiplier'!$B$12:$L$61,(COLUMN(K149)-1)),0)</f>
        <v>0</v>
      </c>
      <c r="L149" s="180">
        <f>ROUND(VLOOKUP($A149,'vehicle multiplier'!$B$2:$M$10,12)*VLOOKUP($A149,'vehicle multiplier'!$B$2:$M$10,(COLUMN(L149)-1))*VLOOKUP($B149,'vehicle multiplier'!$B$12:$L$61,(COLUMN(L149)-1)),0)</f>
        <v>0</v>
      </c>
    </row>
    <row r="150" spans="1:12" x14ac:dyDescent="0.15">
      <c r="A150" s="138" t="s">
        <v>648</v>
      </c>
      <c r="B150" s="138">
        <v>49</v>
      </c>
      <c r="C150" s="136">
        <f>ROUND(VLOOKUP($A150,'vehicle multiplier'!$B$2:$M$10,12)*VLOOKUP($A150,'vehicle multiplier'!$B$2:$M$10,(COLUMN(C150)-1))*VLOOKUP($B150,'vehicle multiplier'!$B$12:$L$61,(COLUMN(C150)-1)),0)</f>
        <v>3285</v>
      </c>
      <c r="D150" s="136">
        <f>ROUND(VLOOKUP($A150,'vehicle multiplier'!$B$2:$M$10,12)*VLOOKUP($A150,'vehicle multiplier'!$B$2:$M$10,(COLUMN(D150)-1))*VLOOKUP($B150,'vehicle multiplier'!$B$12:$L$61,(COLUMN(D150)-1)),0)</f>
        <v>821</v>
      </c>
      <c r="E150" s="136">
        <f>ROUND(VLOOKUP($A150,'vehicle multiplier'!$B$2:$M$10,12)*VLOOKUP($A150,'vehicle multiplier'!$B$2:$M$10,(COLUMN(E150)-1))*VLOOKUP($B150,'vehicle multiplier'!$B$12:$L$61,(COLUMN(E150)-1)),0)</f>
        <v>775</v>
      </c>
      <c r="F150" s="180">
        <f>ROUND(VLOOKUP($A150,'vehicle multiplier'!$B$2:$M$10,12)*VLOOKUP($A150,'vehicle multiplier'!$B$2:$M$10,(COLUMN(F150)-1))*VLOOKUP($B150,'vehicle multiplier'!$B$12:$L$61,(COLUMN(F150)-1)),0)</f>
        <v>0</v>
      </c>
      <c r="G150" s="180">
        <f>ROUND(VLOOKUP($A150,'vehicle multiplier'!$B$2:$M$10,12)*VLOOKUP($A150,'vehicle multiplier'!$B$2:$M$10,(COLUMN(G150)-1))*VLOOKUP($B150,'vehicle multiplier'!$B$12:$L$61,(COLUMN(G150)-1)),0)</f>
        <v>0</v>
      </c>
      <c r="H150" s="180">
        <f>ROUND(VLOOKUP($A150,'vehicle multiplier'!$B$2:$M$10,12)*VLOOKUP($A150,'vehicle multiplier'!$B$2:$M$10,(COLUMN(H150)-1))*VLOOKUP($B150,'vehicle multiplier'!$B$12:$L$61,(COLUMN(H150)-1)),0)</f>
        <v>0</v>
      </c>
      <c r="I150" s="180">
        <f>ROUND(VLOOKUP($A150,'vehicle multiplier'!$B$2:$M$10,12)*VLOOKUP($A150,'vehicle multiplier'!$B$2:$M$10,(COLUMN(I150)-1))*VLOOKUP($B150,'vehicle multiplier'!$B$12:$L$61,(COLUMN(I150)-1)),0)</f>
        <v>0</v>
      </c>
      <c r="J150" s="180">
        <f>ROUND(VLOOKUP($A150,'vehicle multiplier'!$B$2:$M$10,12)*VLOOKUP($A150,'vehicle multiplier'!$B$2:$M$10,(COLUMN(J150)-1))*VLOOKUP($B150,'vehicle multiplier'!$B$12:$L$61,(COLUMN(J150)-1)),0)</f>
        <v>0</v>
      </c>
      <c r="K150" s="180">
        <f>ROUND(VLOOKUP($A150,'vehicle multiplier'!$B$2:$M$10,12)*VLOOKUP($A150,'vehicle multiplier'!$B$2:$M$10,(COLUMN(K150)-1))*VLOOKUP($B150,'vehicle multiplier'!$B$12:$L$61,(COLUMN(K150)-1)),0)</f>
        <v>0</v>
      </c>
      <c r="L150" s="180">
        <f>ROUND(VLOOKUP($A150,'vehicle multiplier'!$B$2:$M$10,12)*VLOOKUP($A150,'vehicle multiplier'!$B$2:$M$10,(COLUMN(L150)-1))*VLOOKUP($B150,'vehicle multiplier'!$B$12:$L$61,(COLUMN(L150)-1)),0)</f>
        <v>0</v>
      </c>
    </row>
    <row r="151" spans="1:12" x14ac:dyDescent="0.15">
      <c r="A151" s="138" t="s">
        <v>648</v>
      </c>
      <c r="B151" s="138">
        <v>50</v>
      </c>
      <c r="C151" s="136">
        <f>ROUND(VLOOKUP($A151,'vehicle multiplier'!$B$2:$M$10,12)*VLOOKUP($A151,'vehicle multiplier'!$B$2:$M$10,(COLUMN(C151)-1))*VLOOKUP($B151,'vehicle multiplier'!$B$12:$L$61,(COLUMN(C151)-1)),0)</f>
        <v>3318</v>
      </c>
      <c r="D151" s="136">
        <f>ROUND(VLOOKUP($A151,'vehicle multiplier'!$B$2:$M$10,12)*VLOOKUP($A151,'vehicle multiplier'!$B$2:$M$10,(COLUMN(D151)-1))*VLOOKUP($B151,'vehicle multiplier'!$B$12:$L$61,(COLUMN(D151)-1)),0)</f>
        <v>830</v>
      </c>
      <c r="E151" s="136">
        <f>ROUND(VLOOKUP($A151,'vehicle multiplier'!$B$2:$M$10,12)*VLOOKUP($A151,'vehicle multiplier'!$B$2:$M$10,(COLUMN(E151)-1))*VLOOKUP($B151,'vehicle multiplier'!$B$12:$L$61,(COLUMN(E151)-1)),0)</f>
        <v>783</v>
      </c>
      <c r="F151" s="180">
        <f>ROUND(VLOOKUP($A151,'vehicle multiplier'!$B$2:$M$10,12)*VLOOKUP($A151,'vehicle multiplier'!$B$2:$M$10,(COLUMN(F151)-1))*VLOOKUP($B151,'vehicle multiplier'!$B$12:$L$61,(COLUMN(F151)-1)),0)</f>
        <v>0</v>
      </c>
      <c r="G151" s="180">
        <f>ROUND(VLOOKUP($A151,'vehicle multiplier'!$B$2:$M$10,12)*VLOOKUP($A151,'vehicle multiplier'!$B$2:$M$10,(COLUMN(G151)-1))*VLOOKUP($B151,'vehicle multiplier'!$B$12:$L$61,(COLUMN(G151)-1)),0)</f>
        <v>0</v>
      </c>
      <c r="H151" s="180">
        <f>ROUND(VLOOKUP($A151,'vehicle multiplier'!$B$2:$M$10,12)*VLOOKUP($A151,'vehicle multiplier'!$B$2:$M$10,(COLUMN(H151)-1))*VLOOKUP($B151,'vehicle multiplier'!$B$12:$L$61,(COLUMN(H151)-1)),0)</f>
        <v>0</v>
      </c>
      <c r="I151" s="180">
        <f>ROUND(VLOOKUP($A151,'vehicle multiplier'!$B$2:$M$10,12)*VLOOKUP($A151,'vehicle multiplier'!$B$2:$M$10,(COLUMN(I151)-1))*VLOOKUP($B151,'vehicle multiplier'!$B$12:$L$61,(COLUMN(I151)-1)),0)</f>
        <v>0</v>
      </c>
      <c r="J151" s="180">
        <f>ROUND(VLOOKUP($A151,'vehicle multiplier'!$B$2:$M$10,12)*VLOOKUP($A151,'vehicle multiplier'!$B$2:$M$10,(COLUMN(J151)-1))*VLOOKUP($B151,'vehicle multiplier'!$B$12:$L$61,(COLUMN(J151)-1)),0)</f>
        <v>0</v>
      </c>
      <c r="K151" s="180">
        <f>ROUND(VLOOKUP($A151,'vehicle multiplier'!$B$2:$M$10,12)*VLOOKUP($A151,'vehicle multiplier'!$B$2:$M$10,(COLUMN(K151)-1))*VLOOKUP($B151,'vehicle multiplier'!$B$12:$L$61,(COLUMN(K151)-1)),0)</f>
        <v>0</v>
      </c>
      <c r="L151" s="180">
        <f>ROUND(VLOOKUP($A151,'vehicle multiplier'!$B$2:$M$10,12)*VLOOKUP($A151,'vehicle multiplier'!$B$2:$M$10,(COLUMN(L151)-1))*VLOOKUP($B151,'vehicle multiplier'!$B$12:$L$61,(COLUMN(L151)-1)),0)</f>
        <v>0</v>
      </c>
    </row>
    <row r="152" spans="1:12" x14ac:dyDescent="0.15">
      <c r="A152" s="138" t="s">
        <v>631</v>
      </c>
      <c r="B152" s="138">
        <v>1</v>
      </c>
      <c r="C152" s="136">
        <f>ROUND(VLOOKUP($A152,'vehicle multiplier'!$B$2:$M$10,12)*VLOOKUP($A152,'vehicle multiplier'!$B$2:$M$10,(COLUMN(C152)-1))*VLOOKUP($B152,'vehicle multiplier'!$B$12:$L$61,(COLUMN(C152)-1)),0)</f>
        <v>1246</v>
      </c>
      <c r="D152" s="136">
        <f>ROUND(VLOOKUP($A152,'vehicle multiplier'!$B$2:$M$10,12)*VLOOKUP($A152,'vehicle multiplier'!$B$2:$M$10,(COLUMN(D152)-1))*VLOOKUP($B152,'vehicle multiplier'!$B$12:$L$61,(COLUMN(D152)-1)),0)</f>
        <v>381</v>
      </c>
      <c r="E152" s="136">
        <f>ROUND(VLOOKUP($A152,'vehicle multiplier'!$B$2:$M$10,12)*VLOOKUP($A152,'vehicle multiplier'!$B$2:$M$10,(COLUMN(E152)-1))*VLOOKUP($B152,'vehicle multiplier'!$B$12:$L$61,(COLUMN(E152)-1)),0)</f>
        <v>327</v>
      </c>
      <c r="F152" s="180">
        <f>ROUND(VLOOKUP($A152,'vehicle multiplier'!$B$2:$M$10,12)*VLOOKUP($A152,'vehicle multiplier'!$B$2:$M$10,(COLUMN(F152)-1))*VLOOKUP($B152,'vehicle multiplier'!$B$12:$L$61,(COLUMN(F152)-1)),0)</f>
        <v>0</v>
      </c>
      <c r="G152" s="180">
        <f>ROUND(VLOOKUP($A152,'vehicle multiplier'!$B$2:$M$10,12)*VLOOKUP($A152,'vehicle multiplier'!$B$2:$M$10,(COLUMN(G152)-1))*VLOOKUP($B152,'vehicle multiplier'!$B$12:$L$61,(COLUMN(G152)-1)),0)</f>
        <v>0</v>
      </c>
      <c r="H152" s="180">
        <f>ROUND(VLOOKUP($A152,'vehicle multiplier'!$B$2:$M$10,12)*VLOOKUP($A152,'vehicle multiplier'!$B$2:$M$10,(COLUMN(H152)-1))*VLOOKUP($B152,'vehicle multiplier'!$B$12:$L$61,(COLUMN(H152)-1)),0)</f>
        <v>0</v>
      </c>
      <c r="I152" s="180">
        <f>ROUND(VLOOKUP($A152,'vehicle multiplier'!$B$2:$M$10,12)*VLOOKUP($A152,'vehicle multiplier'!$B$2:$M$10,(COLUMN(I152)-1))*VLOOKUP($B152,'vehicle multiplier'!$B$12:$L$61,(COLUMN(I152)-1)),0)</f>
        <v>0</v>
      </c>
      <c r="J152" s="180">
        <f>ROUND(VLOOKUP($A152,'vehicle multiplier'!$B$2:$M$10,12)*VLOOKUP($A152,'vehicle multiplier'!$B$2:$M$10,(COLUMN(J152)-1))*VLOOKUP($B152,'vehicle multiplier'!$B$12:$L$61,(COLUMN(J152)-1)),0)</f>
        <v>0</v>
      </c>
      <c r="K152" s="180">
        <f>ROUND(VLOOKUP($A152,'vehicle multiplier'!$B$2:$M$10,12)*VLOOKUP($A152,'vehicle multiplier'!$B$2:$M$10,(COLUMN(K152)-1))*VLOOKUP($B152,'vehicle multiplier'!$B$12:$L$61,(COLUMN(K152)-1)),0)</f>
        <v>0</v>
      </c>
      <c r="L152" s="180">
        <f>ROUND(VLOOKUP($A152,'vehicle multiplier'!$B$2:$M$10,12)*VLOOKUP($A152,'vehicle multiplier'!$B$2:$M$10,(COLUMN(L152)-1))*VLOOKUP($B152,'vehicle multiplier'!$B$12:$L$61,(COLUMN(L152)-1)),0)</f>
        <v>0</v>
      </c>
    </row>
    <row r="153" spans="1:12" x14ac:dyDescent="0.15">
      <c r="A153" s="138" t="s">
        <v>631</v>
      </c>
      <c r="B153" s="138">
        <v>2</v>
      </c>
      <c r="C153" s="136">
        <f>ROUND(VLOOKUP($A153,'vehicle multiplier'!$B$2:$M$10,12)*VLOOKUP($A153,'vehicle multiplier'!$B$2:$M$10,(COLUMN(C153)-1))*VLOOKUP($B153,'vehicle multiplier'!$B$12:$L$61,(COLUMN(C153)-1)),0)</f>
        <v>1271</v>
      </c>
      <c r="D153" s="136">
        <f>ROUND(VLOOKUP($A153,'vehicle multiplier'!$B$2:$M$10,12)*VLOOKUP($A153,'vehicle multiplier'!$B$2:$M$10,(COLUMN(D153)-1))*VLOOKUP($B153,'vehicle multiplier'!$B$12:$L$61,(COLUMN(D153)-1)),0)</f>
        <v>388</v>
      </c>
      <c r="E153" s="136">
        <f>ROUND(VLOOKUP($A153,'vehicle multiplier'!$B$2:$M$10,12)*VLOOKUP($A153,'vehicle multiplier'!$B$2:$M$10,(COLUMN(E153)-1))*VLOOKUP($B153,'vehicle multiplier'!$B$12:$L$61,(COLUMN(E153)-1)),0)</f>
        <v>333</v>
      </c>
      <c r="F153" s="180">
        <f>ROUND(VLOOKUP($A153,'vehicle multiplier'!$B$2:$M$10,12)*VLOOKUP($A153,'vehicle multiplier'!$B$2:$M$10,(COLUMN(F153)-1))*VLOOKUP($B153,'vehicle multiplier'!$B$12:$L$61,(COLUMN(F153)-1)),0)</f>
        <v>0</v>
      </c>
      <c r="G153" s="180">
        <f>ROUND(VLOOKUP($A153,'vehicle multiplier'!$B$2:$M$10,12)*VLOOKUP($A153,'vehicle multiplier'!$B$2:$M$10,(COLUMN(G153)-1))*VLOOKUP($B153,'vehicle multiplier'!$B$12:$L$61,(COLUMN(G153)-1)),0)</f>
        <v>0</v>
      </c>
      <c r="H153" s="180">
        <f>ROUND(VLOOKUP($A153,'vehicle multiplier'!$B$2:$M$10,12)*VLOOKUP($A153,'vehicle multiplier'!$B$2:$M$10,(COLUMN(H153)-1))*VLOOKUP($B153,'vehicle multiplier'!$B$12:$L$61,(COLUMN(H153)-1)),0)</f>
        <v>0</v>
      </c>
      <c r="I153" s="180">
        <f>ROUND(VLOOKUP($A153,'vehicle multiplier'!$B$2:$M$10,12)*VLOOKUP($A153,'vehicle multiplier'!$B$2:$M$10,(COLUMN(I153)-1))*VLOOKUP($B153,'vehicle multiplier'!$B$12:$L$61,(COLUMN(I153)-1)),0)</f>
        <v>0</v>
      </c>
      <c r="J153" s="180">
        <f>ROUND(VLOOKUP($A153,'vehicle multiplier'!$B$2:$M$10,12)*VLOOKUP($A153,'vehicle multiplier'!$B$2:$M$10,(COLUMN(J153)-1))*VLOOKUP($B153,'vehicle multiplier'!$B$12:$L$61,(COLUMN(J153)-1)),0)</f>
        <v>0</v>
      </c>
      <c r="K153" s="180">
        <f>ROUND(VLOOKUP($A153,'vehicle multiplier'!$B$2:$M$10,12)*VLOOKUP($A153,'vehicle multiplier'!$B$2:$M$10,(COLUMN(K153)-1))*VLOOKUP($B153,'vehicle multiplier'!$B$12:$L$61,(COLUMN(K153)-1)),0)</f>
        <v>0</v>
      </c>
      <c r="L153" s="180">
        <f>ROUND(VLOOKUP($A153,'vehicle multiplier'!$B$2:$M$10,12)*VLOOKUP($A153,'vehicle multiplier'!$B$2:$M$10,(COLUMN(L153)-1))*VLOOKUP($B153,'vehicle multiplier'!$B$12:$L$61,(COLUMN(L153)-1)),0)</f>
        <v>0</v>
      </c>
    </row>
    <row r="154" spans="1:12" x14ac:dyDescent="0.15">
      <c r="A154" s="138" t="s">
        <v>631</v>
      </c>
      <c r="B154" s="138">
        <v>3</v>
      </c>
      <c r="C154" s="136">
        <f>ROUND(VLOOKUP($A154,'vehicle multiplier'!$B$2:$M$10,12)*VLOOKUP($A154,'vehicle multiplier'!$B$2:$M$10,(COLUMN(C154)-1))*VLOOKUP($B154,'vehicle multiplier'!$B$12:$L$61,(COLUMN(C154)-1)),0)</f>
        <v>1295</v>
      </c>
      <c r="D154" s="136">
        <f>ROUND(VLOOKUP($A154,'vehicle multiplier'!$B$2:$M$10,12)*VLOOKUP($A154,'vehicle multiplier'!$B$2:$M$10,(COLUMN(D154)-1))*VLOOKUP($B154,'vehicle multiplier'!$B$12:$L$61,(COLUMN(D154)-1)),0)</f>
        <v>396</v>
      </c>
      <c r="E154" s="136">
        <f>ROUND(VLOOKUP($A154,'vehicle multiplier'!$B$2:$M$10,12)*VLOOKUP($A154,'vehicle multiplier'!$B$2:$M$10,(COLUMN(E154)-1))*VLOOKUP($B154,'vehicle multiplier'!$B$12:$L$61,(COLUMN(E154)-1)),0)</f>
        <v>339</v>
      </c>
      <c r="F154" s="180">
        <f>ROUND(VLOOKUP($A154,'vehicle multiplier'!$B$2:$M$10,12)*VLOOKUP($A154,'vehicle multiplier'!$B$2:$M$10,(COLUMN(F154)-1))*VLOOKUP($B154,'vehicle multiplier'!$B$12:$L$61,(COLUMN(F154)-1)),0)</f>
        <v>0</v>
      </c>
      <c r="G154" s="180">
        <f>ROUND(VLOOKUP($A154,'vehicle multiplier'!$B$2:$M$10,12)*VLOOKUP($A154,'vehicle multiplier'!$B$2:$M$10,(COLUMN(G154)-1))*VLOOKUP($B154,'vehicle multiplier'!$B$12:$L$61,(COLUMN(G154)-1)),0)</f>
        <v>0</v>
      </c>
      <c r="H154" s="180">
        <f>ROUND(VLOOKUP($A154,'vehicle multiplier'!$B$2:$M$10,12)*VLOOKUP($A154,'vehicle multiplier'!$B$2:$M$10,(COLUMN(H154)-1))*VLOOKUP($B154,'vehicle multiplier'!$B$12:$L$61,(COLUMN(H154)-1)),0)</f>
        <v>0</v>
      </c>
      <c r="I154" s="180">
        <f>ROUND(VLOOKUP($A154,'vehicle multiplier'!$B$2:$M$10,12)*VLOOKUP($A154,'vehicle multiplier'!$B$2:$M$10,(COLUMN(I154)-1))*VLOOKUP($B154,'vehicle multiplier'!$B$12:$L$61,(COLUMN(I154)-1)),0)</f>
        <v>0</v>
      </c>
      <c r="J154" s="180">
        <f>ROUND(VLOOKUP($A154,'vehicle multiplier'!$B$2:$M$10,12)*VLOOKUP($A154,'vehicle multiplier'!$B$2:$M$10,(COLUMN(J154)-1))*VLOOKUP($B154,'vehicle multiplier'!$B$12:$L$61,(COLUMN(J154)-1)),0)</f>
        <v>0</v>
      </c>
      <c r="K154" s="180">
        <f>ROUND(VLOOKUP($A154,'vehicle multiplier'!$B$2:$M$10,12)*VLOOKUP($A154,'vehicle multiplier'!$B$2:$M$10,(COLUMN(K154)-1))*VLOOKUP($B154,'vehicle multiplier'!$B$12:$L$61,(COLUMN(K154)-1)),0)</f>
        <v>0</v>
      </c>
      <c r="L154" s="180">
        <f>ROUND(VLOOKUP($A154,'vehicle multiplier'!$B$2:$M$10,12)*VLOOKUP($A154,'vehicle multiplier'!$B$2:$M$10,(COLUMN(L154)-1))*VLOOKUP($B154,'vehicle multiplier'!$B$12:$L$61,(COLUMN(L154)-1)),0)</f>
        <v>0</v>
      </c>
    </row>
    <row r="155" spans="1:12" x14ac:dyDescent="0.15">
      <c r="A155" s="138" t="s">
        <v>631</v>
      </c>
      <c r="B155" s="138">
        <v>4</v>
      </c>
      <c r="C155" s="136">
        <f>ROUND(VLOOKUP($A155,'vehicle multiplier'!$B$2:$M$10,12)*VLOOKUP($A155,'vehicle multiplier'!$B$2:$M$10,(COLUMN(C155)-1))*VLOOKUP($B155,'vehicle multiplier'!$B$12:$L$61,(COLUMN(C155)-1)),0)</f>
        <v>1319</v>
      </c>
      <c r="D155" s="136">
        <f>ROUND(VLOOKUP($A155,'vehicle multiplier'!$B$2:$M$10,12)*VLOOKUP($A155,'vehicle multiplier'!$B$2:$M$10,(COLUMN(D155)-1))*VLOOKUP($B155,'vehicle multiplier'!$B$12:$L$61,(COLUMN(D155)-1)),0)</f>
        <v>403</v>
      </c>
      <c r="E155" s="136">
        <f>ROUND(VLOOKUP($A155,'vehicle multiplier'!$B$2:$M$10,12)*VLOOKUP($A155,'vehicle multiplier'!$B$2:$M$10,(COLUMN(E155)-1))*VLOOKUP($B155,'vehicle multiplier'!$B$12:$L$61,(COLUMN(E155)-1)),0)</f>
        <v>346</v>
      </c>
      <c r="F155" s="180">
        <f>ROUND(VLOOKUP($A155,'vehicle multiplier'!$B$2:$M$10,12)*VLOOKUP($A155,'vehicle multiplier'!$B$2:$M$10,(COLUMN(F155)-1))*VLOOKUP($B155,'vehicle multiplier'!$B$12:$L$61,(COLUMN(F155)-1)),0)</f>
        <v>0</v>
      </c>
      <c r="G155" s="180">
        <f>ROUND(VLOOKUP($A155,'vehicle multiplier'!$B$2:$M$10,12)*VLOOKUP($A155,'vehicle multiplier'!$B$2:$M$10,(COLUMN(G155)-1))*VLOOKUP($B155,'vehicle multiplier'!$B$12:$L$61,(COLUMN(G155)-1)),0)</f>
        <v>0</v>
      </c>
      <c r="H155" s="180">
        <f>ROUND(VLOOKUP($A155,'vehicle multiplier'!$B$2:$M$10,12)*VLOOKUP($A155,'vehicle multiplier'!$B$2:$M$10,(COLUMN(H155)-1))*VLOOKUP($B155,'vehicle multiplier'!$B$12:$L$61,(COLUMN(H155)-1)),0)</f>
        <v>0</v>
      </c>
      <c r="I155" s="180">
        <f>ROUND(VLOOKUP($A155,'vehicle multiplier'!$B$2:$M$10,12)*VLOOKUP($A155,'vehicle multiplier'!$B$2:$M$10,(COLUMN(I155)-1))*VLOOKUP($B155,'vehicle multiplier'!$B$12:$L$61,(COLUMN(I155)-1)),0)</f>
        <v>0</v>
      </c>
      <c r="J155" s="180">
        <f>ROUND(VLOOKUP($A155,'vehicle multiplier'!$B$2:$M$10,12)*VLOOKUP($A155,'vehicle multiplier'!$B$2:$M$10,(COLUMN(J155)-1))*VLOOKUP($B155,'vehicle multiplier'!$B$12:$L$61,(COLUMN(J155)-1)),0)</f>
        <v>0</v>
      </c>
      <c r="K155" s="180">
        <f>ROUND(VLOOKUP($A155,'vehicle multiplier'!$B$2:$M$10,12)*VLOOKUP($A155,'vehicle multiplier'!$B$2:$M$10,(COLUMN(K155)-1))*VLOOKUP($B155,'vehicle multiplier'!$B$12:$L$61,(COLUMN(K155)-1)),0)</f>
        <v>0</v>
      </c>
      <c r="L155" s="180">
        <f>ROUND(VLOOKUP($A155,'vehicle multiplier'!$B$2:$M$10,12)*VLOOKUP($A155,'vehicle multiplier'!$B$2:$M$10,(COLUMN(L155)-1))*VLOOKUP($B155,'vehicle multiplier'!$B$12:$L$61,(COLUMN(L155)-1)),0)</f>
        <v>0</v>
      </c>
    </row>
    <row r="156" spans="1:12" x14ac:dyDescent="0.15">
      <c r="A156" s="138" t="s">
        <v>631</v>
      </c>
      <c r="B156" s="138">
        <v>5</v>
      </c>
      <c r="C156" s="136">
        <f>ROUND(VLOOKUP($A156,'vehicle multiplier'!$B$2:$M$10,12)*VLOOKUP($A156,'vehicle multiplier'!$B$2:$M$10,(COLUMN(C156)-1))*VLOOKUP($B156,'vehicle multiplier'!$B$12:$L$61,(COLUMN(C156)-1)),0)</f>
        <v>1344</v>
      </c>
      <c r="D156" s="136">
        <f>ROUND(VLOOKUP($A156,'vehicle multiplier'!$B$2:$M$10,12)*VLOOKUP($A156,'vehicle multiplier'!$B$2:$M$10,(COLUMN(D156)-1))*VLOOKUP($B156,'vehicle multiplier'!$B$12:$L$61,(COLUMN(D156)-1)),0)</f>
        <v>411</v>
      </c>
      <c r="E156" s="136">
        <f>ROUND(VLOOKUP($A156,'vehicle multiplier'!$B$2:$M$10,12)*VLOOKUP($A156,'vehicle multiplier'!$B$2:$M$10,(COLUMN(E156)-1))*VLOOKUP($B156,'vehicle multiplier'!$B$12:$L$61,(COLUMN(E156)-1)),0)</f>
        <v>352</v>
      </c>
      <c r="F156" s="180">
        <f>ROUND(VLOOKUP($A156,'vehicle multiplier'!$B$2:$M$10,12)*VLOOKUP($A156,'vehicle multiplier'!$B$2:$M$10,(COLUMN(F156)-1))*VLOOKUP($B156,'vehicle multiplier'!$B$12:$L$61,(COLUMN(F156)-1)),0)</f>
        <v>0</v>
      </c>
      <c r="G156" s="180">
        <f>ROUND(VLOOKUP($A156,'vehicle multiplier'!$B$2:$M$10,12)*VLOOKUP($A156,'vehicle multiplier'!$B$2:$M$10,(COLUMN(G156)-1))*VLOOKUP($B156,'vehicle multiplier'!$B$12:$L$61,(COLUMN(G156)-1)),0)</f>
        <v>0</v>
      </c>
      <c r="H156" s="180">
        <f>ROUND(VLOOKUP($A156,'vehicle multiplier'!$B$2:$M$10,12)*VLOOKUP($A156,'vehicle multiplier'!$B$2:$M$10,(COLUMN(H156)-1))*VLOOKUP($B156,'vehicle multiplier'!$B$12:$L$61,(COLUMN(H156)-1)),0)</f>
        <v>0</v>
      </c>
      <c r="I156" s="180">
        <f>ROUND(VLOOKUP($A156,'vehicle multiplier'!$B$2:$M$10,12)*VLOOKUP($A156,'vehicle multiplier'!$B$2:$M$10,(COLUMN(I156)-1))*VLOOKUP($B156,'vehicle multiplier'!$B$12:$L$61,(COLUMN(I156)-1)),0)</f>
        <v>0</v>
      </c>
      <c r="J156" s="180">
        <f>ROUND(VLOOKUP($A156,'vehicle multiplier'!$B$2:$M$10,12)*VLOOKUP($A156,'vehicle multiplier'!$B$2:$M$10,(COLUMN(J156)-1))*VLOOKUP($B156,'vehicle multiplier'!$B$12:$L$61,(COLUMN(J156)-1)),0)</f>
        <v>0</v>
      </c>
      <c r="K156" s="180">
        <f>ROUND(VLOOKUP($A156,'vehicle multiplier'!$B$2:$M$10,12)*VLOOKUP($A156,'vehicle multiplier'!$B$2:$M$10,(COLUMN(K156)-1))*VLOOKUP($B156,'vehicle multiplier'!$B$12:$L$61,(COLUMN(K156)-1)),0)</f>
        <v>0</v>
      </c>
      <c r="L156" s="180">
        <f>ROUND(VLOOKUP($A156,'vehicle multiplier'!$B$2:$M$10,12)*VLOOKUP($A156,'vehicle multiplier'!$B$2:$M$10,(COLUMN(L156)-1))*VLOOKUP($B156,'vehicle multiplier'!$B$12:$L$61,(COLUMN(L156)-1)),0)</f>
        <v>0</v>
      </c>
    </row>
    <row r="157" spans="1:12" x14ac:dyDescent="0.15">
      <c r="A157" s="138" t="s">
        <v>631</v>
      </c>
      <c r="B157" s="138">
        <v>6</v>
      </c>
      <c r="C157" s="136">
        <f>ROUND(VLOOKUP($A157,'vehicle multiplier'!$B$2:$M$10,12)*VLOOKUP($A157,'vehicle multiplier'!$B$2:$M$10,(COLUMN(C157)-1))*VLOOKUP($B157,'vehicle multiplier'!$B$12:$L$61,(COLUMN(C157)-1)),0)</f>
        <v>1368</v>
      </c>
      <c r="D157" s="136">
        <f>ROUND(VLOOKUP($A157,'vehicle multiplier'!$B$2:$M$10,12)*VLOOKUP($A157,'vehicle multiplier'!$B$2:$M$10,(COLUMN(D157)-1))*VLOOKUP($B157,'vehicle multiplier'!$B$12:$L$61,(COLUMN(D157)-1)),0)</f>
        <v>418</v>
      </c>
      <c r="E157" s="136">
        <f>ROUND(VLOOKUP($A157,'vehicle multiplier'!$B$2:$M$10,12)*VLOOKUP($A157,'vehicle multiplier'!$B$2:$M$10,(COLUMN(E157)-1))*VLOOKUP($B157,'vehicle multiplier'!$B$12:$L$61,(COLUMN(E157)-1)),0)</f>
        <v>359</v>
      </c>
      <c r="F157" s="180">
        <f>ROUND(VLOOKUP($A157,'vehicle multiplier'!$B$2:$M$10,12)*VLOOKUP($A157,'vehicle multiplier'!$B$2:$M$10,(COLUMN(F157)-1))*VLOOKUP($B157,'vehicle multiplier'!$B$12:$L$61,(COLUMN(F157)-1)),0)</f>
        <v>0</v>
      </c>
      <c r="G157" s="180">
        <f>ROUND(VLOOKUP($A157,'vehicle multiplier'!$B$2:$M$10,12)*VLOOKUP($A157,'vehicle multiplier'!$B$2:$M$10,(COLUMN(G157)-1))*VLOOKUP($B157,'vehicle multiplier'!$B$12:$L$61,(COLUMN(G157)-1)),0)</f>
        <v>0</v>
      </c>
      <c r="H157" s="180">
        <f>ROUND(VLOOKUP($A157,'vehicle multiplier'!$B$2:$M$10,12)*VLOOKUP($A157,'vehicle multiplier'!$B$2:$M$10,(COLUMN(H157)-1))*VLOOKUP($B157,'vehicle multiplier'!$B$12:$L$61,(COLUMN(H157)-1)),0)</f>
        <v>0</v>
      </c>
      <c r="I157" s="180">
        <f>ROUND(VLOOKUP($A157,'vehicle multiplier'!$B$2:$M$10,12)*VLOOKUP($A157,'vehicle multiplier'!$B$2:$M$10,(COLUMN(I157)-1))*VLOOKUP($B157,'vehicle multiplier'!$B$12:$L$61,(COLUMN(I157)-1)),0)</f>
        <v>0</v>
      </c>
      <c r="J157" s="180">
        <f>ROUND(VLOOKUP($A157,'vehicle multiplier'!$B$2:$M$10,12)*VLOOKUP($A157,'vehicle multiplier'!$B$2:$M$10,(COLUMN(J157)-1))*VLOOKUP($B157,'vehicle multiplier'!$B$12:$L$61,(COLUMN(J157)-1)),0)</f>
        <v>0</v>
      </c>
      <c r="K157" s="180">
        <f>ROUND(VLOOKUP($A157,'vehicle multiplier'!$B$2:$M$10,12)*VLOOKUP($A157,'vehicle multiplier'!$B$2:$M$10,(COLUMN(K157)-1))*VLOOKUP($B157,'vehicle multiplier'!$B$12:$L$61,(COLUMN(K157)-1)),0)</f>
        <v>0</v>
      </c>
      <c r="L157" s="180">
        <f>ROUND(VLOOKUP($A157,'vehicle multiplier'!$B$2:$M$10,12)*VLOOKUP($A157,'vehicle multiplier'!$B$2:$M$10,(COLUMN(L157)-1))*VLOOKUP($B157,'vehicle multiplier'!$B$12:$L$61,(COLUMN(L157)-1)),0)</f>
        <v>0</v>
      </c>
    </row>
    <row r="158" spans="1:12" x14ac:dyDescent="0.15">
      <c r="A158" s="138" t="s">
        <v>631</v>
      </c>
      <c r="B158" s="138">
        <v>7</v>
      </c>
      <c r="C158" s="136">
        <f>ROUND(VLOOKUP($A158,'vehicle multiplier'!$B$2:$M$10,12)*VLOOKUP($A158,'vehicle multiplier'!$B$2:$M$10,(COLUMN(C158)-1))*VLOOKUP($B158,'vehicle multiplier'!$B$12:$L$61,(COLUMN(C158)-1)),0)</f>
        <v>1393</v>
      </c>
      <c r="D158" s="136">
        <f>ROUND(VLOOKUP($A158,'vehicle multiplier'!$B$2:$M$10,12)*VLOOKUP($A158,'vehicle multiplier'!$B$2:$M$10,(COLUMN(D158)-1))*VLOOKUP($B158,'vehicle multiplier'!$B$12:$L$61,(COLUMN(D158)-1)),0)</f>
        <v>426</v>
      </c>
      <c r="E158" s="136">
        <f>ROUND(VLOOKUP($A158,'vehicle multiplier'!$B$2:$M$10,12)*VLOOKUP($A158,'vehicle multiplier'!$B$2:$M$10,(COLUMN(E158)-1))*VLOOKUP($B158,'vehicle multiplier'!$B$12:$L$61,(COLUMN(E158)-1)),0)</f>
        <v>365</v>
      </c>
      <c r="F158" s="180">
        <f>ROUND(VLOOKUP($A158,'vehicle multiplier'!$B$2:$M$10,12)*VLOOKUP($A158,'vehicle multiplier'!$B$2:$M$10,(COLUMN(F158)-1))*VLOOKUP($B158,'vehicle multiplier'!$B$12:$L$61,(COLUMN(F158)-1)),0)</f>
        <v>0</v>
      </c>
      <c r="G158" s="180">
        <f>ROUND(VLOOKUP($A158,'vehicle multiplier'!$B$2:$M$10,12)*VLOOKUP($A158,'vehicle multiplier'!$B$2:$M$10,(COLUMN(G158)-1))*VLOOKUP($B158,'vehicle multiplier'!$B$12:$L$61,(COLUMN(G158)-1)),0)</f>
        <v>0</v>
      </c>
      <c r="H158" s="180">
        <f>ROUND(VLOOKUP($A158,'vehicle multiplier'!$B$2:$M$10,12)*VLOOKUP($A158,'vehicle multiplier'!$B$2:$M$10,(COLUMN(H158)-1))*VLOOKUP($B158,'vehicle multiplier'!$B$12:$L$61,(COLUMN(H158)-1)),0)</f>
        <v>0</v>
      </c>
      <c r="I158" s="180">
        <f>ROUND(VLOOKUP($A158,'vehicle multiplier'!$B$2:$M$10,12)*VLOOKUP($A158,'vehicle multiplier'!$B$2:$M$10,(COLUMN(I158)-1))*VLOOKUP($B158,'vehicle multiplier'!$B$12:$L$61,(COLUMN(I158)-1)),0)</f>
        <v>0</v>
      </c>
      <c r="J158" s="180">
        <f>ROUND(VLOOKUP($A158,'vehicle multiplier'!$B$2:$M$10,12)*VLOOKUP($A158,'vehicle multiplier'!$B$2:$M$10,(COLUMN(J158)-1))*VLOOKUP($B158,'vehicle multiplier'!$B$12:$L$61,(COLUMN(J158)-1)),0)</f>
        <v>0</v>
      </c>
      <c r="K158" s="180">
        <f>ROUND(VLOOKUP($A158,'vehicle multiplier'!$B$2:$M$10,12)*VLOOKUP($A158,'vehicle multiplier'!$B$2:$M$10,(COLUMN(K158)-1))*VLOOKUP($B158,'vehicle multiplier'!$B$12:$L$61,(COLUMN(K158)-1)),0)</f>
        <v>0</v>
      </c>
      <c r="L158" s="180">
        <f>ROUND(VLOOKUP($A158,'vehicle multiplier'!$B$2:$M$10,12)*VLOOKUP($A158,'vehicle multiplier'!$B$2:$M$10,(COLUMN(L158)-1))*VLOOKUP($B158,'vehicle multiplier'!$B$12:$L$61,(COLUMN(L158)-1)),0)</f>
        <v>0</v>
      </c>
    </row>
    <row r="159" spans="1:12" x14ac:dyDescent="0.15">
      <c r="A159" s="138" t="s">
        <v>631</v>
      </c>
      <c r="B159" s="138">
        <v>8</v>
      </c>
      <c r="C159" s="136">
        <f>ROUND(VLOOKUP($A159,'vehicle multiplier'!$B$2:$M$10,12)*VLOOKUP($A159,'vehicle multiplier'!$B$2:$M$10,(COLUMN(C159)-1))*VLOOKUP($B159,'vehicle multiplier'!$B$12:$L$61,(COLUMN(C159)-1)),0)</f>
        <v>1417</v>
      </c>
      <c r="D159" s="136">
        <f>ROUND(VLOOKUP($A159,'vehicle multiplier'!$B$2:$M$10,12)*VLOOKUP($A159,'vehicle multiplier'!$B$2:$M$10,(COLUMN(D159)-1))*VLOOKUP($B159,'vehicle multiplier'!$B$12:$L$61,(COLUMN(D159)-1)),0)</f>
        <v>433</v>
      </c>
      <c r="E159" s="136">
        <f>ROUND(VLOOKUP($A159,'vehicle multiplier'!$B$2:$M$10,12)*VLOOKUP($A159,'vehicle multiplier'!$B$2:$M$10,(COLUMN(E159)-1))*VLOOKUP($B159,'vehicle multiplier'!$B$12:$L$61,(COLUMN(E159)-1)),0)</f>
        <v>371</v>
      </c>
      <c r="F159" s="180">
        <f>ROUND(VLOOKUP($A159,'vehicle multiplier'!$B$2:$M$10,12)*VLOOKUP($A159,'vehicle multiplier'!$B$2:$M$10,(COLUMN(F159)-1))*VLOOKUP($B159,'vehicle multiplier'!$B$12:$L$61,(COLUMN(F159)-1)),0)</f>
        <v>0</v>
      </c>
      <c r="G159" s="180">
        <f>ROUND(VLOOKUP($A159,'vehicle multiplier'!$B$2:$M$10,12)*VLOOKUP($A159,'vehicle multiplier'!$B$2:$M$10,(COLUMN(G159)-1))*VLOOKUP($B159,'vehicle multiplier'!$B$12:$L$61,(COLUMN(G159)-1)),0)</f>
        <v>0</v>
      </c>
      <c r="H159" s="180">
        <f>ROUND(VLOOKUP($A159,'vehicle multiplier'!$B$2:$M$10,12)*VLOOKUP($A159,'vehicle multiplier'!$B$2:$M$10,(COLUMN(H159)-1))*VLOOKUP($B159,'vehicle multiplier'!$B$12:$L$61,(COLUMN(H159)-1)),0)</f>
        <v>0</v>
      </c>
      <c r="I159" s="180">
        <f>ROUND(VLOOKUP($A159,'vehicle multiplier'!$B$2:$M$10,12)*VLOOKUP($A159,'vehicle multiplier'!$B$2:$M$10,(COLUMN(I159)-1))*VLOOKUP($B159,'vehicle multiplier'!$B$12:$L$61,(COLUMN(I159)-1)),0)</f>
        <v>0</v>
      </c>
      <c r="J159" s="180">
        <f>ROUND(VLOOKUP($A159,'vehicle multiplier'!$B$2:$M$10,12)*VLOOKUP($A159,'vehicle multiplier'!$B$2:$M$10,(COLUMN(J159)-1))*VLOOKUP($B159,'vehicle multiplier'!$B$12:$L$61,(COLUMN(J159)-1)),0)</f>
        <v>0</v>
      </c>
      <c r="K159" s="180">
        <f>ROUND(VLOOKUP($A159,'vehicle multiplier'!$B$2:$M$10,12)*VLOOKUP($A159,'vehicle multiplier'!$B$2:$M$10,(COLUMN(K159)-1))*VLOOKUP($B159,'vehicle multiplier'!$B$12:$L$61,(COLUMN(K159)-1)),0)</f>
        <v>0</v>
      </c>
      <c r="L159" s="180">
        <f>ROUND(VLOOKUP($A159,'vehicle multiplier'!$B$2:$M$10,12)*VLOOKUP($A159,'vehicle multiplier'!$B$2:$M$10,(COLUMN(L159)-1))*VLOOKUP($B159,'vehicle multiplier'!$B$12:$L$61,(COLUMN(L159)-1)),0)</f>
        <v>0</v>
      </c>
    </row>
    <row r="160" spans="1:12" x14ac:dyDescent="0.15">
      <c r="A160" s="138" t="s">
        <v>631</v>
      </c>
      <c r="B160" s="138">
        <v>9</v>
      </c>
      <c r="C160" s="136">
        <f>ROUND(VLOOKUP($A160,'vehicle multiplier'!$B$2:$M$10,12)*VLOOKUP($A160,'vehicle multiplier'!$B$2:$M$10,(COLUMN(C160)-1))*VLOOKUP($B160,'vehicle multiplier'!$B$12:$L$61,(COLUMN(C160)-1)),0)</f>
        <v>1442</v>
      </c>
      <c r="D160" s="136">
        <f>ROUND(VLOOKUP($A160,'vehicle multiplier'!$B$2:$M$10,12)*VLOOKUP($A160,'vehicle multiplier'!$B$2:$M$10,(COLUMN(D160)-1))*VLOOKUP($B160,'vehicle multiplier'!$B$12:$L$61,(COLUMN(D160)-1)),0)</f>
        <v>440</v>
      </c>
      <c r="E160" s="136">
        <f>ROUND(VLOOKUP($A160,'vehicle multiplier'!$B$2:$M$10,12)*VLOOKUP($A160,'vehicle multiplier'!$B$2:$M$10,(COLUMN(E160)-1))*VLOOKUP($B160,'vehicle multiplier'!$B$12:$L$61,(COLUMN(E160)-1)),0)</f>
        <v>378</v>
      </c>
      <c r="F160" s="180">
        <f>ROUND(VLOOKUP($A160,'vehicle multiplier'!$B$2:$M$10,12)*VLOOKUP($A160,'vehicle multiplier'!$B$2:$M$10,(COLUMN(F160)-1))*VLOOKUP($B160,'vehicle multiplier'!$B$12:$L$61,(COLUMN(F160)-1)),0)</f>
        <v>0</v>
      </c>
      <c r="G160" s="180">
        <f>ROUND(VLOOKUP($A160,'vehicle multiplier'!$B$2:$M$10,12)*VLOOKUP($A160,'vehicle multiplier'!$B$2:$M$10,(COLUMN(G160)-1))*VLOOKUP($B160,'vehicle multiplier'!$B$12:$L$61,(COLUMN(G160)-1)),0)</f>
        <v>0</v>
      </c>
      <c r="H160" s="180">
        <f>ROUND(VLOOKUP($A160,'vehicle multiplier'!$B$2:$M$10,12)*VLOOKUP($A160,'vehicle multiplier'!$B$2:$M$10,(COLUMN(H160)-1))*VLOOKUP($B160,'vehicle multiplier'!$B$12:$L$61,(COLUMN(H160)-1)),0)</f>
        <v>0</v>
      </c>
      <c r="I160" s="180">
        <f>ROUND(VLOOKUP($A160,'vehicle multiplier'!$B$2:$M$10,12)*VLOOKUP($A160,'vehicle multiplier'!$B$2:$M$10,(COLUMN(I160)-1))*VLOOKUP($B160,'vehicle multiplier'!$B$12:$L$61,(COLUMN(I160)-1)),0)</f>
        <v>0</v>
      </c>
      <c r="J160" s="180">
        <f>ROUND(VLOOKUP($A160,'vehicle multiplier'!$B$2:$M$10,12)*VLOOKUP($A160,'vehicle multiplier'!$B$2:$M$10,(COLUMN(J160)-1))*VLOOKUP($B160,'vehicle multiplier'!$B$12:$L$61,(COLUMN(J160)-1)),0)</f>
        <v>0</v>
      </c>
      <c r="K160" s="180">
        <f>ROUND(VLOOKUP($A160,'vehicle multiplier'!$B$2:$M$10,12)*VLOOKUP($A160,'vehicle multiplier'!$B$2:$M$10,(COLUMN(K160)-1))*VLOOKUP($B160,'vehicle multiplier'!$B$12:$L$61,(COLUMN(K160)-1)),0)</f>
        <v>0</v>
      </c>
      <c r="L160" s="180">
        <f>ROUND(VLOOKUP($A160,'vehicle multiplier'!$B$2:$M$10,12)*VLOOKUP($A160,'vehicle multiplier'!$B$2:$M$10,(COLUMN(L160)-1))*VLOOKUP($B160,'vehicle multiplier'!$B$12:$L$61,(COLUMN(L160)-1)),0)</f>
        <v>0</v>
      </c>
    </row>
    <row r="161" spans="1:12" x14ac:dyDescent="0.15">
      <c r="A161" s="138" t="s">
        <v>631</v>
      </c>
      <c r="B161" s="138">
        <v>10</v>
      </c>
      <c r="C161" s="136">
        <f>ROUND(VLOOKUP($A161,'vehicle multiplier'!$B$2:$M$10,12)*VLOOKUP($A161,'vehicle multiplier'!$B$2:$M$10,(COLUMN(C161)-1))*VLOOKUP($B161,'vehicle multiplier'!$B$12:$L$61,(COLUMN(C161)-1)),0)</f>
        <v>1466</v>
      </c>
      <c r="D161" s="136">
        <f>ROUND(VLOOKUP($A161,'vehicle multiplier'!$B$2:$M$10,12)*VLOOKUP($A161,'vehicle multiplier'!$B$2:$M$10,(COLUMN(D161)-1))*VLOOKUP($B161,'vehicle multiplier'!$B$12:$L$61,(COLUMN(D161)-1)),0)</f>
        <v>448</v>
      </c>
      <c r="E161" s="136">
        <f>ROUND(VLOOKUP($A161,'vehicle multiplier'!$B$2:$M$10,12)*VLOOKUP($A161,'vehicle multiplier'!$B$2:$M$10,(COLUMN(E161)-1))*VLOOKUP($B161,'vehicle multiplier'!$B$12:$L$61,(COLUMN(E161)-1)),0)</f>
        <v>384</v>
      </c>
      <c r="F161" s="180">
        <f>ROUND(VLOOKUP($A161,'vehicle multiplier'!$B$2:$M$10,12)*VLOOKUP($A161,'vehicle multiplier'!$B$2:$M$10,(COLUMN(F161)-1))*VLOOKUP($B161,'vehicle multiplier'!$B$12:$L$61,(COLUMN(F161)-1)),0)</f>
        <v>0</v>
      </c>
      <c r="G161" s="180">
        <f>ROUND(VLOOKUP($A161,'vehicle multiplier'!$B$2:$M$10,12)*VLOOKUP($A161,'vehicle multiplier'!$B$2:$M$10,(COLUMN(G161)-1))*VLOOKUP($B161,'vehicle multiplier'!$B$12:$L$61,(COLUMN(G161)-1)),0)</f>
        <v>0</v>
      </c>
      <c r="H161" s="180">
        <f>ROUND(VLOOKUP($A161,'vehicle multiplier'!$B$2:$M$10,12)*VLOOKUP($A161,'vehicle multiplier'!$B$2:$M$10,(COLUMN(H161)-1))*VLOOKUP($B161,'vehicle multiplier'!$B$12:$L$61,(COLUMN(H161)-1)),0)</f>
        <v>0</v>
      </c>
      <c r="I161" s="180">
        <f>ROUND(VLOOKUP($A161,'vehicle multiplier'!$B$2:$M$10,12)*VLOOKUP($A161,'vehicle multiplier'!$B$2:$M$10,(COLUMN(I161)-1))*VLOOKUP($B161,'vehicle multiplier'!$B$12:$L$61,(COLUMN(I161)-1)),0)</f>
        <v>0</v>
      </c>
      <c r="J161" s="180">
        <f>ROUND(VLOOKUP($A161,'vehicle multiplier'!$B$2:$M$10,12)*VLOOKUP($A161,'vehicle multiplier'!$B$2:$M$10,(COLUMN(J161)-1))*VLOOKUP($B161,'vehicle multiplier'!$B$12:$L$61,(COLUMN(J161)-1)),0)</f>
        <v>0</v>
      </c>
      <c r="K161" s="180">
        <f>ROUND(VLOOKUP($A161,'vehicle multiplier'!$B$2:$M$10,12)*VLOOKUP($A161,'vehicle multiplier'!$B$2:$M$10,(COLUMN(K161)-1))*VLOOKUP($B161,'vehicle multiplier'!$B$12:$L$61,(COLUMN(K161)-1)),0)</f>
        <v>0</v>
      </c>
      <c r="L161" s="180">
        <f>ROUND(VLOOKUP($A161,'vehicle multiplier'!$B$2:$M$10,12)*VLOOKUP($A161,'vehicle multiplier'!$B$2:$M$10,(COLUMN(L161)-1))*VLOOKUP($B161,'vehicle multiplier'!$B$12:$L$61,(COLUMN(L161)-1)),0)</f>
        <v>0</v>
      </c>
    </row>
    <row r="162" spans="1:12" x14ac:dyDescent="0.15">
      <c r="A162" s="138" t="s">
        <v>631</v>
      </c>
      <c r="B162" s="138">
        <v>11</v>
      </c>
      <c r="C162" s="136">
        <f>ROUND(VLOOKUP($A162,'vehicle multiplier'!$B$2:$M$10,12)*VLOOKUP($A162,'vehicle multiplier'!$B$2:$M$10,(COLUMN(C162)-1))*VLOOKUP($B162,'vehicle multiplier'!$B$12:$L$61,(COLUMN(C162)-1)),0)</f>
        <v>1490</v>
      </c>
      <c r="D162" s="136">
        <f>ROUND(VLOOKUP($A162,'vehicle multiplier'!$B$2:$M$10,12)*VLOOKUP($A162,'vehicle multiplier'!$B$2:$M$10,(COLUMN(D162)-1))*VLOOKUP($B162,'vehicle multiplier'!$B$12:$L$61,(COLUMN(D162)-1)),0)</f>
        <v>455</v>
      </c>
      <c r="E162" s="136">
        <f>ROUND(VLOOKUP($A162,'vehicle multiplier'!$B$2:$M$10,12)*VLOOKUP($A162,'vehicle multiplier'!$B$2:$M$10,(COLUMN(E162)-1))*VLOOKUP($B162,'vehicle multiplier'!$B$12:$L$61,(COLUMN(E162)-1)),0)</f>
        <v>391</v>
      </c>
      <c r="F162" s="180">
        <f>ROUND(VLOOKUP($A162,'vehicle multiplier'!$B$2:$M$10,12)*VLOOKUP($A162,'vehicle multiplier'!$B$2:$M$10,(COLUMN(F162)-1))*VLOOKUP($B162,'vehicle multiplier'!$B$12:$L$61,(COLUMN(F162)-1)),0)</f>
        <v>0</v>
      </c>
      <c r="G162" s="180">
        <f>ROUND(VLOOKUP($A162,'vehicle multiplier'!$B$2:$M$10,12)*VLOOKUP($A162,'vehicle multiplier'!$B$2:$M$10,(COLUMN(G162)-1))*VLOOKUP($B162,'vehicle multiplier'!$B$12:$L$61,(COLUMN(G162)-1)),0)</f>
        <v>0</v>
      </c>
      <c r="H162" s="180">
        <f>ROUND(VLOOKUP($A162,'vehicle multiplier'!$B$2:$M$10,12)*VLOOKUP($A162,'vehicle multiplier'!$B$2:$M$10,(COLUMN(H162)-1))*VLOOKUP($B162,'vehicle multiplier'!$B$12:$L$61,(COLUMN(H162)-1)),0)</f>
        <v>0</v>
      </c>
      <c r="I162" s="180">
        <f>ROUND(VLOOKUP($A162,'vehicle multiplier'!$B$2:$M$10,12)*VLOOKUP($A162,'vehicle multiplier'!$B$2:$M$10,(COLUMN(I162)-1))*VLOOKUP($B162,'vehicle multiplier'!$B$12:$L$61,(COLUMN(I162)-1)),0)</f>
        <v>0</v>
      </c>
      <c r="J162" s="180">
        <f>ROUND(VLOOKUP($A162,'vehicle multiplier'!$B$2:$M$10,12)*VLOOKUP($A162,'vehicle multiplier'!$B$2:$M$10,(COLUMN(J162)-1))*VLOOKUP($B162,'vehicle multiplier'!$B$12:$L$61,(COLUMN(J162)-1)),0)</f>
        <v>0</v>
      </c>
      <c r="K162" s="180">
        <f>ROUND(VLOOKUP($A162,'vehicle multiplier'!$B$2:$M$10,12)*VLOOKUP($A162,'vehicle multiplier'!$B$2:$M$10,(COLUMN(K162)-1))*VLOOKUP($B162,'vehicle multiplier'!$B$12:$L$61,(COLUMN(K162)-1)),0)</f>
        <v>0</v>
      </c>
      <c r="L162" s="180">
        <f>ROUND(VLOOKUP($A162,'vehicle multiplier'!$B$2:$M$10,12)*VLOOKUP($A162,'vehicle multiplier'!$B$2:$M$10,(COLUMN(L162)-1))*VLOOKUP($B162,'vehicle multiplier'!$B$12:$L$61,(COLUMN(L162)-1)),0)</f>
        <v>0</v>
      </c>
    </row>
    <row r="163" spans="1:12" x14ac:dyDescent="0.15">
      <c r="A163" s="138" t="s">
        <v>631</v>
      </c>
      <c r="B163" s="138">
        <v>12</v>
      </c>
      <c r="C163" s="136">
        <f>ROUND(VLOOKUP($A163,'vehicle multiplier'!$B$2:$M$10,12)*VLOOKUP($A163,'vehicle multiplier'!$B$2:$M$10,(COLUMN(C163)-1))*VLOOKUP($B163,'vehicle multiplier'!$B$12:$L$61,(COLUMN(C163)-1)),0)</f>
        <v>1515</v>
      </c>
      <c r="D163" s="136">
        <f>ROUND(VLOOKUP($A163,'vehicle multiplier'!$B$2:$M$10,12)*VLOOKUP($A163,'vehicle multiplier'!$B$2:$M$10,(COLUMN(D163)-1))*VLOOKUP($B163,'vehicle multiplier'!$B$12:$L$61,(COLUMN(D163)-1)),0)</f>
        <v>463</v>
      </c>
      <c r="E163" s="136">
        <f>ROUND(VLOOKUP($A163,'vehicle multiplier'!$B$2:$M$10,12)*VLOOKUP($A163,'vehicle multiplier'!$B$2:$M$10,(COLUMN(E163)-1))*VLOOKUP($B163,'vehicle multiplier'!$B$12:$L$61,(COLUMN(E163)-1)),0)</f>
        <v>397</v>
      </c>
      <c r="F163" s="180">
        <f>ROUND(VLOOKUP($A163,'vehicle multiplier'!$B$2:$M$10,12)*VLOOKUP($A163,'vehicle multiplier'!$B$2:$M$10,(COLUMN(F163)-1))*VLOOKUP($B163,'vehicle multiplier'!$B$12:$L$61,(COLUMN(F163)-1)),0)</f>
        <v>0</v>
      </c>
      <c r="G163" s="180">
        <f>ROUND(VLOOKUP($A163,'vehicle multiplier'!$B$2:$M$10,12)*VLOOKUP($A163,'vehicle multiplier'!$B$2:$M$10,(COLUMN(G163)-1))*VLOOKUP($B163,'vehicle multiplier'!$B$12:$L$61,(COLUMN(G163)-1)),0)</f>
        <v>0</v>
      </c>
      <c r="H163" s="180">
        <f>ROUND(VLOOKUP($A163,'vehicle multiplier'!$B$2:$M$10,12)*VLOOKUP($A163,'vehicle multiplier'!$B$2:$M$10,(COLUMN(H163)-1))*VLOOKUP($B163,'vehicle multiplier'!$B$12:$L$61,(COLUMN(H163)-1)),0)</f>
        <v>0</v>
      </c>
      <c r="I163" s="180">
        <f>ROUND(VLOOKUP($A163,'vehicle multiplier'!$B$2:$M$10,12)*VLOOKUP($A163,'vehicle multiplier'!$B$2:$M$10,(COLUMN(I163)-1))*VLOOKUP($B163,'vehicle multiplier'!$B$12:$L$61,(COLUMN(I163)-1)),0)</f>
        <v>0</v>
      </c>
      <c r="J163" s="180">
        <f>ROUND(VLOOKUP($A163,'vehicle multiplier'!$B$2:$M$10,12)*VLOOKUP($A163,'vehicle multiplier'!$B$2:$M$10,(COLUMN(J163)-1))*VLOOKUP($B163,'vehicle multiplier'!$B$12:$L$61,(COLUMN(J163)-1)),0)</f>
        <v>0</v>
      </c>
      <c r="K163" s="180">
        <f>ROUND(VLOOKUP($A163,'vehicle multiplier'!$B$2:$M$10,12)*VLOOKUP($A163,'vehicle multiplier'!$B$2:$M$10,(COLUMN(K163)-1))*VLOOKUP($B163,'vehicle multiplier'!$B$12:$L$61,(COLUMN(K163)-1)),0)</f>
        <v>0</v>
      </c>
      <c r="L163" s="180">
        <f>ROUND(VLOOKUP($A163,'vehicle multiplier'!$B$2:$M$10,12)*VLOOKUP($A163,'vehicle multiplier'!$B$2:$M$10,(COLUMN(L163)-1))*VLOOKUP($B163,'vehicle multiplier'!$B$12:$L$61,(COLUMN(L163)-1)),0)</f>
        <v>0</v>
      </c>
    </row>
    <row r="164" spans="1:12" x14ac:dyDescent="0.15">
      <c r="A164" s="138" t="s">
        <v>631</v>
      </c>
      <c r="B164" s="138">
        <v>13</v>
      </c>
      <c r="C164" s="136">
        <f>ROUND(VLOOKUP($A164,'vehicle multiplier'!$B$2:$M$10,12)*VLOOKUP($A164,'vehicle multiplier'!$B$2:$M$10,(COLUMN(C164)-1))*VLOOKUP($B164,'vehicle multiplier'!$B$12:$L$61,(COLUMN(C164)-1)),0)</f>
        <v>1539</v>
      </c>
      <c r="D164" s="136">
        <f>ROUND(VLOOKUP($A164,'vehicle multiplier'!$B$2:$M$10,12)*VLOOKUP($A164,'vehicle multiplier'!$B$2:$M$10,(COLUMN(D164)-1))*VLOOKUP($B164,'vehicle multiplier'!$B$12:$L$61,(COLUMN(D164)-1)),0)</f>
        <v>470</v>
      </c>
      <c r="E164" s="136">
        <f>ROUND(VLOOKUP($A164,'vehicle multiplier'!$B$2:$M$10,12)*VLOOKUP($A164,'vehicle multiplier'!$B$2:$M$10,(COLUMN(E164)-1))*VLOOKUP($B164,'vehicle multiplier'!$B$12:$L$61,(COLUMN(E164)-1)),0)</f>
        <v>403</v>
      </c>
      <c r="F164" s="180">
        <f>ROUND(VLOOKUP($A164,'vehicle multiplier'!$B$2:$M$10,12)*VLOOKUP($A164,'vehicle multiplier'!$B$2:$M$10,(COLUMN(F164)-1))*VLOOKUP($B164,'vehicle multiplier'!$B$12:$L$61,(COLUMN(F164)-1)),0)</f>
        <v>0</v>
      </c>
      <c r="G164" s="180">
        <f>ROUND(VLOOKUP($A164,'vehicle multiplier'!$B$2:$M$10,12)*VLOOKUP($A164,'vehicle multiplier'!$B$2:$M$10,(COLUMN(G164)-1))*VLOOKUP($B164,'vehicle multiplier'!$B$12:$L$61,(COLUMN(G164)-1)),0)</f>
        <v>0</v>
      </c>
      <c r="H164" s="180">
        <f>ROUND(VLOOKUP($A164,'vehicle multiplier'!$B$2:$M$10,12)*VLOOKUP($A164,'vehicle multiplier'!$B$2:$M$10,(COLUMN(H164)-1))*VLOOKUP($B164,'vehicle multiplier'!$B$12:$L$61,(COLUMN(H164)-1)),0)</f>
        <v>0</v>
      </c>
      <c r="I164" s="180">
        <f>ROUND(VLOOKUP($A164,'vehicle multiplier'!$B$2:$M$10,12)*VLOOKUP($A164,'vehicle multiplier'!$B$2:$M$10,(COLUMN(I164)-1))*VLOOKUP($B164,'vehicle multiplier'!$B$12:$L$61,(COLUMN(I164)-1)),0)</f>
        <v>0</v>
      </c>
      <c r="J164" s="180">
        <f>ROUND(VLOOKUP($A164,'vehicle multiplier'!$B$2:$M$10,12)*VLOOKUP($A164,'vehicle multiplier'!$B$2:$M$10,(COLUMN(J164)-1))*VLOOKUP($B164,'vehicle multiplier'!$B$12:$L$61,(COLUMN(J164)-1)),0)</f>
        <v>0</v>
      </c>
      <c r="K164" s="180">
        <f>ROUND(VLOOKUP($A164,'vehicle multiplier'!$B$2:$M$10,12)*VLOOKUP($A164,'vehicle multiplier'!$B$2:$M$10,(COLUMN(K164)-1))*VLOOKUP($B164,'vehicle multiplier'!$B$12:$L$61,(COLUMN(K164)-1)),0)</f>
        <v>0</v>
      </c>
      <c r="L164" s="180">
        <f>ROUND(VLOOKUP($A164,'vehicle multiplier'!$B$2:$M$10,12)*VLOOKUP($A164,'vehicle multiplier'!$B$2:$M$10,(COLUMN(L164)-1))*VLOOKUP($B164,'vehicle multiplier'!$B$12:$L$61,(COLUMN(L164)-1)),0)</f>
        <v>0</v>
      </c>
    </row>
    <row r="165" spans="1:12" x14ac:dyDescent="0.15">
      <c r="A165" s="138" t="s">
        <v>631</v>
      </c>
      <c r="B165" s="138">
        <v>14</v>
      </c>
      <c r="C165" s="136">
        <f>ROUND(VLOOKUP($A165,'vehicle multiplier'!$B$2:$M$10,12)*VLOOKUP($A165,'vehicle multiplier'!$B$2:$M$10,(COLUMN(C165)-1))*VLOOKUP($B165,'vehicle multiplier'!$B$12:$L$61,(COLUMN(C165)-1)),0)</f>
        <v>1564</v>
      </c>
      <c r="D165" s="136">
        <f>ROUND(VLOOKUP($A165,'vehicle multiplier'!$B$2:$M$10,12)*VLOOKUP($A165,'vehicle multiplier'!$B$2:$M$10,(COLUMN(D165)-1))*VLOOKUP($B165,'vehicle multiplier'!$B$12:$L$61,(COLUMN(D165)-1)),0)</f>
        <v>478</v>
      </c>
      <c r="E165" s="136">
        <f>ROUND(VLOOKUP($A165,'vehicle multiplier'!$B$2:$M$10,12)*VLOOKUP($A165,'vehicle multiplier'!$B$2:$M$10,(COLUMN(E165)-1))*VLOOKUP($B165,'vehicle multiplier'!$B$12:$L$61,(COLUMN(E165)-1)),0)</f>
        <v>410</v>
      </c>
      <c r="F165" s="180">
        <f>ROUND(VLOOKUP($A165,'vehicle multiplier'!$B$2:$M$10,12)*VLOOKUP($A165,'vehicle multiplier'!$B$2:$M$10,(COLUMN(F165)-1))*VLOOKUP($B165,'vehicle multiplier'!$B$12:$L$61,(COLUMN(F165)-1)),0)</f>
        <v>0</v>
      </c>
      <c r="G165" s="180">
        <f>ROUND(VLOOKUP($A165,'vehicle multiplier'!$B$2:$M$10,12)*VLOOKUP($A165,'vehicle multiplier'!$B$2:$M$10,(COLUMN(G165)-1))*VLOOKUP($B165,'vehicle multiplier'!$B$12:$L$61,(COLUMN(G165)-1)),0)</f>
        <v>0</v>
      </c>
      <c r="H165" s="180">
        <f>ROUND(VLOOKUP($A165,'vehicle multiplier'!$B$2:$M$10,12)*VLOOKUP($A165,'vehicle multiplier'!$B$2:$M$10,(COLUMN(H165)-1))*VLOOKUP($B165,'vehicle multiplier'!$B$12:$L$61,(COLUMN(H165)-1)),0)</f>
        <v>0</v>
      </c>
      <c r="I165" s="180">
        <f>ROUND(VLOOKUP($A165,'vehicle multiplier'!$B$2:$M$10,12)*VLOOKUP($A165,'vehicle multiplier'!$B$2:$M$10,(COLUMN(I165)-1))*VLOOKUP($B165,'vehicle multiplier'!$B$12:$L$61,(COLUMN(I165)-1)),0)</f>
        <v>0</v>
      </c>
      <c r="J165" s="180">
        <f>ROUND(VLOOKUP($A165,'vehicle multiplier'!$B$2:$M$10,12)*VLOOKUP($A165,'vehicle multiplier'!$B$2:$M$10,(COLUMN(J165)-1))*VLOOKUP($B165,'vehicle multiplier'!$B$12:$L$61,(COLUMN(J165)-1)),0)</f>
        <v>0</v>
      </c>
      <c r="K165" s="180">
        <f>ROUND(VLOOKUP($A165,'vehicle multiplier'!$B$2:$M$10,12)*VLOOKUP($A165,'vehicle multiplier'!$B$2:$M$10,(COLUMN(K165)-1))*VLOOKUP($B165,'vehicle multiplier'!$B$12:$L$61,(COLUMN(K165)-1)),0)</f>
        <v>0</v>
      </c>
      <c r="L165" s="180">
        <f>ROUND(VLOOKUP($A165,'vehicle multiplier'!$B$2:$M$10,12)*VLOOKUP($A165,'vehicle multiplier'!$B$2:$M$10,(COLUMN(L165)-1))*VLOOKUP($B165,'vehicle multiplier'!$B$12:$L$61,(COLUMN(L165)-1)),0)</f>
        <v>0</v>
      </c>
    </row>
    <row r="166" spans="1:12" x14ac:dyDescent="0.15">
      <c r="A166" s="138" t="s">
        <v>631</v>
      </c>
      <c r="B166" s="138">
        <v>15</v>
      </c>
      <c r="C166" s="136">
        <f>ROUND(VLOOKUP($A166,'vehicle multiplier'!$B$2:$M$10,12)*VLOOKUP($A166,'vehicle multiplier'!$B$2:$M$10,(COLUMN(C166)-1))*VLOOKUP($B166,'vehicle multiplier'!$B$12:$L$61,(COLUMN(C166)-1)),0)</f>
        <v>1588</v>
      </c>
      <c r="D166" s="136">
        <f>ROUND(VLOOKUP($A166,'vehicle multiplier'!$B$2:$M$10,12)*VLOOKUP($A166,'vehicle multiplier'!$B$2:$M$10,(COLUMN(D166)-1))*VLOOKUP($B166,'vehicle multiplier'!$B$12:$L$61,(COLUMN(D166)-1)),0)</f>
        <v>485</v>
      </c>
      <c r="E166" s="136">
        <f>ROUND(VLOOKUP($A166,'vehicle multiplier'!$B$2:$M$10,12)*VLOOKUP($A166,'vehicle multiplier'!$B$2:$M$10,(COLUMN(E166)-1))*VLOOKUP($B166,'vehicle multiplier'!$B$12:$L$61,(COLUMN(E166)-1)),0)</f>
        <v>416</v>
      </c>
      <c r="F166" s="180">
        <f>ROUND(VLOOKUP($A166,'vehicle multiplier'!$B$2:$M$10,12)*VLOOKUP($A166,'vehicle multiplier'!$B$2:$M$10,(COLUMN(F166)-1))*VLOOKUP($B166,'vehicle multiplier'!$B$12:$L$61,(COLUMN(F166)-1)),0)</f>
        <v>0</v>
      </c>
      <c r="G166" s="180">
        <f>ROUND(VLOOKUP($A166,'vehicle multiplier'!$B$2:$M$10,12)*VLOOKUP($A166,'vehicle multiplier'!$B$2:$M$10,(COLUMN(G166)-1))*VLOOKUP($B166,'vehicle multiplier'!$B$12:$L$61,(COLUMN(G166)-1)),0)</f>
        <v>0</v>
      </c>
      <c r="H166" s="180">
        <f>ROUND(VLOOKUP($A166,'vehicle multiplier'!$B$2:$M$10,12)*VLOOKUP($A166,'vehicle multiplier'!$B$2:$M$10,(COLUMN(H166)-1))*VLOOKUP($B166,'vehicle multiplier'!$B$12:$L$61,(COLUMN(H166)-1)),0)</f>
        <v>0</v>
      </c>
      <c r="I166" s="180">
        <f>ROUND(VLOOKUP($A166,'vehicle multiplier'!$B$2:$M$10,12)*VLOOKUP($A166,'vehicle multiplier'!$B$2:$M$10,(COLUMN(I166)-1))*VLOOKUP($B166,'vehicle multiplier'!$B$12:$L$61,(COLUMN(I166)-1)),0)</f>
        <v>0</v>
      </c>
      <c r="J166" s="180">
        <f>ROUND(VLOOKUP($A166,'vehicle multiplier'!$B$2:$M$10,12)*VLOOKUP($A166,'vehicle multiplier'!$B$2:$M$10,(COLUMN(J166)-1))*VLOOKUP($B166,'vehicle multiplier'!$B$12:$L$61,(COLUMN(J166)-1)),0)</f>
        <v>0</v>
      </c>
      <c r="K166" s="180">
        <f>ROUND(VLOOKUP($A166,'vehicle multiplier'!$B$2:$M$10,12)*VLOOKUP($A166,'vehicle multiplier'!$B$2:$M$10,(COLUMN(K166)-1))*VLOOKUP($B166,'vehicle multiplier'!$B$12:$L$61,(COLUMN(K166)-1)),0)</f>
        <v>0</v>
      </c>
      <c r="L166" s="180">
        <f>ROUND(VLOOKUP($A166,'vehicle multiplier'!$B$2:$M$10,12)*VLOOKUP($A166,'vehicle multiplier'!$B$2:$M$10,(COLUMN(L166)-1))*VLOOKUP($B166,'vehicle multiplier'!$B$12:$L$61,(COLUMN(L166)-1)),0)</f>
        <v>0</v>
      </c>
    </row>
    <row r="167" spans="1:12" x14ac:dyDescent="0.15">
      <c r="A167" s="138" t="s">
        <v>631</v>
      </c>
      <c r="B167" s="138">
        <v>16</v>
      </c>
      <c r="C167" s="136">
        <f>ROUND(VLOOKUP($A167,'vehicle multiplier'!$B$2:$M$10,12)*VLOOKUP($A167,'vehicle multiplier'!$B$2:$M$10,(COLUMN(C167)-1))*VLOOKUP($B167,'vehicle multiplier'!$B$12:$L$61,(COLUMN(C167)-1)),0)</f>
        <v>1613</v>
      </c>
      <c r="D167" s="136">
        <f>ROUND(VLOOKUP($A167,'vehicle multiplier'!$B$2:$M$10,12)*VLOOKUP($A167,'vehicle multiplier'!$B$2:$M$10,(COLUMN(D167)-1))*VLOOKUP($B167,'vehicle multiplier'!$B$12:$L$61,(COLUMN(D167)-1)),0)</f>
        <v>493</v>
      </c>
      <c r="E167" s="136">
        <f>ROUND(VLOOKUP($A167,'vehicle multiplier'!$B$2:$M$10,12)*VLOOKUP($A167,'vehicle multiplier'!$B$2:$M$10,(COLUMN(E167)-1))*VLOOKUP($B167,'vehicle multiplier'!$B$12:$L$61,(COLUMN(E167)-1)),0)</f>
        <v>423</v>
      </c>
      <c r="F167" s="180">
        <f>ROUND(VLOOKUP($A167,'vehicle multiplier'!$B$2:$M$10,12)*VLOOKUP($A167,'vehicle multiplier'!$B$2:$M$10,(COLUMN(F167)-1))*VLOOKUP($B167,'vehicle multiplier'!$B$12:$L$61,(COLUMN(F167)-1)),0)</f>
        <v>0</v>
      </c>
      <c r="G167" s="180">
        <f>ROUND(VLOOKUP($A167,'vehicle multiplier'!$B$2:$M$10,12)*VLOOKUP($A167,'vehicle multiplier'!$B$2:$M$10,(COLUMN(G167)-1))*VLOOKUP($B167,'vehicle multiplier'!$B$12:$L$61,(COLUMN(G167)-1)),0)</f>
        <v>0</v>
      </c>
      <c r="H167" s="180">
        <f>ROUND(VLOOKUP($A167,'vehicle multiplier'!$B$2:$M$10,12)*VLOOKUP($A167,'vehicle multiplier'!$B$2:$M$10,(COLUMN(H167)-1))*VLOOKUP($B167,'vehicle multiplier'!$B$12:$L$61,(COLUMN(H167)-1)),0)</f>
        <v>0</v>
      </c>
      <c r="I167" s="180">
        <f>ROUND(VLOOKUP($A167,'vehicle multiplier'!$B$2:$M$10,12)*VLOOKUP($A167,'vehicle multiplier'!$B$2:$M$10,(COLUMN(I167)-1))*VLOOKUP($B167,'vehicle multiplier'!$B$12:$L$61,(COLUMN(I167)-1)),0)</f>
        <v>0</v>
      </c>
      <c r="J167" s="180">
        <f>ROUND(VLOOKUP($A167,'vehicle multiplier'!$B$2:$M$10,12)*VLOOKUP($A167,'vehicle multiplier'!$B$2:$M$10,(COLUMN(J167)-1))*VLOOKUP($B167,'vehicle multiplier'!$B$12:$L$61,(COLUMN(J167)-1)),0)</f>
        <v>0</v>
      </c>
      <c r="K167" s="180">
        <f>ROUND(VLOOKUP($A167,'vehicle multiplier'!$B$2:$M$10,12)*VLOOKUP($A167,'vehicle multiplier'!$B$2:$M$10,(COLUMN(K167)-1))*VLOOKUP($B167,'vehicle multiplier'!$B$12:$L$61,(COLUMN(K167)-1)),0)</f>
        <v>0</v>
      </c>
      <c r="L167" s="180">
        <f>ROUND(VLOOKUP($A167,'vehicle multiplier'!$B$2:$M$10,12)*VLOOKUP($A167,'vehicle multiplier'!$B$2:$M$10,(COLUMN(L167)-1))*VLOOKUP($B167,'vehicle multiplier'!$B$12:$L$61,(COLUMN(L167)-1)),0)</f>
        <v>0</v>
      </c>
    </row>
    <row r="168" spans="1:12" x14ac:dyDescent="0.15">
      <c r="A168" s="138" t="s">
        <v>631</v>
      </c>
      <c r="B168" s="138">
        <v>17</v>
      </c>
      <c r="C168" s="136">
        <f>ROUND(VLOOKUP($A168,'vehicle multiplier'!$B$2:$M$10,12)*VLOOKUP($A168,'vehicle multiplier'!$B$2:$M$10,(COLUMN(C168)-1))*VLOOKUP($B168,'vehicle multiplier'!$B$12:$L$61,(COLUMN(C168)-1)),0)</f>
        <v>1637</v>
      </c>
      <c r="D168" s="136">
        <f>ROUND(VLOOKUP($A168,'vehicle multiplier'!$B$2:$M$10,12)*VLOOKUP($A168,'vehicle multiplier'!$B$2:$M$10,(COLUMN(D168)-1))*VLOOKUP($B168,'vehicle multiplier'!$B$12:$L$61,(COLUMN(D168)-1)),0)</f>
        <v>500</v>
      </c>
      <c r="E168" s="136">
        <f>ROUND(VLOOKUP($A168,'vehicle multiplier'!$B$2:$M$10,12)*VLOOKUP($A168,'vehicle multiplier'!$B$2:$M$10,(COLUMN(E168)-1))*VLOOKUP($B168,'vehicle multiplier'!$B$12:$L$61,(COLUMN(E168)-1)),0)</f>
        <v>429</v>
      </c>
      <c r="F168" s="180">
        <f>ROUND(VLOOKUP($A168,'vehicle multiplier'!$B$2:$M$10,12)*VLOOKUP($A168,'vehicle multiplier'!$B$2:$M$10,(COLUMN(F168)-1))*VLOOKUP($B168,'vehicle multiplier'!$B$12:$L$61,(COLUMN(F168)-1)),0)</f>
        <v>0</v>
      </c>
      <c r="G168" s="180">
        <f>ROUND(VLOOKUP($A168,'vehicle multiplier'!$B$2:$M$10,12)*VLOOKUP($A168,'vehicle multiplier'!$B$2:$M$10,(COLUMN(G168)-1))*VLOOKUP($B168,'vehicle multiplier'!$B$12:$L$61,(COLUMN(G168)-1)),0)</f>
        <v>0</v>
      </c>
      <c r="H168" s="180">
        <f>ROUND(VLOOKUP($A168,'vehicle multiplier'!$B$2:$M$10,12)*VLOOKUP($A168,'vehicle multiplier'!$B$2:$M$10,(COLUMN(H168)-1))*VLOOKUP($B168,'vehicle multiplier'!$B$12:$L$61,(COLUMN(H168)-1)),0)</f>
        <v>0</v>
      </c>
      <c r="I168" s="180">
        <f>ROUND(VLOOKUP($A168,'vehicle multiplier'!$B$2:$M$10,12)*VLOOKUP($A168,'vehicle multiplier'!$B$2:$M$10,(COLUMN(I168)-1))*VLOOKUP($B168,'vehicle multiplier'!$B$12:$L$61,(COLUMN(I168)-1)),0)</f>
        <v>0</v>
      </c>
      <c r="J168" s="180">
        <f>ROUND(VLOOKUP($A168,'vehicle multiplier'!$B$2:$M$10,12)*VLOOKUP($A168,'vehicle multiplier'!$B$2:$M$10,(COLUMN(J168)-1))*VLOOKUP($B168,'vehicle multiplier'!$B$12:$L$61,(COLUMN(J168)-1)),0)</f>
        <v>0</v>
      </c>
      <c r="K168" s="180">
        <f>ROUND(VLOOKUP($A168,'vehicle multiplier'!$B$2:$M$10,12)*VLOOKUP($A168,'vehicle multiplier'!$B$2:$M$10,(COLUMN(K168)-1))*VLOOKUP($B168,'vehicle multiplier'!$B$12:$L$61,(COLUMN(K168)-1)),0)</f>
        <v>0</v>
      </c>
      <c r="L168" s="180">
        <f>ROUND(VLOOKUP($A168,'vehicle multiplier'!$B$2:$M$10,12)*VLOOKUP($A168,'vehicle multiplier'!$B$2:$M$10,(COLUMN(L168)-1))*VLOOKUP($B168,'vehicle multiplier'!$B$12:$L$61,(COLUMN(L168)-1)),0)</f>
        <v>0</v>
      </c>
    </row>
    <row r="169" spans="1:12" x14ac:dyDescent="0.15">
      <c r="A169" s="138" t="s">
        <v>631</v>
      </c>
      <c r="B169" s="138">
        <v>18</v>
      </c>
      <c r="C169" s="136">
        <f>ROUND(VLOOKUP($A169,'vehicle multiplier'!$B$2:$M$10,12)*VLOOKUP($A169,'vehicle multiplier'!$B$2:$M$10,(COLUMN(C169)-1))*VLOOKUP($B169,'vehicle multiplier'!$B$12:$L$61,(COLUMN(C169)-1)),0)</f>
        <v>1662</v>
      </c>
      <c r="D169" s="136">
        <f>ROUND(VLOOKUP($A169,'vehicle multiplier'!$B$2:$M$10,12)*VLOOKUP($A169,'vehicle multiplier'!$B$2:$M$10,(COLUMN(D169)-1))*VLOOKUP($B169,'vehicle multiplier'!$B$12:$L$61,(COLUMN(D169)-1)),0)</f>
        <v>508</v>
      </c>
      <c r="E169" s="136">
        <f>ROUND(VLOOKUP($A169,'vehicle multiplier'!$B$2:$M$10,12)*VLOOKUP($A169,'vehicle multiplier'!$B$2:$M$10,(COLUMN(E169)-1))*VLOOKUP($B169,'vehicle multiplier'!$B$12:$L$61,(COLUMN(E169)-1)),0)</f>
        <v>435</v>
      </c>
      <c r="F169" s="180">
        <f>ROUND(VLOOKUP($A169,'vehicle multiplier'!$B$2:$M$10,12)*VLOOKUP($A169,'vehicle multiplier'!$B$2:$M$10,(COLUMN(F169)-1))*VLOOKUP($B169,'vehicle multiplier'!$B$12:$L$61,(COLUMN(F169)-1)),0)</f>
        <v>0</v>
      </c>
      <c r="G169" s="180">
        <f>ROUND(VLOOKUP($A169,'vehicle multiplier'!$B$2:$M$10,12)*VLOOKUP($A169,'vehicle multiplier'!$B$2:$M$10,(COLUMN(G169)-1))*VLOOKUP($B169,'vehicle multiplier'!$B$12:$L$61,(COLUMN(G169)-1)),0)</f>
        <v>0</v>
      </c>
      <c r="H169" s="180">
        <f>ROUND(VLOOKUP($A169,'vehicle multiplier'!$B$2:$M$10,12)*VLOOKUP($A169,'vehicle multiplier'!$B$2:$M$10,(COLUMN(H169)-1))*VLOOKUP($B169,'vehicle multiplier'!$B$12:$L$61,(COLUMN(H169)-1)),0)</f>
        <v>0</v>
      </c>
      <c r="I169" s="180">
        <f>ROUND(VLOOKUP($A169,'vehicle multiplier'!$B$2:$M$10,12)*VLOOKUP($A169,'vehicle multiplier'!$B$2:$M$10,(COLUMN(I169)-1))*VLOOKUP($B169,'vehicle multiplier'!$B$12:$L$61,(COLUMN(I169)-1)),0)</f>
        <v>0</v>
      </c>
      <c r="J169" s="180">
        <f>ROUND(VLOOKUP($A169,'vehicle multiplier'!$B$2:$M$10,12)*VLOOKUP($A169,'vehicle multiplier'!$B$2:$M$10,(COLUMN(J169)-1))*VLOOKUP($B169,'vehicle multiplier'!$B$12:$L$61,(COLUMN(J169)-1)),0)</f>
        <v>0</v>
      </c>
      <c r="K169" s="180">
        <f>ROUND(VLOOKUP($A169,'vehicle multiplier'!$B$2:$M$10,12)*VLOOKUP($A169,'vehicle multiplier'!$B$2:$M$10,(COLUMN(K169)-1))*VLOOKUP($B169,'vehicle multiplier'!$B$12:$L$61,(COLUMN(K169)-1)),0)</f>
        <v>0</v>
      </c>
      <c r="L169" s="180">
        <f>ROUND(VLOOKUP($A169,'vehicle multiplier'!$B$2:$M$10,12)*VLOOKUP($A169,'vehicle multiplier'!$B$2:$M$10,(COLUMN(L169)-1))*VLOOKUP($B169,'vehicle multiplier'!$B$12:$L$61,(COLUMN(L169)-1)),0)</f>
        <v>0</v>
      </c>
    </row>
    <row r="170" spans="1:12" x14ac:dyDescent="0.15">
      <c r="A170" s="138" t="s">
        <v>631</v>
      </c>
      <c r="B170" s="138">
        <v>19</v>
      </c>
      <c r="C170" s="136">
        <f>ROUND(VLOOKUP($A170,'vehicle multiplier'!$B$2:$M$10,12)*VLOOKUP($A170,'vehicle multiplier'!$B$2:$M$10,(COLUMN(C170)-1))*VLOOKUP($B170,'vehicle multiplier'!$B$12:$L$61,(COLUMN(C170)-1)),0)</f>
        <v>1686</v>
      </c>
      <c r="D170" s="136">
        <f>ROUND(VLOOKUP($A170,'vehicle multiplier'!$B$2:$M$10,12)*VLOOKUP($A170,'vehicle multiplier'!$B$2:$M$10,(COLUMN(D170)-1))*VLOOKUP($B170,'vehicle multiplier'!$B$12:$L$61,(COLUMN(D170)-1)),0)</f>
        <v>515</v>
      </c>
      <c r="E170" s="136">
        <f>ROUND(VLOOKUP($A170,'vehicle multiplier'!$B$2:$M$10,12)*VLOOKUP($A170,'vehicle multiplier'!$B$2:$M$10,(COLUMN(E170)-1))*VLOOKUP($B170,'vehicle multiplier'!$B$12:$L$61,(COLUMN(E170)-1)),0)</f>
        <v>442</v>
      </c>
      <c r="F170" s="180">
        <f>ROUND(VLOOKUP($A170,'vehicle multiplier'!$B$2:$M$10,12)*VLOOKUP($A170,'vehicle multiplier'!$B$2:$M$10,(COLUMN(F170)-1))*VLOOKUP($B170,'vehicle multiplier'!$B$12:$L$61,(COLUMN(F170)-1)),0)</f>
        <v>0</v>
      </c>
      <c r="G170" s="180">
        <f>ROUND(VLOOKUP($A170,'vehicle multiplier'!$B$2:$M$10,12)*VLOOKUP($A170,'vehicle multiplier'!$B$2:$M$10,(COLUMN(G170)-1))*VLOOKUP($B170,'vehicle multiplier'!$B$12:$L$61,(COLUMN(G170)-1)),0)</f>
        <v>0</v>
      </c>
      <c r="H170" s="180">
        <f>ROUND(VLOOKUP($A170,'vehicle multiplier'!$B$2:$M$10,12)*VLOOKUP($A170,'vehicle multiplier'!$B$2:$M$10,(COLUMN(H170)-1))*VLOOKUP($B170,'vehicle multiplier'!$B$12:$L$61,(COLUMN(H170)-1)),0)</f>
        <v>0</v>
      </c>
      <c r="I170" s="180">
        <f>ROUND(VLOOKUP($A170,'vehicle multiplier'!$B$2:$M$10,12)*VLOOKUP($A170,'vehicle multiplier'!$B$2:$M$10,(COLUMN(I170)-1))*VLOOKUP($B170,'vehicle multiplier'!$B$12:$L$61,(COLUMN(I170)-1)),0)</f>
        <v>0</v>
      </c>
      <c r="J170" s="180">
        <f>ROUND(VLOOKUP($A170,'vehicle multiplier'!$B$2:$M$10,12)*VLOOKUP($A170,'vehicle multiplier'!$B$2:$M$10,(COLUMN(J170)-1))*VLOOKUP($B170,'vehicle multiplier'!$B$12:$L$61,(COLUMN(J170)-1)),0)</f>
        <v>0</v>
      </c>
      <c r="K170" s="180">
        <f>ROUND(VLOOKUP($A170,'vehicle multiplier'!$B$2:$M$10,12)*VLOOKUP($A170,'vehicle multiplier'!$B$2:$M$10,(COLUMN(K170)-1))*VLOOKUP($B170,'vehicle multiplier'!$B$12:$L$61,(COLUMN(K170)-1)),0)</f>
        <v>0</v>
      </c>
      <c r="L170" s="180">
        <f>ROUND(VLOOKUP($A170,'vehicle multiplier'!$B$2:$M$10,12)*VLOOKUP($A170,'vehicle multiplier'!$B$2:$M$10,(COLUMN(L170)-1))*VLOOKUP($B170,'vehicle multiplier'!$B$12:$L$61,(COLUMN(L170)-1)),0)</f>
        <v>0</v>
      </c>
    </row>
    <row r="171" spans="1:12" x14ac:dyDescent="0.15">
      <c r="A171" s="138" t="s">
        <v>631</v>
      </c>
      <c r="B171" s="138">
        <v>20</v>
      </c>
      <c r="C171" s="136">
        <f>ROUND(VLOOKUP($A171,'vehicle multiplier'!$B$2:$M$10,12)*VLOOKUP($A171,'vehicle multiplier'!$B$2:$M$10,(COLUMN(C171)-1))*VLOOKUP($B171,'vehicle multiplier'!$B$12:$L$61,(COLUMN(C171)-1)),0)</f>
        <v>1710</v>
      </c>
      <c r="D171" s="136">
        <f>ROUND(VLOOKUP($A171,'vehicle multiplier'!$B$2:$M$10,12)*VLOOKUP($A171,'vehicle multiplier'!$B$2:$M$10,(COLUMN(D171)-1))*VLOOKUP($B171,'vehicle multiplier'!$B$12:$L$61,(COLUMN(D171)-1)),0)</f>
        <v>523</v>
      </c>
      <c r="E171" s="136">
        <f>ROUND(VLOOKUP($A171,'vehicle multiplier'!$B$2:$M$10,12)*VLOOKUP($A171,'vehicle multiplier'!$B$2:$M$10,(COLUMN(E171)-1))*VLOOKUP($B171,'vehicle multiplier'!$B$12:$L$61,(COLUMN(E171)-1)),0)</f>
        <v>448</v>
      </c>
      <c r="F171" s="180">
        <f>ROUND(VLOOKUP($A171,'vehicle multiplier'!$B$2:$M$10,12)*VLOOKUP($A171,'vehicle multiplier'!$B$2:$M$10,(COLUMN(F171)-1))*VLOOKUP($B171,'vehicle multiplier'!$B$12:$L$61,(COLUMN(F171)-1)),0)</f>
        <v>0</v>
      </c>
      <c r="G171" s="180">
        <f>ROUND(VLOOKUP($A171,'vehicle multiplier'!$B$2:$M$10,12)*VLOOKUP($A171,'vehicle multiplier'!$B$2:$M$10,(COLUMN(G171)-1))*VLOOKUP($B171,'vehicle multiplier'!$B$12:$L$61,(COLUMN(G171)-1)),0)</f>
        <v>0</v>
      </c>
      <c r="H171" s="180">
        <f>ROUND(VLOOKUP($A171,'vehicle multiplier'!$B$2:$M$10,12)*VLOOKUP($A171,'vehicle multiplier'!$B$2:$M$10,(COLUMN(H171)-1))*VLOOKUP($B171,'vehicle multiplier'!$B$12:$L$61,(COLUMN(H171)-1)),0)</f>
        <v>0</v>
      </c>
      <c r="I171" s="180">
        <f>ROUND(VLOOKUP($A171,'vehicle multiplier'!$B$2:$M$10,12)*VLOOKUP($A171,'vehicle multiplier'!$B$2:$M$10,(COLUMN(I171)-1))*VLOOKUP($B171,'vehicle multiplier'!$B$12:$L$61,(COLUMN(I171)-1)),0)</f>
        <v>0</v>
      </c>
      <c r="J171" s="180">
        <f>ROUND(VLOOKUP($A171,'vehicle multiplier'!$B$2:$M$10,12)*VLOOKUP($A171,'vehicle multiplier'!$B$2:$M$10,(COLUMN(J171)-1))*VLOOKUP($B171,'vehicle multiplier'!$B$12:$L$61,(COLUMN(J171)-1)),0)</f>
        <v>0</v>
      </c>
      <c r="K171" s="180">
        <f>ROUND(VLOOKUP($A171,'vehicle multiplier'!$B$2:$M$10,12)*VLOOKUP($A171,'vehicle multiplier'!$B$2:$M$10,(COLUMN(K171)-1))*VLOOKUP($B171,'vehicle multiplier'!$B$12:$L$61,(COLUMN(K171)-1)),0)</f>
        <v>0</v>
      </c>
      <c r="L171" s="180">
        <f>ROUND(VLOOKUP($A171,'vehicle multiplier'!$B$2:$M$10,12)*VLOOKUP($A171,'vehicle multiplier'!$B$2:$M$10,(COLUMN(L171)-1))*VLOOKUP($B171,'vehicle multiplier'!$B$12:$L$61,(COLUMN(L171)-1)),0)</f>
        <v>0</v>
      </c>
    </row>
    <row r="172" spans="1:12" x14ac:dyDescent="0.15">
      <c r="A172" s="138" t="s">
        <v>631</v>
      </c>
      <c r="B172" s="138">
        <v>21</v>
      </c>
      <c r="C172" s="136">
        <f>ROUND(VLOOKUP($A172,'vehicle multiplier'!$B$2:$M$10,12)*VLOOKUP($A172,'vehicle multiplier'!$B$2:$M$10,(COLUMN(C172)-1))*VLOOKUP($B172,'vehicle multiplier'!$B$12:$L$61,(COLUMN(C172)-1)),0)</f>
        <v>1735</v>
      </c>
      <c r="D172" s="136">
        <f>ROUND(VLOOKUP($A172,'vehicle multiplier'!$B$2:$M$10,12)*VLOOKUP($A172,'vehicle multiplier'!$B$2:$M$10,(COLUMN(D172)-1))*VLOOKUP($B172,'vehicle multiplier'!$B$12:$L$61,(COLUMN(D172)-1)),0)</f>
        <v>530</v>
      </c>
      <c r="E172" s="136">
        <f>ROUND(VLOOKUP($A172,'vehicle multiplier'!$B$2:$M$10,12)*VLOOKUP($A172,'vehicle multiplier'!$B$2:$M$10,(COLUMN(E172)-1))*VLOOKUP($B172,'vehicle multiplier'!$B$12:$L$61,(COLUMN(E172)-1)),0)</f>
        <v>455</v>
      </c>
      <c r="F172" s="180">
        <f>ROUND(VLOOKUP($A172,'vehicle multiplier'!$B$2:$M$10,12)*VLOOKUP($A172,'vehicle multiplier'!$B$2:$M$10,(COLUMN(F172)-1))*VLOOKUP($B172,'vehicle multiplier'!$B$12:$L$61,(COLUMN(F172)-1)),0)</f>
        <v>0</v>
      </c>
      <c r="G172" s="180">
        <f>ROUND(VLOOKUP($A172,'vehicle multiplier'!$B$2:$M$10,12)*VLOOKUP($A172,'vehicle multiplier'!$B$2:$M$10,(COLUMN(G172)-1))*VLOOKUP($B172,'vehicle multiplier'!$B$12:$L$61,(COLUMN(G172)-1)),0)</f>
        <v>0</v>
      </c>
      <c r="H172" s="180">
        <f>ROUND(VLOOKUP($A172,'vehicle multiplier'!$B$2:$M$10,12)*VLOOKUP($A172,'vehicle multiplier'!$B$2:$M$10,(COLUMN(H172)-1))*VLOOKUP($B172,'vehicle multiplier'!$B$12:$L$61,(COLUMN(H172)-1)),0)</f>
        <v>0</v>
      </c>
      <c r="I172" s="180">
        <f>ROUND(VLOOKUP($A172,'vehicle multiplier'!$B$2:$M$10,12)*VLOOKUP($A172,'vehicle multiplier'!$B$2:$M$10,(COLUMN(I172)-1))*VLOOKUP($B172,'vehicle multiplier'!$B$12:$L$61,(COLUMN(I172)-1)),0)</f>
        <v>0</v>
      </c>
      <c r="J172" s="180">
        <f>ROUND(VLOOKUP($A172,'vehicle multiplier'!$B$2:$M$10,12)*VLOOKUP($A172,'vehicle multiplier'!$B$2:$M$10,(COLUMN(J172)-1))*VLOOKUP($B172,'vehicle multiplier'!$B$12:$L$61,(COLUMN(J172)-1)),0)</f>
        <v>0</v>
      </c>
      <c r="K172" s="180">
        <f>ROUND(VLOOKUP($A172,'vehicle multiplier'!$B$2:$M$10,12)*VLOOKUP($A172,'vehicle multiplier'!$B$2:$M$10,(COLUMN(K172)-1))*VLOOKUP($B172,'vehicle multiplier'!$B$12:$L$61,(COLUMN(K172)-1)),0)</f>
        <v>0</v>
      </c>
      <c r="L172" s="180">
        <f>ROUND(VLOOKUP($A172,'vehicle multiplier'!$B$2:$M$10,12)*VLOOKUP($A172,'vehicle multiplier'!$B$2:$M$10,(COLUMN(L172)-1))*VLOOKUP($B172,'vehicle multiplier'!$B$12:$L$61,(COLUMN(L172)-1)),0)</f>
        <v>0</v>
      </c>
    </row>
    <row r="173" spans="1:12" x14ac:dyDescent="0.15">
      <c r="A173" s="138" t="s">
        <v>631</v>
      </c>
      <c r="B173" s="138">
        <v>22</v>
      </c>
      <c r="C173" s="136">
        <f>ROUND(VLOOKUP($A173,'vehicle multiplier'!$B$2:$M$10,12)*VLOOKUP($A173,'vehicle multiplier'!$B$2:$M$10,(COLUMN(C173)-1))*VLOOKUP($B173,'vehicle multiplier'!$B$12:$L$61,(COLUMN(C173)-1)),0)</f>
        <v>1759</v>
      </c>
      <c r="D173" s="136">
        <f>ROUND(VLOOKUP($A173,'vehicle multiplier'!$B$2:$M$10,12)*VLOOKUP($A173,'vehicle multiplier'!$B$2:$M$10,(COLUMN(D173)-1))*VLOOKUP($B173,'vehicle multiplier'!$B$12:$L$61,(COLUMN(D173)-1)),0)</f>
        <v>538</v>
      </c>
      <c r="E173" s="136">
        <f>ROUND(VLOOKUP($A173,'vehicle multiplier'!$B$2:$M$10,12)*VLOOKUP($A173,'vehicle multiplier'!$B$2:$M$10,(COLUMN(E173)-1))*VLOOKUP($B173,'vehicle multiplier'!$B$12:$L$61,(COLUMN(E173)-1)),0)</f>
        <v>461</v>
      </c>
      <c r="F173" s="180">
        <f>ROUND(VLOOKUP($A173,'vehicle multiplier'!$B$2:$M$10,12)*VLOOKUP($A173,'vehicle multiplier'!$B$2:$M$10,(COLUMN(F173)-1))*VLOOKUP($B173,'vehicle multiplier'!$B$12:$L$61,(COLUMN(F173)-1)),0)</f>
        <v>0</v>
      </c>
      <c r="G173" s="180">
        <f>ROUND(VLOOKUP($A173,'vehicle multiplier'!$B$2:$M$10,12)*VLOOKUP($A173,'vehicle multiplier'!$B$2:$M$10,(COLUMN(G173)-1))*VLOOKUP($B173,'vehicle multiplier'!$B$12:$L$61,(COLUMN(G173)-1)),0)</f>
        <v>0</v>
      </c>
      <c r="H173" s="180">
        <f>ROUND(VLOOKUP($A173,'vehicle multiplier'!$B$2:$M$10,12)*VLOOKUP($A173,'vehicle multiplier'!$B$2:$M$10,(COLUMN(H173)-1))*VLOOKUP($B173,'vehicle multiplier'!$B$12:$L$61,(COLUMN(H173)-1)),0)</f>
        <v>0</v>
      </c>
      <c r="I173" s="180">
        <f>ROUND(VLOOKUP($A173,'vehicle multiplier'!$B$2:$M$10,12)*VLOOKUP($A173,'vehicle multiplier'!$B$2:$M$10,(COLUMN(I173)-1))*VLOOKUP($B173,'vehicle multiplier'!$B$12:$L$61,(COLUMN(I173)-1)),0)</f>
        <v>0</v>
      </c>
      <c r="J173" s="180">
        <f>ROUND(VLOOKUP($A173,'vehicle multiplier'!$B$2:$M$10,12)*VLOOKUP($A173,'vehicle multiplier'!$B$2:$M$10,(COLUMN(J173)-1))*VLOOKUP($B173,'vehicle multiplier'!$B$12:$L$61,(COLUMN(J173)-1)),0)</f>
        <v>0</v>
      </c>
      <c r="K173" s="180">
        <f>ROUND(VLOOKUP($A173,'vehicle multiplier'!$B$2:$M$10,12)*VLOOKUP($A173,'vehicle multiplier'!$B$2:$M$10,(COLUMN(K173)-1))*VLOOKUP($B173,'vehicle multiplier'!$B$12:$L$61,(COLUMN(K173)-1)),0)</f>
        <v>0</v>
      </c>
      <c r="L173" s="180">
        <f>ROUND(VLOOKUP($A173,'vehicle multiplier'!$B$2:$M$10,12)*VLOOKUP($A173,'vehicle multiplier'!$B$2:$M$10,(COLUMN(L173)-1))*VLOOKUP($B173,'vehicle multiplier'!$B$12:$L$61,(COLUMN(L173)-1)),0)</f>
        <v>0</v>
      </c>
    </row>
    <row r="174" spans="1:12" x14ac:dyDescent="0.15">
      <c r="A174" s="138" t="s">
        <v>631</v>
      </c>
      <c r="B174" s="138">
        <v>23</v>
      </c>
      <c r="C174" s="136">
        <f>ROUND(VLOOKUP($A174,'vehicle multiplier'!$B$2:$M$10,12)*VLOOKUP($A174,'vehicle multiplier'!$B$2:$M$10,(COLUMN(C174)-1))*VLOOKUP($B174,'vehicle multiplier'!$B$12:$L$61,(COLUMN(C174)-1)),0)</f>
        <v>1784</v>
      </c>
      <c r="D174" s="136">
        <f>ROUND(VLOOKUP($A174,'vehicle multiplier'!$B$2:$M$10,12)*VLOOKUP($A174,'vehicle multiplier'!$B$2:$M$10,(COLUMN(D174)-1))*VLOOKUP($B174,'vehicle multiplier'!$B$12:$L$61,(COLUMN(D174)-1)),0)</f>
        <v>545</v>
      </c>
      <c r="E174" s="136">
        <f>ROUND(VLOOKUP($A174,'vehicle multiplier'!$B$2:$M$10,12)*VLOOKUP($A174,'vehicle multiplier'!$B$2:$M$10,(COLUMN(E174)-1))*VLOOKUP($B174,'vehicle multiplier'!$B$12:$L$61,(COLUMN(E174)-1)),0)</f>
        <v>467</v>
      </c>
      <c r="F174" s="180">
        <f>ROUND(VLOOKUP($A174,'vehicle multiplier'!$B$2:$M$10,12)*VLOOKUP($A174,'vehicle multiplier'!$B$2:$M$10,(COLUMN(F174)-1))*VLOOKUP($B174,'vehicle multiplier'!$B$12:$L$61,(COLUMN(F174)-1)),0)</f>
        <v>0</v>
      </c>
      <c r="G174" s="180">
        <f>ROUND(VLOOKUP($A174,'vehicle multiplier'!$B$2:$M$10,12)*VLOOKUP($A174,'vehicle multiplier'!$B$2:$M$10,(COLUMN(G174)-1))*VLOOKUP($B174,'vehicle multiplier'!$B$12:$L$61,(COLUMN(G174)-1)),0)</f>
        <v>0</v>
      </c>
      <c r="H174" s="180">
        <f>ROUND(VLOOKUP($A174,'vehicle multiplier'!$B$2:$M$10,12)*VLOOKUP($A174,'vehicle multiplier'!$B$2:$M$10,(COLUMN(H174)-1))*VLOOKUP($B174,'vehicle multiplier'!$B$12:$L$61,(COLUMN(H174)-1)),0)</f>
        <v>0</v>
      </c>
      <c r="I174" s="180">
        <f>ROUND(VLOOKUP($A174,'vehicle multiplier'!$B$2:$M$10,12)*VLOOKUP($A174,'vehicle multiplier'!$B$2:$M$10,(COLUMN(I174)-1))*VLOOKUP($B174,'vehicle multiplier'!$B$12:$L$61,(COLUMN(I174)-1)),0)</f>
        <v>0</v>
      </c>
      <c r="J174" s="180">
        <f>ROUND(VLOOKUP($A174,'vehicle multiplier'!$B$2:$M$10,12)*VLOOKUP($A174,'vehicle multiplier'!$B$2:$M$10,(COLUMN(J174)-1))*VLOOKUP($B174,'vehicle multiplier'!$B$12:$L$61,(COLUMN(J174)-1)),0)</f>
        <v>0</v>
      </c>
      <c r="K174" s="180">
        <f>ROUND(VLOOKUP($A174,'vehicle multiplier'!$B$2:$M$10,12)*VLOOKUP($A174,'vehicle multiplier'!$B$2:$M$10,(COLUMN(K174)-1))*VLOOKUP($B174,'vehicle multiplier'!$B$12:$L$61,(COLUMN(K174)-1)),0)</f>
        <v>0</v>
      </c>
      <c r="L174" s="180">
        <f>ROUND(VLOOKUP($A174,'vehicle multiplier'!$B$2:$M$10,12)*VLOOKUP($A174,'vehicle multiplier'!$B$2:$M$10,(COLUMN(L174)-1))*VLOOKUP($B174,'vehicle multiplier'!$B$12:$L$61,(COLUMN(L174)-1)),0)</f>
        <v>0</v>
      </c>
    </row>
    <row r="175" spans="1:12" x14ac:dyDescent="0.15">
      <c r="A175" s="138" t="s">
        <v>631</v>
      </c>
      <c r="B175" s="138">
        <v>24</v>
      </c>
      <c r="C175" s="136">
        <f>ROUND(VLOOKUP($A175,'vehicle multiplier'!$B$2:$M$10,12)*VLOOKUP($A175,'vehicle multiplier'!$B$2:$M$10,(COLUMN(C175)-1))*VLOOKUP($B175,'vehicle multiplier'!$B$12:$L$61,(COLUMN(C175)-1)),0)</f>
        <v>1808</v>
      </c>
      <c r="D175" s="136">
        <f>ROUND(VLOOKUP($A175,'vehicle multiplier'!$B$2:$M$10,12)*VLOOKUP($A175,'vehicle multiplier'!$B$2:$M$10,(COLUMN(D175)-1))*VLOOKUP($B175,'vehicle multiplier'!$B$12:$L$61,(COLUMN(D175)-1)),0)</f>
        <v>552</v>
      </c>
      <c r="E175" s="136">
        <f>ROUND(VLOOKUP($A175,'vehicle multiplier'!$B$2:$M$10,12)*VLOOKUP($A175,'vehicle multiplier'!$B$2:$M$10,(COLUMN(E175)-1))*VLOOKUP($B175,'vehicle multiplier'!$B$12:$L$61,(COLUMN(E175)-1)),0)</f>
        <v>474</v>
      </c>
      <c r="F175" s="180">
        <f>ROUND(VLOOKUP($A175,'vehicle multiplier'!$B$2:$M$10,12)*VLOOKUP($A175,'vehicle multiplier'!$B$2:$M$10,(COLUMN(F175)-1))*VLOOKUP($B175,'vehicle multiplier'!$B$12:$L$61,(COLUMN(F175)-1)),0)</f>
        <v>0</v>
      </c>
      <c r="G175" s="180">
        <f>ROUND(VLOOKUP($A175,'vehicle multiplier'!$B$2:$M$10,12)*VLOOKUP($A175,'vehicle multiplier'!$B$2:$M$10,(COLUMN(G175)-1))*VLOOKUP($B175,'vehicle multiplier'!$B$12:$L$61,(COLUMN(G175)-1)),0)</f>
        <v>0</v>
      </c>
      <c r="H175" s="180">
        <f>ROUND(VLOOKUP($A175,'vehicle multiplier'!$B$2:$M$10,12)*VLOOKUP($A175,'vehicle multiplier'!$B$2:$M$10,(COLUMN(H175)-1))*VLOOKUP($B175,'vehicle multiplier'!$B$12:$L$61,(COLUMN(H175)-1)),0)</f>
        <v>0</v>
      </c>
      <c r="I175" s="180">
        <f>ROUND(VLOOKUP($A175,'vehicle multiplier'!$B$2:$M$10,12)*VLOOKUP($A175,'vehicle multiplier'!$B$2:$M$10,(COLUMN(I175)-1))*VLOOKUP($B175,'vehicle multiplier'!$B$12:$L$61,(COLUMN(I175)-1)),0)</f>
        <v>0</v>
      </c>
      <c r="J175" s="180">
        <f>ROUND(VLOOKUP($A175,'vehicle multiplier'!$B$2:$M$10,12)*VLOOKUP($A175,'vehicle multiplier'!$B$2:$M$10,(COLUMN(J175)-1))*VLOOKUP($B175,'vehicle multiplier'!$B$12:$L$61,(COLUMN(J175)-1)),0)</f>
        <v>0</v>
      </c>
      <c r="K175" s="180">
        <f>ROUND(VLOOKUP($A175,'vehicle multiplier'!$B$2:$M$10,12)*VLOOKUP($A175,'vehicle multiplier'!$B$2:$M$10,(COLUMN(K175)-1))*VLOOKUP($B175,'vehicle multiplier'!$B$12:$L$61,(COLUMN(K175)-1)),0)</f>
        <v>0</v>
      </c>
      <c r="L175" s="180">
        <f>ROUND(VLOOKUP($A175,'vehicle multiplier'!$B$2:$M$10,12)*VLOOKUP($A175,'vehicle multiplier'!$B$2:$M$10,(COLUMN(L175)-1))*VLOOKUP($B175,'vehicle multiplier'!$B$12:$L$61,(COLUMN(L175)-1)),0)</f>
        <v>0</v>
      </c>
    </row>
    <row r="176" spans="1:12" x14ac:dyDescent="0.15">
      <c r="A176" s="138" t="s">
        <v>631</v>
      </c>
      <c r="B176" s="138">
        <v>25</v>
      </c>
      <c r="C176" s="136">
        <f>ROUND(VLOOKUP($A176,'vehicle multiplier'!$B$2:$M$10,12)*VLOOKUP($A176,'vehicle multiplier'!$B$2:$M$10,(COLUMN(C176)-1))*VLOOKUP($B176,'vehicle multiplier'!$B$12:$L$61,(COLUMN(C176)-1)),0)</f>
        <v>1833</v>
      </c>
      <c r="D176" s="136">
        <f>ROUND(VLOOKUP($A176,'vehicle multiplier'!$B$2:$M$10,12)*VLOOKUP($A176,'vehicle multiplier'!$B$2:$M$10,(COLUMN(D176)-1))*VLOOKUP($B176,'vehicle multiplier'!$B$12:$L$61,(COLUMN(D176)-1)),0)</f>
        <v>560</v>
      </c>
      <c r="E176" s="136">
        <f>ROUND(VLOOKUP($A176,'vehicle multiplier'!$B$2:$M$10,12)*VLOOKUP($A176,'vehicle multiplier'!$B$2:$M$10,(COLUMN(E176)-1))*VLOOKUP($B176,'vehicle multiplier'!$B$12:$L$61,(COLUMN(E176)-1)),0)</f>
        <v>480</v>
      </c>
      <c r="F176" s="180">
        <f>ROUND(VLOOKUP($A176,'vehicle multiplier'!$B$2:$M$10,12)*VLOOKUP($A176,'vehicle multiplier'!$B$2:$M$10,(COLUMN(F176)-1))*VLOOKUP($B176,'vehicle multiplier'!$B$12:$L$61,(COLUMN(F176)-1)),0)</f>
        <v>0</v>
      </c>
      <c r="G176" s="180">
        <f>ROUND(VLOOKUP($A176,'vehicle multiplier'!$B$2:$M$10,12)*VLOOKUP($A176,'vehicle multiplier'!$B$2:$M$10,(COLUMN(G176)-1))*VLOOKUP($B176,'vehicle multiplier'!$B$12:$L$61,(COLUMN(G176)-1)),0)</f>
        <v>0</v>
      </c>
      <c r="H176" s="180">
        <f>ROUND(VLOOKUP($A176,'vehicle multiplier'!$B$2:$M$10,12)*VLOOKUP($A176,'vehicle multiplier'!$B$2:$M$10,(COLUMN(H176)-1))*VLOOKUP($B176,'vehicle multiplier'!$B$12:$L$61,(COLUMN(H176)-1)),0)</f>
        <v>0</v>
      </c>
      <c r="I176" s="180">
        <f>ROUND(VLOOKUP($A176,'vehicle multiplier'!$B$2:$M$10,12)*VLOOKUP($A176,'vehicle multiplier'!$B$2:$M$10,(COLUMN(I176)-1))*VLOOKUP($B176,'vehicle multiplier'!$B$12:$L$61,(COLUMN(I176)-1)),0)</f>
        <v>0</v>
      </c>
      <c r="J176" s="180">
        <f>ROUND(VLOOKUP($A176,'vehicle multiplier'!$B$2:$M$10,12)*VLOOKUP($A176,'vehicle multiplier'!$B$2:$M$10,(COLUMN(J176)-1))*VLOOKUP($B176,'vehicle multiplier'!$B$12:$L$61,(COLUMN(J176)-1)),0)</f>
        <v>0</v>
      </c>
      <c r="K176" s="180">
        <f>ROUND(VLOOKUP($A176,'vehicle multiplier'!$B$2:$M$10,12)*VLOOKUP($A176,'vehicle multiplier'!$B$2:$M$10,(COLUMN(K176)-1))*VLOOKUP($B176,'vehicle multiplier'!$B$12:$L$61,(COLUMN(K176)-1)),0)</f>
        <v>0</v>
      </c>
      <c r="L176" s="180">
        <f>ROUND(VLOOKUP($A176,'vehicle multiplier'!$B$2:$M$10,12)*VLOOKUP($A176,'vehicle multiplier'!$B$2:$M$10,(COLUMN(L176)-1))*VLOOKUP($B176,'vehicle multiplier'!$B$12:$L$61,(COLUMN(L176)-1)),0)</f>
        <v>0</v>
      </c>
    </row>
    <row r="177" spans="1:12" x14ac:dyDescent="0.15">
      <c r="A177" s="138" t="s">
        <v>631</v>
      </c>
      <c r="B177" s="138">
        <v>26</v>
      </c>
      <c r="C177" s="136">
        <f>ROUND(VLOOKUP($A177,'vehicle multiplier'!$B$2:$M$10,12)*VLOOKUP($A177,'vehicle multiplier'!$B$2:$M$10,(COLUMN(C177)-1))*VLOOKUP($B177,'vehicle multiplier'!$B$12:$L$61,(COLUMN(C177)-1)),0)</f>
        <v>1857</v>
      </c>
      <c r="D177" s="136">
        <f>ROUND(VLOOKUP($A177,'vehicle multiplier'!$B$2:$M$10,12)*VLOOKUP($A177,'vehicle multiplier'!$B$2:$M$10,(COLUMN(D177)-1))*VLOOKUP($B177,'vehicle multiplier'!$B$12:$L$61,(COLUMN(D177)-1)),0)</f>
        <v>567</v>
      </c>
      <c r="E177" s="136">
        <f>ROUND(VLOOKUP($A177,'vehicle multiplier'!$B$2:$M$10,12)*VLOOKUP($A177,'vehicle multiplier'!$B$2:$M$10,(COLUMN(E177)-1))*VLOOKUP($B177,'vehicle multiplier'!$B$12:$L$61,(COLUMN(E177)-1)),0)</f>
        <v>487</v>
      </c>
      <c r="F177" s="180">
        <f>ROUND(VLOOKUP($A177,'vehicle multiplier'!$B$2:$M$10,12)*VLOOKUP($A177,'vehicle multiplier'!$B$2:$M$10,(COLUMN(F177)-1))*VLOOKUP($B177,'vehicle multiplier'!$B$12:$L$61,(COLUMN(F177)-1)),0)</f>
        <v>0</v>
      </c>
      <c r="G177" s="180">
        <f>ROUND(VLOOKUP($A177,'vehicle multiplier'!$B$2:$M$10,12)*VLOOKUP($A177,'vehicle multiplier'!$B$2:$M$10,(COLUMN(G177)-1))*VLOOKUP($B177,'vehicle multiplier'!$B$12:$L$61,(COLUMN(G177)-1)),0)</f>
        <v>0</v>
      </c>
      <c r="H177" s="180">
        <f>ROUND(VLOOKUP($A177,'vehicle multiplier'!$B$2:$M$10,12)*VLOOKUP($A177,'vehicle multiplier'!$B$2:$M$10,(COLUMN(H177)-1))*VLOOKUP($B177,'vehicle multiplier'!$B$12:$L$61,(COLUMN(H177)-1)),0)</f>
        <v>0</v>
      </c>
      <c r="I177" s="180">
        <f>ROUND(VLOOKUP($A177,'vehicle multiplier'!$B$2:$M$10,12)*VLOOKUP($A177,'vehicle multiplier'!$B$2:$M$10,(COLUMN(I177)-1))*VLOOKUP($B177,'vehicle multiplier'!$B$12:$L$61,(COLUMN(I177)-1)),0)</f>
        <v>0</v>
      </c>
      <c r="J177" s="180">
        <f>ROUND(VLOOKUP($A177,'vehicle multiplier'!$B$2:$M$10,12)*VLOOKUP($A177,'vehicle multiplier'!$B$2:$M$10,(COLUMN(J177)-1))*VLOOKUP($B177,'vehicle multiplier'!$B$12:$L$61,(COLUMN(J177)-1)),0)</f>
        <v>0</v>
      </c>
      <c r="K177" s="180">
        <f>ROUND(VLOOKUP($A177,'vehicle multiplier'!$B$2:$M$10,12)*VLOOKUP($A177,'vehicle multiplier'!$B$2:$M$10,(COLUMN(K177)-1))*VLOOKUP($B177,'vehicle multiplier'!$B$12:$L$61,(COLUMN(K177)-1)),0)</f>
        <v>0</v>
      </c>
      <c r="L177" s="180">
        <f>ROUND(VLOOKUP($A177,'vehicle multiplier'!$B$2:$M$10,12)*VLOOKUP($A177,'vehicle multiplier'!$B$2:$M$10,(COLUMN(L177)-1))*VLOOKUP($B177,'vehicle multiplier'!$B$12:$L$61,(COLUMN(L177)-1)),0)</f>
        <v>0</v>
      </c>
    </row>
    <row r="178" spans="1:12" x14ac:dyDescent="0.15">
      <c r="A178" s="138" t="s">
        <v>631</v>
      </c>
      <c r="B178" s="138">
        <v>27</v>
      </c>
      <c r="C178" s="136">
        <f>ROUND(VLOOKUP($A178,'vehicle multiplier'!$B$2:$M$10,12)*VLOOKUP($A178,'vehicle multiplier'!$B$2:$M$10,(COLUMN(C178)-1))*VLOOKUP($B178,'vehicle multiplier'!$B$12:$L$61,(COLUMN(C178)-1)),0)</f>
        <v>1881</v>
      </c>
      <c r="D178" s="136">
        <f>ROUND(VLOOKUP($A178,'vehicle multiplier'!$B$2:$M$10,12)*VLOOKUP($A178,'vehicle multiplier'!$B$2:$M$10,(COLUMN(D178)-1))*VLOOKUP($B178,'vehicle multiplier'!$B$12:$L$61,(COLUMN(D178)-1)),0)</f>
        <v>575</v>
      </c>
      <c r="E178" s="136">
        <f>ROUND(VLOOKUP($A178,'vehicle multiplier'!$B$2:$M$10,12)*VLOOKUP($A178,'vehicle multiplier'!$B$2:$M$10,(COLUMN(E178)-1))*VLOOKUP($B178,'vehicle multiplier'!$B$12:$L$61,(COLUMN(E178)-1)),0)</f>
        <v>493</v>
      </c>
      <c r="F178" s="180">
        <f>ROUND(VLOOKUP($A178,'vehicle multiplier'!$B$2:$M$10,12)*VLOOKUP($A178,'vehicle multiplier'!$B$2:$M$10,(COLUMN(F178)-1))*VLOOKUP($B178,'vehicle multiplier'!$B$12:$L$61,(COLUMN(F178)-1)),0)</f>
        <v>0</v>
      </c>
      <c r="G178" s="180">
        <f>ROUND(VLOOKUP($A178,'vehicle multiplier'!$B$2:$M$10,12)*VLOOKUP($A178,'vehicle multiplier'!$B$2:$M$10,(COLUMN(G178)-1))*VLOOKUP($B178,'vehicle multiplier'!$B$12:$L$61,(COLUMN(G178)-1)),0)</f>
        <v>0</v>
      </c>
      <c r="H178" s="180">
        <f>ROUND(VLOOKUP($A178,'vehicle multiplier'!$B$2:$M$10,12)*VLOOKUP($A178,'vehicle multiplier'!$B$2:$M$10,(COLUMN(H178)-1))*VLOOKUP($B178,'vehicle multiplier'!$B$12:$L$61,(COLUMN(H178)-1)),0)</f>
        <v>0</v>
      </c>
      <c r="I178" s="180">
        <f>ROUND(VLOOKUP($A178,'vehicle multiplier'!$B$2:$M$10,12)*VLOOKUP($A178,'vehicle multiplier'!$B$2:$M$10,(COLUMN(I178)-1))*VLOOKUP($B178,'vehicle multiplier'!$B$12:$L$61,(COLUMN(I178)-1)),0)</f>
        <v>0</v>
      </c>
      <c r="J178" s="180">
        <f>ROUND(VLOOKUP($A178,'vehicle multiplier'!$B$2:$M$10,12)*VLOOKUP($A178,'vehicle multiplier'!$B$2:$M$10,(COLUMN(J178)-1))*VLOOKUP($B178,'vehicle multiplier'!$B$12:$L$61,(COLUMN(J178)-1)),0)</f>
        <v>0</v>
      </c>
      <c r="K178" s="180">
        <f>ROUND(VLOOKUP($A178,'vehicle multiplier'!$B$2:$M$10,12)*VLOOKUP($A178,'vehicle multiplier'!$B$2:$M$10,(COLUMN(K178)-1))*VLOOKUP($B178,'vehicle multiplier'!$B$12:$L$61,(COLUMN(K178)-1)),0)</f>
        <v>0</v>
      </c>
      <c r="L178" s="180">
        <f>ROUND(VLOOKUP($A178,'vehicle multiplier'!$B$2:$M$10,12)*VLOOKUP($A178,'vehicle multiplier'!$B$2:$M$10,(COLUMN(L178)-1))*VLOOKUP($B178,'vehicle multiplier'!$B$12:$L$61,(COLUMN(L178)-1)),0)</f>
        <v>0</v>
      </c>
    </row>
    <row r="179" spans="1:12" x14ac:dyDescent="0.15">
      <c r="A179" s="138" t="s">
        <v>631</v>
      </c>
      <c r="B179" s="138">
        <v>28</v>
      </c>
      <c r="C179" s="136">
        <f>ROUND(VLOOKUP($A179,'vehicle multiplier'!$B$2:$M$10,12)*VLOOKUP($A179,'vehicle multiplier'!$B$2:$M$10,(COLUMN(C179)-1))*VLOOKUP($B179,'vehicle multiplier'!$B$12:$L$61,(COLUMN(C179)-1)),0)</f>
        <v>1906</v>
      </c>
      <c r="D179" s="136">
        <f>ROUND(VLOOKUP($A179,'vehicle multiplier'!$B$2:$M$10,12)*VLOOKUP($A179,'vehicle multiplier'!$B$2:$M$10,(COLUMN(D179)-1))*VLOOKUP($B179,'vehicle multiplier'!$B$12:$L$61,(COLUMN(D179)-1)),0)</f>
        <v>582</v>
      </c>
      <c r="E179" s="136">
        <f>ROUND(VLOOKUP($A179,'vehicle multiplier'!$B$2:$M$10,12)*VLOOKUP($A179,'vehicle multiplier'!$B$2:$M$10,(COLUMN(E179)-1))*VLOOKUP($B179,'vehicle multiplier'!$B$12:$L$61,(COLUMN(E179)-1)),0)</f>
        <v>499</v>
      </c>
      <c r="F179" s="180">
        <f>ROUND(VLOOKUP($A179,'vehicle multiplier'!$B$2:$M$10,12)*VLOOKUP($A179,'vehicle multiplier'!$B$2:$M$10,(COLUMN(F179)-1))*VLOOKUP($B179,'vehicle multiplier'!$B$12:$L$61,(COLUMN(F179)-1)),0)</f>
        <v>0</v>
      </c>
      <c r="G179" s="180">
        <f>ROUND(VLOOKUP($A179,'vehicle multiplier'!$B$2:$M$10,12)*VLOOKUP($A179,'vehicle multiplier'!$B$2:$M$10,(COLUMN(G179)-1))*VLOOKUP($B179,'vehicle multiplier'!$B$12:$L$61,(COLUMN(G179)-1)),0)</f>
        <v>0</v>
      </c>
      <c r="H179" s="180">
        <f>ROUND(VLOOKUP($A179,'vehicle multiplier'!$B$2:$M$10,12)*VLOOKUP($A179,'vehicle multiplier'!$B$2:$M$10,(COLUMN(H179)-1))*VLOOKUP($B179,'vehicle multiplier'!$B$12:$L$61,(COLUMN(H179)-1)),0)</f>
        <v>0</v>
      </c>
      <c r="I179" s="180">
        <f>ROUND(VLOOKUP($A179,'vehicle multiplier'!$B$2:$M$10,12)*VLOOKUP($A179,'vehicle multiplier'!$B$2:$M$10,(COLUMN(I179)-1))*VLOOKUP($B179,'vehicle multiplier'!$B$12:$L$61,(COLUMN(I179)-1)),0)</f>
        <v>0</v>
      </c>
      <c r="J179" s="180">
        <f>ROUND(VLOOKUP($A179,'vehicle multiplier'!$B$2:$M$10,12)*VLOOKUP($A179,'vehicle multiplier'!$B$2:$M$10,(COLUMN(J179)-1))*VLOOKUP($B179,'vehicle multiplier'!$B$12:$L$61,(COLUMN(J179)-1)),0)</f>
        <v>0</v>
      </c>
      <c r="K179" s="180">
        <f>ROUND(VLOOKUP($A179,'vehicle multiplier'!$B$2:$M$10,12)*VLOOKUP($A179,'vehicle multiplier'!$B$2:$M$10,(COLUMN(K179)-1))*VLOOKUP($B179,'vehicle multiplier'!$B$12:$L$61,(COLUMN(K179)-1)),0)</f>
        <v>0</v>
      </c>
      <c r="L179" s="180">
        <f>ROUND(VLOOKUP($A179,'vehicle multiplier'!$B$2:$M$10,12)*VLOOKUP($A179,'vehicle multiplier'!$B$2:$M$10,(COLUMN(L179)-1))*VLOOKUP($B179,'vehicle multiplier'!$B$12:$L$61,(COLUMN(L179)-1)),0)</f>
        <v>0</v>
      </c>
    </row>
    <row r="180" spans="1:12" x14ac:dyDescent="0.15">
      <c r="A180" s="138" t="s">
        <v>631</v>
      </c>
      <c r="B180" s="138">
        <v>29</v>
      </c>
      <c r="C180" s="136">
        <f>ROUND(VLOOKUP($A180,'vehicle multiplier'!$B$2:$M$10,12)*VLOOKUP($A180,'vehicle multiplier'!$B$2:$M$10,(COLUMN(C180)-1))*VLOOKUP($B180,'vehicle multiplier'!$B$12:$L$61,(COLUMN(C180)-1)),0)</f>
        <v>1930</v>
      </c>
      <c r="D180" s="136">
        <f>ROUND(VLOOKUP($A180,'vehicle multiplier'!$B$2:$M$10,12)*VLOOKUP($A180,'vehicle multiplier'!$B$2:$M$10,(COLUMN(D180)-1))*VLOOKUP($B180,'vehicle multiplier'!$B$12:$L$61,(COLUMN(D180)-1)),0)</f>
        <v>590</v>
      </c>
      <c r="E180" s="136">
        <f>ROUND(VLOOKUP($A180,'vehicle multiplier'!$B$2:$M$10,12)*VLOOKUP($A180,'vehicle multiplier'!$B$2:$M$10,(COLUMN(E180)-1))*VLOOKUP($B180,'vehicle multiplier'!$B$12:$L$61,(COLUMN(E180)-1)),0)</f>
        <v>506</v>
      </c>
      <c r="F180" s="180">
        <f>ROUND(VLOOKUP($A180,'vehicle multiplier'!$B$2:$M$10,12)*VLOOKUP($A180,'vehicle multiplier'!$B$2:$M$10,(COLUMN(F180)-1))*VLOOKUP($B180,'vehicle multiplier'!$B$12:$L$61,(COLUMN(F180)-1)),0)</f>
        <v>0</v>
      </c>
      <c r="G180" s="180">
        <f>ROUND(VLOOKUP($A180,'vehicle multiplier'!$B$2:$M$10,12)*VLOOKUP($A180,'vehicle multiplier'!$B$2:$M$10,(COLUMN(G180)-1))*VLOOKUP($B180,'vehicle multiplier'!$B$12:$L$61,(COLUMN(G180)-1)),0)</f>
        <v>0</v>
      </c>
      <c r="H180" s="180">
        <f>ROUND(VLOOKUP($A180,'vehicle multiplier'!$B$2:$M$10,12)*VLOOKUP($A180,'vehicle multiplier'!$B$2:$M$10,(COLUMN(H180)-1))*VLOOKUP($B180,'vehicle multiplier'!$B$12:$L$61,(COLUMN(H180)-1)),0)</f>
        <v>0</v>
      </c>
      <c r="I180" s="180">
        <f>ROUND(VLOOKUP($A180,'vehicle multiplier'!$B$2:$M$10,12)*VLOOKUP($A180,'vehicle multiplier'!$B$2:$M$10,(COLUMN(I180)-1))*VLOOKUP($B180,'vehicle multiplier'!$B$12:$L$61,(COLUMN(I180)-1)),0)</f>
        <v>0</v>
      </c>
      <c r="J180" s="180">
        <f>ROUND(VLOOKUP($A180,'vehicle multiplier'!$B$2:$M$10,12)*VLOOKUP($A180,'vehicle multiplier'!$B$2:$M$10,(COLUMN(J180)-1))*VLOOKUP($B180,'vehicle multiplier'!$B$12:$L$61,(COLUMN(J180)-1)),0)</f>
        <v>0</v>
      </c>
      <c r="K180" s="180">
        <f>ROUND(VLOOKUP($A180,'vehicle multiplier'!$B$2:$M$10,12)*VLOOKUP($A180,'vehicle multiplier'!$B$2:$M$10,(COLUMN(K180)-1))*VLOOKUP($B180,'vehicle multiplier'!$B$12:$L$61,(COLUMN(K180)-1)),0)</f>
        <v>0</v>
      </c>
      <c r="L180" s="180">
        <f>ROUND(VLOOKUP($A180,'vehicle multiplier'!$B$2:$M$10,12)*VLOOKUP($A180,'vehicle multiplier'!$B$2:$M$10,(COLUMN(L180)-1))*VLOOKUP($B180,'vehicle multiplier'!$B$12:$L$61,(COLUMN(L180)-1)),0)</f>
        <v>0</v>
      </c>
    </row>
    <row r="181" spans="1:12" x14ac:dyDescent="0.15">
      <c r="A181" s="138" t="s">
        <v>631</v>
      </c>
      <c r="B181" s="138">
        <v>30</v>
      </c>
      <c r="C181" s="136">
        <f>ROUND(VLOOKUP($A181,'vehicle multiplier'!$B$2:$M$10,12)*VLOOKUP($A181,'vehicle multiplier'!$B$2:$M$10,(COLUMN(C181)-1))*VLOOKUP($B181,'vehicle multiplier'!$B$12:$L$61,(COLUMN(C181)-1)),0)</f>
        <v>1955</v>
      </c>
      <c r="D181" s="136">
        <f>ROUND(VLOOKUP($A181,'vehicle multiplier'!$B$2:$M$10,12)*VLOOKUP($A181,'vehicle multiplier'!$B$2:$M$10,(COLUMN(D181)-1))*VLOOKUP($B181,'vehicle multiplier'!$B$12:$L$61,(COLUMN(D181)-1)),0)</f>
        <v>597</v>
      </c>
      <c r="E181" s="136">
        <f>ROUND(VLOOKUP($A181,'vehicle multiplier'!$B$2:$M$10,12)*VLOOKUP($A181,'vehicle multiplier'!$B$2:$M$10,(COLUMN(E181)-1))*VLOOKUP($B181,'vehicle multiplier'!$B$12:$L$61,(COLUMN(E181)-1)),0)</f>
        <v>512</v>
      </c>
      <c r="F181" s="180">
        <f>ROUND(VLOOKUP($A181,'vehicle multiplier'!$B$2:$M$10,12)*VLOOKUP($A181,'vehicle multiplier'!$B$2:$M$10,(COLUMN(F181)-1))*VLOOKUP($B181,'vehicle multiplier'!$B$12:$L$61,(COLUMN(F181)-1)),0)</f>
        <v>0</v>
      </c>
      <c r="G181" s="180">
        <f>ROUND(VLOOKUP($A181,'vehicle multiplier'!$B$2:$M$10,12)*VLOOKUP($A181,'vehicle multiplier'!$B$2:$M$10,(COLUMN(G181)-1))*VLOOKUP($B181,'vehicle multiplier'!$B$12:$L$61,(COLUMN(G181)-1)),0)</f>
        <v>0</v>
      </c>
      <c r="H181" s="180">
        <f>ROUND(VLOOKUP($A181,'vehicle multiplier'!$B$2:$M$10,12)*VLOOKUP($A181,'vehicle multiplier'!$B$2:$M$10,(COLUMN(H181)-1))*VLOOKUP($B181,'vehicle multiplier'!$B$12:$L$61,(COLUMN(H181)-1)),0)</f>
        <v>0</v>
      </c>
      <c r="I181" s="180">
        <f>ROUND(VLOOKUP($A181,'vehicle multiplier'!$B$2:$M$10,12)*VLOOKUP($A181,'vehicle multiplier'!$B$2:$M$10,(COLUMN(I181)-1))*VLOOKUP($B181,'vehicle multiplier'!$B$12:$L$61,(COLUMN(I181)-1)),0)</f>
        <v>0</v>
      </c>
      <c r="J181" s="180">
        <f>ROUND(VLOOKUP($A181,'vehicle multiplier'!$B$2:$M$10,12)*VLOOKUP($A181,'vehicle multiplier'!$B$2:$M$10,(COLUMN(J181)-1))*VLOOKUP($B181,'vehicle multiplier'!$B$12:$L$61,(COLUMN(J181)-1)),0)</f>
        <v>0</v>
      </c>
      <c r="K181" s="180">
        <f>ROUND(VLOOKUP($A181,'vehicle multiplier'!$B$2:$M$10,12)*VLOOKUP($A181,'vehicle multiplier'!$B$2:$M$10,(COLUMN(K181)-1))*VLOOKUP($B181,'vehicle multiplier'!$B$12:$L$61,(COLUMN(K181)-1)),0)</f>
        <v>0</v>
      </c>
      <c r="L181" s="180">
        <f>ROUND(VLOOKUP($A181,'vehicle multiplier'!$B$2:$M$10,12)*VLOOKUP($A181,'vehicle multiplier'!$B$2:$M$10,(COLUMN(L181)-1))*VLOOKUP($B181,'vehicle multiplier'!$B$12:$L$61,(COLUMN(L181)-1)),0)</f>
        <v>0</v>
      </c>
    </row>
    <row r="182" spans="1:12" x14ac:dyDescent="0.15">
      <c r="A182" s="138" t="s">
        <v>631</v>
      </c>
      <c r="B182" s="138">
        <v>31</v>
      </c>
      <c r="C182" s="136">
        <f>ROUND(VLOOKUP($A182,'vehicle multiplier'!$B$2:$M$10,12)*VLOOKUP($A182,'vehicle multiplier'!$B$2:$M$10,(COLUMN(C182)-1))*VLOOKUP($B182,'vehicle multiplier'!$B$12:$L$61,(COLUMN(C182)-1)),0)</f>
        <v>1979</v>
      </c>
      <c r="D182" s="136">
        <f>ROUND(VLOOKUP($A182,'vehicle multiplier'!$B$2:$M$10,12)*VLOOKUP($A182,'vehicle multiplier'!$B$2:$M$10,(COLUMN(D182)-1))*VLOOKUP($B182,'vehicle multiplier'!$B$12:$L$61,(COLUMN(D182)-1)),0)</f>
        <v>605</v>
      </c>
      <c r="E182" s="136">
        <f>ROUND(VLOOKUP($A182,'vehicle multiplier'!$B$2:$M$10,12)*VLOOKUP($A182,'vehicle multiplier'!$B$2:$M$10,(COLUMN(E182)-1))*VLOOKUP($B182,'vehicle multiplier'!$B$12:$L$61,(COLUMN(E182)-1)),0)</f>
        <v>519</v>
      </c>
      <c r="F182" s="180">
        <f>ROUND(VLOOKUP($A182,'vehicle multiplier'!$B$2:$M$10,12)*VLOOKUP($A182,'vehicle multiplier'!$B$2:$M$10,(COLUMN(F182)-1))*VLOOKUP($B182,'vehicle multiplier'!$B$12:$L$61,(COLUMN(F182)-1)),0)</f>
        <v>0</v>
      </c>
      <c r="G182" s="180">
        <f>ROUND(VLOOKUP($A182,'vehicle multiplier'!$B$2:$M$10,12)*VLOOKUP($A182,'vehicle multiplier'!$B$2:$M$10,(COLUMN(G182)-1))*VLOOKUP($B182,'vehicle multiplier'!$B$12:$L$61,(COLUMN(G182)-1)),0)</f>
        <v>0</v>
      </c>
      <c r="H182" s="180">
        <f>ROUND(VLOOKUP($A182,'vehicle multiplier'!$B$2:$M$10,12)*VLOOKUP($A182,'vehicle multiplier'!$B$2:$M$10,(COLUMN(H182)-1))*VLOOKUP($B182,'vehicle multiplier'!$B$12:$L$61,(COLUMN(H182)-1)),0)</f>
        <v>0</v>
      </c>
      <c r="I182" s="180">
        <f>ROUND(VLOOKUP($A182,'vehicle multiplier'!$B$2:$M$10,12)*VLOOKUP($A182,'vehicle multiplier'!$B$2:$M$10,(COLUMN(I182)-1))*VLOOKUP($B182,'vehicle multiplier'!$B$12:$L$61,(COLUMN(I182)-1)),0)</f>
        <v>0</v>
      </c>
      <c r="J182" s="180">
        <f>ROUND(VLOOKUP($A182,'vehicle multiplier'!$B$2:$M$10,12)*VLOOKUP($A182,'vehicle multiplier'!$B$2:$M$10,(COLUMN(J182)-1))*VLOOKUP($B182,'vehicle multiplier'!$B$12:$L$61,(COLUMN(J182)-1)),0)</f>
        <v>0</v>
      </c>
      <c r="K182" s="180">
        <f>ROUND(VLOOKUP($A182,'vehicle multiplier'!$B$2:$M$10,12)*VLOOKUP($A182,'vehicle multiplier'!$B$2:$M$10,(COLUMN(K182)-1))*VLOOKUP($B182,'vehicle multiplier'!$B$12:$L$61,(COLUMN(K182)-1)),0)</f>
        <v>0</v>
      </c>
      <c r="L182" s="180">
        <f>ROUND(VLOOKUP($A182,'vehicle multiplier'!$B$2:$M$10,12)*VLOOKUP($A182,'vehicle multiplier'!$B$2:$M$10,(COLUMN(L182)-1))*VLOOKUP($B182,'vehicle multiplier'!$B$12:$L$61,(COLUMN(L182)-1)),0)</f>
        <v>0</v>
      </c>
    </row>
    <row r="183" spans="1:12" x14ac:dyDescent="0.15">
      <c r="A183" s="138" t="s">
        <v>631</v>
      </c>
      <c r="B183" s="138">
        <v>32</v>
      </c>
      <c r="C183" s="136">
        <f>ROUND(VLOOKUP($A183,'vehicle multiplier'!$B$2:$M$10,12)*VLOOKUP($A183,'vehicle multiplier'!$B$2:$M$10,(COLUMN(C183)-1))*VLOOKUP($B183,'vehicle multiplier'!$B$12:$L$61,(COLUMN(C183)-1)),0)</f>
        <v>2004</v>
      </c>
      <c r="D183" s="136">
        <f>ROUND(VLOOKUP($A183,'vehicle multiplier'!$B$2:$M$10,12)*VLOOKUP($A183,'vehicle multiplier'!$B$2:$M$10,(COLUMN(D183)-1))*VLOOKUP($B183,'vehicle multiplier'!$B$12:$L$61,(COLUMN(D183)-1)),0)</f>
        <v>612</v>
      </c>
      <c r="E183" s="136">
        <f>ROUND(VLOOKUP($A183,'vehicle multiplier'!$B$2:$M$10,12)*VLOOKUP($A183,'vehicle multiplier'!$B$2:$M$10,(COLUMN(E183)-1))*VLOOKUP($B183,'vehicle multiplier'!$B$12:$L$61,(COLUMN(E183)-1)),0)</f>
        <v>525</v>
      </c>
      <c r="F183" s="180">
        <f>ROUND(VLOOKUP($A183,'vehicle multiplier'!$B$2:$M$10,12)*VLOOKUP($A183,'vehicle multiplier'!$B$2:$M$10,(COLUMN(F183)-1))*VLOOKUP($B183,'vehicle multiplier'!$B$12:$L$61,(COLUMN(F183)-1)),0)</f>
        <v>0</v>
      </c>
      <c r="G183" s="180">
        <f>ROUND(VLOOKUP($A183,'vehicle multiplier'!$B$2:$M$10,12)*VLOOKUP($A183,'vehicle multiplier'!$B$2:$M$10,(COLUMN(G183)-1))*VLOOKUP($B183,'vehicle multiplier'!$B$12:$L$61,(COLUMN(G183)-1)),0)</f>
        <v>0</v>
      </c>
      <c r="H183" s="180">
        <f>ROUND(VLOOKUP($A183,'vehicle multiplier'!$B$2:$M$10,12)*VLOOKUP($A183,'vehicle multiplier'!$B$2:$M$10,(COLUMN(H183)-1))*VLOOKUP($B183,'vehicle multiplier'!$B$12:$L$61,(COLUMN(H183)-1)),0)</f>
        <v>0</v>
      </c>
      <c r="I183" s="180">
        <f>ROUND(VLOOKUP($A183,'vehicle multiplier'!$B$2:$M$10,12)*VLOOKUP($A183,'vehicle multiplier'!$B$2:$M$10,(COLUMN(I183)-1))*VLOOKUP($B183,'vehicle multiplier'!$B$12:$L$61,(COLUMN(I183)-1)),0)</f>
        <v>0</v>
      </c>
      <c r="J183" s="180">
        <f>ROUND(VLOOKUP($A183,'vehicle multiplier'!$B$2:$M$10,12)*VLOOKUP($A183,'vehicle multiplier'!$B$2:$M$10,(COLUMN(J183)-1))*VLOOKUP($B183,'vehicle multiplier'!$B$12:$L$61,(COLUMN(J183)-1)),0)</f>
        <v>0</v>
      </c>
      <c r="K183" s="180">
        <f>ROUND(VLOOKUP($A183,'vehicle multiplier'!$B$2:$M$10,12)*VLOOKUP($A183,'vehicle multiplier'!$B$2:$M$10,(COLUMN(K183)-1))*VLOOKUP($B183,'vehicle multiplier'!$B$12:$L$61,(COLUMN(K183)-1)),0)</f>
        <v>0</v>
      </c>
      <c r="L183" s="180">
        <f>ROUND(VLOOKUP($A183,'vehicle multiplier'!$B$2:$M$10,12)*VLOOKUP($A183,'vehicle multiplier'!$B$2:$M$10,(COLUMN(L183)-1))*VLOOKUP($B183,'vehicle multiplier'!$B$12:$L$61,(COLUMN(L183)-1)),0)</f>
        <v>0</v>
      </c>
    </row>
    <row r="184" spans="1:12" x14ac:dyDescent="0.15">
      <c r="A184" s="138" t="s">
        <v>631</v>
      </c>
      <c r="B184" s="138">
        <v>33</v>
      </c>
      <c r="C184" s="136">
        <f>ROUND(VLOOKUP($A184,'vehicle multiplier'!$B$2:$M$10,12)*VLOOKUP($A184,'vehicle multiplier'!$B$2:$M$10,(COLUMN(C184)-1))*VLOOKUP($B184,'vehicle multiplier'!$B$12:$L$61,(COLUMN(C184)-1)),0)</f>
        <v>2028</v>
      </c>
      <c r="D184" s="136">
        <f>ROUND(VLOOKUP($A184,'vehicle multiplier'!$B$2:$M$10,12)*VLOOKUP($A184,'vehicle multiplier'!$B$2:$M$10,(COLUMN(D184)-1))*VLOOKUP($B184,'vehicle multiplier'!$B$12:$L$61,(COLUMN(D184)-1)),0)</f>
        <v>620</v>
      </c>
      <c r="E184" s="136">
        <f>ROUND(VLOOKUP($A184,'vehicle multiplier'!$B$2:$M$10,12)*VLOOKUP($A184,'vehicle multiplier'!$B$2:$M$10,(COLUMN(E184)-1))*VLOOKUP($B184,'vehicle multiplier'!$B$12:$L$61,(COLUMN(E184)-1)),0)</f>
        <v>531</v>
      </c>
      <c r="F184" s="180">
        <f>ROUND(VLOOKUP($A184,'vehicle multiplier'!$B$2:$M$10,12)*VLOOKUP($A184,'vehicle multiplier'!$B$2:$M$10,(COLUMN(F184)-1))*VLOOKUP($B184,'vehicle multiplier'!$B$12:$L$61,(COLUMN(F184)-1)),0)</f>
        <v>0</v>
      </c>
      <c r="G184" s="180">
        <f>ROUND(VLOOKUP($A184,'vehicle multiplier'!$B$2:$M$10,12)*VLOOKUP($A184,'vehicle multiplier'!$B$2:$M$10,(COLUMN(G184)-1))*VLOOKUP($B184,'vehicle multiplier'!$B$12:$L$61,(COLUMN(G184)-1)),0)</f>
        <v>0</v>
      </c>
      <c r="H184" s="180">
        <f>ROUND(VLOOKUP($A184,'vehicle multiplier'!$B$2:$M$10,12)*VLOOKUP($A184,'vehicle multiplier'!$B$2:$M$10,(COLUMN(H184)-1))*VLOOKUP($B184,'vehicle multiplier'!$B$12:$L$61,(COLUMN(H184)-1)),0)</f>
        <v>0</v>
      </c>
      <c r="I184" s="180">
        <f>ROUND(VLOOKUP($A184,'vehicle multiplier'!$B$2:$M$10,12)*VLOOKUP($A184,'vehicle multiplier'!$B$2:$M$10,(COLUMN(I184)-1))*VLOOKUP($B184,'vehicle multiplier'!$B$12:$L$61,(COLUMN(I184)-1)),0)</f>
        <v>0</v>
      </c>
      <c r="J184" s="180">
        <f>ROUND(VLOOKUP($A184,'vehicle multiplier'!$B$2:$M$10,12)*VLOOKUP($A184,'vehicle multiplier'!$B$2:$M$10,(COLUMN(J184)-1))*VLOOKUP($B184,'vehicle multiplier'!$B$12:$L$61,(COLUMN(J184)-1)),0)</f>
        <v>0</v>
      </c>
      <c r="K184" s="180">
        <f>ROUND(VLOOKUP($A184,'vehicle multiplier'!$B$2:$M$10,12)*VLOOKUP($A184,'vehicle multiplier'!$B$2:$M$10,(COLUMN(K184)-1))*VLOOKUP($B184,'vehicle multiplier'!$B$12:$L$61,(COLUMN(K184)-1)),0)</f>
        <v>0</v>
      </c>
      <c r="L184" s="180">
        <f>ROUND(VLOOKUP($A184,'vehicle multiplier'!$B$2:$M$10,12)*VLOOKUP($A184,'vehicle multiplier'!$B$2:$M$10,(COLUMN(L184)-1))*VLOOKUP($B184,'vehicle multiplier'!$B$12:$L$61,(COLUMN(L184)-1)),0)</f>
        <v>0</v>
      </c>
    </row>
    <row r="185" spans="1:12" x14ac:dyDescent="0.15">
      <c r="A185" s="138" t="s">
        <v>631</v>
      </c>
      <c r="B185" s="138">
        <v>34</v>
      </c>
      <c r="C185" s="136">
        <f>ROUND(VLOOKUP($A185,'vehicle multiplier'!$B$2:$M$10,12)*VLOOKUP($A185,'vehicle multiplier'!$B$2:$M$10,(COLUMN(C185)-1))*VLOOKUP($B185,'vehicle multiplier'!$B$12:$L$61,(COLUMN(C185)-1)),0)</f>
        <v>2052</v>
      </c>
      <c r="D185" s="136">
        <f>ROUND(VLOOKUP($A185,'vehicle multiplier'!$B$2:$M$10,12)*VLOOKUP($A185,'vehicle multiplier'!$B$2:$M$10,(COLUMN(D185)-1))*VLOOKUP($B185,'vehicle multiplier'!$B$12:$L$61,(COLUMN(D185)-1)),0)</f>
        <v>627</v>
      </c>
      <c r="E185" s="136">
        <f>ROUND(VLOOKUP($A185,'vehicle multiplier'!$B$2:$M$10,12)*VLOOKUP($A185,'vehicle multiplier'!$B$2:$M$10,(COLUMN(E185)-1))*VLOOKUP($B185,'vehicle multiplier'!$B$12:$L$61,(COLUMN(E185)-1)),0)</f>
        <v>538</v>
      </c>
      <c r="F185" s="180">
        <f>ROUND(VLOOKUP($A185,'vehicle multiplier'!$B$2:$M$10,12)*VLOOKUP($A185,'vehicle multiplier'!$B$2:$M$10,(COLUMN(F185)-1))*VLOOKUP($B185,'vehicle multiplier'!$B$12:$L$61,(COLUMN(F185)-1)),0)</f>
        <v>0</v>
      </c>
      <c r="G185" s="180">
        <f>ROUND(VLOOKUP($A185,'vehicle multiplier'!$B$2:$M$10,12)*VLOOKUP($A185,'vehicle multiplier'!$B$2:$M$10,(COLUMN(G185)-1))*VLOOKUP($B185,'vehicle multiplier'!$B$12:$L$61,(COLUMN(G185)-1)),0)</f>
        <v>0</v>
      </c>
      <c r="H185" s="180">
        <f>ROUND(VLOOKUP($A185,'vehicle multiplier'!$B$2:$M$10,12)*VLOOKUP($A185,'vehicle multiplier'!$B$2:$M$10,(COLUMN(H185)-1))*VLOOKUP($B185,'vehicle multiplier'!$B$12:$L$61,(COLUMN(H185)-1)),0)</f>
        <v>0</v>
      </c>
      <c r="I185" s="180">
        <f>ROUND(VLOOKUP($A185,'vehicle multiplier'!$B$2:$M$10,12)*VLOOKUP($A185,'vehicle multiplier'!$B$2:$M$10,(COLUMN(I185)-1))*VLOOKUP($B185,'vehicle multiplier'!$B$12:$L$61,(COLUMN(I185)-1)),0)</f>
        <v>0</v>
      </c>
      <c r="J185" s="180">
        <f>ROUND(VLOOKUP($A185,'vehicle multiplier'!$B$2:$M$10,12)*VLOOKUP($A185,'vehicle multiplier'!$B$2:$M$10,(COLUMN(J185)-1))*VLOOKUP($B185,'vehicle multiplier'!$B$12:$L$61,(COLUMN(J185)-1)),0)</f>
        <v>0</v>
      </c>
      <c r="K185" s="180">
        <f>ROUND(VLOOKUP($A185,'vehicle multiplier'!$B$2:$M$10,12)*VLOOKUP($A185,'vehicle multiplier'!$B$2:$M$10,(COLUMN(K185)-1))*VLOOKUP($B185,'vehicle multiplier'!$B$12:$L$61,(COLUMN(K185)-1)),0)</f>
        <v>0</v>
      </c>
      <c r="L185" s="180">
        <f>ROUND(VLOOKUP($A185,'vehicle multiplier'!$B$2:$M$10,12)*VLOOKUP($A185,'vehicle multiplier'!$B$2:$M$10,(COLUMN(L185)-1))*VLOOKUP($B185,'vehicle multiplier'!$B$12:$L$61,(COLUMN(L185)-1)),0)</f>
        <v>0</v>
      </c>
    </row>
    <row r="186" spans="1:12" x14ac:dyDescent="0.15">
      <c r="A186" s="138" t="s">
        <v>631</v>
      </c>
      <c r="B186" s="138">
        <v>35</v>
      </c>
      <c r="C186" s="136">
        <f>ROUND(VLOOKUP($A186,'vehicle multiplier'!$B$2:$M$10,12)*VLOOKUP($A186,'vehicle multiplier'!$B$2:$M$10,(COLUMN(C186)-1))*VLOOKUP($B186,'vehicle multiplier'!$B$12:$L$61,(COLUMN(C186)-1)),0)</f>
        <v>2077</v>
      </c>
      <c r="D186" s="136">
        <f>ROUND(VLOOKUP($A186,'vehicle multiplier'!$B$2:$M$10,12)*VLOOKUP($A186,'vehicle multiplier'!$B$2:$M$10,(COLUMN(D186)-1))*VLOOKUP($B186,'vehicle multiplier'!$B$12:$L$61,(COLUMN(D186)-1)),0)</f>
        <v>635</v>
      </c>
      <c r="E186" s="136">
        <f>ROUND(VLOOKUP($A186,'vehicle multiplier'!$B$2:$M$10,12)*VLOOKUP($A186,'vehicle multiplier'!$B$2:$M$10,(COLUMN(E186)-1))*VLOOKUP($B186,'vehicle multiplier'!$B$12:$L$61,(COLUMN(E186)-1)),0)</f>
        <v>544</v>
      </c>
      <c r="F186" s="180">
        <f>ROUND(VLOOKUP($A186,'vehicle multiplier'!$B$2:$M$10,12)*VLOOKUP($A186,'vehicle multiplier'!$B$2:$M$10,(COLUMN(F186)-1))*VLOOKUP($B186,'vehicle multiplier'!$B$12:$L$61,(COLUMN(F186)-1)),0)</f>
        <v>0</v>
      </c>
      <c r="G186" s="180">
        <f>ROUND(VLOOKUP($A186,'vehicle multiplier'!$B$2:$M$10,12)*VLOOKUP($A186,'vehicle multiplier'!$B$2:$M$10,(COLUMN(G186)-1))*VLOOKUP($B186,'vehicle multiplier'!$B$12:$L$61,(COLUMN(G186)-1)),0)</f>
        <v>0</v>
      </c>
      <c r="H186" s="180">
        <f>ROUND(VLOOKUP($A186,'vehicle multiplier'!$B$2:$M$10,12)*VLOOKUP($A186,'vehicle multiplier'!$B$2:$M$10,(COLUMN(H186)-1))*VLOOKUP($B186,'vehicle multiplier'!$B$12:$L$61,(COLUMN(H186)-1)),0)</f>
        <v>0</v>
      </c>
      <c r="I186" s="180">
        <f>ROUND(VLOOKUP($A186,'vehicle multiplier'!$B$2:$M$10,12)*VLOOKUP($A186,'vehicle multiplier'!$B$2:$M$10,(COLUMN(I186)-1))*VLOOKUP($B186,'vehicle multiplier'!$B$12:$L$61,(COLUMN(I186)-1)),0)</f>
        <v>0</v>
      </c>
      <c r="J186" s="180">
        <f>ROUND(VLOOKUP($A186,'vehicle multiplier'!$B$2:$M$10,12)*VLOOKUP($A186,'vehicle multiplier'!$B$2:$M$10,(COLUMN(J186)-1))*VLOOKUP($B186,'vehicle multiplier'!$B$12:$L$61,(COLUMN(J186)-1)),0)</f>
        <v>0</v>
      </c>
      <c r="K186" s="180">
        <f>ROUND(VLOOKUP($A186,'vehicle multiplier'!$B$2:$M$10,12)*VLOOKUP($A186,'vehicle multiplier'!$B$2:$M$10,(COLUMN(K186)-1))*VLOOKUP($B186,'vehicle multiplier'!$B$12:$L$61,(COLUMN(K186)-1)),0)</f>
        <v>0</v>
      </c>
      <c r="L186" s="180">
        <f>ROUND(VLOOKUP($A186,'vehicle multiplier'!$B$2:$M$10,12)*VLOOKUP($A186,'vehicle multiplier'!$B$2:$M$10,(COLUMN(L186)-1))*VLOOKUP($B186,'vehicle multiplier'!$B$12:$L$61,(COLUMN(L186)-1)),0)</f>
        <v>0</v>
      </c>
    </row>
    <row r="187" spans="1:12" x14ac:dyDescent="0.15">
      <c r="A187" s="138" t="s">
        <v>631</v>
      </c>
      <c r="B187" s="138">
        <v>36</v>
      </c>
      <c r="C187" s="136">
        <f>ROUND(VLOOKUP($A187,'vehicle multiplier'!$B$2:$M$10,12)*VLOOKUP($A187,'vehicle multiplier'!$B$2:$M$10,(COLUMN(C187)-1))*VLOOKUP($B187,'vehicle multiplier'!$B$12:$L$61,(COLUMN(C187)-1)),0)</f>
        <v>2101</v>
      </c>
      <c r="D187" s="136">
        <f>ROUND(VLOOKUP($A187,'vehicle multiplier'!$B$2:$M$10,12)*VLOOKUP($A187,'vehicle multiplier'!$B$2:$M$10,(COLUMN(D187)-1))*VLOOKUP($B187,'vehicle multiplier'!$B$12:$L$61,(COLUMN(D187)-1)),0)</f>
        <v>642</v>
      </c>
      <c r="E187" s="136">
        <f>ROUND(VLOOKUP($A187,'vehicle multiplier'!$B$2:$M$10,12)*VLOOKUP($A187,'vehicle multiplier'!$B$2:$M$10,(COLUMN(E187)-1))*VLOOKUP($B187,'vehicle multiplier'!$B$12:$L$61,(COLUMN(E187)-1)),0)</f>
        <v>551</v>
      </c>
      <c r="F187" s="180">
        <f>ROUND(VLOOKUP($A187,'vehicle multiplier'!$B$2:$M$10,12)*VLOOKUP($A187,'vehicle multiplier'!$B$2:$M$10,(COLUMN(F187)-1))*VLOOKUP($B187,'vehicle multiplier'!$B$12:$L$61,(COLUMN(F187)-1)),0)</f>
        <v>0</v>
      </c>
      <c r="G187" s="180">
        <f>ROUND(VLOOKUP($A187,'vehicle multiplier'!$B$2:$M$10,12)*VLOOKUP($A187,'vehicle multiplier'!$B$2:$M$10,(COLUMN(G187)-1))*VLOOKUP($B187,'vehicle multiplier'!$B$12:$L$61,(COLUMN(G187)-1)),0)</f>
        <v>0</v>
      </c>
      <c r="H187" s="180">
        <f>ROUND(VLOOKUP($A187,'vehicle multiplier'!$B$2:$M$10,12)*VLOOKUP($A187,'vehicle multiplier'!$B$2:$M$10,(COLUMN(H187)-1))*VLOOKUP($B187,'vehicle multiplier'!$B$12:$L$61,(COLUMN(H187)-1)),0)</f>
        <v>0</v>
      </c>
      <c r="I187" s="180">
        <f>ROUND(VLOOKUP($A187,'vehicle multiplier'!$B$2:$M$10,12)*VLOOKUP($A187,'vehicle multiplier'!$B$2:$M$10,(COLUMN(I187)-1))*VLOOKUP($B187,'vehicle multiplier'!$B$12:$L$61,(COLUMN(I187)-1)),0)</f>
        <v>0</v>
      </c>
      <c r="J187" s="180">
        <f>ROUND(VLOOKUP($A187,'vehicle multiplier'!$B$2:$M$10,12)*VLOOKUP($A187,'vehicle multiplier'!$B$2:$M$10,(COLUMN(J187)-1))*VLOOKUP($B187,'vehicle multiplier'!$B$12:$L$61,(COLUMN(J187)-1)),0)</f>
        <v>0</v>
      </c>
      <c r="K187" s="180">
        <f>ROUND(VLOOKUP($A187,'vehicle multiplier'!$B$2:$M$10,12)*VLOOKUP($A187,'vehicle multiplier'!$B$2:$M$10,(COLUMN(K187)-1))*VLOOKUP($B187,'vehicle multiplier'!$B$12:$L$61,(COLUMN(K187)-1)),0)</f>
        <v>0</v>
      </c>
      <c r="L187" s="180">
        <f>ROUND(VLOOKUP($A187,'vehicle multiplier'!$B$2:$M$10,12)*VLOOKUP($A187,'vehicle multiplier'!$B$2:$M$10,(COLUMN(L187)-1))*VLOOKUP($B187,'vehicle multiplier'!$B$12:$L$61,(COLUMN(L187)-1)),0)</f>
        <v>0</v>
      </c>
    </row>
    <row r="188" spans="1:12" x14ac:dyDescent="0.15">
      <c r="A188" s="138" t="s">
        <v>631</v>
      </c>
      <c r="B188" s="138">
        <v>37</v>
      </c>
      <c r="C188" s="136">
        <f>ROUND(VLOOKUP($A188,'vehicle multiplier'!$B$2:$M$10,12)*VLOOKUP($A188,'vehicle multiplier'!$B$2:$M$10,(COLUMN(C188)-1))*VLOOKUP($B188,'vehicle multiplier'!$B$12:$L$61,(COLUMN(C188)-1)),0)</f>
        <v>2126</v>
      </c>
      <c r="D188" s="136">
        <f>ROUND(VLOOKUP($A188,'vehicle multiplier'!$B$2:$M$10,12)*VLOOKUP($A188,'vehicle multiplier'!$B$2:$M$10,(COLUMN(D188)-1))*VLOOKUP($B188,'vehicle multiplier'!$B$12:$L$61,(COLUMN(D188)-1)),0)</f>
        <v>650</v>
      </c>
      <c r="E188" s="136">
        <f>ROUND(VLOOKUP($A188,'vehicle multiplier'!$B$2:$M$10,12)*VLOOKUP($A188,'vehicle multiplier'!$B$2:$M$10,(COLUMN(E188)-1))*VLOOKUP($B188,'vehicle multiplier'!$B$12:$L$61,(COLUMN(E188)-1)),0)</f>
        <v>557</v>
      </c>
      <c r="F188" s="180">
        <f>ROUND(VLOOKUP($A188,'vehicle multiplier'!$B$2:$M$10,12)*VLOOKUP($A188,'vehicle multiplier'!$B$2:$M$10,(COLUMN(F188)-1))*VLOOKUP($B188,'vehicle multiplier'!$B$12:$L$61,(COLUMN(F188)-1)),0)</f>
        <v>0</v>
      </c>
      <c r="G188" s="180">
        <f>ROUND(VLOOKUP($A188,'vehicle multiplier'!$B$2:$M$10,12)*VLOOKUP($A188,'vehicle multiplier'!$B$2:$M$10,(COLUMN(G188)-1))*VLOOKUP($B188,'vehicle multiplier'!$B$12:$L$61,(COLUMN(G188)-1)),0)</f>
        <v>0</v>
      </c>
      <c r="H188" s="180">
        <f>ROUND(VLOOKUP($A188,'vehicle multiplier'!$B$2:$M$10,12)*VLOOKUP($A188,'vehicle multiplier'!$B$2:$M$10,(COLUMN(H188)-1))*VLOOKUP($B188,'vehicle multiplier'!$B$12:$L$61,(COLUMN(H188)-1)),0)</f>
        <v>0</v>
      </c>
      <c r="I188" s="180">
        <f>ROUND(VLOOKUP($A188,'vehicle multiplier'!$B$2:$M$10,12)*VLOOKUP($A188,'vehicle multiplier'!$B$2:$M$10,(COLUMN(I188)-1))*VLOOKUP($B188,'vehicle multiplier'!$B$12:$L$61,(COLUMN(I188)-1)),0)</f>
        <v>0</v>
      </c>
      <c r="J188" s="180">
        <f>ROUND(VLOOKUP($A188,'vehicle multiplier'!$B$2:$M$10,12)*VLOOKUP($A188,'vehicle multiplier'!$B$2:$M$10,(COLUMN(J188)-1))*VLOOKUP($B188,'vehicle multiplier'!$B$12:$L$61,(COLUMN(J188)-1)),0)</f>
        <v>0</v>
      </c>
      <c r="K188" s="180">
        <f>ROUND(VLOOKUP($A188,'vehicle multiplier'!$B$2:$M$10,12)*VLOOKUP($A188,'vehicle multiplier'!$B$2:$M$10,(COLUMN(K188)-1))*VLOOKUP($B188,'vehicle multiplier'!$B$12:$L$61,(COLUMN(K188)-1)),0)</f>
        <v>0</v>
      </c>
      <c r="L188" s="180">
        <f>ROUND(VLOOKUP($A188,'vehicle multiplier'!$B$2:$M$10,12)*VLOOKUP($A188,'vehicle multiplier'!$B$2:$M$10,(COLUMN(L188)-1))*VLOOKUP($B188,'vehicle multiplier'!$B$12:$L$61,(COLUMN(L188)-1)),0)</f>
        <v>0</v>
      </c>
    </row>
    <row r="189" spans="1:12" x14ac:dyDescent="0.15">
      <c r="A189" s="138" t="s">
        <v>631</v>
      </c>
      <c r="B189" s="138">
        <v>38</v>
      </c>
      <c r="C189" s="136">
        <f>ROUND(VLOOKUP($A189,'vehicle multiplier'!$B$2:$M$10,12)*VLOOKUP($A189,'vehicle multiplier'!$B$2:$M$10,(COLUMN(C189)-1))*VLOOKUP($B189,'vehicle multiplier'!$B$12:$L$61,(COLUMN(C189)-1)),0)</f>
        <v>2150</v>
      </c>
      <c r="D189" s="136">
        <f>ROUND(VLOOKUP($A189,'vehicle multiplier'!$B$2:$M$10,12)*VLOOKUP($A189,'vehicle multiplier'!$B$2:$M$10,(COLUMN(D189)-1))*VLOOKUP($B189,'vehicle multiplier'!$B$12:$L$61,(COLUMN(D189)-1)),0)</f>
        <v>657</v>
      </c>
      <c r="E189" s="136">
        <f>ROUND(VLOOKUP($A189,'vehicle multiplier'!$B$2:$M$10,12)*VLOOKUP($A189,'vehicle multiplier'!$B$2:$M$10,(COLUMN(E189)-1))*VLOOKUP($B189,'vehicle multiplier'!$B$12:$L$61,(COLUMN(E189)-1)),0)</f>
        <v>563</v>
      </c>
      <c r="F189" s="180">
        <f>ROUND(VLOOKUP($A189,'vehicle multiplier'!$B$2:$M$10,12)*VLOOKUP($A189,'vehicle multiplier'!$B$2:$M$10,(COLUMN(F189)-1))*VLOOKUP($B189,'vehicle multiplier'!$B$12:$L$61,(COLUMN(F189)-1)),0)</f>
        <v>0</v>
      </c>
      <c r="G189" s="180">
        <f>ROUND(VLOOKUP($A189,'vehicle multiplier'!$B$2:$M$10,12)*VLOOKUP($A189,'vehicle multiplier'!$B$2:$M$10,(COLUMN(G189)-1))*VLOOKUP($B189,'vehicle multiplier'!$B$12:$L$61,(COLUMN(G189)-1)),0)</f>
        <v>0</v>
      </c>
      <c r="H189" s="180">
        <f>ROUND(VLOOKUP($A189,'vehicle multiplier'!$B$2:$M$10,12)*VLOOKUP($A189,'vehicle multiplier'!$B$2:$M$10,(COLUMN(H189)-1))*VLOOKUP($B189,'vehicle multiplier'!$B$12:$L$61,(COLUMN(H189)-1)),0)</f>
        <v>0</v>
      </c>
      <c r="I189" s="180">
        <f>ROUND(VLOOKUP($A189,'vehicle multiplier'!$B$2:$M$10,12)*VLOOKUP($A189,'vehicle multiplier'!$B$2:$M$10,(COLUMN(I189)-1))*VLOOKUP($B189,'vehicle multiplier'!$B$12:$L$61,(COLUMN(I189)-1)),0)</f>
        <v>0</v>
      </c>
      <c r="J189" s="180">
        <f>ROUND(VLOOKUP($A189,'vehicle multiplier'!$B$2:$M$10,12)*VLOOKUP($A189,'vehicle multiplier'!$B$2:$M$10,(COLUMN(J189)-1))*VLOOKUP($B189,'vehicle multiplier'!$B$12:$L$61,(COLUMN(J189)-1)),0)</f>
        <v>0</v>
      </c>
      <c r="K189" s="180">
        <f>ROUND(VLOOKUP($A189,'vehicle multiplier'!$B$2:$M$10,12)*VLOOKUP($A189,'vehicle multiplier'!$B$2:$M$10,(COLUMN(K189)-1))*VLOOKUP($B189,'vehicle multiplier'!$B$12:$L$61,(COLUMN(K189)-1)),0)</f>
        <v>0</v>
      </c>
      <c r="L189" s="180">
        <f>ROUND(VLOOKUP($A189,'vehicle multiplier'!$B$2:$M$10,12)*VLOOKUP($A189,'vehicle multiplier'!$B$2:$M$10,(COLUMN(L189)-1))*VLOOKUP($B189,'vehicle multiplier'!$B$12:$L$61,(COLUMN(L189)-1)),0)</f>
        <v>0</v>
      </c>
    </row>
    <row r="190" spans="1:12" x14ac:dyDescent="0.15">
      <c r="A190" s="138" t="s">
        <v>631</v>
      </c>
      <c r="B190" s="138">
        <v>39</v>
      </c>
      <c r="C190" s="136">
        <f>ROUND(VLOOKUP($A190,'vehicle multiplier'!$B$2:$M$10,12)*VLOOKUP($A190,'vehicle multiplier'!$B$2:$M$10,(COLUMN(C190)-1))*VLOOKUP($B190,'vehicle multiplier'!$B$12:$L$61,(COLUMN(C190)-1)),0)</f>
        <v>2175</v>
      </c>
      <c r="D190" s="136">
        <f>ROUND(VLOOKUP($A190,'vehicle multiplier'!$B$2:$M$10,12)*VLOOKUP($A190,'vehicle multiplier'!$B$2:$M$10,(COLUMN(D190)-1))*VLOOKUP($B190,'vehicle multiplier'!$B$12:$L$61,(COLUMN(D190)-1)),0)</f>
        <v>664</v>
      </c>
      <c r="E190" s="136">
        <f>ROUND(VLOOKUP($A190,'vehicle multiplier'!$B$2:$M$10,12)*VLOOKUP($A190,'vehicle multiplier'!$B$2:$M$10,(COLUMN(E190)-1))*VLOOKUP($B190,'vehicle multiplier'!$B$12:$L$61,(COLUMN(E190)-1)),0)</f>
        <v>570</v>
      </c>
      <c r="F190" s="180">
        <f>ROUND(VLOOKUP($A190,'vehicle multiplier'!$B$2:$M$10,12)*VLOOKUP($A190,'vehicle multiplier'!$B$2:$M$10,(COLUMN(F190)-1))*VLOOKUP($B190,'vehicle multiplier'!$B$12:$L$61,(COLUMN(F190)-1)),0)</f>
        <v>0</v>
      </c>
      <c r="G190" s="180">
        <f>ROUND(VLOOKUP($A190,'vehicle multiplier'!$B$2:$M$10,12)*VLOOKUP($A190,'vehicle multiplier'!$B$2:$M$10,(COLUMN(G190)-1))*VLOOKUP($B190,'vehicle multiplier'!$B$12:$L$61,(COLUMN(G190)-1)),0)</f>
        <v>0</v>
      </c>
      <c r="H190" s="180">
        <f>ROUND(VLOOKUP($A190,'vehicle multiplier'!$B$2:$M$10,12)*VLOOKUP($A190,'vehicle multiplier'!$B$2:$M$10,(COLUMN(H190)-1))*VLOOKUP($B190,'vehicle multiplier'!$B$12:$L$61,(COLUMN(H190)-1)),0)</f>
        <v>0</v>
      </c>
      <c r="I190" s="180">
        <f>ROUND(VLOOKUP($A190,'vehicle multiplier'!$B$2:$M$10,12)*VLOOKUP($A190,'vehicle multiplier'!$B$2:$M$10,(COLUMN(I190)-1))*VLOOKUP($B190,'vehicle multiplier'!$B$12:$L$61,(COLUMN(I190)-1)),0)</f>
        <v>0</v>
      </c>
      <c r="J190" s="180">
        <f>ROUND(VLOOKUP($A190,'vehicle multiplier'!$B$2:$M$10,12)*VLOOKUP($A190,'vehicle multiplier'!$B$2:$M$10,(COLUMN(J190)-1))*VLOOKUP($B190,'vehicle multiplier'!$B$12:$L$61,(COLUMN(J190)-1)),0)</f>
        <v>0</v>
      </c>
      <c r="K190" s="180">
        <f>ROUND(VLOOKUP($A190,'vehicle multiplier'!$B$2:$M$10,12)*VLOOKUP($A190,'vehicle multiplier'!$B$2:$M$10,(COLUMN(K190)-1))*VLOOKUP($B190,'vehicle multiplier'!$B$12:$L$61,(COLUMN(K190)-1)),0)</f>
        <v>0</v>
      </c>
      <c r="L190" s="180">
        <f>ROUND(VLOOKUP($A190,'vehicle multiplier'!$B$2:$M$10,12)*VLOOKUP($A190,'vehicle multiplier'!$B$2:$M$10,(COLUMN(L190)-1))*VLOOKUP($B190,'vehicle multiplier'!$B$12:$L$61,(COLUMN(L190)-1)),0)</f>
        <v>0</v>
      </c>
    </row>
    <row r="191" spans="1:12" x14ac:dyDescent="0.15">
      <c r="A191" s="138" t="s">
        <v>631</v>
      </c>
      <c r="B191" s="138">
        <v>40</v>
      </c>
      <c r="C191" s="136">
        <f>ROUND(VLOOKUP($A191,'vehicle multiplier'!$B$2:$M$10,12)*VLOOKUP($A191,'vehicle multiplier'!$B$2:$M$10,(COLUMN(C191)-1))*VLOOKUP($B191,'vehicle multiplier'!$B$12:$L$61,(COLUMN(C191)-1)),0)</f>
        <v>2199</v>
      </c>
      <c r="D191" s="136">
        <f>ROUND(VLOOKUP($A191,'vehicle multiplier'!$B$2:$M$10,12)*VLOOKUP($A191,'vehicle multiplier'!$B$2:$M$10,(COLUMN(D191)-1))*VLOOKUP($B191,'vehicle multiplier'!$B$12:$L$61,(COLUMN(D191)-1)),0)</f>
        <v>672</v>
      </c>
      <c r="E191" s="136">
        <f>ROUND(VLOOKUP($A191,'vehicle multiplier'!$B$2:$M$10,12)*VLOOKUP($A191,'vehicle multiplier'!$B$2:$M$10,(COLUMN(E191)-1))*VLOOKUP($B191,'vehicle multiplier'!$B$12:$L$61,(COLUMN(E191)-1)),0)</f>
        <v>576</v>
      </c>
      <c r="F191" s="180">
        <f>ROUND(VLOOKUP($A191,'vehicle multiplier'!$B$2:$M$10,12)*VLOOKUP($A191,'vehicle multiplier'!$B$2:$M$10,(COLUMN(F191)-1))*VLOOKUP($B191,'vehicle multiplier'!$B$12:$L$61,(COLUMN(F191)-1)),0)</f>
        <v>0</v>
      </c>
      <c r="G191" s="180">
        <f>ROUND(VLOOKUP($A191,'vehicle multiplier'!$B$2:$M$10,12)*VLOOKUP($A191,'vehicle multiplier'!$B$2:$M$10,(COLUMN(G191)-1))*VLOOKUP($B191,'vehicle multiplier'!$B$12:$L$61,(COLUMN(G191)-1)),0)</f>
        <v>0</v>
      </c>
      <c r="H191" s="180">
        <f>ROUND(VLOOKUP($A191,'vehicle multiplier'!$B$2:$M$10,12)*VLOOKUP($A191,'vehicle multiplier'!$B$2:$M$10,(COLUMN(H191)-1))*VLOOKUP($B191,'vehicle multiplier'!$B$12:$L$61,(COLUMN(H191)-1)),0)</f>
        <v>0</v>
      </c>
      <c r="I191" s="180">
        <f>ROUND(VLOOKUP($A191,'vehicle multiplier'!$B$2:$M$10,12)*VLOOKUP($A191,'vehicle multiplier'!$B$2:$M$10,(COLUMN(I191)-1))*VLOOKUP($B191,'vehicle multiplier'!$B$12:$L$61,(COLUMN(I191)-1)),0)</f>
        <v>0</v>
      </c>
      <c r="J191" s="180">
        <f>ROUND(VLOOKUP($A191,'vehicle multiplier'!$B$2:$M$10,12)*VLOOKUP($A191,'vehicle multiplier'!$B$2:$M$10,(COLUMN(J191)-1))*VLOOKUP($B191,'vehicle multiplier'!$B$12:$L$61,(COLUMN(J191)-1)),0)</f>
        <v>0</v>
      </c>
      <c r="K191" s="180">
        <f>ROUND(VLOOKUP($A191,'vehicle multiplier'!$B$2:$M$10,12)*VLOOKUP($A191,'vehicle multiplier'!$B$2:$M$10,(COLUMN(K191)-1))*VLOOKUP($B191,'vehicle multiplier'!$B$12:$L$61,(COLUMN(K191)-1)),0)</f>
        <v>0</v>
      </c>
      <c r="L191" s="180">
        <f>ROUND(VLOOKUP($A191,'vehicle multiplier'!$B$2:$M$10,12)*VLOOKUP($A191,'vehicle multiplier'!$B$2:$M$10,(COLUMN(L191)-1))*VLOOKUP($B191,'vehicle multiplier'!$B$12:$L$61,(COLUMN(L191)-1)),0)</f>
        <v>0</v>
      </c>
    </row>
    <row r="192" spans="1:12" x14ac:dyDescent="0.15">
      <c r="A192" s="138" t="s">
        <v>631</v>
      </c>
      <c r="B192" s="138">
        <v>41</v>
      </c>
      <c r="C192" s="136">
        <f>ROUND(VLOOKUP($A192,'vehicle multiplier'!$B$2:$M$10,12)*VLOOKUP($A192,'vehicle multiplier'!$B$2:$M$10,(COLUMN(C192)-1))*VLOOKUP($B192,'vehicle multiplier'!$B$12:$L$61,(COLUMN(C192)-1)),0)</f>
        <v>2224</v>
      </c>
      <c r="D192" s="136">
        <f>ROUND(VLOOKUP($A192,'vehicle multiplier'!$B$2:$M$10,12)*VLOOKUP($A192,'vehicle multiplier'!$B$2:$M$10,(COLUMN(D192)-1))*VLOOKUP($B192,'vehicle multiplier'!$B$12:$L$61,(COLUMN(D192)-1)),0)</f>
        <v>679</v>
      </c>
      <c r="E192" s="136">
        <f>ROUND(VLOOKUP($A192,'vehicle multiplier'!$B$2:$M$10,12)*VLOOKUP($A192,'vehicle multiplier'!$B$2:$M$10,(COLUMN(E192)-1))*VLOOKUP($B192,'vehicle multiplier'!$B$12:$L$61,(COLUMN(E192)-1)),0)</f>
        <v>583</v>
      </c>
      <c r="F192" s="180">
        <f>ROUND(VLOOKUP($A192,'vehicle multiplier'!$B$2:$M$10,12)*VLOOKUP($A192,'vehicle multiplier'!$B$2:$M$10,(COLUMN(F192)-1))*VLOOKUP($B192,'vehicle multiplier'!$B$12:$L$61,(COLUMN(F192)-1)),0)</f>
        <v>0</v>
      </c>
      <c r="G192" s="180">
        <f>ROUND(VLOOKUP($A192,'vehicle multiplier'!$B$2:$M$10,12)*VLOOKUP($A192,'vehicle multiplier'!$B$2:$M$10,(COLUMN(G192)-1))*VLOOKUP($B192,'vehicle multiplier'!$B$12:$L$61,(COLUMN(G192)-1)),0)</f>
        <v>0</v>
      </c>
      <c r="H192" s="180">
        <f>ROUND(VLOOKUP($A192,'vehicle multiplier'!$B$2:$M$10,12)*VLOOKUP($A192,'vehicle multiplier'!$B$2:$M$10,(COLUMN(H192)-1))*VLOOKUP($B192,'vehicle multiplier'!$B$12:$L$61,(COLUMN(H192)-1)),0)</f>
        <v>0</v>
      </c>
      <c r="I192" s="180">
        <f>ROUND(VLOOKUP($A192,'vehicle multiplier'!$B$2:$M$10,12)*VLOOKUP($A192,'vehicle multiplier'!$B$2:$M$10,(COLUMN(I192)-1))*VLOOKUP($B192,'vehicle multiplier'!$B$12:$L$61,(COLUMN(I192)-1)),0)</f>
        <v>0</v>
      </c>
      <c r="J192" s="180">
        <f>ROUND(VLOOKUP($A192,'vehicle multiplier'!$B$2:$M$10,12)*VLOOKUP($A192,'vehicle multiplier'!$B$2:$M$10,(COLUMN(J192)-1))*VLOOKUP($B192,'vehicle multiplier'!$B$12:$L$61,(COLUMN(J192)-1)),0)</f>
        <v>0</v>
      </c>
      <c r="K192" s="180">
        <f>ROUND(VLOOKUP($A192,'vehicle multiplier'!$B$2:$M$10,12)*VLOOKUP($A192,'vehicle multiplier'!$B$2:$M$10,(COLUMN(K192)-1))*VLOOKUP($B192,'vehicle multiplier'!$B$12:$L$61,(COLUMN(K192)-1)),0)</f>
        <v>0</v>
      </c>
      <c r="L192" s="180">
        <f>ROUND(VLOOKUP($A192,'vehicle multiplier'!$B$2:$M$10,12)*VLOOKUP($A192,'vehicle multiplier'!$B$2:$M$10,(COLUMN(L192)-1))*VLOOKUP($B192,'vehicle multiplier'!$B$12:$L$61,(COLUMN(L192)-1)),0)</f>
        <v>0</v>
      </c>
    </row>
    <row r="193" spans="1:12" x14ac:dyDescent="0.15">
      <c r="A193" s="138" t="s">
        <v>631</v>
      </c>
      <c r="B193" s="138">
        <v>42</v>
      </c>
      <c r="C193" s="136">
        <f>ROUND(VLOOKUP($A193,'vehicle multiplier'!$B$2:$M$10,12)*VLOOKUP($A193,'vehicle multiplier'!$B$2:$M$10,(COLUMN(C193)-1))*VLOOKUP($B193,'vehicle multiplier'!$B$12:$L$61,(COLUMN(C193)-1)),0)</f>
        <v>2248</v>
      </c>
      <c r="D193" s="136">
        <f>ROUND(VLOOKUP($A193,'vehicle multiplier'!$B$2:$M$10,12)*VLOOKUP($A193,'vehicle multiplier'!$B$2:$M$10,(COLUMN(D193)-1))*VLOOKUP($B193,'vehicle multiplier'!$B$12:$L$61,(COLUMN(D193)-1)),0)</f>
        <v>687</v>
      </c>
      <c r="E193" s="136">
        <f>ROUND(VLOOKUP($A193,'vehicle multiplier'!$B$2:$M$10,12)*VLOOKUP($A193,'vehicle multiplier'!$B$2:$M$10,(COLUMN(E193)-1))*VLOOKUP($B193,'vehicle multiplier'!$B$12:$L$61,(COLUMN(E193)-1)),0)</f>
        <v>589</v>
      </c>
      <c r="F193" s="180">
        <f>ROUND(VLOOKUP($A193,'vehicle multiplier'!$B$2:$M$10,12)*VLOOKUP($A193,'vehicle multiplier'!$B$2:$M$10,(COLUMN(F193)-1))*VLOOKUP($B193,'vehicle multiplier'!$B$12:$L$61,(COLUMN(F193)-1)),0)</f>
        <v>0</v>
      </c>
      <c r="G193" s="180">
        <f>ROUND(VLOOKUP($A193,'vehicle multiplier'!$B$2:$M$10,12)*VLOOKUP($A193,'vehicle multiplier'!$B$2:$M$10,(COLUMN(G193)-1))*VLOOKUP($B193,'vehicle multiplier'!$B$12:$L$61,(COLUMN(G193)-1)),0)</f>
        <v>0</v>
      </c>
      <c r="H193" s="180">
        <f>ROUND(VLOOKUP($A193,'vehicle multiplier'!$B$2:$M$10,12)*VLOOKUP($A193,'vehicle multiplier'!$B$2:$M$10,(COLUMN(H193)-1))*VLOOKUP($B193,'vehicle multiplier'!$B$12:$L$61,(COLUMN(H193)-1)),0)</f>
        <v>0</v>
      </c>
      <c r="I193" s="180">
        <f>ROUND(VLOOKUP($A193,'vehicle multiplier'!$B$2:$M$10,12)*VLOOKUP($A193,'vehicle multiplier'!$B$2:$M$10,(COLUMN(I193)-1))*VLOOKUP($B193,'vehicle multiplier'!$B$12:$L$61,(COLUMN(I193)-1)),0)</f>
        <v>0</v>
      </c>
      <c r="J193" s="180">
        <f>ROUND(VLOOKUP($A193,'vehicle multiplier'!$B$2:$M$10,12)*VLOOKUP($A193,'vehicle multiplier'!$B$2:$M$10,(COLUMN(J193)-1))*VLOOKUP($B193,'vehicle multiplier'!$B$12:$L$61,(COLUMN(J193)-1)),0)</f>
        <v>0</v>
      </c>
      <c r="K193" s="180">
        <f>ROUND(VLOOKUP($A193,'vehicle multiplier'!$B$2:$M$10,12)*VLOOKUP($A193,'vehicle multiplier'!$B$2:$M$10,(COLUMN(K193)-1))*VLOOKUP($B193,'vehicle multiplier'!$B$12:$L$61,(COLUMN(K193)-1)),0)</f>
        <v>0</v>
      </c>
      <c r="L193" s="180">
        <f>ROUND(VLOOKUP($A193,'vehicle multiplier'!$B$2:$M$10,12)*VLOOKUP($A193,'vehicle multiplier'!$B$2:$M$10,(COLUMN(L193)-1))*VLOOKUP($B193,'vehicle multiplier'!$B$12:$L$61,(COLUMN(L193)-1)),0)</f>
        <v>0</v>
      </c>
    </row>
    <row r="194" spans="1:12" x14ac:dyDescent="0.15">
      <c r="A194" s="138" t="s">
        <v>631</v>
      </c>
      <c r="B194" s="138">
        <v>43</v>
      </c>
      <c r="C194" s="136">
        <f>ROUND(VLOOKUP($A194,'vehicle multiplier'!$B$2:$M$10,12)*VLOOKUP($A194,'vehicle multiplier'!$B$2:$M$10,(COLUMN(C194)-1))*VLOOKUP($B194,'vehicle multiplier'!$B$12:$L$61,(COLUMN(C194)-1)),0)</f>
        <v>2272</v>
      </c>
      <c r="D194" s="136">
        <f>ROUND(VLOOKUP($A194,'vehicle multiplier'!$B$2:$M$10,12)*VLOOKUP($A194,'vehicle multiplier'!$B$2:$M$10,(COLUMN(D194)-1))*VLOOKUP($B194,'vehicle multiplier'!$B$12:$L$61,(COLUMN(D194)-1)),0)</f>
        <v>694</v>
      </c>
      <c r="E194" s="136">
        <f>ROUND(VLOOKUP($A194,'vehicle multiplier'!$B$2:$M$10,12)*VLOOKUP($A194,'vehicle multiplier'!$B$2:$M$10,(COLUMN(E194)-1))*VLOOKUP($B194,'vehicle multiplier'!$B$12:$L$61,(COLUMN(E194)-1)),0)</f>
        <v>595</v>
      </c>
      <c r="F194" s="180">
        <f>ROUND(VLOOKUP($A194,'vehicle multiplier'!$B$2:$M$10,12)*VLOOKUP($A194,'vehicle multiplier'!$B$2:$M$10,(COLUMN(F194)-1))*VLOOKUP($B194,'vehicle multiplier'!$B$12:$L$61,(COLUMN(F194)-1)),0)</f>
        <v>0</v>
      </c>
      <c r="G194" s="180">
        <f>ROUND(VLOOKUP($A194,'vehicle multiplier'!$B$2:$M$10,12)*VLOOKUP($A194,'vehicle multiplier'!$B$2:$M$10,(COLUMN(G194)-1))*VLOOKUP($B194,'vehicle multiplier'!$B$12:$L$61,(COLUMN(G194)-1)),0)</f>
        <v>0</v>
      </c>
      <c r="H194" s="180">
        <f>ROUND(VLOOKUP($A194,'vehicle multiplier'!$B$2:$M$10,12)*VLOOKUP($A194,'vehicle multiplier'!$B$2:$M$10,(COLUMN(H194)-1))*VLOOKUP($B194,'vehicle multiplier'!$B$12:$L$61,(COLUMN(H194)-1)),0)</f>
        <v>0</v>
      </c>
      <c r="I194" s="180">
        <f>ROUND(VLOOKUP($A194,'vehicle multiplier'!$B$2:$M$10,12)*VLOOKUP($A194,'vehicle multiplier'!$B$2:$M$10,(COLUMN(I194)-1))*VLOOKUP($B194,'vehicle multiplier'!$B$12:$L$61,(COLUMN(I194)-1)),0)</f>
        <v>0</v>
      </c>
      <c r="J194" s="180">
        <f>ROUND(VLOOKUP($A194,'vehicle multiplier'!$B$2:$M$10,12)*VLOOKUP($A194,'vehicle multiplier'!$B$2:$M$10,(COLUMN(J194)-1))*VLOOKUP($B194,'vehicle multiplier'!$B$12:$L$61,(COLUMN(J194)-1)),0)</f>
        <v>0</v>
      </c>
      <c r="K194" s="180">
        <f>ROUND(VLOOKUP($A194,'vehicle multiplier'!$B$2:$M$10,12)*VLOOKUP($A194,'vehicle multiplier'!$B$2:$M$10,(COLUMN(K194)-1))*VLOOKUP($B194,'vehicle multiplier'!$B$12:$L$61,(COLUMN(K194)-1)),0)</f>
        <v>0</v>
      </c>
      <c r="L194" s="180">
        <f>ROUND(VLOOKUP($A194,'vehicle multiplier'!$B$2:$M$10,12)*VLOOKUP($A194,'vehicle multiplier'!$B$2:$M$10,(COLUMN(L194)-1))*VLOOKUP($B194,'vehicle multiplier'!$B$12:$L$61,(COLUMN(L194)-1)),0)</f>
        <v>0</v>
      </c>
    </row>
    <row r="195" spans="1:12" x14ac:dyDescent="0.15">
      <c r="A195" s="138" t="s">
        <v>631</v>
      </c>
      <c r="B195" s="138">
        <v>44</v>
      </c>
      <c r="C195" s="136">
        <f>ROUND(VLOOKUP($A195,'vehicle multiplier'!$B$2:$M$10,12)*VLOOKUP($A195,'vehicle multiplier'!$B$2:$M$10,(COLUMN(C195)-1))*VLOOKUP($B195,'vehicle multiplier'!$B$12:$L$61,(COLUMN(C195)-1)),0)</f>
        <v>2297</v>
      </c>
      <c r="D195" s="136">
        <f>ROUND(VLOOKUP($A195,'vehicle multiplier'!$B$2:$M$10,12)*VLOOKUP($A195,'vehicle multiplier'!$B$2:$M$10,(COLUMN(D195)-1))*VLOOKUP($B195,'vehicle multiplier'!$B$12:$L$61,(COLUMN(D195)-1)),0)</f>
        <v>702</v>
      </c>
      <c r="E195" s="136">
        <f>ROUND(VLOOKUP($A195,'vehicle multiplier'!$B$2:$M$10,12)*VLOOKUP($A195,'vehicle multiplier'!$B$2:$M$10,(COLUMN(E195)-1))*VLOOKUP($B195,'vehicle multiplier'!$B$12:$L$61,(COLUMN(E195)-1)),0)</f>
        <v>602</v>
      </c>
      <c r="F195" s="180">
        <f>ROUND(VLOOKUP($A195,'vehicle multiplier'!$B$2:$M$10,12)*VLOOKUP($A195,'vehicle multiplier'!$B$2:$M$10,(COLUMN(F195)-1))*VLOOKUP($B195,'vehicle multiplier'!$B$12:$L$61,(COLUMN(F195)-1)),0)</f>
        <v>0</v>
      </c>
      <c r="G195" s="180">
        <f>ROUND(VLOOKUP($A195,'vehicle multiplier'!$B$2:$M$10,12)*VLOOKUP($A195,'vehicle multiplier'!$B$2:$M$10,(COLUMN(G195)-1))*VLOOKUP($B195,'vehicle multiplier'!$B$12:$L$61,(COLUMN(G195)-1)),0)</f>
        <v>0</v>
      </c>
      <c r="H195" s="180">
        <f>ROUND(VLOOKUP($A195,'vehicle multiplier'!$B$2:$M$10,12)*VLOOKUP($A195,'vehicle multiplier'!$B$2:$M$10,(COLUMN(H195)-1))*VLOOKUP($B195,'vehicle multiplier'!$B$12:$L$61,(COLUMN(H195)-1)),0)</f>
        <v>0</v>
      </c>
      <c r="I195" s="180">
        <f>ROUND(VLOOKUP($A195,'vehicle multiplier'!$B$2:$M$10,12)*VLOOKUP($A195,'vehicle multiplier'!$B$2:$M$10,(COLUMN(I195)-1))*VLOOKUP($B195,'vehicle multiplier'!$B$12:$L$61,(COLUMN(I195)-1)),0)</f>
        <v>0</v>
      </c>
      <c r="J195" s="180">
        <f>ROUND(VLOOKUP($A195,'vehicle multiplier'!$B$2:$M$10,12)*VLOOKUP($A195,'vehicle multiplier'!$B$2:$M$10,(COLUMN(J195)-1))*VLOOKUP($B195,'vehicle multiplier'!$B$12:$L$61,(COLUMN(J195)-1)),0)</f>
        <v>0</v>
      </c>
      <c r="K195" s="180">
        <f>ROUND(VLOOKUP($A195,'vehicle multiplier'!$B$2:$M$10,12)*VLOOKUP($A195,'vehicle multiplier'!$B$2:$M$10,(COLUMN(K195)-1))*VLOOKUP($B195,'vehicle multiplier'!$B$12:$L$61,(COLUMN(K195)-1)),0)</f>
        <v>0</v>
      </c>
      <c r="L195" s="180">
        <f>ROUND(VLOOKUP($A195,'vehicle multiplier'!$B$2:$M$10,12)*VLOOKUP($A195,'vehicle multiplier'!$B$2:$M$10,(COLUMN(L195)-1))*VLOOKUP($B195,'vehicle multiplier'!$B$12:$L$61,(COLUMN(L195)-1)),0)</f>
        <v>0</v>
      </c>
    </row>
    <row r="196" spans="1:12" x14ac:dyDescent="0.15">
      <c r="A196" s="138" t="s">
        <v>631</v>
      </c>
      <c r="B196" s="138">
        <v>45</v>
      </c>
      <c r="C196" s="136">
        <f>ROUND(VLOOKUP($A196,'vehicle multiplier'!$B$2:$M$10,12)*VLOOKUP($A196,'vehicle multiplier'!$B$2:$M$10,(COLUMN(C196)-1))*VLOOKUP($B196,'vehicle multiplier'!$B$12:$L$61,(COLUMN(C196)-1)),0)</f>
        <v>2321</v>
      </c>
      <c r="D196" s="136">
        <f>ROUND(VLOOKUP($A196,'vehicle multiplier'!$B$2:$M$10,12)*VLOOKUP($A196,'vehicle multiplier'!$B$2:$M$10,(COLUMN(D196)-1))*VLOOKUP($B196,'vehicle multiplier'!$B$12:$L$61,(COLUMN(D196)-1)),0)</f>
        <v>709</v>
      </c>
      <c r="E196" s="136">
        <f>ROUND(VLOOKUP($A196,'vehicle multiplier'!$B$2:$M$10,12)*VLOOKUP($A196,'vehicle multiplier'!$B$2:$M$10,(COLUMN(E196)-1))*VLOOKUP($B196,'vehicle multiplier'!$B$12:$L$61,(COLUMN(E196)-1)),0)</f>
        <v>608</v>
      </c>
      <c r="F196" s="180">
        <f>ROUND(VLOOKUP($A196,'vehicle multiplier'!$B$2:$M$10,12)*VLOOKUP($A196,'vehicle multiplier'!$B$2:$M$10,(COLUMN(F196)-1))*VLOOKUP($B196,'vehicle multiplier'!$B$12:$L$61,(COLUMN(F196)-1)),0)</f>
        <v>0</v>
      </c>
      <c r="G196" s="180">
        <f>ROUND(VLOOKUP($A196,'vehicle multiplier'!$B$2:$M$10,12)*VLOOKUP($A196,'vehicle multiplier'!$B$2:$M$10,(COLUMN(G196)-1))*VLOOKUP($B196,'vehicle multiplier'!$B$12:$L$61,(COLUMN(G196)-1)),0)</f>
        <v>0</v>
      </c>
      <c r="H196" s="180">
        <f>ROUND(VLOOKUP($A196,'vehicle multiplier'!$B$2:$M$10,12)*VLOOKUP($A196,'vehicle multiplier'!$B$2:$M$10,(COLUMN(H196)-1))*VLOOKUP($B196,'vehicle multiplier'!$B$12:$L$61,(COLUMN(H196)-1)),0)</f>
        <v>0</v>
      </c>
      <c r="I196" s="180">
        <f>ROUND(VLOOKUP($A196,'vehicle multiplier'!$B$2:$M$10,12)*VLOOKUP($A196,'vehicle multiplier'!$B$2:$M$10,(COLUMN(I196)-1))*VLOOKUP($B196,'vehicle multiplier'!$B$12:$L$61,(COLUMN(I196)-1)),0)</f>
        <v>0</v>
      </c>
      <c r="J196" s="180">
        <f>ROUND(VLOOKUP($A196,'vehicle multiplier'!$B$2:$M$10,12)*VLOOKUP($A196,'vehicle multiplier'!$B$2:$M$10,(COLUMN(J196)-1))*VLOOKUP($B196,'vehicle multiplier'!$B$12:$L$61,(COLUMN(J196)-1)),0)</f>
        <v>0</v>
      </c>
      <c r="K196" s="180">
        <f>ROUND(VLOOKUP($A196,'vehicle multiplier'!$B$2:$M$10,12)*VLOOKUP($A196,'vehicle multiplier'!$B$2:$M$10,(COLUMN(K196)-1))*VLOOKUP($B196,'vehicle multiplier'!$B$12:$L$61,(COLUMN(K196)-1)),0)</f>
        <v>0</v>
      </c>
      <c r="L196" s="180">
        <f>ROUND(VLOOKUP($A196,'vehicle multiplier'!$B$2:$M$10,12)*VLOOKUP($A196,'vehicle multiplier'!$B$2:$M$10,(COLUMN(L196)-1))*VLOOKUP($B196,'vehicle multiplier'!$B$12:$L$61,(COLUMN(L196)-1)),0)</f>
        <v>0</v>
      </c>
    </row>
    <row r="197" spans="1:12" x14ac:dyDescent="0.15">
      <c r="A197" s="138" t="s">
        <v>631</v>
      </c>
      <c r="B197" s="138">
        <v>46</v>
      </c>
      <c r="C197" s="136">
        <f>ROUND(VLOOKUP($A197,'vehicle multiplier'!$B$2:$M$10,12)*VLOOKUP($A197,'vehicle multiplier'!$B$2:$M$10,(COLUMN(C197)-1))*VLOOKUP($B197,'vehicle multiplier'!$B$12:$L$61,(COLUMN(C197)-1)),0)</f>
        <v>2346</v>
      </c>
      <c r="D197" s="136">
        <f>ROUND(VLOOKUP($A197,'vehicle multiplier'!$B$2:$M$10,12)*VLOOKUP($A197,'vehicle multiplier'!$B$2:$M$10,(COLUMN(D197)-1))*VLOOKUP($B197,'vehicle multiplier'!$B$12:$L$61,(COLUMN(D197)-1)),0)</f>
        <v>717</v>
      </c>
      <c r="E197" s="136">
        <f>ROUND(VLOOKUP($A197,'vehicle multiplier'!$B$2:$M$10,12)*VLOOKUP($A197,'vehicle multiplier'!$B$2:$M$10,(COLUMN(E197)-1))*VLOOKUP($B197,'vehicle multiplier'!$B$12:$L$61,(COLUMN(E197)-1)),0)</f>
        <v>615</v>
      </c>
      <c r="F197" s="180">
        <f>ROUND(VLOOKUP($A197,'vehicle multiplier'!$B$2:$M$10,12)*VLOOKUP($A197,'vehicle multiplier'!$B$2:$M$10,(COLUMN(F197)-1))*VLOOKUP($B197,'vehicle multiplier'!$B$12:$L$61,(COLUMN(F197)-1)),0)</f>
        <v>0</v>
      </c>
      <c r="G197" s="180">
        <f>ROUND(VLOOKUP($A197,'vehicle multiplier'!$B$2:$M$10,12)*VLOOKUP($A197,'vehicle multiplier'!$B$2:$M$10,(COLUMN(G197)-1))*VLOOKUP($B197,'vehicle multiplier'!$B$12:$L$61,(COLUMN(G197)-1)),0)</f>
        <v>0</v>
      </c>
      <c r="H197" s="180">
        <f>ROUND(VLOOKUP($A197,'vehicle multiplier'!$B$2:$M$10,12)*VLOOKUP($A197,'vehicle multiplier'!$B$2:$M$10,(COLUMN(H197)-1))*VLOOKUP($B197,'vehicle multiplier'!$B$12:$L$61,(COLUMN(H197)-1)),0)</f>
        <v>0</v>
      </c>
      <c r="I197" s="180">
        <f>ROUND(VLOOKUP($A197,'vehicle multiplier'!$B$2:$M$10,12)*VLOOKUP($A197,'vehicle multiplier'!$B$2:$M$10,(COLUMN(I197)-1))*VLOOKUP($B197,'vehicle multiplier'!$B$12:$L$61,(COLUMN(I197)-1)),0)</f>
        <v>0</v>
      </c>
      <c r="J197" s="180">
        <f>ROUND(VLOOKUP($A197,'vehicle multiplier'!$B$2:$M$10,12)*VLOOKUP($A197,'vehicle multiplier'!$B$2:$M$10,(COLUMN(J197)-1))*VLOOKUP($B197,'vehicle multiplier'!$B$12:$L$61,(COLUMN(J197)-1)),0)</f>
        <v>0</v>
      </c>
      <c r="K197" s="180">
        <f>ROUND(VLOOKUP($A197,'vehicle multiplier'!$B$2:$M$10,12)*VLOOKUP($A197,'vehicle multiplier'!$B$2:$M$10,(COLUMN(K197)-1))*VLOOKUP($B197,'vehicle multiplier'!$B$12:$L$61,(COLUMN(K197)-1)),0)</f>
        <v>0</v>
      </c>
      <c r="L197" s="180">
        <f>ROUND(VLOOKUP($A197,'vehicle multiplier'!$B$2:$M$10,12)*VLOOKUP($A197,'vehicle multiplier'!$B$2:$M$10,(COLUMN(L197)-1))*VLOOKUP($B197,'vehicle multiplier'!$B$12:$L$61,(COLUMN(L197)-1)),0)</f>
        <v>0</v>
      </c>
    </row>
    <row r="198" spans="1:12" x14ac:dyDescent="0.15">
      <c r="A198" s="138" t="s">
        <v>631</v>
      </c>
      <c r="B198" s="138">
        <v>47</v>
      </c>
      <c r="C198" s="136">
        <f>ROUND(VLOOKUP($A198,'vehicle multiplier'!$B$2:$M$10,12)*VLOOKUP($A198,'vehicle multiplier'!$B$2:$M$10,(COLUMN(C198)-1))*VLOOKUP($B198,'vehicle multiplier'!$B$12:$L$61,(COLUMN(C198)-1)),0)</f>
        <v>2370</v>
      </c>
      <c r="D198" s="136">
        <f>ROUND(VLOOKUP($A198,'vehicle multiplier'!$B$2:$M$10,12)*VLOOKUP($A198,'vehicle multiplier'!$B$2:$M$10,(COLUMN(D198)-1))*VLOOKUP($B198,'vehicle multiplier'!$B$12:$L$61,(COLUMN(D198)-1)),0)</f>
        <v>724</v>
      </c>
      <c r="E198" s="136">
        <f>ROUND(VLOOKUP($A198,'vehicle multiplier'!$B$2:$M$10,12)*VLOOKUP($A198,'vehicle multiplier'!$B$2:$M$10,(COLUMN(E198)-1))*VLOOKUP($B198,'vehicle multiplier'!$B$12:$L$61,(COLUMN(E198)-1)),0)</f>
        <v>621</v>
      </c>
      <c r="F198" s="180">
        <f>ROUND(VLOOKUP($A198,'vehicle multiplier'!$B$2:$M$10,12)*VLOOKUP($A198,'vehicle multiplier'!$B$2:$M$10,(COLUMN(F198)-1))*VLOOKUP($B198,'vehicle multiplier'!$B$12:$L$61,(COLUMN(F198)-1)),0)</f>
        <v>0</v>
      </c>
      <c r="G198" s="180">
        <f>ROUND(VLOOKUP($A198,'vehicle multiplier'!$B$2:$M$10,12)*VLOOKUP($A198,'vehicle multiplier'!$B$2:$M$10,(COLUMN(G198)-1))*VLOOKUP($B198,'vehicle multiplier'!$B$12:$L$61,(COLUMN(G198)-1)),0)</f>
        <v>0</v>
      </c>
      <c r="H198" s="180">
        <f>ROUND(VLOOKUP($A198,'vehicle multiplier'!$B$2:$M$10,12)*VLOOKUP($A198,'vehicle multiplier'!$B$2:$M$10,(COLUMN(H198)-1))*VLOOKUP($B198,'vehicle multiplier'!$B$12:$L$61,(COLUMN(H198)-1)),0)</f>
        <v>0</v>
      </c>
      <c r="I198" s="180">
        <f>ROUND(VLOOKUP($A198,'vehicle multiplier'!$B$2:$M$10,12)*VLOOKUP($A198,'vehicle multiplier'!$B$2:$M$10,(COLUMN(I198)-1))*VLOOKUP($B198,'vehicle multiplier'!$B$12:$L$61,(COLUMN(I198)-1)),0)</f>
        <v>0</v>
      </c>
      <c r="J198" s="180">
        <f>ROUND(VLOOKUP($A198,'vehicle multiplier'!$B$2:$M$10,12)*VLOOKUP($A198,'vehicle multiplier'!$B$2:$M$10,(COLUMN(J198)-1))*VLOOKUP($B198,'vehicle multiplier'!$B$12:$L$61,(COLUMN(J198)-1)),0)</f>
        <v>0</v>
      </c>
      <c r="K198" s="180">
        <f>ROUND(VLOOKUP($A198,'vehicle multiplier'!$B$2:$M$10,12)*VLOOKUP($A198,'vehicle multiplier'!$B$2:$M$10,(COLUMN(K198)-1))*VLOOKUP($B198,'vehicle multiplier'!$B$12:$L$61,(COLUMN(K198)-1)),0)</f>
        <v>0</v>
      </c>
      <c r="L198" s="180">
        <f>ROUND(VLOOKUP($A198,'vehicle multiplier'!$B$2:$M$10,12)*VLOOKUP($A198,'vehicle multiplier'!$B$2:$M$10,(COLUMN(L198)-1))*VLOOKUP($B198,'vehicle multiplier'!$B$12:$L$61,(COLUMN(L198)-1)),0)</f>
        <v>0</v>
      </c>
    </row>
    <row r="199" spans="1:12" x14ac:dyDescent="0.15">
      <c r="A199" s="138" t="s">
        <v>631</v>
      </c>
      <c r="B199" s="138">
        <v>48</v>
      </c>
      <c r="C199" s="136">
        <f>ROUND(VLOOKUP($A199,'vehicle multiplier'!$B$2:$M$10,12)*VLOOKUP($A199,'vehicle multiplier'!$B$2:$M$10,(COLUMN(C199)-1))*VLOOKUP($B199,'vehicle multiplier'!$B$12:$L$61,(COLUMN(C199)-1)),0)</f>
        <v>2395</v>
      </c>
      <c r="D199" s="136">
        <f>ROUND(VLOOKUP($A199,'vehicle multiplier'!$B$2:$M$10,12)*VLOOKUP($A199,'vehicle multiplier'!$B$2:$M$10,(COLUMN(D199)-1))*VLOOKUP($B199,'vehicle multiplier'!$B$12:$L$61,(COLUMN(D199)-1)),0)</f>
        <v>732</v>
      </c>
      <c r="E199" s="136">
        <f>ROUND(VLOOKUP($A199,'vehicle multiplier'!$B$2:$M$10,12)*VLOOKUP($A199,'vehicle multiplier'!$B$2:$M$10,(COLUMN(E199)-1))*VLOOKUP($B199,'vehicle multiplier'!$B$12:$L$61,(COLUMN(E199)-1)),0)</f>
        <v>628</v>
      </c>
      <c r="F199" s="180">
        <f>ROUND(VLOOKUP($A199,'vehicle multiplier'!$B$2:$M$10,12)*VLOOKUP($A199,'vehicle multiplier'!$B$2:$M$10,(COLUMN(F199)-1))*VLOOKUP($B199,'vehicle multiplier'!$B$12:$L$61,(COLUMN(F199)-1)),0)</f>
        <v>0</v>
      </c>
      <c r="G199" s="180">
        <f>ROUND(VLOOKUP($A199,'vehicle multiplier'!$B$2:$M$10,12)*VLOOKUP($A199,'vehicle multiplier'!$B$2:$M$10,(COLUMN(G199)-1))*VLOOKUP($B199,'vehicle multiplier'!$B$12:$L$61,(COLUMN(G199)-1)),0)</f>
        <v>0</v>
      </c>
      <c r="H199" s="180">
        <f>ROUND(VLOOKUP($A199,'vehicle multiplier'!$B$2:$M$10,12)*VLOOKUP($A199,'vehicle multiplier'!$B$2:$M$10,(COLUMN(H199)-1))*VLOOKUP($B199,'vehicle multiplier'!$B$12:$L$61,(COLUMN(H199)-1)),0)</f>
        <v>0</v>
      </c>
      <c r="I199" s="180">
        <f>ROUND(VLOOKUP($A199,'vehicle multiplier'!$B$2:$M$10,12)*VLOOKUP($A199,'vehicle multiplier'!$B$2:$M$10,(COLUMN(I199)-1))*VLOOKUP($B199,'vehicle multiplier'!$B$12:$L$61,(COLUMN(I199)-1)),0)</f>
        <v>0</v>
      </c>
      <c r="J199" s="180">
        <f>ROUND(VLOOKUP($A199,'vehicle multiplier'!$B$2:$M$10,12)*VLOOKUP($A199,'vehicle multiplier'!$B$2:$M$10,(COLUMN(J199)-1))*VLOOKUP($B199,'vehicle multiplier'!$B$12:$L$61,(COLUMN(J199)-1)),0)</f>
        <v>0</v>
      </c>
      <c r="K199" s="180">
        <f>ROUND(VLOOKUP($A199,'vehicle multiplier'!$B$2:$M$10,12)*VLOOKUP($A199,'vehicle multiplier'!$B$2:$M$10,(COLUMN(K199)-1))*VLOOKUP($B199,'vehicle multiplier'!$B$12:$L$61,(COLUMN(K199)-1)),0)</f>
        <v>0</v>
      </c>
      <c r="L199" s="180">
        <f>ROUND(VLOOKUP($A199,'vehicle multiplier'!$B$2:$M$10,12)*VLOOKUP($A199,'vehicle multiplier'!$B$2:$M$10,(COLUMN(L199)-1))*VLOOKUP($B199,'vehicle multiplier'!$B$12:$L$61,(COLUMN(L199)-1)),0)</f>
        <v>0</v>
      </c>
    </row>
    <row r="200" spans="1:12" x14ac:dyDescent="0.15">
      <c r="A200" s="138" t="s">
        <v>631</v>
      </c>
      <c r="B200" s="138">
        <v>49</v>
      </c>
      <c r="C200" s="136">
        <f>ROUND(VLOOKUP($A200,'vehicle multiplier'!$B$2:$M$10,12)*VLOOKUP($A200,'vehicle multiplier'!$B$2:$M$10,(COLUMN(C200)-1))*VLOOKUP($B200,'vehicle multiplier'!$B$12:$L$61,(COLUMN(C200)-1)),0)</f>
        <v>2419</v>
      </c>
      <c r="D200" s="136">
        <f>ROUND(VLOOKUP($A200,'vehicle multiplier'!$B$2:$M$10,12)*VLOOKUP($A200,'vehicle multiplier'!$B$2:$M$10,(COLUMN(D200)-1))*VLOOKUP($B200,'vehicle multiplier'!$B$12:$L$61,(COLUMN(D200)-1)),0)</f>
        <v>739</v>
      </c>
      <c r="E200" s="136">
        <f>ROUND(VLOOKUP($A200,'vehicle multiplier'!$B$2:$M$10,12)*VLOOKUP($A200,'vehicle multiplier'!$B$2:$M$10,(COLUMN(E200)-1))*VLOOKUP($B200,'vehicle multiplier'!$B$12:$L$61,(COLUMN(E200)-1)),0)</f>
        <v>634</v>
      </c>
      <c r="F200" s="180">
        <f>ROUND(VLOOKUP($A200,'vehicle multiplier'!$B$2:$M$10,12)*VLOOKUP($A200,'vehicle multiplier'!$B$2:$M$10,(COLUMN(F200)-1))*VLOOKUP($B200,'vehicle multiplier'!$B$12:$L$61,(COLUMN(F200)-1)),0)</f>
        <v>0</v>
      </c>
      <c r="G200" s="180">
        <f>ROUND(VLOOKUP($A200,'vehicle multiplier'!$B$2:$M$10,12)*VLOOKUP($A200,'vehicle multiplier'!$B$2:$M$10,(COLUMN(G200)-1))*VLOOKUP($B200,'vehicle multiplier'!$B$12:$L$61,(COLUMN(G200)-1)),0)</f>
        <v>0</v>
      </c>
      <c r="H200" s="180">
        <f>ROUND(VLOOKUP($A200,'vehicle multiplier'!$B$2:$M$10,12)*VLOOKUP($A200,'vehicle multiplier'!$B$2:$M$10,(COLUMN(H200)-1))*VLOOKUP($B200,'vehicle multiplier'!$B$12:$L$61,(COLUMN(H200)-1)),0)</f>
        <v>0</v>
      </c>
      <c r="I200" s="180">
        <f>ROUND(VLOOKUP($A200,'vehicle multiplier'!$B$2:$M$10,12)*VLOOKUP($A200,'vehicle multiplier'!$B$2:$M$10,(COLUMN(I200)-1))*VLOOKUP($B200,'vehicle multiplier'!$B$12:$L$61,(COLUMN(I200)-1)),0)</f>
        <v>0</v>
      </c>
      <c r="J200" s="180">
        <f>ROUND(VLOOKUP($A200,'vehicle multiplier'!$B$2:$M$10,12)*VLOOKUP($A200,'vehicle multiplier'!$B$2:$M$10,(COLUMN(J200)-1))*VLOOKUP($B200,'vehicle multiplier'!$B$12:$L$61,(COLUMN(J200)-1)),0)</f>
        <v>0</v>
      </c>
      <c r="K200" s="180">
        <f>ROUND(VLOOKUP($A200,'vehicle multiplier'!$B$2:$M$10,12)*VLOOKUP($A200,'vehicle multiplier'!$B$2:$M$10,(COLUMN(K200)-1))*VLOOKUP($B200,'vehicle multiplier'!$B$12:$L$61,(COLUMN(K200)-1)),0)</f>
        <v>0</v>
      </c>
      <c r="L200" s="180">
        <f>ROUND(VLOOKUP($A200,'vehicle multiplier'!$B$2:$M$10,12)*VLOOKUP($A200,'vehicle multiplier'!$B$2:$M$10,(COLUMN(L200)-1))*VLOOKUP($B200,'vehicle multiplier'!$B$12:$L$61,(COLUMN(L200)-1)),0)</f>
        <v>0</v>
      </c>
    </row>
    <row r="201" spans="1:12" x14ac:dyDescent="0.15">
      <c r="A201" s="138" t="s">
        <v>631</v>
      </c>
      <c r="B201" s="138">
        <v>50</v>
      </c>
      <c r="C201" s="136">
        <f>ROUND(VLOOKUP($A201,'vehicle multiplier'!$B$2:$M$10,12)*VLOOKUP($A201,'vehicle multiplier'!$B$2:$M$10,(COLUMN(C201)-1))*VLOOKUP($B201,'vehicle multiplier'!$B$12:$L$61,(COLUMN(C201)-1)),0)</f>
        <v>2443</v>
      </c>
      <c r="D201" s="136">
        <f>ROUND(VLOOKUP($A201,'vehicle multiplier'!$B$2:$M$10,12)*VLOOKUP($A201,'vehicle multiplier'!$B$2:$M$10,(COLUMN(D201)-1))*VLOOKUP($B201,'vehicle multiplier'!$B$12:$L$61,(COLUMN(D201)-1)),0)</f>
        <v>747</v>
      </c>
      <c r="E201" s="136">
        <f>ROUND(VLOOKUP($A201,'vehicle multiplier'!$B$2:$M$10,12)*VLOOKUP($A201,'vehicle multiplier'!$B$2:$M$10,(COLUMN(E201)-1))*VLOOKUP($B201,'vehicle multiplier'!$B$12:$L$61,(COLUMN(E201)-1)),0)</f>
        <v>640</v>
      </c>
      <c r="F201" s="180">
        <f>ROUND(VLOOKUP($A201,'vehicle multiplier'!$B$2:$M$10,12)*VLOOKUP($A201,'vehicle multiplier'!$B$2:$M$10,(COLUMN(F201)-1))*VLOOKUP($B201,'vehicle multiplier'!$B$12:$L$61,(COLUMN(F201)-1)),0)</f>
        <v>0</v>
      </c>
      <c r="G201" s="180">
        <f>ROUND(VLOOKUP($A201,'vehicle multiplier'!$B$2:$M$10,12)*VLOOKUP($A201,'vehicle multiplier'!$B$2:$M$10,(COLUMN(G201)-1))*VLOOKUP($B201,'vehicle multiplier'!$B$12:$L$61,(COLUMN(G201)-1)),0)</f>
        <v>0</v>
      </c>
      <c r="H201" s="180">
        <f>ROUND(VLOOKUP($A201,'vehicle multiplier'!$B$2:$M$10,12)*VLOOKUP($A201,'vehicle multiplier'!$B$2:$M$10,(COLUMN(H201)-1))*VLOOKUP($B201,'vehicle multiplier'!$B$12:$L$61,(COLUMN(H201)-1)),0)</f>
        <v>0</v>
      </c>
      <c r="I201" s="180">
        <f>ROUND(VLOOKUP($A201,'vehicle multiplier'!$B$2:$M$10,12)*VLOOKUP($A201,'vehicle multiplier'!$B$2:$M$10,(COLUMN(I201)-1))*VLOOKUP($B201,'vehicle multiplier'!$B$12:$L$61,(COLUMN(I201)-1)),0)</f>
        <v>0</v>
      </c>
      <c r="J201" s="180">
        <f>ROUND(VLOOKUP($A201,'vehicle multiplier'!$B$2:$M$10,12)*VLOOKUP($A201,'vehicle multiplier'!$B$2:$M$10,(COLUMN(J201)-1))*VLOOKUP($B201,'vehicle multiplier'!$B$12:$L$61,(COLUMN(J201)-1)),0)</f>
        <v>0</v>
      </c>
      <c r="K201" s="180">
        <f>ROUND(VLOOKUP($A201,'vehicle multiplier'!$B$2:$M$10,12)*VLOOKUP($A201,'vehicle multiplier'!$B$2:$M$10,(COLUMN(K201)-1))*VLOOKUP($B201,'vehicle multiplier'!$B$12:$L$61,(COLUMN(K201)-1)),0)</f>
        <v>0</v>
      </c>
      <c r="L201" s="180">
        <f>ROUND(VLOOKUP($A201,'vehicle multiplier'!$B$2:$M$10,12)*VLOOKUP($A201,'vehicle multiplier'!$B$2:$M$10,(COLUMN(L201)-1))*VLOOKUP($B201,'vehicle multiplier'!$B$12:$L$61,(COLUMN(L201)-1)),0)</f>
        <v>0</v>
      </c>
    </row>
    <row r="202" spans="1:12" x14ac:dyDescent="0.15">
      <c r="A202" s="138" t="s">
        <v>633</v>
      </c>
      <c r="B202" s="138">
        <v>1</v>
      </c>
      <c r="C202" s="136">
        <f>ROUND(VLOOKUP($A202,'vehicle multiplier'!$B$2:$M$10,12)*VLOOKUP($A202,'vehicle multiplier'!$B$2:$M$10,(COLUMN(C202)-1))*VLOOKUP($B202,'vehicle multiplier'!$B$12:$L$61,(COLUMN(C202)-1)),0)</f>
        <v>1246</v>
      </c>
      <c r="D202" s="136">
        <f>ROUND(VLOOKUP($A202,'vehicle multiplier'!$B$2:$M$10,12)*VLOOKUP($A202,'vehicle multiplier'!$B$2:$M$10,(COLUMN(D202)-1))*VLOOKUP($B202,'vehicle multiplier'!$B$12:$L$61,(COLUMN(D202)-1)),0)</f>
        <v>381</v>
      </c>
      <c r="E202" s="136">
        <f>ROUND(VLOOKUP($A202,'vehicle multiplier'!$B$2:$M$10,12)*VLOOKUP($A202,'vehicle multiplier'!$B$2:$M$10,(COLUMN(E202)-1))*VLOOKUP($B202,'vehicle multiplier'!$B$12:$L$61,(COLUMN(E202)-1)),0)</f>
        <v>327</v>
      </c>
      <c r="F202" s="180">
        <f>ROUND(VLOOKUP($A202,'vehicle multiplier'!$B$2:$M$10,12)*VLOOKUP($A202,'vehicle multiplier'!$B$2:$M$10,(COLUMN(F202)-1))*VLOOKUP($B202,'vehicle multiplier'!$B$12:$L$61,(COLUMN(F202)-1)),0)</f>
        <v>0</v>
      </c>
      <c r="G202" s="180">
        <f>ROUND(VLOOKUP($A202,'vehicle multiplier'!$B$2:$M$10,12)*VLOOKUP($A202,'vehicle multiplier'!$B$2:$M$10,(COLUMN(G202)-1))*VLOOKUP($B202,'vehicle multiplier'!$B$12:$L$61,(COLUMN(G202)-1)),0)</f>
        <v>0</v>
      </c>
      <c r="H202" s="180">
        <f>ROUND(VLOOKUP($A202,'vehicle multiplier'!$B$2:$M$10,12)*VLOOKUP($A202,'vehicle multiplier'!$B$2:$M$10,(COLUMN(H202)-1))*VLOOKUP($B202,'vehicle multiplier'!$B$12:$L$61,(COLUMN(H202)-1)),0)</f>
        <v>0</v>
      </c>
      <c r="I202" s="180">
        <f>ROUND(VLOOKUP($A202,'vehicle multiplier'!$B$2:$M$10,12)*VLOOKUP($A202,'vehicle multiplier'!$B$2:$M$10,(COLUMN(I202)-1))*VLOOKUP($B202,'vehicle multiplier'!$B$12:$L$61,(COLUMN(I202)-1)),0)</f>
        <v>0</v>
      </c>
      <c r="J202" s="180">
        <f>ROUND(VLOOKUP($A202,'vehicle multiplier'!$B$2:$M$10,12)*VLOOKUP($A202,'vehicle multiplier'!$B$2:$M$10,(COLUMN(J202)-1))*VLOOKUP($B202,'vehicle multiplier'!$B$12:$L$61,(COLUMN(J202)-1)),0)</f>
        <v>0</v>
      </c>
      <c r="K202" s="180">
        <f>ROUND(VLOOKUP($A202,'vehicle multiplier'!$B$2:$M$10,12)*VLOOKUP($A202,'vehicle multiplier'!$B$2:$M$10,(COLUMN(K202)-1))*VLOOKUP($B202,'vehicle multiplier'!$B$12:$L$61,(COLUMN(K202)-1)),0)</f>
        <v>0</v>
      </c>
      <c r="L202" s="180">
        <f>ROUND(VLOOKUP($A202,'vehicle multiplier'!$B$2:$M$10,12)*VLOOKUP($A202,'vehicle multiplier'!$B$2:$M$10,(COLUMN(L202)-1))*VLOOKUP($B202,'vehicle multiplier'!$B$12:$L$61,(COLUMN(L202)-1)),0)</f>
        <v>0</v>
      </c>
    </row>
    <row r="203" spans="1:12" x14ac:dyDescent="0.15">
      <c r="A203" s="138" t="s">
        <v>633</v>
      </c>
      <c r="B203" s="138">
        <v>2</v>
      </c>
      <c r="C203" s="136">
        <f>ROUND(VLOOKUP($A203,'vehicle multiplier'!$B$2:$M$10,12)*VLOOKUP($A203,'vehicle multiplier'!$B$2:$M$10,(COLUMN(C203)-1))*VLOOKUP($B203,'vehicle multiplier'!$B$12:$L$61,(COLUMN(C203)-1)),0)</f>
        <v>1271</v>
      </c>
      <c r="D203" s="136">
        <f>ROUND(VLOOKUP($A203,'vehicle multiplier'!$B$2:$M$10,12)*VLOOKUP($A203,'vehicle multiplier'!$B$2:$M$10,(COLUMN(D203)-1))*VLOOKUP($B203,'vehicle multiplier'!$B$12:$L$61,(COLUMN(D203)-1)),0)</f>
        <v>388</v>
      </c>
      <c r="E203" s="136">
        <f>ROUND(VLOOKUP($A203,'vehicle multiplier'!$B$2:$M$10,12)*VLOOKUP($A203,'vehicle multiplier'!$B$2:$M$10,(COLUMN(E203)-1))*VLOOKUP($B203,'vehicle multiplier'!$B$12:$L$61,(COLUMN(E203)-1)),0)</f>
        <v>333</v>
      </c>
      <c r="F203" s="180">
        <f>ROUND(VLOOKUP($A203,'vehicle multiplier'!$B$2:$M$10,12)*VLOOKUP($A203,'vehicle multiplier'!$B$2:$M$10,(COLUMN(F203)-1))*VLOOKUP($B203,'vehicle multiplier'!$B$12:$L$61,(COLUMN(F203)-1)),0)</f>
        <v>0</v>
      </c>
      <c r="G203" s="180">
        <f>ROUND(VLOOKUP($A203,'vehicle multiplier'!$B$2:$M$10,12)*VLOOKUP($A203,'vehicle multiplier'!$B$2:$M$10,(COLUMN(G203)-1))*VLOOKUP($B203,'vehicle multiplier'!$B$12:$L$61,(COLUMN(G203)-1)),0)</f>
        <v>0</v>
      </c>
      <c r="H203" s="180">
        <f>ROUND(VLOOKUP($A203,'vehicle multiplier'!$B$2:$M$10,12)*VLOOKUP($A203,'vehicle multiplier'!$B$2:$M$10,(COLUMN(H203)-1))*VLOOKUP($B203,'vehicle multiplier'!$B$12:$L$61,(COLUMN(H203)-1)),0)</f>
        <v>0</v>
      </c>
      <c r="I203" s="180">
        <f>ROUND(VLOOKUP($A203,'vehicle multiplier'!$B$2:$M$10,12)*VLOOKUP($A203,'vehicle multiplier'!$B$2:$M$10,(COLUMN(I203)-1))*VLOOKUP($B203,'vehicle multiplier'!$B$12:$L$61,(COLUMN(I203)-1)),0)</f>
        <v>0</v>
      </c>
      <c r="J203" s="180">
        <f>ROUND(VLOOKUP($A203,'vehicle multiplier'!$B$2:$M$10,12)*VLOOKUP($A203,'vehicle multiplier'!$B$2:$M$10,(COLUMN(J203)-1))*VLOOKUP($B203,'vehicle multiplier'!$B$12:$L$61,(COLUMN(J203)-1)),0)</f>
        <v>0</v>
      </c>
      <c r="K203" s="180">
        <f>ROUND(VLOOKUP($A203,'vehicle multiplier'!$B$2:$M$10,12)*VLOOKUP($A203,'vehicle multiplier'!$B$2:$M$10,(COLUMN(K203)-1))*VLOOKUP($B203,'vehicle multiplier'!$B$12:$L$61,(COLUMN(K203)-1)),0)</f>
        <v>0</v>
      </c>
      <c r="L203" s="180">
        <f>ROUND(VLOOKUP($A203,'vehicle multiplier'!$B$2:$M$10,12)*VLOOKUP($A203,'vehicle multiplier'!$B$2:$M$10,(COLUMN(L203)-1))*VLOOKUP($B203,'vehicle multiplier'!$B$12:$L$61,(COLUMN(L203)-1)),0)</f>
        <v>0</v>
      </c>
    </row>
    <row r="204" spans="1:12" x14ac:dyDescent="0.15">
      <c r="A204" s="138" t="s">
        <v>633</v>
      </c>
      <c r="B204" s="138">
        <v>3</v>
      </c>
      <c r="C204" s="136">
        <f>ROUND(VLOOKUP($A204,'vehicle multiplier'!$B$2:$M$10,12)*VLOOKUP($A204,'vehicle multiplier'!$B$2:$M$10,(COLUMN(C204)-1))*VLOOKUP($B204,'vehicle multiplier'!$B$12:$L$61,(COLUMN(C204)-1)),0)</f>
        <v>1295</v>
      </c>
      <c r="D204" s="136">
        <f>ROUND(VLOOKUP($A204,'vehicle multiplier'!$B$2:$M$10,12)*VLOOKUP($A204,'vehicle multiplier'!$B$2:$M$10,(COLUMN(D204)-1))*VLOOKUP($B204,'vehicle multiplier'!$B$12:$L$61,(COLUMN(D204)-1)),0)</f>
        <v>396</v>
      </c>
      <c r="E204" s="136">
        <f>ROUND(VLOOKUP($A204,'vehicle multiplier'!$B$2:$M$10,12)*VLOOKUP($A204,'vehicle multiplier'!$B$2:$M$10,(COLUMN(E204)-1))*VLOOKUP($B204,'vehicle multiplier'!$B$12:$L$61,(COLUMN(E204)-1)),0)</f>
        <v>339</v>
      </c>
      <c r="F204" s="180">
        <f>ROUND(VLOOKUP($A204,'vehicle multiplier'!$B$2:$M$10,12)*VLOOKUP($A204,'vehicle multiplier'!$B$2:$M$10,(COLUMN(F204)-1))*VLOOKUP($B204,'vehicle multiplier'!$B$12:$L$61,(COLUMN(F204)-1)),0)</f>
        <v>0</v>
      </c>
      <c r="G204" s="180">
        <f>ROUND(VLOOKUP($A204,'vehicle multiplier'!$B$2:$M$10,12)*VLOOKUP($A204,'vehicle multiplier'!$B$2:$M$10,(COLUMN(G204)-1))*VLOOKUP($B204,'vehicle multiplier'!$B$12:$L$61,(COLUMN(G204)-1)),0)</f>
        <v>0</v>
      </c>
      <c r="H204" s="180">
        <f>ROUND(VLOOKUP($A204,'vehicle multiplier'!$B$2:$M$10,12)*VLOOKUP($A204,'vehicle multiplier'!$B$2:$M$10,(COLUMN(H204)-1))*VLOOKUP($B204,'vehicle multiplier'!$B$12:$L$61,(COLUMN(H204)-1)),0)</f>
        <v>0</v>
      </c>
      <c r="I204" s="180">
        <f>ROUND(VLOOKUP($A204,'vehicle multiplier'!$B$2:$M$10,12)*VLOOKUP($A204,'vehicle multiplier'!$B$2:$M$10,(COLUMN(I204)-1))*VLOOKUP($B204,'vehicle multiplier'!$B$12:$L$61,(COLUMN(I204)-1)),0)</f>
        <v>0</v>
      </c>
      <c r="J204" s="180">
        <f>ROUND(VLOOKUP($A204,'vehicle multiplier'!$B$2:$M$10,12)*VLOOKUP($A204,'vehicle multiplier'!$B$2:$M$10,(COLUMN(J204)-1))*VLOOKUP($B204,'vehicle multiplier'!$B$12:$L$61,(COLUMN(J204)-1)),0)</f>
        <v>0</v>
      </c>
      <c r="K204" s="180">
        <f>ROUND(VLOOKUP($A204,'vehicle multiplier'!$B$2:$M$10,12)*VLOOKUP($A204,'vehicle multiplier'!$B$2:$M$10,(COLUMN(K204)-1))*VLOOKUP($B204,'vehicle multiplier'!$B$12:$L$61,(COLUMN(K204)-1)),0)</f>
        <v>0</v>
      </c>
      <c r="L204" s="180">
        <f>ROUND(VLOOKUP($A204,'vehicle multiplier'!$B$2:$M$10,12)*VLOOKUP($A204,'vehicle multiplier'!$B$2:$M$10,(COLUMN(L204)-1))*VLOOKUP($B204,'vehicle multiplier'!$B$12:$L$61,(COLUMN(L204)-1)),0)</f>
        <v>0</v>
      </c>
    </row>
    <row r="205" spans="1:12" x14ac:dyDescent="0.15">
      <c r="A205" s="138" t="s">
        <v>633</v>
      </c>
      <c r="B205" s="138">
        <v>4</v>
      </c>
      <c r="C205" s="136">
        <f>ROUND(VLOOKUP($A205,'vehicle multiplier'!$B$2:$M$10,12)*VLOOKUP($A205,'vehicle multiplier'!$B$2:$M$10,(COLUMN(C205)-1))*VLOOKUP($B205,'vehicle multiplier'!$B$12:$L$61,(COLUMN(C205)-1)),0)</f>
        <v>1319</v>
      </c>
      <c r="D205" s="136">
        <f>ROUND(VLOOKUP($A205,'vehicle multiplier'!$B$2:$M$10,12)*VLOOKUP($A205,'vehicle multiplier'!$B$2:$M$10,(COLUMN(D205)-1))*VLOOKUP($B205,'vehicle multiplier'!$B$12:$L$61,(COLUMN(D205)-1)),0)</f>
        <v>403</v>
      </c>
      <c r="E205" s="136">
        <f>ROUND(VLOOKUP($A205,'vehicle multiplier'!$B$2:$M$10,12)*VLOOKUP($A205,'vehicle multiplier'!$B$2:$M$10,(COLUMN(E205)-1))*VLOOKUP($B205,'vehicle multiplier'!$B$12:$L$61,(COLUMN(E205)-1)),0)</f>
        <v>346</v>
      </c>
      <c r="F205" s="180">
        <f>ROUND(VLOOKUP($A205,'vehicle multiplier'!$B$2:$M$10,12)*VLOOKUP($A205,'vehicle multiplier'!$B$2:$M$10,(COLUMN(F205)-1))*VLOOKUP($B205,'vehicle multiplier'!$B$12:$L$61,(COLUMN(F205)-1)),0)</f>
        <v>0</v>
      </c>
      <c r="G205" s="180">
        <f>ROUND(VLOOKUP($A205,'vehicle multiplier'!$B$2:$M$10,12)*VLOOKUP($A205,'vehicle multiplier'!$B$2:$M$10,(COLUMN(G205)-1))*VLOOKUP($B205,'vehicle multiplier'!$B$12:$L$61,(COLUMN(G205)-1)),0)</f>
        <v>0</v>
      </c>
      <c r="H205" s="180">
        <f>ROUND(VLOOKUP($A205,'vehicle multiplier'!$B$2:$M$10,12)*VLOOKUP($A205,'vehicle multiplier'!$B$2:$M$10,(COLUMN(H205)-1))*VLOOKUP($B205,'vehicle multiplier'!$B$12:$L$61,(COLUMN(H205)-1)),0)</f>
        <v>0</v>
      </c>
      <c r="I205" s="180">
        <f>ROUND(VLOOKUP($A205,'vehicle multiplier'!$B$2:$M$10,12)*VLOOKUP($A205,'vehicle multiplier'!$B$2:$M$10,(COLUMN(I205)-1))*VLOOKUP($B205,'vehicle multiplier'!$B$12:$L$61,(COLUMN(I205)-1)),0)</f>
        <v>0</v>
      </c>
      <c r="J205" s="180">
        <f>ROUND(VLOOKUP($A205,'vehicle multiplier'!$B$2:$M$10,12)*VLOOKUP($A205,'vehicle multiplier'!$B$2:$M$10,(COLUMN(J205)-1))*VLOOKUP($B205,'vehicle multiplier'!$B$12:$L$61,(COLUMN(J205)-1)),0)</f>
        <v>0</v>
      </c>
      <c r="K205" s="180">
        <f>ROUND(VLOOKUP($A205,'vehicle multiplier'!$B$2:$M$10,12)*VLOOKUP($A205,'vehicle multiplier'!$B$2:$M$10,(COLUMN(K205)-1))*VLOOKUP($B205,'vehicle multiplier'!$B$12:$L$61,(COLUMN(K205)-1)),0)</f>
        <v>0</v>
      </c>
      <c r="L205" s="180">
        <f>ROUND(VLOOKUP($A205,'vehicle multiplier'!$B$2:$M$10,12)*VLOOKUP($A205,'vehicle multiplier'!$B$2:$M$10,(COLUMN(L205)-1))*VLOOKUP($B205,'vehicle multiplier'!$B$12:$L$61,(COLUMN(L205)-1)),0)</f>
        <v>0</v>
      </c>
    </row>
    <row r="206" spans="1:12" x14ac:dyDescent="0.15">
      <c r="A206" s="138" t="s">
        <v>633</v>
      </c>
      <c r="B206" s="138">
        <v>5</v>
      </c>
      <c r="C206" s="136">
        <f>ROUND(VLOOKUP($A206,'vehicle multiplier'!$B$2:$M$10,12)*VLOOKUP($A206,'vehicle multiplier'!$B$2:$M$10,(COLUMN(C206)-1))*VLOOKUP($B206,'vehicle multiplier'!$B$12:$L$61,(COLUMN(C206)-1)),0)</f>
        <v>1344</v>
      </c>
      <c r="D206" s="136">
        <f>ROUND(VLOOKUP($A206,'vehicle multiplier'!$B$2:$M$10,12)*VLOOKUP($A206,'vehicle multiplier'!$B$2:$M$10,(COLUMN(D206)-1))*VLOOKUP($B206,'vehicle multiplier'!$B$12:$L$61,(COLUMN(D206)-1)),0)</f>
        <v>411</v>
      </c>
      <c r="E206" s="136">
        <f>ROUND(VLOOKUP($A206,'vehicle multiplier'!$B$2:$M$10,12)*VLOOKUP($A206,'vehicle multiplier'!$B$2:$M$10,(COLUMN(E206)-1))*VLOOKUP($B206,'vehicle multiplier'!$B$12:$L$61,(COLUMN(E206)-1)),0)</f>
        <v>352</v>
      </c>
      <c r="F206" s="180">
        <f>ROUND(VLOOKUP($A206,'vehicle multiplier'!$B$2:$M$10,12)*VLOOKUP($A206,'vehicle multiplier'!$B$2:$M$10,(COLUMN(F206)-1))*VLOOKUP($B206,'vehicle multiplier'!$B$12:$L$61,(COLUMN(F206)-1)),0)</f>
        <v>0</v>
      </c>
      <c r="G206" s="180">
        <f>ROUND(VLOOKUP($A206,'vehicle multiplier'!$B$2:$M$10,12)*VLOOKUP($A206,'vehicle multiplier'!$B$2:$M$10,(COLUMN(G206)-1))*VLOOKUP($B206,'vehicle multiplier'!$B$12:$L$61,(COLUMN(G206)-1)),0)</f>
        <v>0</v>
      </c>
      <c r="H206" s="180">
        <f>ROUND(VLOOKUP($A206,'vehicle multiplier'!$B$2:$M$10,12)*VLOOKUP($A206,'vehicle multiplier'!$B$2:$M$10,(COLUMN(H206)-1))*VLOOKUP($B206,'vehicle multiplier'!$B$12:$L$61,(COLUMN(H206)-1)),0)</f>
        <v>0</v>
      </c>
      <c r="I206" s="180">
        <f>ROUND(VLOOKUP($A206,'vehicle multiplier'!$B$2:$M$10,12)*VLOOKUP($A206,'vehicle multiplier'!$B$2:$M$10,(COLUMN(I206)-1))*VLOOKUP($B206,'vehicle multiplier'!$B$12:$L$61,(COLUMN(I206)-1)),0)</f>
        <v>0</v>
      </c>
      <c r="J206" s="180">
        <f>ROUND(VLOOKUP($A206,'vehicle multiplier'!$B$2:$M$10,12)*VLOOKUP($A206,'vehicle multiplier'!$B$2:$M$10,(COLUMN(J206)-1))*VLOOKUP($B206,'vehicle multiplier'!$B$12:$L$61,(COLUMN(J206)-1)),0)</f>
        <v>0</v>
      </c>
      <c r="K206" s="180">
        <f>ROUND(VLOOKUP($A206,'vehicle multiplier'!$B$2:$M$10,12)*VLOOKUP($A206,'vehicle multiplier'!$B$2:$M$10,(COLUMN(K206)-1))*VLOOKUP($B206,'vehicle multiplier'!$B$12:$L$61,(COLUMN(K206)-1)),0)</f>
        <v>0</v>
      </c>
      <c r="L206" s="180">
        <f>ROUND(VLOOKUP($A206,'vehicle multiplier'!$B$2:$M$10,12)*VLOOKUP($A206,'vehicle multiplier'!$B$2:$M$10,(COLUMN(L206)-1))*VLOOKUP($B206,'vehicle multiplier'!$B$12:$L$61,(COLUMN(L206)-1)),0)</f>
        <v>0</v>
      </c>
    </row>
    <row r="207" spans="1:12" x14ac:dyDescent="0.15">
      <c r="A207" s="138" t="s">
        <v>633</v>
      </c>
      <c r="B207" s="138">
        <v>6</v>
      </c>
      <c r="C207" s="136">
        <f>ROUND(VLOOKUP($A207,'vehicle multiplier'!$B$2:$M$10,12)*VLOOKUP($A207,'vehicle multiplier'!$B$2:$M$10,(COLUMN(C207)-1))*VLOOKUP($B207,'vehicle multiplier'!$B$12:$L$61,(COLUMN(C207)-1)),0)</f>
        <v>1368</v>
      </c>
      <c r="D207" s="136">
        <f>ROUND(VLOOKUP($A207,'vehicle multiplier'!$B$2:$M$10,12)*VLOOKUP($A207,'vehicle multiplier'!$B$2:$M$10,(COLUMN(D207)-1))*VLOOKUP($B207,'vehicle multiplier'!$B$12:$L$61,(COLUMN(D207)-1)),0)</f>
        <v>418</v>
      </c>
      <c r="E207" s="136">
        <f>ROUND(VLOOKUP($A207,'vehicle multiplier'!$B$2:$M$10,12)*VLOOKUP($A207,'vehicle multiplier'!$B$2:$M$10,(COLUMN(E207)-1))*VLOOKUP($B207,'vehicle multiplier'!$B$12:$L$61,(COLUMN(E207)-1)),0)</f>
        <v>359</v>
      </c>
      <c r="F207" s="180">
        <f>ROUND(VLOOKUP($A207,'vehicle multiplier'!$B$2:$M$10,12)*VLOOKUP($A207,'vehicle multiplier'!$B$2:$M$10,(COLUMN(F207)-1))*VLOOKUP($B207,'vehicle multiplier'!$B$12:$L$61,(COLUMN(F207)-1)),0)</f>
        <v>0</v>
      </c>
      <c r="G207" s="180">
        <f>ROUND(VLOOKUP($A207,'vehicle multiplier'!$B$2:$M$10,12)*VLOOKUP($A207,'vehicle multiplier'!$B$2:$M$10,(COLUMN(G207)-1))*VLOOKUP($B207,'vehicle multiplier'!$B$12:$L$61,(COLUMN(G207)-1)),0)</f>
        <v>0</v>
      </c>
      <c r="H207" s="180">
        <f>ROUND(VLOOKUP($A207,'vehicle multiplier'!$B$2:$M$10,12)*VLOOKUP($A207,'vehicle multiplier'!$B$2:$M$10,(COLUMN(H207)-1))*VLOOKUP($B207,'vehicle multiplier'!$B$12:$L$61,(COLUMN(H207)-1)),0)</f>
        <v>0</v>
      </c>
      <c r="I207" s="180">
        <f>ROUND(VLOOKUP($A207,'vehicle multiplier'!$B$2:$M$10,12)*VLOOKUP($A207,'vehicle multiplier'!$B$2:$M$10,(COLUMN(I207)-1))*VLOOKUP($B207,'vehicle multiplier'!$B$12:$L$61,(COLUMN(I207)-1)),0)</f>
        <v>0</v>
      </c>
      <c r="J207" s="180">
        <f>ROUND(VLOOKUP($A207,'vehicle multiplier'!$B$2:$M$10,12)*VLOOKUP($A207,'vehicle multiplier'!$B$2:$M$10,(COLUMN(J207)-1))*VLOOKUP($B207,'vehicle multiplier'!$B$12:$L$61,(COLUMN(J207)-1)),0)</f>
        <v>0</v>
      </c>
      <c r="K207" s="180">
        <f>ROUND(VLOOKUP($A207,'vehicle multiplier'!$B$2:$M$10,12)*VLOOKUP($A207,'vehicle multiplier'!$B$2:$M$10,(COLUMN(K207)-1))*VLOOKUP($B207,'vehicle multiplier'!$B$12:$L$61,(COLUMN(K207)-1)),0)</f>
        <v>0</v>
      </c>
      <c r="L207" s="180">
        <f>ROUND(VLOOKUP($A207,'vehicle multiplier'!$B$2:$M$10,12)*VLOOKUP($A207,'vehicle multiplier'!$B$2:$M$10,(COLUMN(L207)-1))*VLOOKUP($B207,'vehicle multiplier'!$B$12:$L$61,(COLUMN(L207)-1)),0)</f>
        <v>0</v>
      </c>
    </row>
    <row r="208" spans="1:12" x14ac:dyDescent="0.15">
      <c r="A208" s="138" t="s">
        <v>633</v>
      </c>
      <c r="B208" s="138">
        <v>7</v>
      </c>
      <c r="C208" s="136">
        <f>ROUND(VLOOKUP($A208,'vehicle multiplier'!$B$2:$M$10,12)*VLOOKUP($A208,'vehicle multiplier'!$B$2:$M$10,(COLUMN(C208)-1))*VLOOKUP($B208,'vehicle multiplier'!$B$12:$L$61,(COLUMN(C208)-1)),0)</f>
        <v>1393</v>
      </c>
      <c r="D208" s="136">
        <f>ROUND(VLOOKUP($A208,'vehicle multiplier'!$B$2:$M$10,12)*VLOOKUP($A208,'vehicle multiplier'!$B$2:$M$10,(COLUMN(D208)-1))*VLOOKUP($B208,'vehicle multiplier'!$B$12:$L$61,(COLUMN(D208)-1)),0)</f>
        <v>426</v>
      </c>
      <c r="E208" s="136">
        <f>ROUND(VLOOKUP($A208,'vehicle multiplier'!$B$2:$M$10,12)*VLOOKUP($A208,'vehicle multiplier'!$B$2:$M$10,(COLUMN(E208)-1))*VLOOKUP($B208,'vehicle multiplier'!$B$12:$L$61,(COLUMN(E208)-1)),0)</f>
        <v>365</v>
      </c>
      <c r="F208" s="180">
        <f>ROUND(VLOOKUP($A208,'vehicle multiplier'!$B$2:$M$10,12)*VLOOKUP($A208,'vehicle multiplier'!$B$2:$M$10,(COLUMN(F208)-1))*VLOOKUP($B208,'vehicle multiplier'!$B$12:$L$61,(COLUMN(F208)-1)),0)</f>
        <v>0</v>
      </c>
      <c r="G208" s="180">
        <f>ROUND(VLOOKUP($A208,'vehicle multiplier'!$B$2:$M$10,12)*VLOOKUP($A208,'vehicle multiplier'!$B$2:$M$10,(COLUMN(G208)-1))*VLOOKUP($B208,'vehicle multiplier'!$B$12:$L$61,(COLUMN(G208)-1)),0)</f>
        <v>0</v>
      </c>
      <c r="H208" s="180">
        <f>ROUND(VLOOKUP($A208,'vehicle multiplier'!$B$2:$M$10,12)*VLOOKUP($A208,'vehicle multiplier'!$B$2:$M$10,(COLUMN(H208)-1))*VLOOKUP($B208,'vehicle multiplier'!$B$12:$L$61,(COLUMN(H208)-1)),0)</f>
        <v>0</v>
      </c>
      <c r="I208" s="180">
        <f>ROUND(VLOOKUP($A208,'vehicle multiplier'!$B$2:$M$10,12)*VLOOKUP($A208,'vehicle multiplier'!$B$2:$M$10,(COLUMN(I208)-1))*VLOOKUP($B208,'vehicle multiplier'!$B$12:$L$61,(COLUMN(I208)-1)),0)</f>
        <v>0</v>
      </c>
      <c r="J208" s="180">
        <f>ROUND(VLOOKUP($A208,'vehicle multiplier'!$B$2:$M$10,12)*VLOOKUP($A208,'vehicle multiplier'!$B$2:$M$10,(COLUMN(J208)-1))*VLOOKUP($B208,'vehicle multiplier'!$B$12:$L$61,(COLUMN(J208)-1)),0)</f>
        <v>0</v>
      </c>
      <c r="K208" s="180">
        <f>ROUND(VLOOKUP($A208,'vehicle multiplier'!$B$2:$M$10,12)*VLOOKUP($A208,'vehicle multiplier'!$B$2:$M$10,(COLUMN(K208)-1))*VLOOKUP($B208,'vehicle multiplier'!$B$12:$L$61,(COLUMN(K208)-1)),0)</f>
        <v>0</v>
      </c>
      <c r="L208" s="180">
        <f>ROUND(VLOOKUP($A208,'vehicle multiplier'!$B$2:$M$10,12)*VLOOKUP($A208,'vehicle multiplier'!$B$2:$M$10,(COLUMN(L208)-1))*VLOOKUP($B208,'vehicle multiplier'!$B$12:$L$61,(COLUMN(L208)-1)),0)</f>
        <v>0</v>
      </c>
    </row>
    <row r="209" spans="1:12" x14ac:dyDescent="0.15">
      <c r="A209" s="138" t="s">
        <v>633</v>
      </c>
      <c r="B209" s="138">
        <v>8</v>
      </c>
      <c r="C209" s="136">
        <f>ROUND(VLOOKUP($A209,'vehicle multiplier'!$B$2:$M$10,12)*VLOOKUP($A209,'vehicle multiplier'!$B$2:$M$10,(COLUMN(C209)-1))*VLOOKUP($B209,'vehicle multiplier'!$B$12:$L$61,(COLUMN(C209)-1)),0)</f>
        <v>1417</v>
      </c>
      <c r="D209" s="136">
        <f>ROUND(VLOOKUP($A209,'vehicle multiplier'!$B$2:$M$10,12)*VLOOKUP($A209,'vehicle multiplier'!$B$2:$M$10,(COLUMN(D209)-1))*VLOOKUP($B209,'vehicle multiplier'!$B$12:$L$61,(COLUMN(D209)-1)),0)</f>
        <v>433</v>
      </c>
      <c r="E209" s="136">
        <f>ROUND(VLOOKUP($A209,'vehicle multiplier'!$B$2:$M$10,12)*VLOOKUP($A209,'vehicle multiplier'!$B$2:$M$10,(COLUMN(E209)-1))*VLOOKUP($B209,'vehicle multiplier'!$B$12:$L$61,(COLUMN(E209)-1)),0)</f>
        <v>371</v>
      </c>
      <c r="F209" s="180">
        <f>ROUND(VLOOKUP($A209,'vehicle multiplier'!$B$2:$M$10,12)*VLOOKUP($A209,'vehicle multiplier'!$B$2:$M$10,(COLUMN(F209)-1))*VLOOKUP($B209,'vehicle multiplier'!$B$12:$L$61,(COLUMN(F209)-1)),0)</f>
        <v>0</v>
      </c>
      <c r="G209" s="180">
        <f>ROUND(VLOOKUP($A209,'vehicle multiplier'!$B$2:$M$10,12)*VLOOKUP($A209,'vehicle multiplier'!$B$2:$M$10,(COLUMN(G209)-1))*VLOOKUP($B209,'vehicle multiplier'!$B$12:$L$61,(COLUMN(G209)-1)),0)</f>
        <v>0</v>
      </c>
      <c r="H209" s="180">
        <f>ROUND(VLOOKUP($A209,'vehicle multiplier'!$B$2:$M$10,12)*VLOOKUP($A209,'vehicle multiplier'!$B$2:$M$10,(COLUMN(H209)-1))*VLOOKUP($B209,'vehicle multiplier'!$B$12:$L$61,(COLUMN(H209)-1)),0)</f>
        <v>0</v>
      </c>
      <c r="I209" s="180">
        <f>ROUND(VLOOKUP($A209,'vehicle multiplier'!$B$2:$M$10,12)*VLOOKUP($A209,'vehicle multiplier'!$B$2:$M$10,(COLUMN(I209)-1))*VLOOKUP($B209,'vehicle multiplier'!$B$12:$L$61,(COLUMN(I209)-1)),0)</f>
        <v>0</v>
      </c>
      <c r="J209" s="180">
        <f>ROUND(VLOOKUP($A209,'vehicle multiplier'!$B$2:$M$10,12)*VLOOKUP($A209,'vehicle multiplier'!$B$2:$M$10,(COLUMN(J209)-1))*VLOOKUP($B209,'vehicle multiplier'!$B$12:$L$61,(COLUMN(J209)-1)),0)</f>
        <v>0</v>
      </c>
      <c r="K209" s="180">
        <f>ROUND(VLOOKUP($A209,'vehicle multiplier'!$B$2:$M$10,12)*VLOOKUP($A209,'vehicle multiplier'!$B$2:$M$10,(COLUMN(K209)-1))*VLOOKUP($B209,'vehicle multiplier'!$B$12:$L$61,(COLUMN(K209)-1)),0)</f>
        <v>0</v>
      </c>
      <c r="L209" s="180">
        <f>ROUND(VLOOKUP($A209,'vehicle multiplier'!$B$2:$M$10,12)*VLOOKUP($A209,'vehicle multiplier'!$B$2:$M$10,(COLUMN(L209)-1))*VLOOKUP($B209,'vehicle multiplier'!$B$12:$L$61,(COLUMN(L209)-1)),0)</f>
        <v>0</v>
      </c>
    </row>
    <row r="210" spans="1:12" x14ac:dyDescent="0.15">
      <c r="A210" s="138" t="s">
        <v>633</v>
      </c>
      <c r="B210" s="138">
        <v>9</v>
      </c>
      <c r="C210" s="136">
        <f>ROUND(VLOOKUP($A210,'vehicle multiplier'!$B$2:$M$10,12)*VLOOKUP($A210,'vehicle multiplier'!$B$2:$M$10,(COLUMN(C210)-1))*VLOOKUP($B210,'vehicle multiplier'!$B$12:$L$61,(COLUMN(C210)-1)),0)</f>
        <v>1442</v>
      </c>
      <c r="D210" s="136">
        <f>ROUND(VLOOKUP($A210,'vehicle multiplier'!$B$2:$M$10,12)*VLOOKUP($A210,'vehicle multiplier'!$B$2:$M$10,(COLUMN(D210)-1))*VLOOKUP($B210,'vehicle multiplier'!$B$12:$L$61,(COLUMN(D210)-1)),0)</f>
        <v>440</v>
      </c>
      <c r="E210" s="136">
        <f>ROUND(VLOOKUP($A210,'vehicle multiplier'!$B$2:$M$10,12)*VLOOKUP($A210,'vehicle multiplier'!$B$2:$M$10,(COLUMN(E210)-1))*VLOOKUP($B210,'vehicle multiplier'!$B$12:$L$61,(COLUMN(E210)-1)),0)</f>
        <v>378</v>
      </c>
      <c r="F210" s="180">
        <f>ROUND(VLOOKUP($A210,'vehicle multiplier'!$B$2:$M$10,12)*VLOOKUP($A210,'vehicle multiplier'!$B$2:$M$10,(COLUMN(F210)-1))*VLOOKUP($B210,'vehicle multiplier'!$B$12:$L$61,(COLUMN(F210)-1)),0)</f>
        <v>0</v>
      </c>
      <c r="G210" s="180">
        <f>ROUND(VLOOKUP($A210,'vehicle multiplier'!$B$2:$M$10,12)*VLOOKUP($A210,'vehicle multiplier'!$B$2:$M$10,(COLUMN(G210)-1))*VLOOKUP($B210,'vehicle multiplier'!$B$12:$L$61,(COLUMN(G210)-1)),0)</f>
        <v>0</v>
      </c>
      <c r="H210" s="180">
        <f>ROUND(VLOOKUP($A210,'vehicle multiplier'!$B$2:$M$10,12)*VLOOKUP($A210,'vehicle multiplier'!$B$2:$M$10,(COLUMN(H210)-1))*VLOOKUP($B210,'vehicle multiplier'!$B$12:$L$61,(COLUMN(H210)-1)),0)</f>
        <v>0</v>
      </c>
      <c r="I210" s="180">
        <f>ROUND(VLOOKUP($A210,'vehicle multiplier'!$B$2:$M$10,12)*VLOOKUP($A210,'vehicle multiplier'!$B$2:$M$10,(COLUMN(I210)-1))*VLOOKUP($B210,'vehicle multiplier'!$B$12:$L$61,(COLUMN(I210)-1)),0)</f>
        <v>0</v>
      </c>
      <c r="J210" s="180">
        <f>ROUND(VLOOKUP($A210,'vehicle multiplier'!$B$2:$M$10,12)*VLOOKUP($A210,'vehicle multiplier'!$B$2:$M$10,(COLUMN(J210)-1))*VLOOKUP($B210,'vehicle multiplier'!$B$12:$L$61,(COLUMN(J210)-1)),0)</f>
        <v>0</v>
      </c>
      <c r="K210" s="180">
        <f>ROUND(VLOOKUP($A210,'vehicle multiplier'!$B$2:$M$10,12)*VLOOKUP($A210,'vehicle multiplier'!$B$2:$M$10,(COLUMN(K210)-1))*VLOOKUP($B210,'vehicle multiplier'!$B$12:$L$61,(COLUMN(K210)-1)),0)</f>
        <v>0</v>
      </c>
      <c r="L210" s="180">
        <f>ROUND(VLOOKUP($A210,'vehicle multiplier'!$B$2:$M$10,12)*VLOOKUP($A210,'vehicle multiplier'!$B$2:$M$10,(COLUMN(L210)-1))*VLOOKUP($B210,'vehicle multiplier'!$B$12:$L$61,(COLUMN(L210)-1)),0)</f>
        <v>0</v>
      </c>
    </row>
    <row r="211" spans="1:12" x14ac:dyDescent="0.15">
      <c r="A211" s="138" t="s">
        <v>633</v>
      </c>
      <c r="B211" s="138">
        <v>10</v>
      </c>
      <c r="C211" s="136">
        <f>ROUND(VLOOKUP($A211,'vehicle multiplier'!$B$2:$M$10,12)*VLOOKUP($A211,'vehicle multiplier'!$B$2:$M$10,(COLUMN(C211)-1))*VLOOKUP($B211,'vehicle multiplier'!$B$12:$L$61,(COLUMN(C211)-1)),0)</f>
        <v>1466</v>
      </c>
      <c r="D211" s="136">
        <f>ROUND(VLOOKUP($A211,'vehicle multiplier'!$B$2:$M$10,12)*VLOOKUP($A211,'vehicle multiplier'!$B$2:$M$10,(COLUMN(D211)-1))*VLOOKUP($B211,'vehicle multiplier'!$B$12:$L$61,(COLUMN(D211)-1)),0)</f>
        <v>448</v>
      </c>
      <c r="E211" s="136">
        <f>ROUND(VLOOKUP($A211,'vehicle multiplier'!$B$2:$M$10,12)*VLOOKUP($A211,'vehicle multiplier'!$B$2:$M$10,(COLUMN(E211)-1))*VLOOKUP($B211,'vehicle multiplier'!$B$12:$L$61,(COLUMN(E211)-1)),0)</f>
        <v>384</v>
      </c>
      <c r="F211" s="180">
        <f>ROUND(VLOOKUP($A211,'vehicle multiplier'!$B$2:$M$10,12)*VLOOKUP($A211,'vehicle multiplier'!$B$2:$M$10,(COLUMN(F211)-1))*VLOOKUP($B211,'vehicle multiplier'!$B$12:$L$61,(COLUMN(F211)-1)),0)</f>
        <v>0</v>
      </c>
      <c r="G211" s="180">
        <f>ROUND(VLOOKUP($A211,'vehicle multiplier'!$B$2:$M$10,12)*VLOOKUP($A211,'vehicle multiplier'!$B$2:$M$10,(COLUMN(G211)-1))*VLOOKUP($B211,'vehicle multiplier'!$B$12:$L$61,(COLUMN(G211)-1)),0)</f>
        <v>0</v>
      </c>
      <c r="H211" s="180">
        <f>ROUND(VLOOKUP($A211,'vehicle multiplier'!$B$2:$M$10,12)*VLOOKUP($A211,'vehicle multiplier'!$B$2:$M$10,(COLUMN(H211)-1))*VLOOKUP($B211,'vehicle multiplier'!$B$12:$L$61,(COLUMN(H211)-1)),0)</f>
        <v>0</v>
      </c>
      <c r="I211" s="180">
        <f>ROUND(VLOOKUP($A211,'vehicle multiplier'!$B$2:$M$10,12)*VLOOKUP($A211,'vehicle multiplier'!$B$2:$M$10,(COLUMN(I211)-1))*VLOOKUP($B211,'vehicle multiplier'!$B$12:$L$61,(COLUMN(I211)-1)),0)</f>
        <v>0</v>
      </c>
      <c r="J211" s="180">
        <f>ROUND(VLOOKUP($A211,'vehicle multiplier'!$B$2:$M$10,12)*VLOOKUP($A211,'vehicle multiplier'!$B$2:$M$10,(COLUMN(J211)-1))*VLOOKUP($B211,'vehicle multiplier'!$B$12:$L$61,(COLUMN(J211)-1)),0)</f>
        <v>0</v>
      </c>
      <c r="K211" s="180">
        <f>ROUND(VLOOKUP($A211,'vehicle multiplier'!$B$2:$M$10,12)*VLOOKUP($A211,'vehicle multiplier'!$B$2:$M$10,(COLUMN(K211)-1))*VLOOKUP($B211,'vehicle multiplier'!$B$12:$L$61,(COLUMN(K211)-1)),0)</f>
        <v>0</v>
      </c>
      <c r="L211" s="180">
        <f>ROUND(VLOOKUP($A211,'vehicle multiplier'!$B$2:$M$10,12)*VLOOKUP($A211,'vehicle multiplier'!$B$2:$M$10,(COLUMN(L211)-1))*VLOOKUP($B211,'vehicle multiplier'!$B$12:$L$61,(COLUMN(L211)-1)),0)</f>
        <v>0</v>
      </c>
    </row>
    <row r="212" spans="1:12" x14ac:dyDescent="0.15">
      <c r="A212" s="138" t="s">
        <v>633</v>
      </c>
      <c r="B212" s="138">
        <v>11</v>
      </c>
      <c r="C212" s="136">
        <f>ROUND(VLOOKUP($A212,'vehicle multiplier'!$B$2:$M$10,12)*VLOOKUP($A212,'vehicle multiplier'!$B$2:$M$10,(COLUMN(C212)-1))*VLOOKUP($B212,'vehicle multiplier'!$B$12:$L$61,(COLUMN(C212)-1)),0)</f>
        <v>1490</v>
      </c>
      <c r="D212" s="136">
        <f>ROUND(VLOOKUP($A212,'vehicle multiplier'!$B$2:$M$10,12)*VLOOKUP($A212,'vehicle multiplier'!$B$2:$M$10,(COLUMN(D212)-1))*VLOOKUP($B212,'vehicle multiplier'!$B$12:$L$61,(COLUMN(D212)-1)),0)</f>
        <v>455</v>
      </c>
      <c r="E212" s="136">
        <f>ROUND(VLOOKUP($A212,'vehicle multiplier'!$B$2:$M$10,12)*VLOOKUP($A212,'vehicle multiplier'!$B$2:$M$10,(COLUMN(E212)-1))*VLOOKUP($B212,'vehicle multiplier'!$B$12:$L$61,(COLUMN(E212)-1)),0)</f>
        <v>391</v>
      </c>
      <c r="F212" s="180">
        <f>ROUND(VLOOKUP($A212,'vehicle multiplier'!$B$2:$M$10,12)*VLOOKUP($A212,'vehicle multiplier'!$B$2:$M$10,(COLUMN(F212)-1))*VLOOKUP($B212,'vehicle multiplier'!$B$12:$L$61,(COLUMN(F212)-1)),0)</f>
        <v>0</v>
      </c>
      <c r="G212" s="180">
        <f>ROUND(VLOOKUP($A212,'vehicle multiplier'!$B$2:$M$10,12)*VLOOKUP($A212,'vehicle multiplier'!$B$2:$M$10,(COLUMN(G212)-1))*VLOOKUP($B212,'vehicle multiplier'!$B$12:$L$61,(COLUMN(G212)-1)),0)</f>
        <v>0</v>
      </c>
      <c r="H212" s="180">
        <f>ROUND(VLOOKUP($A212,'vehicle multiplier'!$B$2:$M$10,12)*VLOOKUP($A212,'vehicle multiplier'!$B$2:$M$10,(COLUMN(H212)-1))*VLOOKUP($B212,'vehicle multiplier'!$B$12:$L$61,(COLUMN(H212)-1)),0)</f>
        <v>0</v>
      </c>
      <c r="I212" s="180">
        <f>ROUND(VLOOKUP($A212,'vehicle multiplier'!$B$2:$M$10,12)*VLOOKUP($A212,'vehicle multiplier'!$B$2:$M$10,(COLUMN(I212)-1))*VLOOKUP($B212,'vehicle multiplier'!$B$12:$L$61,(COLUMN(I212)-1)),0)</f>
        <v>0</v>
      </c>
      <c r="J212" s="180">
        <f>ROUND(VLOOKUP($A212,'vehicle multiplier'!$B$2:$M$10,12)*VLOOKUP($A212,'vehicle multiplier'!$B$2:$M$10,(COLUMN(J212)-1))*VLOOKUP($B212,'vehicle multiplier'!$B$12:$L$61,(COLUMN(J212)-1)),0)</f>
        <v>0</v>
      </c>
      <c r="K212" s="180">
        <f>ROUND(VLOOKUP($A212,'vehicle multiplier'!$B$2:$M$10,12)*VLOOKUP($A212,'vehicle multiplier'!$B$2:$M$10,(COLUMN(K212)-1))*VLOOKUP($B212,'vehicle multiplier'!$B$12:$L$61,(COLUMN(K212)-1)),0)</f>
        <v>0</v>
      </c>
      <c r="L212" s="180">
        <f>ROUND(VLOOKUP($A212,'vehicle multiplier'!$B$2:$M$10,12)*VLOOKUP($A212,'vehicle multiplier'!$B$2:$M$10,(COLUMN(L212)-1))*VLOOKUP($B212,'vehicle multiplier'!$B$12:$L$61,(COLUMN(L212)-1)),0)</f>
        <v>0</v>
      </c>
    </row>
    <row r="213" spans="1:12" x14ac:dyDescent="0.15">
      <c r="A213" s="138" t="s">
        <v>633</v>
      </c>
      <c r="B213" s="138">
        <v>12</v>
      </c>
      <c r="C213" s="136">
        <f>ROUND(VLOOKUP($A213,'vehicle multiplier'!$B$2:$M$10,12)*VLOOKUP($A213,'vehicle multiplier'!$B$2:$M$10,(COLUMN(C213)-1))*VLOOKUP($B213,'vehicle multiplier'!$B$12:$L$61,(COLUMN(C213)-1)),0)</f>
        <v>1515</v>
      </c>
      <c r="D213" s="136">
        <f>ROUND(VLOOKUP($A213,'vehicle multiplier'!$B$2:$M$10,12)*VLOOKUP($A213,'vehicle multiplier'!$B$2:$M$10,(COLUMN(D213)-1))*VLOOKUP($B213,'vehicle multiplier'!$B$12:$L$61,(COLUMN(D213)-1)),0)</f>
        <v>463</v>
      </c>
      <c r="E213" s="136">
        <f>ROUND(VLOOKUP($A213,'vehicle multiplier'!$B$2:$M$10,12)*VLOOKUP($A213,'vehicle multiplier'!$B$2:$M$10,(COLUMN(E213)-1))*VLOOKUP($B213,'vehicle multiplier'!$B$12:$L$61,(COLUMN(E213)-1)),0)</f>
        <v>397</v>
      </c>
      <c r="F213" s="180">
        <f>ROUND(VLOOKUP($A213,'vehicle multiplier'!$B$2:$M$10,12)*VLOOKUP($A213,'vehicle multiplier'!$B$2:$M$10,(COLUMN(F213)-1))*VLOOKUP($B213,'vehicle multiplier'!$B$12:$L$61,(COLUMN(F213)-1)),0)</f>
        <v>0</v>
      </c>
      <c r="G213" s="180">
        <f>ROUND(VLOOKUP($A213,'vehicle multiplier'!$B$2:$M$10,12)*VLOOKUP($A213,'vehicle multiplier'!$B$2:$M$10,(COLUMN(G213)-1))*VLOOKUP($B213,'vehicle multiplier'!$B$12:$L$61,(COLUMN(G213)-1)),0)</f>
        <v>0</v>
      </c>
      <c r="H213" s="180">
        <f>ROUND(VLOOKUP($A213,'vehicle multiplier'!$B$2:$M$10,12)*VLOOKUP($A213,'vehicle multiplier'!$B$2:$M$10,(COLUMN(H213)-1))*VLOOKUP($B213,'vehicle multiplier'!$B$12:$L$61,(COLUMN(H213)-1)),0)</f>
        <v>0</v>
      </c>
      <c r="I213" s="180">
        <f>ROUND(VLOOKUP($A213,'vehicle multiplier'!$B$2:$M$10,12)*VLOOKUP($A213,'vehicle multiplier'!$B$2:$M$10,(COLUMN(I213)-1))*VLOOKUP($B213,'vehicle multiplier'!$B$12:$L$61,(COLUMN(I213)-1)),0)</f>
        <v>0</v>
      </c>
      <c r="J213" s="180">
        <f>ROUND(VLOOKUP($A213,'vehicle multiplier'!$B$2:$M$10,12)*VLOOKUP($A213,'vehicle multiplier'!$B$2:$M$10,(COLUMN(J213)-1))*VLOOKUP($B213,'vehicle multiplier'!$B$12:$L$61,(COLUMN(J213)-1)),0)</f>
        <v>0</v>
      </c>
      <c r="K213" s="180">
        <f>ROUND(VLOOKUP($A213,'vehicle multiplier'!$B$2:$M$10,12)*VLOOKUP($A213,'vehicle multiplier'!$B$2:$M$10,(COLUMN(K213)-1))*VLOOKUP($B213,'vehicle multiplier'!$B$12:$L$61,(COLUMN(K213)-1)),0)</f>
        <v>0</v>
      </c>
      <c r="L213" s="180">
        <f>ROUND(VLOOKUP($A213,'vehicle multiplier'!$B$2:$M$10,12)*VLOOKUP($A213,'vehicle multiplier'!$B$2:$M$10,(COLUMN(L213)-1))*VLOOKUP($B213,'vehicle multiplier'!$B$12:$L$61,(COLUMN(L213)-1)),0)</f>
        <v>0</v>
      </c>
    </row>
    <row r="214" spans="1:12" x14ac:dyDescent="0.15">
      <c r="A214" s="138" t="s">
        <v>633</v>
      </c>
      <c r="B214" s="138">
        <v>13</v>
      </c>
      <c r="C214" s="136">
        <f>ROUND(VLOOKUP($A214,'vehicle multiplier'!$B$2:$M$10,12)*VLOOKUP($A214,'vehicle multiplier'!$B$2:$M$10,(COLUMN(C214)-1))*VLOOKUP($B214,'vehicle multiplier'!$B$12:$L$61,(COLUMN(C214)-1)),0)</f>
        <v>1539</v>
      </c>
      <c r="D214" s="136">
        <f>ROUND(VLOOKUP($A214,'vehicle multiplier'!$B$2:$M$10,12)*VLOOKUP($A214,'vehicle multiplier'!$B$2:$M$10,(COLUMN(D214)-1))*VLOOKUP($B214,'vehicle multiplier'!$B$12:$L$61,(COLUMN(D214)-1)),0)</f>
        <v>470</v>
      </c>
      <c r="E214" s="136">
        <f>ROUND(VLOOKUP($A214,'vehicle multiplier'!$B$2:$M$10,12)*VLOOKUP($A214,'vehicle multiplier'!$B$2:$M$10,(COLUMN(E214)-1))*VLOOKUP($B214,'vehicle multiplier'!$B$12:$L$61,(COLUMN(E214)-1)),0)</f>
        <v>403</v>
      </c>
      <c r="F214" s="180">
        <f>ROUND(VLOOKUP($A214,'vehicle multiplier'!$B$2:$M$10,12)*VLOOKUP($A214,'vehicle multiplier'!$B$2:$M$10,(COLUMN(F214)-1))*VLOOKUP($B214,'vehicle multiplier'!$B$12:$L$61,(COLUMN(F214)-1)),0)</f>
        <v>0</v>
      </c>
      <c r="G214" s="180">
        <f>ROUND(VLOOKUP($A214,'vehicle multiplier'!$B$2:$M$10,12)*VLOOKUP($A214,'vehicle multiplier'!$B$2:$M$10,(COLUMN(G214)-1))*VLOOKUP($B214,'vehicle multiplier'!$B$12:$L$61,(COLUMN(G214)-1)),0)</f>
        <v>0</v>
      </c>
      <c r="H214" s="180">
        <f>ROUND(VLOOKUP($A214,'vehicle multiplier'!$B$2:$M$10,12)*VLOOKUP($A214,'vehicle multiplier'!$B$2:$M$10,(COLUMN(H214)-1))*VLOOKUP($B214,'vehicle multiplier'!$B$12:$L$61,(COLUMN(H214)-1)),0)</f>
        <v>0</v>
      </c>
      <c r="I214" s="180">
        <f>ROUND(VLOOKUP($A214,'vehicle multiplier'!$B$2:$M$10,12)*VLOOKUP($A214,'vehicle multiplier'!$B$2:$M$10,(COLUMN(I214)-1))*VLOOKUP($B214,'vehicle multiplier'!$B$12:$L$61,(COLUMN(I214)-1)),0)</f>
        <v>0</v>
      </c>
      <c r="J214" s="180">
        <f>ROUND(VLOOKUP($A214,'vehicle multiplier'!$B$2:$M$10,12)*VLOOKUP($A214,'vehicle multiplier'!$B$2:$M$10,(COLUMN(J214)-1))*VLOOKUP($B214,'vehicle multiplier'!$B$12:$L$61,(COLUMN(J214)-1)),0)</f>
        <v>0</v>
      </c>
      <c r="K214" s="180">
        <f>ROUND(VLOOKUP($A214,'vehicle multiplier'!$B$2:$M$10,12)*VLOOKUP($A214,'vehicle multiplier'!$B$2:$M$10,(COLUMN(K214)-1))*VLOOKUP($B214,'vehicle multiplier'!$B$12:$L$61,(COLUMN(K214)-1)),0)</f>
        <v>0</v>
      </c>
      <c r="L214" s="180">
        <f>ROUND(VLOOKUP($A214,'vehicle multiplier'!$B$2:$M$10,12)*VLOOKUP($A214,'vehicle multiplier'!$B$2:$M$10,(COLUMN(L214)-1))*VLOOKUP($B214,'vehicle multiplier'!$B$12:$L$61,(COLUMN(L214)-1)),0)</f>
        <v>0</v>
      </c>
    </row>
    <row r="215" spans="1:12" x14ac:dyDescent="0.15">
      <c r="A215" s="138" t="s">
        <v>633</v>
      </c>
      <c r="B215" s="138">
        <v>14</v>
      </c>
      <c r="C215" s="136">
        <f>ROUND(VLOOKUP($A215,'vehicle multiplier'!$B$2:$M$10,12)*VLOOKUP($A215,'vehicle multiplier'!$B$2:$M$10,(COLUMN(C215)-1))*VLOOKUP($B215,'vehicle multiplier'!$B$12:$L$61,(COLUMN(C215)-1)),0)</f>
        <v>1564</v>
      </c>
      <c r="D215" s="136">
        <f>ROUND(VLOOKUP($A215,'vehicle multiplier'!$B$2:$M$10,12)*VLOOKUP($A215,'vehicle multiplier'!$B$2:$M$10,(COLUMN(D215)-1))*VLOOKUP($B215,'vehicle multiplier'!$B$12:$L$61,(COLUMN(D215)-1)),0)</f>
        <v>478</v>
      </c>
      <c r="E215" s="136">
        <f>ROUND(VLOOKUP($A215,'vehicle multiplier'!$B$2:$M$10,12)*VLOOKUP($A215,'vehicle multiplier'!$B$2:$M$10,(COLUMN(E215)-1))*VLOOKUP($B215,'vehicle multiplier'!$B$12:$L$61,(COLUMN(E215)-1)),0)</f>
        <v>410</v>
      </c>
      <c r="F215" s="180">
        <f>ROUND(VLOOKUP($A215,'vehicle multiplier'!$B$2:$M$10,12)*VLOOKUP($A215,'vehicle multiplier'!$B$2:$M$10,(COLUMN(F215)-1))*VLOOKUP($B215,'vehicle multiplier'!$B$12:$L$61,(COLUMN(F215)-1)),0)</f>
        <v>0</v>
      </c>
      <c r="G215" s="180">
        <f>ROUND(VLOOKUP($A215,'vehicle multiplier'!$B$2:$M$10,12)*VLOOKUP($A215,'vehicle multiplier'!$B$2:$M$10,(COLUMN(G215)-1))*VLOOKUP($B215,'vehicle multiplier'!$B$12:$L$61,(COLUMN(G215)-1)),0)</f>
        <v>0</v>
      </c>
      <c r="H215" s="180">
        <f>ROUND(VLOOKUP($A215,'vehicle multiplier'!$B$2:$M$10,12)*VLOOKUP($A215,'vehicle multiplier'!$B$2:$M$10,(COLUMN(H215)-1))*VLOOKUP($B215,'vehicle multiplier'!$B$12:$L$61,(COLUMN(H215)-1)),0)</f>
        <v>0</v>
      </c>
      <c r="I215" s="180">
        <f>ROUND(VLOOKUP($A215,'vehicle multiplier'!$B$2:$M$10,12)*VLOOKUP($A215,'vehicle multiplier'!$B$2:$M$10,(COLUMN(I215)-1))*VLOOKUP($B215,'vehicle multiplier'!$B$12:$L$61,(COLUMN(I215)-1)),0)</f>
        <v>0</v>
      </c>
      <c r="J215" s="180">
        <f>ROUND(VLOOKUP($A215,'vehicle multiplier'!$B$2:$M$10,12)*VLOOKUP($A215,'vehicle multiplier'!$B$2:$M$10,(COLUMN(J215)-1))*VLOOKUP($B215,'vehicle multiplier'!$B$12:$L$61,(COLUMN(J215)-1)),0)</f>
        <v>0</v>
      </c>
      <c r="K215" s="180">
        <f>ROUND(VLOOKUP($A215,'vehicle multiplier'!$B$2:$M$10,12)*VLOOKUP($A215,'vehicle multiplier'!$B$2:$M$10,(COLUMN(K215)-1))*VLOOKUP($B215,'vehicle multiplier'!$B$12:$L$61,(COLUMN(K215)-1)),0)</f>
        <v>0</v>
      </c>
      <c r="L215" s="180">
        <f>ROUND(VLOOKUP($A215,'vehicle multiplier'!$B$2:$M$10,12)*VLOOKUP($A215,'vehicle multiplier'!$B$2:$M$10,(COLUMN(L215)-1))*VLOOKUP($B215,'vehicle multiplier'!$B$12:$L$61,(COLUMN(L215)-1)),0)</f>
        <v>0</v>
      </c>
    </row>
    <row r="216" spans="1:12" x14ac:dyDescent="0.15">
      <c r="A216" s="138" t="s">
        <v>633</v>
      </c>
      <c r="B216" s="138">
        <v>15</v>
      </c>
      <c r="C216" s="136">
        <f>ROUND(VLOOKUP($A216,'vehicle multiplier'!$B$2:$M$10,12)*VLOOKUP($A216,'vehicle multiplier'!$B$2:$M$10,(COLUMN(C216)-1))*VLOOKUP($B216,'vehicle multiplier'!$B$12:$L$61,(COLUMN(C216)-1)),0)</f>
        <v>1588</v>
      </c>
      <c r="D216" s="136">
        <f>ROUND(VLOOKUP($A216,'vehicle multiplier'!$B$2:$M$10,12)*VLOOKUP($A216,'vehicle multiplier'!$B$2:$M$10,(COLUMN(D216)-1))*VLOOKUP($B216,'vehicle multiplier'!$B$12:$L$61,(COLUMN(D216)-1)),0)</f>
        <v>485</v>
      </c>
      <c r="E216" s="136">
        <f>ROUND(VLOOKUP($A216,'vehicle multiplier'!$B$2:$M$10,12)*VLOOKUP($A216,'vehicle multiplier'!$B$2:$M$10,(COLUMN(E216)-1))*VLOOKUP($B216,'vehicle multiplier'!$B$12:$L$61,(COLUMN(E216)-1)),0)</f>
        <v>416</v>
      </c>
      <c r="F216" s="180">
        <f>ROUND(VLOOKUP($A216,'vehicle multiplier'!$B$2:$M$10,12)*VLOOKUP($A216,'vehicle multiplier'!$B$2:$M$10,(COLUMN(F216)-1))*VLOOKUP($B216,'vehicle multiplier'!$B$12:$L$61,(COLUMN(F216)-1)),0)</f>
        <v>0</v>
      </c>
      <c r="G216" s="180">
        <f>ROUND(VLOOKUP($A216,'vehicle multiplier'!$B$2:$M$10,12)*VLOOKUP($A216,'vehicle multiplier'!$B$2:$M$10,(COLUMN(G216)-1))*VLOOKUP($B216,'vehicle multiplier'!$B$12:$L$61,(COLUMN(G216)-1)),0)</f>
        <v>0</v>
      </c>
      <c r="H216" s="180">
        <f>ROUND(VLOOKUP($A216,'vehicle multiplier'!$B$2:$M$10,12)*VLOOKUP($A216,'vehicle multiplier'!$B$2:$M$10,(COLUMN(H216)-1))*VLOOKUP($B216,'vehicle multiplier'!$B$12:$L$61,(COLUMN(H216)-1)),0)</f>
        <v>0</v>
      </c>
      <c r="I216" s="180">
        <f>ROUND(VLOOKUP($A216,'vehicle multiplier'!$B$2:$M$10,12)*VLOOKUP($A216,'vehicle multiplier'!$B$2:$M$10,(COLUMN(I216)-1))*VLOOKUP($B216,'vehicle multiplier'!$B$12:$L$61,(COLUMN(I216)-1)),0)</f>
        <v>0</v>
      </c>
      <c r="J216" s="180">
        <f>ROUND(VLOOKUP($A216,'vehicle multiplier'!$B$2:$M$10,12)*VLOOKUP($A216,'vehicle multiplier'!$B$2:$M$10,(COLUMN(J216)-1))*VLOOKUP($B216,'vehicle multiplier'!$B$12:$L$61,(COLUMN(J216)-1)),0)</f>
        <v>0</v>
      </c>
      <c r="K216" s="180">
        <f>ROUND(VLOOKUP($A216,'vehicle multiplier'!$B$2:$M$10,12)*VLOOKUP($A216,'vehicle multiplier'!$B$2:$M$10,(COLUMN(K216)-1))*VLOOKUP($B216,'vehicle multiplier'!$B$12:$L$61,(COLUMN(K216)-1)),0)</f>
        <v>0</v>
      </c>
      <c r="L216" s="180">
        <f>ROUND(VLOOKUP($A216,'vehicle multiplier'!$B$2:$M$10,12)*VLOOKUP($A216,'vehicle multiplier'!$B$2:$M$10,(COLUMN(L216)-1))*VLOOKUP($B216,'vehicle multiplier'!$B$12:$L$61,(COLUMN(L216)-1)),0)</f>
        <v>0</v>
      </c>
    </row>
    <row r="217" spans="1:12" x14ac:dyDescent="0.15">
      <c r="A217" s="138" t="s">
        <v>633</v>
      </c>
      <c r="B217" s="138">
        <v>16</v>
      </c>
      <c r="C217" s="136">
        <f>ROUND(VLOOKUP($A217,'vehicle multiplier'!$B$2:$M$10,12)*VLOOKUP($A217,'vehicle multiplier'!$B$2:$M$10,(COLUMN(C217)-1))*VLOOKUP($B217,'vehicle multiplier'!$B$12:$L$61,(COLUMN(C217)-1)),0)</f>
        <v>1613</v>
      </c>
      <c r="D217" s="136">
        <f>ROUND(VLOOKUP($A217,'vehicle multiplier'!$B$2:$M$10,12)*VLOOKUP($A217,'vehicle multiplier'!$B$2:$M$10,(COLUMN(D217)-1))*VLOOKUP($B217,'vehicle multiplier'!$B$12:$L$61,(COLUMN(D217)-1)),0)</f>
        <v>493</v>
      </c>
      <c r="E217" s="136">
        <f>ROUND(VLOOKUP($A217,'vehicle multiplier'!$B$2:$M$10,12)*VLOOKUP($A217,'vehicle multiplier'!$B$2:$M$10,(COLUMN(E217)-1))*VLOOKUP($B217,'vehicle multiplier'!$B$12:$L$61,(COLUMN(E217)-1)),0)</f>
        <v>423</v>
      </c>
      <c r="F217" s="180">
        <f>ROUND(VLOOKUP($A217,'vehicle multiplier'!$B$2:$M$10,12)*VLOOKUP($A217,'vehicle multiplier'!$B$2:$M$10,(COLUMN(F217)-1))*VLOOKUP($B217,'vehicle multiplier'!$B$12:$L$61,(COLUMN(F217)-1)),0)</f>
        <v>0</v>
      </c>
      <c r="G217" s="180">
        <f>ROUND(VLOOKUP($A217,'vehicle multiplier'!$B$2:$M$10,12)*VLOOKUP($A217,'vehicle multiplier'!$B$2:$M$10,(COLUMN(G217)-1))*VLOOKUP($B217,'vehicle multiplier'!$B$12:$L$61,(COLUMN(G217)-1)),0)</f>
        <v>0</v>
      </c>
      <c r="H217" s="180">
        <f>ROUND(VLOOKUP($A217,'vehicle multiplier'!$B$2:$M$10,12)*VLOOKUP($A217,'vehicle multiplier'!$B$2:$M$10,(COLUMN(H217)-1))*VLOOKUP($B217,'vehicle multiplier'!$B$12:$L$61,(COLUMN(H217)-1)),0)</f>
        <v>0</v>
      </c>
      <c r="I217" s="180">
        <f>ROUND(VLOOKUP($A217,'vehicle multiplier'!$B$2:$M$10,12)*VLOOKUP($A217,'vehicle multiplier'!$B$2:$M$10,(COLUMN(I217)-1))*VLOOKUP($B217,'vehicle multiplier'!$B$12:$L$61,(COLUMN(I217)-1)),0)</f>
        <v>0</v>
      </c>
      <c r="J217" s="180">
        <f>ROUND(VLOOKUP($A217,'vehicle multiplier'!$B$2:$M$10,12)*VLOOKUP($A217,'vehicle multiplier'!$B$2:$M$10,(COLUMN(J217)-1))*VLOOKUP($B217,'vehicle multiplier'!$B$12:$L$61,(COLUMN(J217)-1)),0)</f>
        <v>0</v>
      </c>
      <c r="K217" s="180">
        <f>ROUND(VLOOKUP($A217,'vehicle multiplier'!$B$2:$M$10,12)*VLOOKUP($A217,'vehicle multiplier'!$B$2:$M$10,(COLUMN(K217)-1))*VLOOKUP($B217,'vehicle multiplier'!$B$12:$L$61,(COLUMN(K217)-1)),0)</f>
        <v>0</v>
      </c>
      <c r="L217" s="180">
        <f>ROUND(VLOOKUP($A217,'vehicle multiplier'!$B$2:$M$10,12)*VLOOKUP($A217,'vehicle multiplier'!$B$2:$M$10,(COLUMN(L217)-1))*VLOOKUP($B217,'vehicle multiplier'!$B$12:$L$61,(COLUMN(L217)-1)),0)</f>
        <v>0</v>
      </c>
    </row>
    <row r="218" spans="1:12" x14ac:dyDescent="0.15">
      <c r="A218" s="138" t="s">
        <v>633</v>
      </c>
      <c r="B218" s="138">
        <v>17</v>
      </c>
      <c r="C218" s="136">
        <f>ROUND(VLOOKUP($A218,'vehicle multiplier'!$B$2:$M$10,12)*VLOOKUP($A218,'vehicle multiplier'!$B$2:$M$10,(COLUMN(C218)-1))*VLOOKUP($B218,'vehicle multiplier'!$B$12:$L$61,(COLUMN(C218)-1)),0)</f>
        <v>1637</v>
      </c>
      <c r="D218" s="136">
        <f>ROUND(VLOOKUP($A218,'vehicle multiplier'!$B$2:$M$10,12)*VLOOKUP($A218,'vehicle multiplier'!$B$2:$M$10,(COLUMN(D218)-1))*VLOOKUP($B218,'vehicle multiplier'!$B$12:$L$61,(COLUMN(D218)-1)),0)</f>
        <v>500</v>
      </c>
      <c r="E218" s="136">
        <f>ROUND(VLOOKUP($A218,'vehicle multiplier'!$B$2:$M$10,12)*VLOOKUP($A218,'vehicle multiplier'!$B$2:$M$10,(COLUMN(E218)-1))*VLOOKUP($B218,'vehicle multiplier'!$B$12:$L$61,(COLUMN(E218)-1)),0)</f>
        <v>429</v>
      </c>
      <c r="F218" s="180">
        <f>ROUND(VLOOKUP($A218,'vehicle multiplier'!$B$2:$M$10,12)*VLOOKUP($A218,'vehicle multiplier'!$B$2:$M$10,(COLUMN(F218)-1))*VLOOKUP($B218,'vehicle multiplier'!$B$12:$L$61,(COLUMN(F218)-1)),0)</f>
        <v>0</v>
      </c>
      <c r="G218" s="180">
        <f>ROUND(VLOOKUP($A218,'vehicle multiplier'!$B$2:$M$10,12)*VLOOKUP($A218,'vehicle multiplier'!$B$2:$M$10,(COLUMN(G218)-1))*VLOOKUP($B218,'vehicle multiplier'!$B$12:$L$61,(COLUMN(G218)-1)),0)</f>
        <v>0</v>
      </c>
      <c r="H218" s="180">
        <f>ROUND(VLOOKUP($A218,'vehicle multiplier'!$B$2:$M$10,12)*VLOOKUP($A218,'vehicle multiplier'!$B$2:$M$10,(COLUMN(H218)-1))*VLOOKUP($B218,'vehicle multiplier'!$B$12:$L$61,(COLUMN(H218)-1)),0)</f>
        <v>0</v>
      </c>
      <c r="I218" s="180">
        <f>ROUND(VLOOKUP($A218,'vehicle multiplier'!$B$2:$M$10,12)*VLOOKUP($A218,'vehicle multiplier'!$B$2:$M$10,(COLUMN(I218)-1))*VLOOKUP($B218,'vehicle multiplier'!$B$12:$L$61,(COLUMN(I218)-1)),0)</f>
        <v>0</v>
      </c>
      <c r="J218" s="180">
        <f>ROUND(VLOOKUP($A218,'vehicle multiplier'!$B$2:$M$10,12)*VLOOKUP($A218,'vehicle multiplier'!$B$2:$M$10,(COLUMN(J218)-1))*VLOOKUP($B218,'vehicle multiplier'!$B$12:$L$61,(COLUMN(J218)-1)),0)</f>
        <v>0</v>
      </c>
      <c r="K218" s="180">
        <f>ROUND(VLOOKUP($A218,'vehicle multiplier'!$B$2:$M$10,12)*VLOOKUP($A218,'vehicle multiplier'!$B$2:$M$10,(COLUMN(K218)-1))*VLOOKUP($B218,'vehicle multiplier'!$B$12:$L$61,(COLUMN(K218)-1)),0)</f>
        <v>0</v>
      </c>
      <c r="L218" s="180">
        <f>ROUND(VLOOKUP($A218,'vehicle multiplier'!$B$2:$M$10,12)*VLOOKUP($A218,'vehicle multiplier'!$B$2:$M$10,(COLUMN(L218)-1))*VLOOKUP($B218,'vehicle multiplier'!$B$12:$L$61,(COLUMN(L218)-1)),0)</f>
        <v>0</v>
      </c>
    </row>
    <row r="219" spans="1:12" x14ac:dyDescent="0.15">
      <c r="A219" s="138" t="s">
        <v>633</v>
      </c>
      <c r="B219" s="138">
        <v>18</v>
      </c>
      <c r="C219" s="136">
        <f>ROUND(VLOOKUP($A219,'vehicle multiplier'!$B$2:$M$10,12)*VLOOKUP($A219,'vehicle multiplier'!$B$2:$M$10,(COLUMN(C219)-1))*VLOOKUP($B219,'vehicle multiplier'!$B$12:$L$61,(COLUMN(C219)-1)),0)</f>
        <v>1662</v>
      </c>
      <c r="D219" s="136">
        <f>ROUND(VLOOKUP($A219,'vehicle multiplier'!$B$2:$M$10,12)*VLOOKUP($A219,'vehicle multiplier'!$B$2:$M$10,(COLUMN(D219)-1))*VLOOKUP($B219,'vehicle multiplier'!$B$12:$L$61,(COLUMN(D219)-1)),0)</f>
        <v>508</v>
      </c>
      <c r="E219" s="136">
        <f>ROUND(VLOOKUP($A219,'vehicle multiplier'!$B$2:$M$10,12)*VLOOKUP($A219,'vehicle multiplier'!$B$2:$M$10,(COLUMN(E219)-1))*VLOOKUP($B219,'vehicle multiplier'!$B$12:$L$61,(COLUMN(E219)-1)),0)</f>
        <v>435</v>
      </c>
      <c r="F219" s="180">
        <f>ROUND(VLOOKUP($A219,'vehicle multiplier'!$B$2:$M$10,12)*VLOOKUP($A219,'vehicle multiplier'!$B$2:$M$10,(COLUMN(F219)-1))*VLOOKUP($B219,'vehicle multiplier'!$B$12:$L$61,(COLUMN(F219)-1)),0)</f>
        <v>0</v>
      </c>
      <c r="G219" s="180">
        <f>ROUND(VLOOKUP($A219,'vehicle multiplier'!$B$2:$M$10,12)*VLOOKUP($A219,'vehicle multiplier'!$B$2:$M$10,(COLUMN(G219)-1))*VLOOKUP($B219,'vehicle multiplier'!$B$12:$L$61,(COLUMN(G219)-1)),0)</f>
        <v>0</v>
      </c>
      <c r="H219" s="180">
        <f>ROUND(VLOOKUP($A219,'vehicle multiplier'!$B$2:$M$10,12)*VLOOKUP($A219,'vehicle multiplier'!$B$2:$M$10,(COLUMN(H219)-1))*VLOOKUP($B219,'vehicle multiplier'!$B$12:$L$61,(COLUMN(H219)-1)),0)</f>
        <v>0</v>
      </c>
      <c r="I219" s="180">
        <f>ROUND(VLOOKUP($A219,'vehicle multiplier'!$B$2:$M$10,12)*VLOOKUP($A219,'vehicle multiplier'!$B$2:$M$10,(COLUMN(I219)-1))*VLOOKUP($B219,'vehicle multiplier'!$B$12:$L$61,(COLUMN(I219)-1)),0)</f>
        <v>0</v>
      </c>
      <c r="J219" s="180">
        <f>ROUND(VLOOKUP($A219,'vehicle multiplier'!$B$2:$M$10,12)*VLOOKUP($A219,'vehicle multiplier'!$B$2:$M$10,(COLUMN(J219)-1))*VLOOKUP($B219,'vehicle multiplier'!$B$12:$L$61,(COLUMN(J219)-1)),0)</f>
        <v>0</v>
      </c>
      <c r="K219" s="180">
        <f>ROUND(VLOOKUP($A219,'vehicle multiplier'!$B$2:$M$10,12)*VLOOKUP($A219,'vehicle multiplier'!$B$2:$M$10,(COLUMN(K219)-1))*VLOOKUP($B219,'vehicle multiplier'!$B$12:$L$61,(COLUMN(K219)-1)),0)</f>
        <v>0</v>
      </c>
      <c r="L219" s="180">
        <f>ROUND(VLOOKUP($A219,'vehicle multiplier'!$B$2:$M$10,12)*VLOOKUP($A219,'vehicle multiplier'!$B$2:$M$10,(COLUMN(L219)-1))*VLOOKUP($B219,'vehicle multiplier'!$B$12:$L$61,(COLUMN(L219)-1)),0)</f>
        <v>0</v>
      </c>
    </row>
    <row r="220" spans="1:12" x14ac:dyDescent="0.15">
      <c r="A220" s="138" t="s">
        <v>633</v>
      </c>
      <c r="B220" s="138">
        <v>19</v>
      </c>
      <c r="C220" s="136">
        <f>ROUND(VLOOKUP($A220,'vehicle multiplier'!$B$2:$M$10,12)*VLOOKUP($A220,'vehicle multiplier'!$B$2:$M$10,(COLUMN(C220)-1))*VLOOKUP($B220,'vehicle multiplier'!$B$12:$L$61,(COLUMN(C220)-1)),0)</f>
        <v>1686</v>
      </c>
      <c r="D220" s="136">
        <f>ROUND(VLOOKUP($A220,'vehicle multiplier'!$B$2:$M$10,12)*VLOOKUP($A220,'vehicle multiplier'!$B$2:$M$10,(COLUMN(D220)-1))*VLOOKUP($B220,'vehicle multiplier'!$B$12:$L$61,(COLUMN(D220)-1)),0)</f>
        <v>515</v>
      </c>
      <c r="E220" s="136">
        <f>ROUND(VLOOKUP($A220,'vehicle multiplier'!$B$2:$M$10,12)*VLOOKUP($A220,'vehicle multiplier'!$B$2:$M$10,(COLUMN(E220)-1))*VLOOKUP($B220,'vehicle multiplier'!$B$12:$L$61,(COLUMN(E220)-1)),0)</f>
        <v>442</v>
      </c>
      <c r="F220" s="180">
        <f>ROUND(VLOOKUP($A220,'vehicle multiplier'!$B$2:$M$10,12)*VLOOKUP($A220,'vehicle multiplier'!$B$2:$M$10,(COLUMN(F220)-1))*VLOOKUP($B220,'vehicle multiplier'!$B$12:$L$61,(COLUMN(F220)-1)),0)</f>
        <v>0</v>
      </c>
      <c r="G220" s="180">
        <f>ROUND(VLOOKUP($A220,'vehicle multiplier'!$B$2:$M$10,12)*VLOOKUP($A220,'vehicle multiplier'!$B$2:$M$10,(COLUMN(G220)-1))*VLOOKUP($B220,'vehicle multiplier'!$B$12:$L$61,(COLUMN(G220)-1)),0)</f>
        <v>0</v>
      </c>
      <c r="H220" s="180">
        <f>ROUND(VLOOKUP($A220,'vehicle multiplier'!$B$2:$M$10,12)*VLOOKUP($A220,'vehicle multiplier'!$B$2:$M$10,(COLUMN(H220)-1))*VLOOKUP($B220,'vehicle multiplier'!$B$12:$L$61,(COLUMN(H220)-1)),0)</f>
        <v>0</v>
      </c>
      <c r="I220" s="180">
        <f>ROUND(VLOOKUP($A220,'vehicle multiplier'!$B$2:$M$10,12)*VLOOKUP($A220,'vehicle multiplier'!$B$2:$M$10,(COLUMN(I220)-1))*VLOOKUP($B220,'vehicle multiplier'!$B$12:$L$61,(COLUMN(I220)-1)),0)</f>
        <v>0</v>
      </c>
      <c r="J220" s="180">
        <f>ROUND(VLOOKUP($A220,'vehicle multiplier'!$B$2:$M$10,12)*VLOOKUP($A220,'vehicle multiplier'!$B$2:$M$10,(COLUMN(J220)-1))*VLOOKUP($B220,'vehicle multiplier'!$B$12:$L$61,(COLUMN(J220)-1)),0)</f>
        <v>0</v>
      </c>
      <c r="K220" s="180">
        <f>ROUND(VLOOKUP($A220,'vehicle multiplier'!$B$2:$M$10,12)*VLOOKUP($A220,'vehicle multiplier'!$B$2:$M$10,(COLUMN(K220)-1))*VLOOKUP($B220,'vehicle multiplier'!$B$12:$L$61,(COLUMN(K220)-1)),0)</f>
        <v>0</v>
      </c>
      <c r="L220" s="180">
        <f>ROUND(VLOOKUP($A220,'vehicle multiplier'!$B$2:$M$10,12)*VLOOKUP($A220,'vehicle multiplier'!$B$2:$M$10,(COLUMN(L220)-1))*VLOOKUP($B220,'vehicle multiplier'!$B$12:$L$61,(COLUMN(L220)-1)),0)</f>
        <v>0</v>
      </c>
    </row>
    <row r="221" spans="1:12" x14ac:dyDescent="0.15">
      <c r="A221" s="138" t="s">
        <v>633</v>
      </c>
      <c r="B221" s="138">
        <v>20</v>
      </c>
      <c r="C221" s="136">
        <f>ROUND(VLOOKUP($A221,'vehicle multiplier'!$B$2:$M$10,12)*VLOOKUP($A221,'vehicle multiplier'!$B$2:$M$10,(COLUMN(C221)-1))*VLOOKUP($B221,'vehicle multiplier'!$B$12:$L$61,(COLUMN(C221)-1)),0)</f>
        <v>1710</v>
      </c>
      <c r="D221" s="136">
        <f>ROUND(VLOOKUP($A221,'vehicle multiplier'!$B$2:$M$10,12)*VLOOKUP($A221,'vehicle multiplier'!$B$2:$M$10,(COLUMN(D221)-1))*VLOOKUP($B221,'vehicle multiplier'!$B$12:$L$61,(COLUMN(D221)-1)),0)</f>
        <v>523</v>
      </c>
      <c r="E221" s="136">
        <f>ROUND(VLOOKUP($A221,'vehicle multiplier'!$B$2:$M$10,12)*VLOOKUP($A221,'vehicle multiplier'!$B$2:$M$10,(COLUMN(E221)-1))*VLOOKUP($B221,'vehicle multiplier'!$B$12:$L$61,(COLUMN(E221)-1)),0)</f>
        <v>448</v>
      </c>
      <c r="F221" s="180">
        <f>ROUND(VLOOKUP($A221,'vehicle multiplier'!$B$2:$M$10,12)*VLOOKUP($A221,'vehicle multiplier'!$B$2:$M$10,(COLUMN(F221)-1))*VLOOKUP($B221,'vehicle multiplier'!$B$12:$L$61,(COLUMN(F221)-1)),0)</f>
        <v>0</v>
      </c>
      <c r="G221" s="180">
        <f>ROUND(VLOOKUP($A221,'vehicle multiplier'!$B$2:$M$10,12)*VLOOKUP($A221,'vehicle multiplier'!$B$2:$M$10,(COLUMN(G221)-1))*VLOOKUP($B221,'vehicle multiplier'!$B$12:$L$61,(COLUMN(G221)-1)),0)</f>
        <v>0</v>
      </c>
      <c r="H221" s="180">
        <f>ROUND(VLOOKUP($A221,'vehicle multiplier'!$B$2:$M$10,12)*VLOOKUP($A221,'vehicle multiplier'!$B$2:$M$10,(COLUMN(H221)-1))*VLOOKUP($B221,'vehicle multiplier'!$B$12:$L$61,(COLUMN(H221)-1)),0)</f>
        <v>0</v>
      </c>
      <c r="I221" s="180">
        <f>ROUND(VLOOKUP($A221,'vehicle multiplier'!$B$2:$M$10,12)*VLOOKUP($A221,'vehicle multiplier'!$B$2:$M$10,(COLUMN(I221)-1))*VLOOKUP($B221,'vehicle multiplier'!$B$12:$L$61,(COLUMN(I221)-1)),0)</f>
        <v>0</v>
      </c>
      <c r="J221" s="180">
        <f>ROUND(VLOOKUP($A221,'vehicle multiplier'!$B$2:$M$10,12)*VLOOKUP($A221,'vehicle multiplier'!$B$2:$M$10,(COLUMN(J221)-1))*VLOOKUP($B221,'vehicle multiplier'!$B$12:$L$61,(COLUMN(J221)-1)),0)</f>
        <v>0</v>
      </c>
      <c r="K221" s="180">
        <f>ROUND(VLOOKUP($A221,'vehicle multiplier'!$B$2:$M$10,12)*VLOOKUP($A221,'vehicle multiplier'!$B$2:$M$10,(COLUMN(K221)-1))*VLOOKUP($B221,'vehicle multiplier'!$B$12:$L$61,(COLUMN(K221)-1)),0)</f>
        <v>0</v>
      </c>
      <c r="L221" s="180">
        <f>ROUND(VLOOKUP($A221,'vehicle multiplier'!$B$2:$M$10,12)*VLOOKUP($A221,'vehicle multiplier'!$B$2:$M$10,(COLUMN(L221)-1))*VLOOKUP($B221,'vehicle multiplier'!$B$12:$L$61,(COLUMN(L221)-1)),0)</f>
        <v>0</v>
      </c>
    </row>
    <row r="222" spans="1:12" x14ac:dyDescent="0.15">
      <c r="A222" s="138" t="s">
        <v>633</v>
      </c>
      <c r="B222" s="138">
        <v>21</v>
      </c>
      <c r="C222" s="136">
        <f>ROUND(VLOOKUP($A222,'vehicle multiplier'!$B$2:$M$10,12)*VLOOKUP($A222,'vehicle multiplier'!$B$2:$M$10,(COLUMN(C222)-1))*VLOOKUP($B222,'vehicle multiplier'!$B$12:$L$61,(COLUMN(C222)-1)),0)</f>
        <v>1735</v>
      </c>
      <c r="D222" s="136">
        <f>ROUND(VLOOKUP($A222,'vehicle multiplier'!$B$2:$M$10,12)*VLOOKUP($A222,'vehicle multiplier'!$B$2:$M$10,(COLUMN(D222)-1))*VLOOKUP($B222,'vehicle multiplier'!$B$12:$L$61,(COLUMN(D222)-1)),0)</f>
        <v>530</v>
      </c>
      <c r="E222" s="136">
        <f>ROUND(VLOOKUP($A222,'vehicle multiplier'!$B$2:$M$10,12)*VLOOKUP($A222,'vehicle multiplier'!$B$2:$M$10,(COLUMN(E222)-1))*VLOOKUP($B222,'vehicle multiplier'!$B$12:$L$61,(COLUMN(E222)-1)),0)</f>
        <v>455</v>
      </c>
      <c r="F222" s="180">
        <f>ROUND(VLOOKUP($A222,'vehicle multiplier'!$B$2:$M$10,12)*VLOOKUP($A222,'vehicle multiplier'!$B$2:$M$10,(COLUMN(F222)-1))*VLOOKUP($B222,'vehicle multiplier'!$B$12:$L$61,(COLUMN(F222)-1)),0)</f>
        <v>0</v>
      </c>
      <c r="G222" s="180">
        <f>ROUND(VLOOKUP($A222,'vehicle multiplier'!$B$2:$M$10,12)*VLOOKUP($A222,'vehicle multiplier'!$B$2:$M$10,(COLUMN(G222)-1))*VLOOKUP($B222,'vehicle multiplier'!$B$12:$L$61,(COLUMN(G222)-1)),0)</f>
        <v>0</v>
      </c>
      <c r="H222" s="180">
        <f>ROUND(VLOOKUP($A222,'vehicle multiplier'!$B$2:$M$10,12)*VLOOKUP($A222,'vehicle multiplier'!$B$2:$M$10,(COLUMN(H222)-1))*VLOOKUP($B222,'vehicle multiplier'!$B$12:$L$61,(COLUMN(H222)-1)),0)</f>
        <v>0</v>
      </c>
      <c r="I222" s="180">
        <f>ROUND(VLOOKUP($A222,'vehicle multiplier'!$B$2:$M$10,12)*VLOOKUP($A222,'vehicle multiplier'!$B$2:$M$10,(COLUMN(I222)-1))*VLOOKUP($B222,'vehicle multiplier'!$B$12:$L$61,(COLUMN(I222)-1)),0)</f>
        <v>0</v>
      </c>
      <c r="J222" s="180">
        <f>ROUND(VLOOKUP($A222,'vehicle multiplier'!$B$2:$M$10,12)*VLOOKUP($A222,'vehicle multiplier'!$B$2:$M$10,(COLUMN(J222)-1))*VLOOKUP($B222,'vehicle multiplier'!$B$12:$L$61,(COLUMN(J222)-1)),0)</f>
        <v>0</v>
      </c>
      <c r="K222" s="180">
        <f>ROUND(VLOOKUP($A222,'vehicle multiplier'!$B$2:$M$10,12)*VLOOKUP($A222,'vehicle multiplier'!$B$2:$M$10,(COLUMN(K222)-1))*VLOOKUP($B222,'vehicle multiplier'!$B$12:$L$61,(COLUMN(K222)-1)),0)</f>
        <v>0</v>
      </c>
      <c r="L222" s="180">
        <f>ROUND(VLOOKUP($A222,'vehicle multiplier'!$B$2:$M$10,12)*VLOOKUP($A222,'vehicle multiplier'!$B$2:$M$10,(COLUMN(L222)-1))*VLOOKUP($B222,'vehicle multiplier'!$B$12:$L$61,(COLUMN(L222)-1)),0)</f>
        <v>0</v>
      </c>
    </row>
    <row r="223" spans="1:12" x14ac:dyDescent="0.15">
      <c r="A223" s="138" t="s">
        <v>633</v>
      </c>
      <c r="B223" s="138">
        <v>22</v>
      </c>
      <c r="C223" s="136">
        <f>ROUND(VLOOKUP($A223,'vehicle multiplier'!$B$2:$M$10,12)*VLOOKUP($A223,'vehicle multiplier'!$B$2:$M$10,(COLUMN(C223)-1))*VLOOKUP($B223,'vehicle multiplier'!$B$12:$L$61,(COLUMN(C223)-1)),0)</f>
        <v>1759</v>
      </c>
      <c r="D223" s="136">
        <f>ROUND(VLOOKUP($A223,'vehicle multiplier'!$B$2:$M$10,12)*VLOOKUP($A223,'vehicle multiplier'!$B$2:$M$10,(COLUMN(D223)-1))*VLOOKUP($B223,'vehicle multiplier'!$B$12:$L$61,(COLUMN(D223)-1)),0)</f>
        <v>538</v>
      </c>
      <c r="E223" s="136">
        <f>ROUND(VLOOKUP($A223,'vehicle multiplier'!$B$2:$M$10,12)*VLOOKUP($A223,'vehicle multiplier'!$B$2:$M$10,(COLUMN(E223)-1))*VLOOKUP($B223,'vehicle multiplier'!$B$12:$L$61,(COLUMN(E223)-1)),0)</f>
        <v>461</v>
      </c>
      <c r="F223" s="180">
        <f>ROUND(VLOOKUP($A223,'vehicle multiplier'!$B$2:$M$10,12)*VLOOKUP($A223,'vehicle multiplier'!$B$2:$M$10,(COLUMN(F223)-1))*VLOOKUP($B223,'vehicle multiplier'!$B$12:$L$61,(COLUMN(F223)-1)),0)</f>
        <v>0</v>
      </c>
      <c r="G223" s="180">
        <f>ROUND(VLOOKUP($A223,'vehicle multiplier'!$B$2:$M$10,12)*VLOOKUP($A223,'vehicle multiplier'!$B$2:$M$10,(COLUMN(G223)-1))*VLOOKUP($B223,'vehicle multiplier'!$B$12:$L$61,(COLUMN(G223)-1)),0)</f>
        <v>0</v>
      </c>
      <c r="H223" s="180">
        <f>ROUND(VLOOKUP($A223,'vehicle multiplier'!$B$2:$M$10,12)*VLOOKUP($A223,'vehicle multiplier'!$B$2:$M$10,(COLUMN(H223)-1))*VLOOKUP($B223,'vehicle multiplier'!$B$12:$L$61,(COLUMN(H223)-1)),0)</f>
        <v>0</v>
      </c>
      <c r="I223" s="180">
        <f>ROUND(VLOOKUP($A223,'vehicle multiplier'!$B$2:$M$10,12)*VLOOKUP($A223,'vehicle multiplier'!$B$2:$M$10,(COLUMN(I223)-1))*VLOOKUP($B223,'vehicle multiplier'!$B$12:$L$61,(COLUMN(I223)-1)),0)</f>
        <v>0</v>
      </c>
      <c r="J223" s="180">
        <f>ROUND(VLOOKUP($A223,'vehicle multiplier'!$B$2:$M$10,12)*VLOOKUP($A223,'vehicle multiplier'!$B$2:$M$10,(COLUMN(J223)-1))*VLOOKUP($B223,'vehicle multiplier'!$B$12:$L$61,(COLUMN(J223)-1)),0)</f>
        <v>0</v>
      </c>
      <c r="K223" s="180">
        <f>ROUND(VLOOKUP($A223,'vehicle multiplier'!$B$2:$M$10,12)*VLOOKUP($A223,'vehicle multiplier'!$B$2:$M$10,(COLUMN(K223)-1))*VLOOKUP($B223,'vehicle multiplier'!$B$12:$L$61,(COLUMN(K223)-1)),0)</f>
        <v>0</v>
      </c>
      <c r="L223" s="180">
        <f>ROUND(VLOOKUP($A223,'vehicle multiplier'!$B$2:$M$10,12)*VLOOKUP($A223,'vehicle multiplier'!$B$2:$M$10,(COLUMN(L223)-1))*VLOOKUP($B223,'vehicle multiplier'!$B$12:$L$61,(COLUMN(L223)-1)),0)</f>
        <v>0</v>
      </c>
    </row>
    <row r="224" spans="1:12" x14ac:dyDescent="0.15">
      <c r="A224" s="138" t="s">
        <v>633</v>
      </c>
      <c r="B224" s="138">
        <v>23</v>
      </c>
      <c r="C224" s="136">
        <f>ROUND(VLOOKUP($A224,'vehicle multiplier'!$B$2:$M$10,12)*VLOOKUP($A224,'vehicle multiplier'!$B$2:$M$10,(COLUMN(C224)-1))*VLOOKUP($B224,'vehicle multiplier'!$B$12:$L$61,(COLUMN(C224)-1)),0)</f>
        <v>1784</v>
      </c>
      <c r="D224" s="136">
        <f>ROUND(VLOOKUP($A224,'vehicle multiplier'!$B$2:$M$10,12)*VLOOKUP($A224,'vehicle multiplier'!$B$2:$M$10,(COLUMN(D224)-1))*VLOOKUP($B224,'vehicle multiplier'!$B$12:$L$61,(COLUMN(D224)-1)),0)</f>
        <v>545</v>
      </c>
      <c r="E224" s="136">
        <f>ROUND(VLOOKUP($A224,'vehicle multiplier'!$B$2:$M$10,12)*VLOOKUP($A224,'vehicle multiplier'!$B$2:$M$10,(COLUMN(E224)-1))*VLOOKUP($B224,'vehicle multiplier'!$B$12:$L$61,(COLUMN(E224)-1)),0)</f>
        <v>467</v>
      </c>
      <c r="F224" s="180">
        <f>ROUND(VLOOKUP($A224,'vehicle multiplier'!$B$2:$M$10,12)*VLOOKUP($A224,'vehicle multiplier'!$B$2:$M$10,(COLUMN(F224)-1))*VLOOKUP($B224,'vehicle multiplier'!$B$12:$L$61,(COLUMN(F224)-1)),0)</f>
        <v>0</v>
      </c>
      <c r="G224" s="180">
        <f>ROUND(VLOOKUP($A224,'vehicle multiplier'!$B$2:$M$10,12)*VLOOKUP($A224,'vehicle multiplier'!$B$2:$M$10,(COLUMN(G224)-1))*VLOOKUP($B224,'vehicle multiplier'!$B$12:$L$61,(COLUMN(G224)-1)),0)</f>
        <v>0</v>
      </c>
      <c r="H224" s="180">
        <f>ROUND(VLOOKUP($A224,'vehicle multiplier'!$B$2:$M$10,12)*VLOOKUP($A224,'vehicle multiplier'!$B$2:$M$10,(COLUMN(H224)-1))*VLOOKUP($B224,'vehicle multiplier'!$B$12:$L$61,(COLUMN(H224)-1)),0)</f>
        <v>0</v>
      </c>
      <c r="I224" s="180">
        <f>ROUND(VLOOKUP($A224,'vehicle multiplier'!$B$2:$M$10,12)*VLOOKUP($A224,'vehicle multiplier'!$B$2:$M$10,(COLUMN(I224)-1))*VLOOKUP($B224,'vehicle multiplier'!$B$12:$L$61,(COLUMN(I224)-1)),0)</f>
        <v>0</v>
      </c>
      <c r="J224" s="180">
        <f>ROUND(VLOOKUP($A224,'vehicle multiplier'!$B$2:$M$10,12)*VLOOKUP($A224,'vehicle multiplier'!$B$2:$M$10,(COLUMN(J224)-1))*VLOOKUP($B224,'vehicle multiplier'!$B$12:$L$61,(COLUMN(J224)-1)),0)</f>
        <v>0</v>
      </c>
      <c r="K224" s="180">
        <f>ROUND(VLOOKUP($A224,'vehicle multiplier'!$B$2:$M$10,12)*VLOOKUP($A224,'vehicle multiplier'!$B$2:$M$10,(COLUMN(K224)-1))*VLOOKUP($B224,'vehicle multiplier'!$B$12:$L$61,(COLUMN(K224)-1)),0)</f>
        <v>0</v>
      </c>
      <c r="L224" s="180">
        <f>ROUND(VLOOKUP($A224,'vehicle multiplier'!$B$2:$M$10,12)*VLOOKUP($A224,'vehicle multiplier'!$B$2:$M$10,(COLUMN(L224)-1))*VLOOKUP($B224,'vehicle multiplier'!$B$12:$L$61,(COLUMN(L224)-1)),0)</f>
        <v>0</v>
      </c>
    </row>
    <row r="225" spans="1:12" x14ac:dyDescent="0.15">
      <c r="A225" s="138" t="s">
        <v>633</v>
      </c>
      <c r="B225" s="138">
        <v>24</v>
      </c>
      <c r="C225" s="136">
        <f>ROUND(VLOOKUP($A225,'vehicle multiplier'!$B$2:$M$10,12)*VLOOKUP($A225,'vehicle multiplier'!$B$2:$M$10,(COLUMN(C225)-1))*VLOOKUP($B225,'vehicle multiplier'!$B$12:$L$61,(COLUMN(C225)-1)),0)</f>
        <v>1808</v>
      </c>
      <c r="D225" s="136">
        <f>ROUND(VLOOKUP($A225,'vehicle multiplier'!$B$2:$M$10,12)*VLOOKUP($A225,'vehicle multiplier'!$B$2:$M$10,(COLUMN(D225)-1))*VLOOKUP($B225,'vehicle multiplier'!$B$12:$L$61,(COLUMN(D225)-1)),0)</f>
        <v>552</v>
      </c>
      <c r="E225" s="136">
        <f>ROUND(VLOOKUP($A225,'vehicle multiplier'!$B$2:$M$10,12)*VLOOKUP($A225,'vehicle multiplier'!$B$2:$M$10,(COLUMN(E225)-1))*VLOOKUP($B225,'vehicle multiplier'!$B$12:$L$61,(COLUMN(E225)-1)),0)</f>
        <v>474</v>
      </c>
      <c r="F225" s="180">
        <f>ROUND(VLOOKUP($A225,'vehicle multiplier'!$B$2:$M$10,12)*VLOOKUP($A225,'vehicle multiplier'!$B$2:$M$10,(COLUMN(F225)-1))*VLOOKUP($B225,'vehicle multiplier'!$B$12:$L$61,(COLUMN(F225)-1)),0)</f>
        <v>0</v>
      </c>
      <c r="G225" s="180">
        <f>ROUND(VLOOKUP($A225,'vehicle multiplier'!$B$2:$M$10,12)*VLOOKUP($A225,'vehicle multiplier'!$B$2:$M$10,(COLUMN(G225)-1))*VLOOKUP($B225,'vehicle multiplier'!$B$12:$L$61,(COLUMN(G225)-1)),0)</f>
        <v>0</v>
      </c>
      <c r="H225" s="180">
        <f>ROUND(VLOOKUP($A225,'vehicle multiplier'!$B$2:$M$10,12)*VLOOKUP($A225,'vehicle multiplier'!$B$2:$M$10,(COLUMN(H225)-1))*VLOOKUP($B225,'vehicle multiplier'!$B$12:$L$61,(COLUMN(H225)-1)),0)</f>
        <v>0</v>
      </c>
      <c r="I225" s="180">
        <f>ROUND(VLOOKUP($A225,'vehicle multiplier'!$B$2:$M$10,12)*VLOOKUP($A225,'vehicle multiplier'!$B$2:$M$10,(COLUMN(I225)-1))*VLOOKUP($B225,'vehicle multiplier'!$B$12:$L$61,(COLUMN(I225)-1)),0)</f>
        <v>0</v>
      </c>
      <c r="J225" s="180">
        <f>ROUND(VLOOKUP($A225,'vehicle multiplier'!$B$2:$M$10,12)*VLOOKUP($A225,'vehicle multiplier'!$B$2:$M$10,(COLUMN(J225)-1))*VLOOKUP($B225,'vehicle multiplier'!$B$12:$L$61,(COLUMN(J225)-1)),0)</f>
        <v>0</v>
      </c>
      <c r="K225" s="180">
        <f>ROUND(VLOOKUP($A225,'vehicle multiplier'!$B$2:$M$10,12)*VLOOKUP($A225,'vehicle multiplier'!$B$2:$M$10,(COLUMN(K225)-1))*VLOOKUP($B225,'vehicle multiplier'!$B$12:$L$61,(COLUMN(K225)-1)),0)</f>
        <v>0</v>
      </c>
      <c r="L225" s="180">
        <f>ROUND(VLOOKUP($A225,'vehicle multiplier'!$B$2:$M$10,12)*VLOOKUP($A225,'vehicle multiplier'!$B$2:$M$10,(COLUMN(L225)-1))*VLOOKUP($B225,'vehicle multiplier'!$B$12:$L$61,(COLUMN(L225)-1)),0)</f>
        <v>0</v>
      </c>
    </row>
    <row r="226" spans="1:12" x14ac:dyDescent="0.15">
      <c r="A226" s="138" t="s">
        <v>633</v>
      </c>
      <c r="B226" s="138">
        <v>25</v>
      </c>
      <c r="C226" s="136">
        <f>ROUND(VLOOKUP($A226,'vehicle multiplier'!$B$2:$M$10,12)*VLOOKUP($A226,'vehicle multiplier'!$B$2:$M$10,(COLUMN(C226)-1))*VLOOKUP($B226,'vehicle multiplier'!$B$12:$L$61,(COLUMN(C226)-1)),0)</f>
        <v>1833</v>
      </c>
      <c r="D226" s="136">
        <f>ROUND(VLOOKUP($A226,'vehicle multiplier'!$B$2:$M$10,12)*VLOOKUP($A226,'vehicle multiplier'!$B$2:$M$10,(COLUMN(D226)-1))*VLOOKUP($B226,'vehicle multiplier'!$B$12:$L$61,(COLUMN(D226)-1)),0)</f>
        <v>560</v>
      </c>
      <c r="E226" s="136">
        <f>ROUND(VLOOKUP($A226,'vehicle multiplier'!$B$2:$M$10,12)*VLOOKUP($A226,'vehicle multiplier'!$B$2:$M$10,(COLUMN(E226)-1))*VLOOKUP($B226,'vehicle multiplier'!$B$12:$L$61,(COLUMN(E226)-1)),0)</f>
        <v>480</v>
      </c>
      <c r="F226" s="180">
        <f>ROUND(VLOOKUP($A226,'vehicle multiplier'!$B$2:$M$10,12)*VLOOKUP($A226,'vehicle multiplier'!$B$2:$M$10,(COLUMN(F226)-1))*VLOOKUP($B226,'vehicle multiplier'!$B$12:$L$61,(COLUMN(F226)-1)),0)</f>
        <v>0</v>
      </c>
      <c r="G226" s="180">
        <f>ROUND(VLOOKUP($A226,'vehicle multiplier'!$B$2:$M$10,12)*VLOOKUP($A226,'vehicle multiplier'!$B$2:$M$10,(COLUMN(G226)-1))*VLOOKUP($B226,'vehicle multiplier'!$B$12:$L$61,(COLUMN(G226)-1)),0)</f>
        <v>0</v>
      </c>
      <c r="H226" s="180">
        <f>ROUND(VLOOKUP($A226,'vehicle multiplier'!$B$2:$M$10,12)*VLOOKUP($A226,'vehicle multiplier'!$B$2:$M$10,(COLUMN(H226)-1))*VLOOKUP($B226,'vehicle multiplier'!$B$12:$L$61,(COLUMN(H226)-1)),0)</f>
        <v>0</v>
      </c>
      <c r="I226" s="180">
        <f>ROUND(VLOOKUP($A226,'vehicle multiplier'!$B$2:$M$10,12)*VLOOKUP($A226,'vehicle multiplier'!$B$2:$M$10,(COLUMN(I226)-1))*VLOOKUP($B226,'vehicle multiplier'!$B$12:$L$61,(COLUMN(I226)-1)),0)</f>
        <v>0</v>
      </c>
      <c r="J226" s="180">
        <f>ROUND(VLOOKUP($A226,'vehicle multiplier'!$B$2:$M$10,12)*VLOOKUP($A226,'vehicle multiplier'!$B$2:$M$10,(COLUMN(J226)-1))*VLOOKUP($B226,'vehicle multiplier'!$B$12:$L$61,(COLUMN(J226)-1)),0)</f>
        <v>0</v>
      </c>
      <c r="K226" s="180">
        <f>ROUND(VLOOKUP($A226,'vehicle multiplier'!$B$2:$M$10,12)*VLOOKUP($A226,'vehicle multiplier'!$B$2:$M$10,(COLUMN(K226)-1))*VLOOKUP($B226,'vehicle multiplier'!$B$12:$L$61,(COLUMN(K226)-1)),0)</f>
        <v>0</v>
      </c>
      <c r="L226" s="180">
        <f>ROUND(VLOOKUP($A226,'vehicle multiplier'!$B$2:$M$10,12)*VLOOKUP($A226,'vehicle multiplier'!$B$2:$M$10,(COLUMN(L226)-1))*VLOOKUP($B226,'vehicle multiplier'!$B$12:$L$61,(COLUMN(L226)-1)),0)</f>
        <v>0</v>
      </c>
    </row>
    <row r="227" spans="1:12" x14ac:dyDescent="0.15">
      <c r="A227" s="138" t="s">
        <v>633</v>
      </c>
      <c r="B227" s="138">
        <v>26</v>
      </c>
      <c r="C227" s="136">
        <f>ROUND(VLOOKUP($A227,'vehicle multiplier'!$B$2:$M$10,12)*VLOOKUP($A227,'vehicle multiplier'!$B$2:$M$10,(COLUMN(C227)-1))*VLOOKUP($B227,'vehicle multiplier'!$B$12:$L$61,(COLUMN(C227)-1)),0)</f>
        <v>1857</v>
      </c>
      <c r="D227" s="136">
        <f>ROUND(VLOOKUP($A227,'vehicle multiplier'!$B$2:$M$10,12)*VLOOKUP($A227,'vehicle multiplier'!$B$2:$M$10,(COLUMN(D227)-1))*VLOOKUP($B227,'vehicle multiplier'!$B$12:$L$61,(COLUMN(D227)-1)),0)</f>
        <v>567</v>
      </c>
      <c r="E227" s="136">
        <f>ROUND(VLOOKUP($A227,'vehicle multiplier'!$B$2:$M$10,12)*VLOOKUP($A227,'vehicle multiplier'!$B$2:$M$10,(COLUMN(E227)-1))*VLOOKUP($B227,'vehicle multiplier'!$B$12:$L$61,(COLUMN(E227)-1)),0)</f>
        <v>487</v>
      </c>
      <c r="F227" s="180">
        <f>ROUND(VLOOKUP($A227,'vehicle multiplier'!$B$2:$M$10,12)*VLOOKUP($A227,'vehicle multiplier'!$B$2:$M$10,(COLUMN(F227)-1))*VLOOKUP($B227,'vehicle multiplier'!$B$12:$L$61,(COLUMN(F227)-1)),0)</f>
        <v>0</v>
      </c>
      <c r="G227" s="180">
        <f>ROUND(VLOOKUP($A227,'vehicle multiplier'!$B$2:$M$10,12)*VLOOKUP($A227,'vehicle multiplier'!$B$2:$M$10,(COLUMN(G227)-1))*VLOOKUP($B227,'vehicle multiplier'!$B$12:$L$61,(COLUMN(G227)-1)),0)</f>
        <v>0</v>
      </c>
      <c r="H227" s="180">
        <f>ROUND(VLOOKUP($A227,'vehicle multiplier'!$B$2:$M$10,12)*VLOOKUP($A227,'vehicle multiplier'!$B$2:$M$10,(COLUMN(H227)-1))*VLOOKUP($B227,'vehicle multiplier'!$B$12:$L$61,(COLUMN(H227)-1)),0)</f>
        <v>0</v>
      </c>
      <c r="I227" s="180">
        <f>ROUND(VLOOKUP($A227,'vehicle multiplier'!$B$2:$M$10,12)*VLOOKUP($A227,'vehicle multiplier'!$B$2:$M$10,(COLUMN(I227)-1))*VLOOKUP($B227,'vehicle multiplier'!$B$12:$L$61,(COLUMN(I227)-1)),0)</f>
        <v>0</v>
      </c>
      <c r="J227" s="180">
        <f>ROUND(VLOOKUP($A227,'vehicle multiplier'!$B$2:$M$10,12)*VLOOKUP($A227,'vehicle multiplier'!$B$2:$M$10,(COLUMN(J227)-1))*VLOOKUP($B227,'vehicle multiplier'!$B$12:$L$61,(COLUMN(J227)-1)),0)</f>
        <v>0</v>
      </c>
      <c r="K227" s="180">
        <f>ROUND(VLOOKUP($A227,'vehicle multiplier'!$B$2:$M$10,12)*VLOOKUP($A227,'vehicle multiplier'!$B$2:$M$10,(COLUMN(K227)-1))*VLOOKUP($B227,'vehicle multiplier'!$B$12:$L$61,(COLUMN(K227)-1)),0)</f>
        <v>0</v>
      </c>
      <c r="L227" s="180">
        <f>ROUND(VLOOKUP($A227,'vehicle multiplier'!$B$2:$M$10,12)*VLOOKUP($A227,'vehicle multiplier'!$B$2:$M$10,(COLUMN(L227)-1))*VLOOKUP($B227,'vehicle multiplier'!$B$12:$L$61,(COLUMN(L227)-1)),0)</f>
        <v>0</v>
      </c>
    </row>
    <row r="228" spans="1:12" x14ac:dyDescent="0.15">
      <c r="A228" s="138" t="s">
        <v>633</v>
      </c>
      <c r="B228" s="138">
        <v>27</v>
      </c>
      <c r="C228" s="136">
        <f>ROUND(VLOOKUP($A228,'vehicle multiplier'!$B$2:$M$10,12)*VLOOKUP($A228,'vehicle multiplier'!$B$2:$M$10,(COLUMN(C228)-1))*VLOOKUP($B228,'vehicle multiplier'!$B$12:$L$61,(COLUMN(C228)-1)),0)</f>
        <v>1881</v>
      </c>
      <c r="D228" s="136">
        <f>ROUND(VLOOKUP($A228,'vehicle multiplier'!$B$2:$M$10,12)*VLOOKUP($A228,'vehicle multiplier'!$B$2:$M$10,(COLUMN(D228)-1))*VLOOKUP($B228,'vehicle multiplier'!$B$12:$L$61,(COLUMN(D228)-1)),0)</f>
        <v>575</v>
      </c>
      <c r="E228" s="136">
        <f>ROUND(VLOOKUP($A228,'vehicle multiplier'!$B$2:$M$10,12)*VLOOKUP($A228,'vehicle multiplier'!$B$2:$M$10,(COLUMN(E228)-1))*VLOOKUP($B228,'vehicle multiplier'!$B$12:$L$61,(COLUMN(E228)-1)),0)</f>
        <v>493</v>
      </c>
      <c r="F228" s="180">
        <f>ROUND(VLOOKUP($A228,'vehicle multiplier'!$B$2:$M$10,12)*VLOOKUP($A228,'vehicle multiplier'!$B$2:$M$10,(COLUMN(F228)-1))*VLOOKUP($B228,'vehicle multiplier'!$B$12:$L$61,(COLUMN(F228)-1)),0)</f>
        <v>0</v>
      </c>
      <c r="G228" s="180">
        <f>ROUND(VLOOKUP($A228,'vehicle multiplier'!$B$2:$M$10,12)*VLOOKUP($A228,'vehicle multiplier'!$B$2:$M$10,(COLUMN(G228)-1))*VLOOKUP($B228,'vehicle multiplier'!$B$12:$L$61,(COLUMN(G228)-1)),0)</f>
        <v>0</v>
      </c>
      <c r="H228" s="180">
        <f>ROUND(VLOOKUP($A228,'vehicle multiplier'!$B$2:$M$10,12)*VLOOKUP($A228,'vehicle multiplier'!$B$2:$M$10,(COLUMN(H228)-1))*VLOOKUP($B228,'vehicle multiplier'!$B$12:$L$61,(COLUMN(H228)-1)),0)</f>
        <v>0</v>
      </c>
      <c r="I228" s="180">
        <f>ROUND(VLOOKUP($A228,'vehicle multiplier'!$B$2:$M$10,12)*VLOOKUP($A228,'vehicle multiplier'!$B$2:$M$10,(COLUMN(I228)-1))*VLOOKUP($B228,'vehicle multiplier'!$B$12:$L$61,(COLUMN(I228)-1)),0)</f>
        <v>0</v>
      </c>
      <c r="J228" s="180">
        <f>ROUND(VLOOKUP($A228,'vehicle multiplier'!$B$2:$M$10,12)*VLOOKUP($A228,'vehicle multiplier'!$B$2:$M$10,(COLUMN(J228)-1))*VLOOKUP($B228,'vehicle multiplier'!$B$12:$L$61,(COLUMN(J228)-1)),0)</f>
        <v>0</v>
      </c>
      <c r="K228" s="180">
        <f>ROUND(VLOOKUP($A228,'vehicle multiplier'!$B$2:$M$10,12)*VLOOKUP($A228,'vehicle multiplier'!$B$2:$M$10,(COLUMN(K228)-1))*VLOOKUP($B228,'vehicle multiplier'!$B$12:$L$61,(COLUMN(K228)-1)),0)</f>
        <v>0</v>
      </c>
      <c r="L228" s="180">
        <f>ROUND(VLOOKUP($A228,'vehicle multiplier'!$B$2:$M$10,12)*VLOOKUP($A228,'vehicle multiplier'!$B$2:$M$10,(COLUMN(L228)-1))*VLOOKUP($B228,'vehicle multiplier'!$B$12:$L$61,(COLUMN(L228)-1)),0)</f>
        <v>0</v>
      </c>
    </row>
    <row r="229" spans="1:12" x14ac:dyDescent="0.15">
      <c r="A229" s="138" t="s">
        <v>633</v>
      </c>
      <c r="B229" s="138">
        <v>28</v>
      </c>
      <c r="C229" s="136">
        <f>ROUND(VLOOKUP($A229,'vehicle multiplier'!$B$2:$M$10,12)*VLOOKUP($A229,'vehicle multiplier'!$B$2:$M$10,(COLUMN(C229)-1))*VLOOKUP($B229,'vehicle multiplier'!$B$12:$L$61,(COLUMN(C229)-1)),0)</f>
        <v>1906</v>
      </c>
      <c r="D229" s="136">
        <f>ROUND(VLOOKUP($A229,'vehicle multiplier'!$B$2:$M$10,12)*VLOOKUP($A229,'vehicle multiplier'!$B$2:$M$10,(COLUMN(D229)-1))*VLOOKUP($B229,'vehicle multiplier'!$B$12:$L$61,(COLUMN(D229)-1)),0)</f>
        <v>582</v>
      </c>
      <c r="E229" s="136">
        <f>ROUND(VLOOKUP($A229,'vehicle multiplier'!$B$2:$M$10,12)*VLOOKUP($A229,'vehicle multiplier'!$B$2:$M$10,(COLUMN(E229)-1))*VLOOKUP($B229,'vehicle multiplier'!$B$12:$L$61,(COLUMN(E229)-1)),0)</f>
        <v>499</v>
      </c>
      <c r="F229" s="180">
        <f>ROUND(VLOOKUP($A229,'vehicle multiplier'!$B$2:$M$10,12)*VLOOKUP($A229,'vehicle multiplier'!$B$2:$M$10,(COLUMN(F229)-1))*VLOOKUP($B229,'vehicle multiplier'!$B$12:$L$61,(COLUMN(F229)-1)),0)</f>
        <v>0</v>
      </c>
      <c r="G229" s="180">
        <f>ROUND(VLOOKUP($A229,'vehicle multiplier'!$B$2:$M$10,12)*VLOOKUP($A229,'vehicle multiplier'!$B$2:$M$10,(COLUMN(G229)-1))*VLOOKUP($B229,'vehicle multiplier'!$B$12:$L$61,(COLUMN(G229)-1)),0)</f>
        <v>0</v>
      </c>
      <c r="H229" s="180">
        <f>ROUND(VLOOKUP($A229,'vehicle multiplier'!$B$2:$M$10,12)*VLOOKUP($A229,'vehicle multiplier'!$B$2:$M$10,(COLUMN(H229)-1))*VLOOKUP($B229,'vehicle multiplier'!$B$12:$L$61,(COLUMN(H229)-1)),0)</f>
        <v>0</v>
      </c>
      <c r="I229" s="180">
        <f>ROUND(VLOOKUP($A229,'vehicle multiplier'!$B$2:$M$10,12)*VLOOKUP($A229,'vehicle multiplier'!$B$2:$M$10,(COLUMN(I229)-1))*VLOOKUP($B229,'vehicle multiplier'!$B$12:$L$61,(COLUMN(I229)-1)),0)</f>
        <v>0</v>
      </c>
      <c r="J229" s="180">
        <f>ROUND(VLOOKUP($A229,'vehicle multiplier'!$B$2:$M$10,12)*VLOOKUP($A229,'vehicle multiplier'!$B$2:$M$10,(COLUMN(J229)-1))*VLOOKUP($B229,'vehicle multiplier'!$B$12:$L$61,(COLUMN(J229)-1)),0)</f>
        <v>0</v>
      </c>
      <c r="K229" s="180">
        <f>ROUND(VLOOKUP($A229,'vehicle multiplier'!$B$2:$M$10,12)*VLOOKUP($A229,'vehicle multiplier'!$B$2:$M$10,(COLUMN(K229)-1))*VLOOKUP($B229,'vehicle multiplier'!$B$12:$L$61,(COLUMN(K229)-1)),0)</f>
        <v>0</v>
      </c>
      <c r="L229" s="180">
        <f>ROUND(VLOOKUP($A229,'vehicle multiplier'!$B$2:$M$10,12)*VLOOKUP($A229,'vehicle multiplier'!$B$2:$M$10,(COLUMN(L229)-1))*VLOOKUP($B229,'vehicle multiplier'!$B$12:$L$61,(COLUMN(L229)-1)),0)</f>
        <v>0</v>
      </c>
    </row>
    <row r="230" spans="1:12" x14ac:dyDescent="0.15">
      <c r="A230" s="138" t="s">
        <v>633</v>
      </c>
      <c r="B230" s="138">
        <v>29</v>
      </c>
      <c r="C230" s="136">
        <f>ROUND(VLOOKUP($A230,'vehicle multiplier'!$B$2:$M$10,12)*VLOOKUP($A230,'vehicle multiplier'!$B$2:$M$10,(COLUMN(C230)-1))*VLOOKUP($B230,'vehicle multiplier'!$B$12:$L$61,(COLUMN(C230)-1)),0)</f>
        <v>1930</v>
      </c>
      <c r="D230" s="136">
        <f>ROUND(VLOOKUP($A230,'vehicle multiplier'!$B$2:$M$10,12)*VLOOKUP($A230,'vehicle multiplier'!$B$2:$M$10,(COLUMN(D230)-1))*VLOOKUP($B230,'vehicle multiplier'!$B$12:$L$61,(COLUMN(D230)-1)),0)</f>
        <v>590</v>
      </c>
      <c r="E230" s="136">
        <f>ROUND(VLOOKUP($A230,'vehicle multiplier'!$B$2:$M$10,12)*VLOOKUP($A230,'vehicle multiplier'!$B$2:$M$10,(COLUMN(E230)-1))*VLOOKUP($B230,'vehicle multiplier'!$B$12:$L$61,(COLUMN(E230)-1)),0)</f>
        <v>506</v>
      </c>
      <c r="F230" s="180">
        <f>ROUND(VLOOKUP($A230,'vehicle multiplier'!$B$2:$M$10,12)*VLOOKUP($A230,'vehicle multiplier'!$B$2:$M$10,(COLUMN(F230)-1))*VLOOKUP($B230,'vehicle multiplier'!$B$12:$L$61,(COLUMN(F230)-1)),0)</f>
        <v>0</v>
      </c>
      <c r="G230" s="180">
        <f>ROUND(VLOOKUP($A230,'vehicle multiplier'!$B$2:$M$10,12)*VLOOKUP($A230,'vehicle multiplier'!$B$2:$M$10,(COLUMN(G230)-1))*VLOOKUP($B230,'vehicle multiplier'!$B$12:$L$61,(COLUMN(G230)-1)),0)</f>
        <v>0</v>
      </c>
      <c r="H230" s="180">
        <f>ROUND(VLOOKUP($A230,'vehicle multiplier'!$B$2:$M$10,12)*VLOOKUP($A230,'vehicle multiplier'!$B$2:$M$10,(COLUMN(H230)-1))*VLOOKUP($B230,'vehicle multiplier'!$B$12:$L$61,(COLUMN(H230)-1)),0)</f>
        <v>0</v>
      </c>
      <c r="I230" s="180">
        <f>ROUND(VLOOKUP($A230,'vehicle multiplier'!$B$2:$M$10,12)*VLOOKUP($A230,'vehicle multiplier'!$B$2:$M$10,(COLUMN(I230)-1))*VLOOKUP($B230,'vehicle multiplier'!$B$12:$L$61,(COLUMN(I230)-1)),0)</f>
        <v>0</v>
      </c>
      <c r="J230" s="180">
        <f>ROUND(VLOOKUP($A230,'vehicle multiplier'!$B$2:$M$10,12)*VLOOKUP($A230,'vehicle multiplier'!$B$2:$M$10,(COLUMN(J230)-1))*VLOOKUP($B230,'vehicle multiplier'!$B$12:$L$61,(COLUMN(J230)-1)),0)</f>
        <v>0</v>
      </c>
      <c r="K230" s="180">
        <f>ROUND(VLOOKUP($A230,'vehicle multiplier'!$B$2:$M$10,12)*VLOOKUP($A230,'vehicle multiplier'!$B$2:$M$10,(COLUMN(K230)-1))*VLOOKUP($B230,'vehicle multiplier'!$B$12:$L$61,(COLUMN(K230)-1)),0)</f>
        <v>0</v>
      </c>
      <c r="L230" s="180">
        <f>ROUND(VLOOKUP($A230,'vehicle multiplier'!$B$2:$M$10,12)*VLOOKUP($A230,'vehicle multiplier'!$B$2:$M$10,(COLUMN(L230)-1))*VLOOKUP($B230,'vehicle multiplier'!$B$12:$L$61,(COLUMN(L230)-1)),0)</f>
        <v>0</v>
      </c>
    </row>
    <row r="231" spans="1:12" x14ac:dyDescent="0.15">
      <c r="A231" s="138" t="s">
        <v>633</v>
      </c>
      <c r="B231" s="138">
        <v>30</v>
      </c>
      <c r="C231" s="136">
        <f>ROUND(VLOOKUP($A231,'vehicle multiplier'!$B$2:$M$10,12)*VLOOKUP($A231,'vehicle multiplier'!$B$2:$M$10,(COLUMN(C231)-1))*VLOOKUP($B231,'vehicle multiplier'!$B$12:$L$61,(COLUMN(C231)-1)),0)</f>
        <v>1955</v>
      </c>
      <c r="D231" s="136">
        <f>ROUND(VLOOKUP($A231,'vehicle multiplier'!$B$2:$M$10,12)*VLOOKUP($A231,'vehicle multiplier'!$B$2:$M$10,(COLUMN(D231)-1))*VLOOKUP($B231,'vehicle multiplier'!$B$12:$L$61,(COLUMN(D231)-1)),0)</f>
        <v>597</v>
      </c>
      <c r="E231" s="136">
        <f>ROUND(VLOOKUP($A231,'vehicle multiplier'!$B$2:$M$10,12)*VLOOKUP($A231,'vehicle multiplier'!$B$2:$M$10,(COLUMN(E231)-1))*VLOOKUP($B231,'vehicle multiplier'!$B$12:$L$61,(COLUMN(E231)-1)),0)</f>
        <v>512</v>
      </c>
      <c r="F231" s="180">
        <f>ROUND(VLOOKUP($A231,'vehicle multiplier'!$B$2:$M$10,12)*VLOOKUP($A231,'vehicle multiplier'!$B$2:$M$10,(COLUMN(F231)-1))*VLOOKUP($B231,'vehicle multiplier'!$B$12:$L$61,(COLUMN(F231)-1)),0)</f>
        <v>0</v>
      </c>
      <c r="G231" s="180">
        <f>ROUND(VLOOKUP($A231,'vehicle multiplier'!$B$2:$M$10,12)*VLOOKUP($A231,'vehicle multiplier'!$B$2:$M$10,(COLUMN(G231)-1))*VLOOKUP($B231,'vehicle multiplier'!$B$12:$L$61,(COLUMN(G231)-1)),0)</f>
        <v>0</v>
      </c>
      <c r="H231" s="180">
        <f>ROUND(VLOOKUP($A231,'vehicle multiplier'!$B$2:$M$10,12)*VLOOKUP($A231,'vehicle multiplier'!$B$2:$M$10,(COLUMN(H231)-1))*VLOOKUP($B231,'vehicle multiplier'!$B$12:$L$61,(COLUMN(H231)-1)),0)</f>
        <v>0</v>
      </c>
      <c r="I231" s="180">
        <f>ROUND(VLOOKUP($A231,'vehicle multiplier'!$B$2:$M$10,12)*VLOOKUP($A231,'vehicle multiplier'!$B$2:$M$10,(COLUMN(I231)-1))*VLOOKUP($B231,'vehicle multiplier'!$B$12:$L$61,(COLUMN(I231)-1)),0)</f>
        <v>0</v>
      </c>
      <c r="J231" s="180">
        <f>ROUND(VLOOKUP($A231,'vehicle multiplier'!$B$2:$M$10,12)*VLOOKUP($A231,'vehicle multiplier'!$B$2:$M$10,(COLUMN(J231)-1))*VLOOKUP($B231,'vehicle multiplier'!$B$12:$L$61,(COLUMN(J231)-1)),0)</f>
        <v>0</v>
      </c>
      <c r="K231" s="180">
        <f>ROUND(VLOOKUP($A231,'vehicle multiplier'!$B$2:$M$10,12)*VLOOKUP($A231,'vehicle multiplier'!$B$2:$M$10,(COLUMN(K231)-1))*VLOOKUP($B231,'vehicle multiplier'!$B$12:$L$61,(COLUMN(K231)-1)),0)</f>
        <v>0</v>
      </c>
      <c r="L231" s="180">
        <f>ROUND(VLOOKUP($A231,'vehicle multiplier'!$B$2:$M$10,12)*VLOOKUP($A231,'vehicle multiplier'!$B$2:$M$10,(COLUMN(L231)-1))*VLOOKUP($B231,'vehicle multiplier'!$B$12:$L$61,(COLUMN(L231)-1)),0)</f>
        <v>0</v>
      </c>
    </row>
    <row r="232" spans="1:12" x14ac:dyDescent="0.15">
      <c r="A232" s="138" t="s">
        <v>633</v>
      </c>
      <c r="B232" s="138">
        <v>31</v>
      </c>
      <c r="C232" s="136">
        <f>ROUND(VLOOKUP($A232,'vehicle multiplier'!$B$2:$M$10,12)*VLOOKUP($A232,'vehicle multiplier'!$B$2:$M$10,(COLUMN(C232)-1))*VLOOKUP($B232,'vehicle multiplier'!$B$12:$L$61,(COLUMN(C232)-1)),0)</f>
        <v>1979</v>
      </c>
      <c r="D232" s="136">
        <f>ROUND(VLOOKUP($A232,'vehicle multiplier'!$B$2:$M$10,12)*VLOOKUP($A232,'vehicle multiplier'!$B$2:$M$10,(COLUMN(D232)-1))*VLOOKUP($B232,'vehicle multiplier'!$B$12:$L$61,(COLUMN(D232)-1)),0)</f>
        <v>605</v>
      </c>
      <c r="E232" s="136">
        <f>ROUND(VLOOKUP($A232,'vehicle multiplier'!$B$2:$M$10,12)*VLOOKUP($A232,'vehicle multiplier'!$B$2:$M$10,(COLUMN(E232)-1))*VLOOKUP($B232,'vehicle multiplier'!$B$12:$L$61,(COLUMN(E232)-1)),0)</f>
        <v>519</v>
      </c>
      <c r="F232" s="180">
        <f>ROUND(VLOOKUP($A232,'vehicle multiplier'!$B$2:$M$10,12)*VLOOKUP($A232,'vehicle multiplier'!$B$2:$M$10,(COLUMN(F232)-1))*VLOOKUP($B232,'vehicle multiplier'!$B$12:$L$61,(COLUMN(F232)-1)),0)</f>
        <v>0</v>
      </c>
      <c r="G232" s="180">
        <f>ROUND(VLOOKUP($A232,'vehicle multiplier'!$B$2:$M$10,12)*VLOOKUP($A232,'vehicle multiplier'!$B$2:$M$10,(COLUMN(G232)-1))*VLOOKUP($B232,'vehicle multiplier'!$B$12:$L$61,(COLUMN(G232)-1)),0)</f>
        <v>0</v>
      </c>
      <c r="H232" s="180">
        <f>ROUND(VLOOKUP($A232,'vehicle multiplier'!$B$2:$M$10,12)*VLOOKUP($A232,'vehicle multiplier'!$B$2:$M$10,(COLUMN(H232)-1))*VLOOKUP($B232,'vehicle multiplier'!$B$12:$L$61,(COLUMN(H232)-1)),0)</f>
        <v>0</v>
      </c>
      <c r="I232" s="180">
        <f>ROUND(VLOOKUP($A232,'vehicle multiplier'!$B$2:$M$10,12)*VLOOKUP($A232,'vehicle multiplier'!$B$2:$M$10,(COLUMN(I232)-1))*VLOOKUP($B232,'vehicle multiplier'!$B$12:$L$61,(COLUMN(I232)-1)),0)</f>
        <v>0</v>
      </c>
      <c r="J232" s="180">
        <f>ROUND(VLOOKUP($A232,'vehicle multiplier'!$B$2:$M$10,12)*VLOOKUP($A232,'vehicle multiplier'!$B$2:$M$10,(COLUMN(J232)-1))*VLOOKUP($B232,'vehicle multiplier'!$B$12:$L$61,(COLUMN(J232)-1)),0)</f>
        <v>0</v>
      </c>
      <c r="K232" s="180">
        <f>ROUND(VLOOKUP($A232,'vehicle multiplier'!$B$2:$M$10,12)*VLOOKUP($A232,'vehicle multiplier'!$B$2:$M$10,(COLUMN(K232)-1))*VLOOKUP($B232,'vehicle multiplier'!$B$12:$L$61,(COLUMN(K232)-1)),0)</f>
        <v>0</v>
      </c>
      <c r="L232" s="180">
        <f>ROUND(VLOOKUP($A232,'vehicle multiplier'!$B$2:$M$10,12)*VLOOKUP($A232,'vehicle multiplier'!$B$2:$M$10,(COLUMN(L232)-1))*VLOOKUP($B232,'vehicle multiplier'!$B$12:$L$61,(COLUMN(L232)-1)),0)</f>
        <v>0</v>
      </c>
    </row>
    <row r="233" spans="1:12" x14ac:dyDescent="0.15">
      <c r="A233" s="138" t="s">
        <v>633</v>
      </c>
      <c r="B233" s="138">
        <v>32</v>
      </c>
      <c r="C233" s="136">
        <f>ROUND(VLOOKUP($A233,'vehicle multiplier'!$B$2:$M$10,12)*VLOOKUP($A233,'vehicle multiplier'!$B$2:$M$10,(COLUMN(C233)-1))*VLOOKUP($B233,'vehicle multiplier'!$B$12:$L$61,(COLUMN(C233)-1)),0)</f>
        <v>2004</v>
      </c>
      <c r="D233" s="136">
        <f>ROUND(VLOOKUP($A233,'vehicle multiplier'!$B$2:$M$10,12)*VLOOKUP($A233,'vehicle multiplier'!$B$2:$M$10,(COLUMN(D233)-1))*VLOOKUP($B233,'vehicle multiplier'!$B$12:$L$61,(COLUMN(D233)-1)),0)</f>
        <v>612</v>
      </c>
      <c r="E233" s="136">
        <f>ROUND(VLOOKUP($A233,'vehicle multiplier'!$B$2:$M$10,12)*VLOOKUP($A233,'vehicle multiplier'!$B$2:$M$10,(COLUMN(E233)-1))*VLOOKUP($B233,'vehicle multiplier'!$B$12:$L$61,(COLUMN(E233)-1)),0)</f>
        <v>525</v>
      </c>
      <c r="F233" s="180">
        <f>ROUND(VLOOKUP($A233,'vehicle multiplier'!$B$2:$M$10,12)*VLOOKUP($A233,'vehicle multiplier'!$B$2:$M$10,(COLUMN(F233)-1))*VLOOKUP($B233,'vehicle multiplier'!$B$12:$L$61,(COLUMN(F233)-1)),0)</f>
        <v>0</v>
      </c>
      <c r="G233" s="180">
        <f>ROUND(VLOOKUP($A233,'vehicle multiplier'!$B$2:$M$10,12)*VLOOKUP($A233,'vehicle multiplier'!$B$2:$M$10,(COLUMN(G233)-1))*VLOOKUP($B233,'vehicle multiplier'!$B$12:$L$61,(COLUMN(G233)-1)),0)</f>
        <v>0</v>
      </c>
      <c r="H233" s="180">
        <f>ROUND(VLOOKUP($A233,'vehicle multiplier'!$B$2:$M$10,12)*VLOOKUP($A233,'vehicle multiplier'!$B$2:$M$10,(COLUMN(H233)-1))*VLOOKUP($B233,'vehicle multiplier'!$B$12:$L$61,(COLUMN(H233)-1)),0)</f>
        <v>0</v>
      </c>
      <c r="I233" s="180">
        <f>ROUND(VLOOKUP($A233,'vehicle multiplier'!$B$2:$M$10,12)*VLOOKUP($A233,'vehicle multiplier'!$B$2:$M$10,(COLUMN(I233)-1))*VLOOKUP($B233,'vehicle multiplier'!$B$12:$L$61,(COLUMN(I233)-1)),0)</f>
        <v>0</v>
      </c>
      <c r="J233" s="180">
        <f>ROUND(VLOOKUP($A233,'vehicle multiplier'!$B$2:$M$10,12)*VLOOKUP($A233,'vehicle multiplier'!$B$2:$M$10,(COLUMN(J233)-1))*VLOOKUP($B233,'vehicle multiplier'!$B$12:$L$61,(COLUMN(J233)-1)),0)</f>
        <v>0</v>
      </c>
      <c r="K233" s="180">
        <f>ROUND(VLOOKUP($A233,'vehicle multiplier'!$B$2:$M$10,12)*VLOOKUP($A233,'vehicle multiplier'!$B$2:$M$10,(COLUMN(K233)-1))*VLOOKUP($B233,'vehicle multiplier'!$B$12:$L$61,(COLUMN(K233)-1)),0)</f>
        <v>0</v>
      </c>
      <c r="L233" s="180">
        <f>ROUND(VLOOKUP($A233,'vehicle multiplier'!$B$2:$M$10,12)*VLOOKUP($A233,'vehicle multiplier'!$B$2:$M$10,(COLUMN(L233)-1))*VLOOKUP($B233,'vehicle multiplier'!$B$12:$L$61,(COLUMN(L233)-1)),0)</f>
        <v>0</v>
      </c>
    </row>
    <row r="234" spans="1:12" x14ac:dyDescent="0.15">
      <c r="A234" s="138" t="s">
        <v>633</v>
      </c>
      <c r="B234" s="138">
        <v>33</v>
      </c>
      <c r="C234" s="136">
        <f>ROUND(VLOOKUP($A234,'vehicle multiplier'!$B$2:$M$10,12)*VLOOKUP($A234,'vehicle multiplier'!$B$2:$M$10,(COLUMN(C234)-1))*VLOOKUP($B234,'vehicle multiplier'!$B$12:$L$61,(COLUMN(C234)-1)),0)</f>
        <v>2028</v>
      </c>
      <c r="D234" s="136">
        <f>ROUND(VLOOKUP($A234,'vehicle multiplier'!$B$2:$M$10,12)*VLOOKUP($A234,'vehicle multiplier'!$B$2:$M$10,(COLUMN(D234)-1))*VLOOKUP($B234,'vehicle multiplier'!$B$12:$L$61,(COLUMN(D234)-1)),0)</f>
        <v>620</v>
      </c>
      <c r="E234" s="136">
        <f>ROUND(VLOOKUP($A234,'vehicle multiplier'!$B$2:$M$10,12)*VLOOKUP($A234,'vehicle multiplier'!$B$2:$M$10,(COLUMN(E234)-1))*VLOOKUP($B234,'vehicle multiplier'!$B$12:$L$61,(COLUMN(E234)-1)),0)</f>
        <v>531</v>
      </c>
      <c r="F234" s="180">
        <f>ROUND(VLOOKUP($A234,'vehicle multiplier'!$B$2:$M$10,12)*VLOOKUP($A234,'vehicle multiplier'!$B$2:$M$10,(COLUMN(F234)-1))*VLOOKUP($B234,'vehicle multiplier'!$B$12:$L$61,(COLUMN(F234)-1)),0)</f>
        <v>0</v>
      </c>
      <c r="G234" s="180">
        <f>ROUND(VLOOKUP($A234,'vehicle multiplier'!$B$2:$M$10,12)*VLOOKUP($A234,'vehicle multiplier'!$B$2:$M$10,(COLUMN(G234)-1))*VLOOKUP($B234,'vehicle multiplier'!$B$12:$L$61,(COLUMN(G234)-1)),0)</f>
        <v>0</v>
      </c>
      <c r="H234" s="180">
        <f>ROUND(VLOOKUP($A234,'vehicle multiplier'!$B$2:$M$10,12)*VLOOKUP($A234,'vehicle multiplier'!$B$2:$M$10,(COLUMN(H234)-1))*VLOOKUP($B234,'vehicle multiplier'!$B$12:$L$61,(COLUMN(H234)-1)),0)</f>
        <v>0</v>
      </c>
      <c r="I234" s="180">
        <f>ROUND(VLOOKUP($A234,'vehicle multiplier'!$B$2:$M$10,12)*VLOOKUP($A234,'vehicle multiplier'!$B$2:$M$10,(COLUMN(I234)-1))*VLOOKUP($B234,'vehicle multiplier'!$B$12:$L$61,(COLUMN(I234)-1)),0)</f>
        <v>0</v>
      </c>
      <c r="J234" s="180">
        <f>ROUND(VLOOKUP($A234,'vehicle multiplier'!$B$2:$M$10,12)*VLOOKUP($A234,'vehicle multiplier'!$B$2:$M$10,(COLUMN(J234)-1))*VLOOKUP($B234,'vehicle multiplier'!$B$12:$L$61,(COLUMN(J234)-1)),0)</f>
        <v>0</v>
      </c>
      <c r="K234" s="180">
        <f>ROUND(VLOOKUP($A234,'vehicle multiplier'!$B$2:$M$10,12)*VLOOKUP($A234,'vehicle multiplier'!$B$2:$M$10,(COLUMN(K234)-1))*VLOOKUP($B234,'vehicle multiplier'!$B$12:$L$61,(COLUMN(K234)-1)),0)</f>
        <v>0</v>
      </c>
      <c r="L234" s="180">
        <f>ROUND(VLOOKUP($A234,'vehicle multiplier'!$B$2:$M$10,12)*VLOOKUP($A234,'vehicle multiplier'!$B$2:$M$10,(COLUMN(L234)-1))*VLOOKUP($B234,'vehicle multiplier'!$B$12:$L$61,(COLUMN(L234)-1)),0)</f>
        <v>0</v>
      </c>
    </row>
    <row r="235" spans="1:12" x14ac:dyDescent="0.15">
      <c r="A235" s="138" t="s">
        <v>633</v>
      </c>
      <c r="B235" s="138">
        <v>34</v>
      </c>
      <c r="C235" s="136">
        <f>ROUND(VLOOKUP($A235,'vehicle multiplier'!$B$2:$M$10,12)*VLOOKUP($A235,'vehicle multiplier'!$B$2:$M$10,(COLUMN(C235)-1))*VLOOKUP($B235,'vehicle multiplier'!$B$12:$L$61,(COLUMN(C235)-1)),0)</f>
        <v>2052</v>
      </c>
      <c r="D235" s="136">
        <f>ROUND(VLOOKUP($A235,'vehicle multiplier'!$B$2:$M$10,12)*VLOOKUP($A235,'vehicle multiplier'!$B$2:$M$10,(COLUMN(D235)-1))*VLOOKUP($B235,'vehicle multiplier'!$B$12:$L$61,(COLUMN(D235)-1)),0)</f>
        <v>627</v>
      </c>
      <c r="E235" s="136">
        <f>ROUND(VLOOKUP($A235,'vehicle multiplier'!$B$2:$M$10,12)*VLOOKUP($A235,'vehicle multiplier'!$B$2:$M$10,(COLUMN(E235)-1))*VLOOKUP($B235,'vehicle multiplier'!$B$12:$L$61,(COLUMN(E235)-1)),0)</f>
        <v>538</v>
      </c>
      <c r="F235" s="180">
        <f>ROUND(VLOOKUP($A235,'vehicle multiplier'!$B$2:$M$10,12)*VLOOKUP($A235,'vehicle multiplier'!$B$2:$M$10,(COLUMN(F235)-1))*VLOOKUP($B235,'vehicle multiplier'!$B$12:$L$61,(COLUMN(F235)-1)),0)</f>
        <v>0</v>
      </c>
      <c r="G235" s="180">
        <f>ROUND(VLOOKUP($A235,'vehicle multiplier'!$B$2:$M$10,12)*VLOOKUP($A235,'vehicle multiplier'!$B$2:$M$10,(COLUMN(G235)-1))*VLOOKUP($B235,'vehicle multiplier'!$B$12:$L$61,(COLUMN(G235)-1)),0)</f>
        <v>0</v>
      </c>
      <c r="H235" s="180">
        <f>ROUND(VLOOKUP($A235,'vehicle multiplier'!$B$2:$M$10,12)*VLOOKUP($A235,'vehicle multiplier'!$B$2:$M$10,(COLUMN(H235)-1))*VLOOKUP($B235,'vehicle multiplier'!$B$12:$L$61,(COLUMN(H235)-1)),0)</f>
        <v>0</v>
      </c>
      <c r="I235" s="180">
        <f>ROUND(VLOOKUP($A235,'vehicle multiplier'!$B$2:$M$10,12)*VLOOKUP($A235,'vehicle multiplier'!$B$2:$M$10,(COLUMN(I235)-1))*VLOOKUP($B235,'vehicle multiplier'!$B$12:$L$61,(COLUMN(I235)-1)),0)</f>
        <v>0</v>
      </c>
      <c r="J235" s="180">
        <f>ROUND(VLOOKUP($A235,'vehicle multiplier'!$B$2:$M$10,12)*VLOOKUP($A235,'vehicle multiplier'!$B$2:$M$10,(COLUMN(J235)-1))*VLOOKUP($B235,'vehicle multiplier'!$B$12:$L$61,(COLUMN(J235)-1)),0)</f>
        <v>0</v>
      </c>
      <c r="K235" s="180">
        <f>ROUND(VLOOKUP($A235,'vehicle multiplier'!$B$2:$M$10,12)*VLOOKUP($A235,'vehicle multiplier'!$B$2:$M$10,(COLUMN(K235)-1))*VLOOKUP($B235,'vehicle multiplier'!$B$12:$L$61,(COLUMN(K235)-1)),0)</f>
        <v>0</v>
      </c>
      <c r="L235" s="180">
        <f>ROUND(VLOOKUP($A235,'vehicle multiplier'!$B$2:$M$10,12)*VLOOKUP($A235,'vehicle multiplier'!$B$2:$M$10,(COLUMN(L235)-1))*VLOOKUP($B235,'vehicle multiplier'!$B$12:$L$61,(COLUMN(L235)-1)),0)</f>
        <v>0</v>
      </c>
    </row>
    <row r="236" spans="1:12" x14ac:dyDescent="0.15">
      <c r="A236" s="138" t="s">
        <v>633</v>
      </c>
      <c r="B236" s="138">
        <v>35</v>
      </c>
      <c r="C236" s="136">
        <f>ROUND(VLOOKUP($A236,'vehicle multiplier'!$B$2:$M$10,12)*VLOOKUP($A236,'vehicle multiplier'!$B$2:$M$10,(COLUMN(C236)-1))*VLOOKUP($B236,'vehicle multiplier'!$B$12:$L$61,(COLUMN(C236)-1)),0)</f>
        <v>2077</v>
      </c>
      <c r="D236" s="136">
        <f>ROUND(VLOOKUP($A236,'vehicle multiplier'!$B$2:$M$10,12)*VLOOKUP($A236,'vehicle multiplier'!$B$2:$M$10,(COLUMN(D236)-1))*VLOOKUP($B236,'vehicle multiplier'!$B$12:$L$61,(COLUMN(D236)-1)),0)</f>
        <v>635</v>
      </c>
      <c r="E236" s="136">
        <f>ROUND(VLOOKUP($A236,'vehicle multiplier'!$B$2:$M$10,12)*VLOOKUP($A236,'vehicle multiplier'!$B$2:$M$10,(COLUMN(E236)-1))*VLOOKUP($B236,'vehicle multiplier'!$B$12:$L$61,(COLUMN(E236)-1)),0)</f>
        <v>544</v>
      </c>
      <c r="F236" s="180">
        <f>ROUND(VLOOKUP($A236,'vehicle multiplier'!$B$2:$M$10,12)*VLOOKUP($A236,'vehicle multiplier'!$B$2:$M$10,(COLUMN(F236)-1))*VLOOKUP($B236,'vehicle multiplier'!$B$12:$L$61,(COLUMN(F236)-1)),0)</f>
        <v>0</v>
      </c>
      <c r="G236" s="180">
        <f>ROUND(VLOOKUP($A236,'vehicle multiplier'!$B$2:$M$10,12)*VLOOKUP($A236,'vehicle multiplier'!$B$2:$M$10,(COLUMN(G236)-1))*VLOOKUP($B236,'vehicle multiplier'!$B$12:$L$61,(COLUMN(G236)-1)),0)</f>
        <v>0</v>
      </c>
      <c r="H236" s="180">
        <f>ROUND(VLOOKUP($A236,'vehicle multiplier'!$B$2:$M$10,12)*VLOOKUP($A236,'vehicle multiplier'!$B$2:$M$10,(COLUMN(H236)-1))*VLOOKUP($B236,'vehicle multiplier'!$B$12:$L$61,(COLUMN(H236)-1)),0)</f>
        <v>0</v>
      </c>
      <c r="I236" s="180">
        <f>ROUND(VLOOKUP($A236,'vehicle multiplier'!$B$2:$M$10,12)*VLOOKUP($A236,'vehicle multiplier'!$B$2:$M$10,(COLUMN(I236)-1))*VLOOKUP($B236,'vehicle multiplier'!$B$12:$L$61,(COLUMN(I236)-1)),0)</f>
        <v>0</v>
      </c>
      <c r="J236" s="180">
        <f>ROUND(VLOOKUP($A236,'vehicle multiplier'!$B$2:$M$10,12)*VLOOKUP($A236,'vehicle multiplier'!$B$2:$M$10,(COLUMN(J236)-1))*VLOOKUP($B236,'vehicle multiplier'!$B$12:$L$61,(COLUMN(J236)-1)),0)</f>
        <v>0</v>
      </c>
      <c r="K236" s="180">
        <f>ROUND(VLOOKUP($A236,'vehicle multiplier'!$B$2:$M$10,12)*VLOOKUP($A236,'vehicle multiplier'!$B$2:$M$10,(COLUMN(K236)-1))*VLOOKUP($B236,'vehicle multiplier'!$B$12:$L$61,(COLUMN(K236)-1)),0)</f>
        <v>0</v>
      </c>
      <c r="L236" s="180">
        <f>ROUND(VLOOKUP($A236,'vehicle multiplier'!$B$2:$M$10,12)*VLOOKUP($A236,'vehicle multiplier'!$B$2:$M$10,(COLUMN(L236)-1))*VLOOKUP($B236,'vehicle multiplier'!$B$12:$L$61,(COLUMN(L236)-1)),0)</f>
        <v>0</v>
      </c>
    </row>
    <row r="237" spans="1:12" x14ac:dyDescent="0.15">
      <c r="A237" s="138" t="s">
        <v>633</v>
      </c>
      <c r="B237" s="138">
        <v>36</v>
      </c>
      <c r="C237" s="136">
        <f>ROUND(VLOOKUP($A237,'vehicle multiplier'!$B$2:$M$10,12)*VLOOKUP($A237,'vehicle multiplier'!$B$2:$M$10,(COLUMN(C237)-1))*VLOOKUP($B237,'vehicle multiplier'!$B$12:$L$61,(COLUMN(C237)-1)),0)</f>
        <v>2101</v>
      </c>
      <c r="D237" s="136">
        <f>ROUND(VLOOKUP($A237,'vehicle multiplier'!$B$2:$M$10,12)*VLOOKUP($A237,'vehicle multiplier'!$B$2:$M$10,(COLUMN(D237)-1))*VLOOKUP($B237,'vehicle multiplier'!$B$12:$L$61,(COLUMN(D237)-1)),0)</f>
        <v>642</v>
      </c>
      <c r="E237" s="136">
        <f>ROUND(VLOOKUP($A237,'vehicle multiplier'!$B$2:$M$10,12)*VLOOKUP($A237,'vehicle multiplier'!$B$2:$M$10,(COLUMN(E237)-1))*VLOOKUP($B237,'vehicle multiplier'!$B$12:$L$61,(COLUMN(E237)-1)),0)</f>
        <v>551</v>
      </c>
      <c r="F237" s="180">
        <f>ROUND(VLOOKUP($A237,'vehicle multiplier'!$B$2:$M$10,12)*VLOOKUP($A237,'vehicle multiplier'!$B$2:$M$10,(COLUMN(F237)-1))*VLOOKUP($B237,'vehicle multiplier'!$B$12:$L$61,(COLUMN(F237)-1)),0)</f>
        <v>0</v>
      </c>
      <c r="G237" s="180">
        <f>ROUND(VLOOKUP($A237,'vehicle multiplier'!$B$2:$M$10,12)*VLOOKUP($A237,'vehicle multiplier'!$B$2:$M$10,(COLUMN(G237)-1))*VLOOKUP($B237,'vehicle multiplier'!$B$12:$L$61,(COLUMN(G237)-1)),0)</f>
        <v>0</v>
      </c>
      <c r="H237" s="180">
        <f>ROUND(VLOOKUP($A237,'vehicle multiplier'!$B$2:$M$10,12)*VLOOKUP($A237,'vehicle multiplier'!$B$2:$M$10,(COLUMN(H237)-1))*VLOOKUP($B237,'vehicle multiplier'!$B$12:$L$61,(COLUMN(H237)-1)),0)</f>
        <v>0</v>
      </c>
      <c r="I237" s="180">
        <f>ROUND(VLOOKUP($A237,'vehicle multiplier'!$B$2:$M$10,12)*VLOOKUP($A237,'vehicle multiplier'!$B$2:$M$10,(COLUMN(I237)-1))*VLOOKUP($B237,'vehicle multiplier'!$B$12:$L$61,(COLUMN(I237)-1)),0)</f>
        <v>0</v>
      </c>
      <c r="J237" s="180">
        <f>ROUND(VLOOKUP($A237,'vehicle multiplier'!$B$2:$M$10,12)*VLOOKUP($A237,'vehicle multiplier'!$B$2:$M$10,(COLUMN(J237)-1))*VLOOKUP($B237,'vehicle multiplier'!$B$12:$L$61,(COLUMN(J237)-1)),0)</f>
        <v>0</v>
      </c>
      <c r="K237" s="180">
        <f>ROUND(VLOOKUP($A237,'vehicle multiplier'!$B$2:$M$10,12)*VLOOKUP($A237,'vehicle multiplier'!$B$2:$M$10,(COLUMN(K237)-1))*VLOOKUP($B237,'vehicle multiplier'!$B$12:$L$61,(COLUMN(K237)-1)),0)</f>
        <v>0</v>
      </c>
      <c r="L237" s="180">
        <f>ROUND(VLOOKUP($A237,'vehicle multiplier'!$B$2:$M$10,12)*VLOOKUP($A237,'vehicle multiplier'!$B$2:$M$10,(COLUMN(L237)-1))*VLOOKUP($B237,'vehicle multiplier'!$B$12:$L$61,(COLUMN(L237)-1)),0)</f>
        <v>0</v>
      </c>
    </row>
    <row r="238" spans="1:12" x14ac:dyDescent="0.15">
      <c r="A238" s="138" t="s">
        <v>633</v>
      </c>
      <c r="B238" s="138">
        <v>37</v>
      </c>
      <c r="C238" s="136">
        <f>ROUND(VLOOKUP($A238,'vehicle multiplier'!$B$2:$M$10,12)*VLOOKUP($A238,'vehicle multiplier'!$B$2:$M$10,(COLUMN(C238)-1))*VLOOKUP($B238,'vehicle multiplier'!$B$12:$L$61,(COLUMN(C238)-1)),0)</f>
        <v>2126</v>
      </c>
      <c r="D238" s="136">
        <f>ROUND(VLOOKUP($A238,'vehicle multiplier'!$B$2:$M$10,12)*VLOOKUP($A238,'vehicle multiplier'!$B$2:$M$10,(COLUMN(D238)-1))*VLOOKUP($B238,'vehicle multiplier'!$B$12:$L$61,(COLUMN(D238)-1)),0)</f>
        <v>650</v>
      </c>
      <c r="E238" s="136">
        <f>ROUND(VLOOKUP($A238,'vehicle multiplier'!$B$2:$M$10,12)*VLOOKUP($A238,'vehicle multiplier'!$B$2:$M$10,(COLUMN(E238)-1))*VLOOKUP($B238,'vehicle multiplier'!$B$12:$L$61,(COLUMN(E238)-1)),0)</f>
        <v>557</v>
      </c>
      <c r="F238" s="180">
        <f>ROUND(VLOOKUP($A238,'vehicle multiplier'!$B$2:$M$10,12)*VLOOKUP($A238,'vehicle multiplier'!$B$2:$M$10,(COLUMN(F238)-1))*VLOOKUP($B238,'vehicle multiplier'!$B$12:$L$61,(COLUMN(F238)-1)),0)</f>
        <v>0</v>
      </c>
      <c r="G238" s="180">
        <f>ROUND(VLOOKUP($A238,'vehicle multiplier'!$B$2:$M$10,12)*VLOOKUP($A238,'vehicle multiplier'!$B$2:$M$10,(COLUMN(G238)-1))*VLOOKUP($B238,'vehicle multiplier'!$B$12:$L$61,(COLUMN(G238)-1)),0)</f>
        <v>0</v>
      </c>
      <c r="H238" s="180">
        <f>ROUND(VLOOKUP($A238,'vehicle multiplier'!$B$2:$M$10,12)*VLOOKUP($A238,'vehicle multiplier'!$B$2:$M$10,(COLUMN(H238)-1))*VLOOKUP($B238,'vehicle multiplier'!$B$12:$L$61,(COLUMN(H238)-1)),0)</f>
        <v>0</v>
      </c>
      <c r="I238" s="180">
        <f>ROUND(VLOOKUP($A238,'vehicle multiplier'!$B$2:$M$10,12)*VLOOKUP($A238,'vehicle multiplier'!$B$2:$M$10,(COLUMN(I238)-1))*VLOOKUP($B238,'vehicle multiplier'!$B$12:$L$61,(COLUMN(I238)-1)),0)</f>
        <v>0</v>
      </c>
      <c r="J238" s="180">
        <f>ROUND(VLOOKUP($A238,'vehicle multiplier'!$B$2:$M$10,12)*VLOOKUP($A238,'vehicle multiplier'!$B$2:$M$10,(COLUMN(J238)-1))*VLOOKUP($B238,'vehicle multiplier'!$B$12:$L$61,(COLUMN(J238)-1)),0)</f>
        <v>0</v>
      </c>
      <c r="K238" s="180">
        <f>ROUND(VLOOKUP($A238,'vehicle multiplier'!$B$2:$M$10,12)*VLOOKUP($A238,'vehicle multiplier'!$B$2:$M$10,(COLUMN(K238)-1))*VLOOKUP($B238,'vehicle multiplier'!$B$12:$L$61,(COLUMN(K238)-1)),0)</f>
        <v>0</v>
      </c>
      <c r="L238" s="180">
        <f>ROUND(VLOOKUP($A238,'vehicle multiplier'!$B$2:$M$10,12)*VLOOKUP($A238,'vehicle multiplier'!$B$2:$M$10,(COLUMN(L238)-1))*VLOOKUP($B238,'vehicle multiplier'!$B$12:$L$61,(COLUMN(L238)-1)),0)</f>
        <v>0</v>
      </c>
    </row>
    <row r="239" spans="1:12" x14ac:dyDescent="0.15">
      <c r="A239" s="138" t="s">
        <v>633</v>
      </c>
      <c r="B239" s="138">
        <v>38</v>
      </c>
      <c r="C239" s="136">
        <f>ROUND(VLOOKUP($A239,'vehicle multiplier'!$B$2:$M$10,12)*VLOOKUP($A239,'vehicle multiplier'!$B$2:$M$10,(COLUMN(C239)-1))*VLOOKUP($B239,'vehicle multiplier'!$B$12:$L$61,(COLUMN(C239)-1)),0)</f>
        <v>2150</v>
      </c>
      <c r="D239" s="136">
        <f>ROUND(VLOOKUP($A239,'vehicle multiplier'!$B$2:$M$10,12)*VLOOKUP($A239,'vehicle multiplier'!$B$2:$M$10,(COLUMN(D239)-1))*VLOOKUP($B239,'vehicle multiplier'!$B$12:$L$61,(COLUMN(D239)-1)),0)</f>
        <v>657</v>
      </c>
      <c r="E239" s="136">
        <f>ROUND(VLOOKUP($A239,'vehicle multiplier'!$B$2:$M$10,12)*VLOOKUP($A239,'vehicle multiplier'!$B$2:$M$10,(COLUMN(E239)-1))*VLOOKUP($B239,'vehicle multiplier'!$B$12:$L$61,(COLUMN(E239)-1)),0)</f>
        <v>563</v>
      </c>
      <c r="F239" s="180">
        <f>ROUND(VLOOKUP($A239,'vehicle multiplier'!$B$2:$M$10,12)*VLOOKUP($A239,'vehicle multiplier'!$B$2:$M$10,(COLUMN(F239)-1))*VLOOKUP($B239,'vehicle multiplier'!$B$12:$L$61,(COLUMN(F239)-1)),0)</f>
        <v>0</v>
      </c>
      <c r="G239" s="180">
        <f>ROUND(VLOOKUP($A239,'vehicle multiplier'!$B$2:$M$10,12)*VLOOKUP($A239,'vehicle multiplier'!$B$2:$M$10,(COLUMN(G239)-1))*VLOOKUP($B239,'vehicle multiplier'!$B$12:$L$61,(COLUMN(G239)-1)),0)</f>
        <v>0</v>
      </c>
      <c r="H239" s="180">
        <f>ROUND(VLOOKUP($A239,'vehicle multiplier'!$B$2:$M$10,12)*VLOOKUP($A239,'vehicle multiplier'!$B$2:$M$10,(COLUMN(H239)-1))*VLOOKUP($B239,'vehicle multiplier'!$B$12:$L$61,(COLUMN(H239)-1)),0)</f>
        <v>0</v>
      </c>
      <c r="I239" s="180">
        <f>ROUND(VLOOKUP($A239,'vehicle multiplier'!$B$2:$M$10,12)*VLOOKUP($A239,'vehicle multiplier'!$B$2:$M$10,(COLUMN(I239)-1))*VLOOKUP($B239,'vehicle multiplier'!$B$12:$L$61,(COLUMN(I239)-1)),0)</f>
        <v>0</v>
      </c>
      <c r="J239" s="180">
        <f>ROUND(VLOOKUP($A239,'vehicle multiplier'!$B$2:$M$10,12)*VLOOKUP($A239,'vehicle multiplier'!$B$2:$M$10,(COLUMN(J239)-1))*VLOOKUP($B239,'vehicle multiplier'!$B$12:$L$61,(COLUMN(J239)-1)),0)</f>
        <v>0</v>
      </c>
      <c r="K239" s="180">
        <f>ROUND(VLOOKUP($A239,'vehicle multiplier'!$B$2:$M$10,12)*VLOOKUP($A239,'vehicle multiplier'!$B$2:$M$10,(COLUMN(K239)-1))*VLOOKUP($B239,'vehicle multiplier'!$B$12:$L$61,(COLUMN(K239)-1)),0)</f>
        <v>0</v>
      </c>
      <c r="L239" s="180">
        <f>ROUND(VLOOKUP($A239,'vehicle multiplier'!$B$2:$M$10,12)*VLOOKUP($A239,'vehicle multiplier'!$B$2:$M$10,(COLUMN(L239)-1))*VLOOKUP($B239,'vehicle multiplier'!$B$12:$L$61,(COLUMN(L239)-1)),0)</f>
        <v>0</v>
      </c>
    </row>
    <row r="240" spans="1:12" x14ac:dyDescent="0.15">
      <c r="A240" s="138" t="s">
        <v>633</v>
      </c>
      <c r="B240" s="138">
        <v>39</v>
      </c>
      <c r="C240" s="136">
        <f>ROUND(VLOOKUP($A240,'vehicle multiplier'!$B$2:$M$10,12)*VLOOKUP($A240,'vehicle multiplier'!$B$2:$M$10,(COLUMN(C240)-1))*VLOOKUP($B240,'vehicle multiplier'!$B$12:$L$61,(COLUMN(C240)-1)),0)</f>
        <v>2175</v>
      </c>
      <c r="D240" s="136">
        <f>ROUND(VLOOKUP($A240,'vehicle multiplier'!$B$2:$M$10,12)*VLOOKUP($A240,'vehicle multiplier'!$B$2:$M$10,(COLUMN(D240)-1))*VLOOKUP($B240,'vehicle multiplier'!$B$12:$L$61,(COLUMN(D240)-1)),0)</f>
        <v>664</v>
      </c>
      <c r="E240" s="136">
        <f>ROUND(VLOOKUP($A240,'vehicle multiplier'!$B$2:$M$10,12)*VLOOKUP($A240,'vehicle multiplier'!$B$2:$M$10,(COLUMN(E240)-1))*VLOOKUP($B240,'vehicle multiplier'!$B$12:$L$61,(COLUMN(E240)-1)),0)</f>
        <v>570</v>
      </c>
      <c r="F240" s="180">
        <f>ROUND(VLOOKUP($A240,'vehicle multiplier'!$B$2:$M$10,12)*VLOOKUP($A240,'vehicle multiplier'!$B$2:$M$10,(COLUMN(F240)-1))*VLOOKUP($B240,'vehicle multiplier'!$B$12:$L$61,(COLUMN(F240)-1)),0)</f>
        <v>0</v>
      </c>
      <c r="G240" s="180">
        <f>ROUND(VLOOKUP($A240,'vehicle multiplier'!$B$2:$M$10,12)*VLOOKUP($A240,'vehicle multiplier'!$B$2:$M$10,(COLUMN(G240)-1))*VLOOKUP($B240,'vehicle multiplier'!$B$12:$L$61,(COLUMN(G240)-1)),0)</f>
        <v>0</v>
      </c>
      <c r="H240" s="180">
        <f>ROUND(VLOOKUP($A240,'vehicle multiplier'!$B$2:$M$10,12)*VLOOKUP($A240,'vehicle multiplier'!$B$2:$M$10,(COLUMN(H240)-1))*VLOOKUP($B240,'vehicle multiplier'!$B$12:$L$61,(COLUMN(H240)-1)),0)</f>
        <v>0</v>
      </c>
      <c r="I240" s="180">
        <f>ROUND(VLOOKUP($A240,'vehicle multiplier'!$B$2:$M$10,12)*VLOOKUP($A240,'vehicle multiplier'!$B$2:$M$10,(COLUMN(I240)-1))*VLOOKUP($B240,'vehicle multiplier'!$B$12:$L$61,(COLUMN(I240)-1)),0)</f>
        <v>0</v>
      </c>
      <c r="J240" s="180">
        <f>ROUND(VLOOKUP($A240,'vehicle multiplier'!$B$2:$M$10,12)*VLOOKUP($A240,'vehicle multiplier'!$B$2:$M$10,(COLUMN(J240)-1))*VLOOKUP($B240,'vehicle multiplier'!$B$12:$L$61,(COLUMN(J240)-1)),0)</f>
        <v>0</v>
      </c>
      <c r="K240" s="180">
        <f>ROUND(VLOOKUP($A240,'vehicle multiplier'!$B$2:$M$10,12)*VLOOKUP($A240,'vehicle multiplier'!$B$2:$M$10,(COLUMN(K240)-1))*VLOOKUP($B240,'vehicle multiplier'!$B$12:$L$61,(COLUMN(K240)-1)),0)</f>
        <v>0</v>
      </c>
      <c r="L240" s="180">
        <f>ROUND(VLOOKUP($A240,'vehicle multiplier'!$B$2:$M$10,12)*VLOOKUP($A240,'vehicle multiplier'!$B$2:$M$10,(COLUMN(L240)-1))*VLOOKUP($B240,'vehicle multiplier'!$B$12:$L$61,(COLUMN(L240)-1)),0)</f>
        <v>0</v>
      </c>
    </row>
    <row r="241" spans="1:12" x14ac:dyDescent="0.15">
      <c r="A241" s="138" t="s">
        <v>633</v>
      </c>
      <c r="B241" s="138">
        <v>40</v>
      </c>
      <c r="C241" s="136">
        <f>ROUND(VLOOKUP($A241,'vehicle multiplier'!$B$2:$M$10,12)*VLOOKUP($A241,'vehicle multiplier'!$B$2:$M$10,(COLUMN(C241)-1))*VLOOKUP($B241,'vehicle multiplier'!$B$12:$L$61,(COLUMN(C241)-1)),0)</f>
        <v>2199</v>
      </c>
      <c r="D241" s="136">
        <f>ROUND(VLOOKUP($A241,'vehicle multiplier'!$B$2:$M$10,12)*VLOOKUP($A241,'vehicle multiplier'!$B$2:$M$10,(COLUMN(D241)-1))*VLOOKUP($B241,'vehicle multiplier'!$B$12:$L$61,(COLUMN(D241)-1)),0)</f>
        <v>672</v>
      </c>
      <c r="E241" s="136">
        <f>ROUND(VLOOKUP($A241,'vehicle multiplier'!$B$2:$M$10,12)*VLOOKUP($A241,'vehicle multiplier'!$B$2:$M$10,(COLUMN(E241)-1))*VLOOKUP($B241,'vehicle multiplier'!$B$12:$L$61,(COLUMN(E241)-1)),0)</f>
        <v>576</v>
      </c>
      <c r="F241" s="180">
        <f>ROUND(VLOOKUP($A241,'vehicle multiplier'!$B$2:$M$10,12)*VLOOKUP($A241,'vehicle multiplier'!$B$2:$M$10,(COLUMN(F241)-1))*VLOOKUP($B241,'vehicle multiplier'!$B$12:$L$61,(COLUMN(F241)-1)),0)</f>
        <v>0</v>
      </c>
      <c r="G241" s="180">
        <f>ROUND(VLOOKUP($A241,'vehicle multiplier'!$B$2:$M$10,12)*VLOOKUP($A241,'vehicle multiplier'!$B$2:$M$10,(COLUMN(G241)-1))*VLOOKUP($B241,'vehicle multiplier'!$B$12:$L$61,(COLUMN(G241)-1)),0)</f>
        <v>0</v>
      </c>
      <c r="H241" s="180">
        <f>ROUND(VLOOKUP($A241,'vehicle multiplier'!$B$2:$M$10,12)*VLOOKUP($A241,'vehicle multiplier'!$B$2:$M$10,(COLUMN(H241)-1))*VLOOKUP($B241,'vehicle multiplier'!$B$12:$L$61,(COLUMN(H241)-1)),0)</f>
        <v>0</v>
      </c>
      <c r="I241" s="180">
        <f>ROUND(VLOOKUP($A241,'vehicle multiplier'!$B$2:$M$10,12)*VLOOKUP($A241,'vehicle multiplier'!$B$2:$M$10,(COLUMN(I241)-1))*VLOOKUP($B241,'vehicle multiplier'!$B$12:$L$61,(COLUMN(I241)-1)),0)</f>
        <v>0</v>
      </c>
      <c r="J241" s="180">
        <f>ROUND(VLOOKUP($A241,'vehicle multiplier'!$B$2:$M$10,12)*VLOOKUP($A241,'vehicle multiplier'!$B$2:$M$10,(COLUMN(J241)-1))*VLOOKUP($B241,'vehicle multiplier'!$B$12:$L$61,(COLUMN(J241)-1)),0)</f>
        <v>0</v>
      </c>
      <c r="K241" s="180">
        <f>ROUND(VLOOKUP($A241,'vehicle multiplier'!$B$2:$M$10,12)*VLOOKUP($A241,'vehicle multiplier'!$B$2:$M$10,(COLUMN(K241)-1))*VLOOKUP($B241,'vehicle multiplier'!$B$12:$L$61,(COLUMN(K241)-1)),0)</f>
        <v>0</v>
      </c>
      <c r="L241" s="180">
        <f>ROUND(VLOOKUP($A241,'vehicle multiplier'!$B$2:$M$10,12)*VLOOKUP($A241,'vehicle multiplier'!$B$2:$M$10,(COLUMN(L241)-1))*VLOOKUP($B241,'vehicle multiplier'!$B$12:$L$61,(COLUMN(L241)-1)),0)</f>
        <v>0</v>
      </c>
    </row>
    <row r="242" spans="1:12" x14ac:dyDescent="0.15">
      <c r="A242" s="138" t="s">
        <v>633</v>
      </c>
      <c r="B242" s="138">
        <v>41</v>
      </c>
      <c r="C242" s="136">
        <f>ROUND(VLOOKUP($A242,'vehicle multiplier'!$B$2:$M$10,12)*VLOOKUP($A242,'vehicle multiplier'!$B$2:$M$10,(COLUMN(C242)-1))*VLOOKUP($B242,'vehicle multiplier'!$B$12:$L$61,(COLUMN(C242)-1)),0)</f>
        <v>2224</v>
      </c>
      <c r="D242" s="136">
        <f>ROUND(VLOOKUP($A242,'vehicle multiplier'!$B$2:$M$10,12)*VLOOKUP($A242,'vehicle multiplier'!$B$2:$M$10,(COLUMN(D242)-1))*VLOOKUP($B242,'vehicle multiplier'!$B$12:$L$61,(COLUMN(D242)-1)),0)</f>
        <v>679</v>
      </c>
      <c r="E242" s="136">
        <f>ROUND(VLOOKUP($A242,'vehicle multiplier'!$B$2:$M$10,12)*VLOOKUP($A242,'vehicle multiplier'!$B$2:$M$10,(COLUMN(E242)-1))*VLOOKUP($B242,'vehicle multiplier'!$B$12:$L$61,(COLUMN(E242)-1)),0)</f>
        <v>583</v>
      </c>
      <c r="F242" s="180">
        <f>ROUND(VLOOKUP($A242,'vehicle multiplier'!$B$2:$M$10,12)*VLOOKUP($A242,'vehicle multiplier'!$B$2:$M$10,(COLUMN(F242)-1))*VLOOKUP($B242,'vehicle multiplier'!$B$12:$L$61,(COLUMN(F242)-1)),0)</f>
        <v>0</v>
      </c>
      <c r="G242" s="180">
        <f>ROUND(VLOOKUP($A242,'vehicle multiplier'!$B$2:$M$10,12)*VLOOKUP($A242,'vehicle multiplier'!$B$2:$M$10,(COLUMN(G242)-1))*VLOOKUP($B242,'vehicle multiplier'!$B$12:$L$61,(COLUMN(G242)-1)),0)</f>
        <v>0</v>
      </c>
      <c r="H242" s="180">
        <f>ROUND(VLOOKUP($A242,'vehicle multiplier'!$B$2:$M$10,12)*VLOOKUP($A242,'vehicle multiplier'!$B$2:$M$10,(COLUMN(H242)-1))*VLOOKUP($B242,'vehicle multiplier'!$B$12:$L$61,(COLUMN(H242)-1)),0)</f>
        <v>0</v>
      </c>
      <c r="I242" s="180">
        <f>ROUND(VLOOKUP($A242,'vehicle multiplier'!$B$2:$M$10,12)*VLOOKUP($A242,'vehicle multiplier'!$B$2:$M$10,(COLUMN(I242)-1))*VLOOKUP($B242,'vehicle multiplier'!$B$12:$L$61,(COLUMN(I242)-1)),0)</f>
        <v>0</v>
      </c>
      <c r="J242" s="180">
        <f>ROUND(VLOOKUP($A242,'vehicle multiplier'!$B$2:$M$10,12)*VLOOKUP($A242,'vehicle multiplier'!$B$2:$M$10,(COLUMN(J242)-1))*VLOOKUP($B242,'vehicle multiplier'!$B$12:$L$61,(COLUMN(J242)-1)),0)</f>
        <v>0</v>
      </c>
      <c r="K242" s="180">
        <f>ROUND(VLOOKUP($A242,'vehicle multiplier'!$B$2:$M$10,12)*VLOOKUP($A242,'vehicle multiplier'!$B$2:$M$10,(COLUMN(K242)-1))*VLOOKUP($B242,'vehicle multiplier'!$B$12:$L$61,(COLUMN(K242)-1)),0)</f>
        <v>0</v>
      </c>
      <c r="L242" s="180">
        <f>ROUND(VLOOKUP($A242,'vehicle multiplier'!$B$2:$M$10,12)*VLOOKUP($A242,'vehicle multiplier'!$B$2:$M$10,(COLUMN(L242)-1))*VLOOKUP($B242,'vehicle multiplier'!$B$12:$L$61,(COLUMN(L242)-1)),0)</f>
        <v>0</v>
      </c>
    </row>
    <row r="243" spans="1:12" x14ac:dyDescent="0.15">
      <c r="A243" s="138" t="s">
        <v>633</v>
      </c>
      <c r="B243" s="138">
        <v>42</v>
      </c>
      <c r="C243" s="136">
        <f>ROUND(VLOOKUP($A243,'vehicle multiplier'!$B$2:$M$10,12)*VLOOKUP($A243,'vehicle multiplier'!$B$2:$M$10,(COLUMN(C243)-1))*VLOOKUP($B243,'vehicle multiplier'!$B$12:$L$61,(COLUMN(C243)-1)),0)</f>
        <v>2248</v>
      </c>
      <c r="D243" s="136">
        <f>ROUND(VLOOKUP($A243,'vehicle multiplier'!$B$2:$M$10,12)*VLOOKUP($A243,'vehicle multiplier'!$B$2:$M$10,(COLUMN(D243)-1))*VLOOKUP($B243,'vehicle multiplier'!$B$12:$L$61,(COLUMN(D243)-1)),0)</f>
        <v>687</v>
      </c>
      <c r="E243" s="136">
        <f>ROUND(VLOOKUP($A243,'vehicle multiplier'!$B$2:$M$10,12)*VLOOKUP($A243,'vehicle multiplier'!$B$2:$M$10,(COLUMN(E243)-1))*VLOOKUP($B243,'vehicle multiplier'!$B$12:$L$61,(COLUMN(E243)-1)),0)</f>
        <v>589</v>
      </c>
      <c r="F243" s="180">
        <f>ROUND(VLOOKUP($A243,'vehicle multiplier'!$B$2:$M$10,12)*VLOOKUP($A243,'vehicle multiplier'!$B$2:$M$10,(COLUMN(F243)-1))*VLOOKUP($B243,'vehicle multiplier'!$B$12:$L$61,(COLUMN(F243)-1)),0)</f>
        <v>0</v>
      </c>
      <c r="G243" s="180">
        <f>ROUND(VLOOKUP($A243,'vehicle multiplier'!$B$2:$M$10,12)*VLOOKUP($A243,'vehicle multiplier'!$B$2:$M$10,(COLUMN(G243)-1))*VLOOKUP($B243,'vehicle multiplier'!$B$12:$L$61,(COLUMN(G243)-1)),0)</f>
        <v>0</v>
      </c>
      <c r="H243" s="180">
        <f>ROUND(VLOOKUP($A243,'vehicle multiplier'!$B$2:$M$10,12)*VLOOKUP($A243,'vehicle multiplier'!$B$2:$M$10,(COLUMN(H243)-1))*VLOOKUP($B243,'vehicle multiplier'!$B$12:$L$61,(COLUMN(H243)-1)),0)</f>
        <v>0</v>
      </c>
      <c r="I243" s="180">
        <f>ROUND(VLOOKUP($A243,'vehicle multiplier'!$B$2:$M$10,12)*VLOOKUP($A243,'vehicle multiplier'!$B$2:$M$10,(COLUMN(I243)-1))*VLOOKUP($B243,'vehicle multiplier'!$B$12:$L$61,(COLUMN(I243)-1)),0)</f>
        <v>0</v>
      </c>
      <c r="J243" s="180">
        <f>ROUND(VLOOKUP($A243,'vehicle multiplier'!$B$2:$M$10,12)*VLOOKUP($A243,'vehicle multiplier'!$B$2:$M$10,(COLUMN(J243)-1))*VLOOKUP($B243,'vehicle multiplier'!$B$12:$L$61,(COLUMN(J243)-1)),0)</f>
        <v>0</v>
      </c>
      <c r="K243" s="180">
        <f>ROUND(VLOOKUP($A243,'vehicle multiplier'!$B$2:$M$10,12)*VLOOKUP($A243,'vehicle multiplier'!$B$2:$M$10,(COLUMN(K243)-1))*VLOOKUP($B243,'vehicle multiplier'!$B$12:$L$61,(COLUMN(K243)-1)),0)</f>
        <v>0</v>
      </c>
      <c r="L243" s="180">
        <f>ROUND(VLOOKUP($A243,'vehicle multiplier'!$B$2:$M$10,12)*VLOOKUP($A243,'vehicle multiplier'!$B$2:$M$10,(COLUMN(L243)-1))*VLOOKUP($B243,'vehicle multiplier'!$B$12:$L$61,(COLUMN(L243)-1)),0)</f>
        <v>0</v>
      </c>
    </row>
    <row r="244" spans="1:12" x14ac:dyDescent="0.15">
      <c r="A244" s="138" t="s">
        <v>633</v>
      </c>
      <c r="B244" s="138">
        <v>43</v>
      </c>
      <c r="C244" s="136">
        <f>ROUND(VLOOKUP($A244,'vehicle multiplier'!$B$2:$M$10,12)*VLOOKUP($A244,'vehicle multiplier'!$B$2:$M$10,(COLUMN(C244)-1))*VLOOKUP($B244,'vehicle multiplier'!$B$12:$L$61,(COLUMN(C244)-1)),0)</f>
        <v>2272</v>
      </c>
      <c r="D244" s="136">
        <f>ROUND(VLOOKUP($A244,'vehicle multiplier'!$B$2:$M$10,12)*VLOOKUP($A244,'vehicle multiplier'!$B$2:$M$10,(COLUMN(D244)-1))*VLOOKUP($B244,'vehicle multiplier'!$B$12:$L$61,(COLUMN(D244)-1)),0)</f>
        <v>694</v>
      </c>
      <c r="E244" s="136">
        <f>ROUND(VLOOKUP($A244,'vehicle multiplier'!$B$2:$M$10,12)*VLOOKUP($A244,'vehicle multiplier'!$B$2:$M$10,(COLUMN(E244)-1))*VLOOKUP($B244,'vehicle multiplier'!$B$12:$L$61,(COLUMN(E244)-1)),0)</f>
        <v>595</v>
      </c>
      <c r="F244" s="180">
        <f>ROUND(VLOOKUP($A244,'vehicle multiplier'!$B$2:$M$10,12)*VLOOKUP($A244,'vehicle multiplier'!$B$2:$M$10,(COLUMN(F244)-1))*VLOOKUP($B244,'vehicle multiplier'!$B$12:$L$61,(COLUMN(F244)-1)),0)</f>
        <v>0</v>
      </c>
      <c r="G244" s="180">
        <f>ROUND(VLOOKUP($A244,'vehicle multiplier'!$B$2:$M$10,12)*VLOOKUP($A244,'vehicle multiplier'!$B$2:$M$10,(COLUMN(G244)-1))*VLOOKUP($B244,'vehicle multiplier'!$B$12:$L$61,(COLUMN(G244)-1)),0)</f>
        <v>0</v>
      </c>
      <c r="H244" s="180">
        <f>ROUND(VLOOKUP($A244,'vehicle multiplier'!$B$2:$M$10,12)*VLOOKUP($A244,'vehicle multiplier'!$B$2:$M$10,(COLUMN(H244)-1))*VLOOKUP($B244,'vehicle multiplier'!$B$12:$L$61,(COLUMN(H244)-1)),0)</f>
        <v>0</v>
      </c>
      <c r="I244" s="180">
        <f>ROUND(VLOOKUP($A244,'vehicle multiplier'!$B$2:$M$10,12)*VLOOKUP($A244,'vehicle multiplier'!$B$2:$M$10,(COLUMN(I244)-1))*VLOOKUP($B244,'vehicle multiplier'!$B$12:$L$61,(COLUMN(I244)-1)),0)</f>
        <v>0</v>
      </c>
      <c r="J244" s="180">
        <f>ROUND(VLOOKUP($A244,'vehicle multiplier'!$B$2:$M$10,12)*VLOOKUP($A244,'vehicle multiplier'!$B$2:$M$10,(COLUMN(J244)-1))*VLOOKUP($B244,'vehicle multiplier'!$B$12:$L$61,(COLUMN(J244)-1)),0)</f>
        <v>0</v>
      </c>
      <c r="K244" s="180">
        <f>ROUND(VLOOKUP($A244,'vehicle multiplier'!$B$2:$M$10,12)*VLOOKUP($A244,'vehicle multiplier'!$B$2:$M$10,(COLUMN(K244)-1))*VLOOKUP($B244,'vehicle multiplier'!$B$12:$L$61,(COLUMN(K244)-1)),0)</f>
        <v>0</v>
      </c>
      <c r="L244" s="180">
        <f>ROUND(VLOOKUP($A244,'vehicle multiplier'!$B$2:$M$10,12)*VLOOKUP($A244,'vehicle multiplier'!$B$2:$M$10,(COLUMN(L244)-1))*VLOOKUP($B244,'vehicle multiplier'!$B$12:$L$61,(COLUMN(L244)-1)),0)</f>
        <v>0</v>
      </c>
    </row>
    <row r="245" spans="1:12" x14ac:dyDescent="0.15">
      <c r="A245" s="138" t="s">
        <v>633</v>
      </c>
      <c r="B245" s="138">
        <v>44</v>
      </c>
      <c r="C245" s="136">
        <f>ROUND(VLOOKUP($A245,'vehicle multiplier'!$B$2:$M$10,12)*VLOOKUP($A245,'vehicle multiplier'!$B$2:$M$10,(COLUMN(C245)-1))*VLOOKUP($B245,'vehicle multiplier'!$B$12:$L$61,(COLUMN(C245)-1)),0)</f>
        <v>2297</v>
      </c>
      <c r="D245" s="136">
        <f>ROUND(VLOOKUP($A245,'vehicle multiplier'!$B$2:$M$10,12)*VLOOKUP($A245,'vehicle multiplier'!$B$2:$M$10,(COLUMN(D245)-1))*VLOOKUP($B245,'vehicle multiplier'!$B$12:$L$61,(COLUMN(D245)-1)),0)</f>
        <v>702</v>
      </c>
      <c r="E245" s="136">
        <f>ROUND(VLOOKUP($A245,'vehicle multiplier'!$B$2:$M$10,12)*VLOOKUP($A245,'vehicle multiplier'!$B$2:$M$10,(COLUMN(E245)-1))*VLOOKUP($B245,'vehicle multiplier'!$B$12:$L$61,(COLUMN(E245)-1)),0)</f>
        <v>602</v>
      </c>
      <c r="F245" s="180">
        <f>ROUND(VLOOKUP($A245,'vehicle multiplier'!$B$2:$M$10,12)*VLOOKUP($A245,'vehicle multiplier'!$B$2:$M$10,(COLUMN(F245)-1))*VLOOKUP($B245,'vehicle multiplier'!$B$12:$L$61,(COLUMN(F245)-1)),0)</f>
        <v>0</v>
      </c>
      <c r="G245" s="180">
        <f>ROUND(VLOOKUP($A245,'vehicle multiplier'!$B$2:$M$10,12)*VLOOKUP($A245,'vehicle multiplier'!$B$2:$M$10,(COLUMN(G245)-1))*VLOOKUP($B245,'vehicle multiplier'!$B$12:$L$61,(COLUMN(G245)-1)),0)</f>
        <v>0</v>
      </c>
      <c r="H245" s="180">
        <f>ROUND(VLOOKUP($A245,'vehicle multiplier'!$B$2:$M$10,12)*VLOOKUP($A245,'vehicle multiplier'!$B$2:$M$10,(COLUMN(H245)-1))*VLOOKUP($B245,'vehicle multiplier'!$B$12:$L$61,(COLUMN(H245)-1)),0)</f>
        <v>0</v>
      </c>
      <c r="I245" s="180">
        <f>ROUND(VLOOKUP($A245,'vehicle multiplier'!$B$2:$M$10,12)*VLOOKUP($A245,'vehicle multiplier'!$B$2:$M$10,(COLUMN(I245)-1))*VLOOKUP($B245,'vehicle multiplier'!$B$12:$L$61,(COLUMN(I245)-1)),0)</f>
        <v>0</v>
      </c>
      <c r="J245" s="180">
        <f>ROUND(VLOOKUP($A245,'vehicle multiplier'!$B$2:$M$10,12)*VLOOKUP($A245,'vehicle multiplier'!$B$2:$M$10,(COLUMN(J245)-1))*VLOOKUP($B245,'vehicle multiplier'!$B$12:$L$61,(COLUMN(J245)-1)),0)</f>
        <v>0</v>
      </c>
      <c r="K245" s="180">
        <f>ROUND(VLOOKUP($A245,'vehicle multiplier'!$B$2:$M$10,12)*VLOOKUP($A245,'vehicle multiplier'!$B$2:$M$10,(COLUMN(K245)-1))*VLOOKUP($B245,'vehicle multiplier'!$B$12:$L$61,(COLUMN(K245)-1)),0)</f>
        <v>0</v>
      </c>
      <c r="L245" s="180">
        <f>ROUND(VLOOKUP($A245,'vehicle multiplier'!$B$2:$M$10,12)*VLOOKUP($A245,'vehicle multiplier'!$B$2:$M$10,(COLUMN(L245)-1))*VLOOKUP($B245,'vehicle multiplier'!$B$12:$L$61,(COLUMN(L245)-1)),0)</f>
        <v>0</v>
      </c>
    </row>
    <row r="246" spans="1:12" x14ac:dyDescent="0.15">
      <c r="A246" s="138" t="s">
        <v>633</v>
      </c>
      <c r="B246" s="138">
        <v>45</v>
      </c>
      <c r="C246" s="136">
        <f>ROUND(VLOOKUP($A246,'vehicle multiplier'!$B$2:$M$10,12)*VLOOKUP($A246,'vehicle multiplier'!$B$2:$M$10,(COLUMN(C246)-1))*VLOOKUP($B246,'vehicle multiplier'!$B$12:$L$61,(COLUMN(C246)-1)),0)</f>
        <v>2321</v>
      </c>
      <c r="D246" s="136">
        <f>ROUND(VLOOKUP($A246,'vehicle multiplier'!$B$2:$M$10,12)*VLOOKUP($A246,'vehicle multiplier'!$B$2:$M$10,(COLUMN(D246)-1))*VLOOKUP($B246,'vehicle multiplier'!$B$12:$L$61,(COLUMN(D246)-1)),0)</f>
        <v>709</v>
      </c>
      <c r="E246" s="136">
        <f>ROUND(VLOOKUP($A246,'vehicle multiplier'!$B$2:$M$10,12)*VLOOKUP($A246,'vehicle multiplier'!$B$2:$M$10,(COLUMN(E246)-1))*VLOOKUP($B246,'vehicle multiplier'!$B$12:$L$61,(COLUMN(E246)-1)),0)</f>
        <v>608</v>
      </c>
      <c r="F246" s="180">
        <f>ROUND(VLOOKUP($A246,'vehicle multiplier'!$B$2:$M$10,12)*VLOOKUP($A246,'vehicle multiplier'!$B$2:$M$10,(COLUMN(F246)-1))*VLOOKUP($B246,'vehicle multiplier'!$B$12:$L$61,(COLUMN(F246)-1)),0)</f>
        <v>0</v>
      </c>
      <c r="G246" s="180">
        <f>ROUND(VLOOKUP($A246,'vehicle multiplier'!$B$2:$M$10,12)*VLOOKUP($A246,'vehicle multiplier'!$B$2:$M$10,(COLUMN(G246)-1))*VLOOKUP($B246,'vehicle multiplier'!$B$12:$L$61,(COLUMN(G246)-1)),0)</f>
        <v>0</v>
      </c>
      <c r="H246" s="180">
        <f>ROUND(VLOOKUP($A246,'vehicle multiplier'!$B$2:$M$10,12)*VLOOKUP($A246,'vehicle multiplier'!$B$2:$M$10,(COLUMN(H246)-1))*VLOOKUP($B246,'vehicle multiplier'!$B$12:$L$61,(COLUMN(H246)-1)),0)</f>
        <v>0</v>
      </c>
      <c r="I246" s="180">
        <f>ROUND(VLOOKUP($A246,'vehicle multiplier'!$B$2:$M$10,12)*VLOOKUP($A246,'vehicle multiplier'!$B$2:$M$10,(COLUMN(I246)-1))*VLOOKUP($B246,'vehicle multiplier'!$B$12:$L$61,(COLUMN(I246)-1)),0)</f>
        <v>0</v>
      </c>
      <c r="J246" s="180">
        <f>ROUND(VLOOKUP($A246,'vehicle multiplier'!$B$2:$M$10,12)*VLOOKUP($A246,'vehicle multiplier'!$B$2:$M$10,(COLUMN(J246)-1))*VLOOKUP($B246,'vehicle multiplier'!$B$12:$L$61,(COLUMN(J246)-1)),0)</f>
        <v>0</v>
      </c>
      <c r="K246" s="180">
        <f>ROUND(VLOOKUP($A246,'vehicle multiplier'!$B$2:$M$10,12)*VLOOKUP($A246,'vehicle multiplier'!$B$2:$M$10,(COLUMN(K246)-1))*VLOOKUP($B246,'vehicle multiplier'!$B$12:$L$61,(COLUMN(K246)-1)),0)</f>
        <v>0</v>
      </c>
      <c r="L246" s="180">
        <f>ROUND(VLOOKUP($A246,'vehicle multiplier'!$B$2:$M$10,12)*VLOOKUP($A246,'vehicle multiplier'!$B$2:$M$10,(COLUMN(L246)-1))*VLOOKUP($B246,'vehicle multiplier'!$B$12:$L$61,(COLUMN(L246)-1)),0)</f>
        <v>0</v>
      </c>
    </row>
    <row r="247" spans="1:12" x14ac:dyDescent="0.15">
      <c r="A247" s="138" t="s">
        <v>633</v>
      </c>
      <c r="B247" s="138">
        <v>46</v>
      </c>
      <c r="C247" s="136">
        <f>ROUND(VLOOKUP($A247,'vehicle multiplier'!$B$2:$M$10,12)*VLOOKUP($A247,'vehicle multiplier'!$B$2:$M$10,(COLUMN(C247)-1))*VLOOKUP($B247,'vehicle multiplier'!$B$12:$L$61,(COLUMN(C247)-1)),0)</f>
        <v>2346</v>
      </c>
      <c r="D247" s="136">
        <f>ROUND(VLOOKUP($A247,'vehicle multiplier'!$B$2:$M$10,12)*VLOOKUP($A247,'vehicle multiplier'!$B$2:$M$10,(COLUMN(D247)-1))*VLOOKUP($B247,'vehicle multiplier'!$B$12:$L$61,(COLUMN(D247)-1)),0)</f>
        <v>717</v>
      </c>
      <c r="E247" s="136">
        <f>ROUND(VLOOKUP($A247,'vehicle multiplier'!$B$2:$M$10,12)*VLOOKUP($A247,'vehicle multiplier'!$B$2:$M$10,(COLUMN(E247)-1))*VLOOKUP($B247,'vehicle multiplier'!$B$12:$L$61,(COLUMN(E247)-1)),0)</f>
        <v>615</v>
      </c>
      <c r="F247" s="180">
        <f>ROUND(VLOOKUP($A247,'vehicle multiplier'!$B$2:$M$10,12)*VLOOKUP($A247,'vehicle multiplier'!$B$2:$M$10,(COLUMN(F247)-1))*VLOOKUP($B247,'vehicle multiplier'!$B$12:$L$61,(COLUMN(F247)-1)),0)</f>
        <v>0</v>
      </c>
      <c r="G247" s="180">
        <f>ROUND(VLOOKUP($A247,'vehicle multiplier'!$B$2:$M$10,12)*VLOOKUP($A247,'vehicle multiplier'!$B$2:$M$10,(COLUMN(G247)-1))*VLOOKUP($B247,'vehicle multiplier'!$B$12:$L$61,(COLUMN(G247)-1)),0)</f>
        <v>0</v>
      </c>
      <c r="H247" s="180">
        <f>ROUND(VLOOKUP($A247,'vehicle multiplier'!$B$2:$M$10,12)*VLOOKUP($A247,'vehicle multiplier'!$B$2:$M$10,(COLUMN(H247)-1))*VLOOKUP($B247,'vehicle multiplier'!$B$12:$L$61,(COLUMN(H247)-1)),0)</f>
        <v>0</v>
      </c>
      <c r="I247" s="180">
        <f>ROUND(VLOOKUP($A247,'vehicle multiplier'!$B$2:$M$10,12)*VLOOKUP($A247,'vehicle multiplier'!$B$2:$M$10,(COLUMN(I247)-1))*VLOOKUP($B247,'vehicle multiplier'!$B$12:$L$61,(COLUMN(I247)-1)),0)</f>
        <v>0</v>
      </c>
      <c r="J247" s="180">
        <f>ROUND(VLOOKUP($A247,'vehicle multiplier'!$B$2:$M$10,12)*VLOOKUP($A247,'vehicle multiplier'!$B$2:$M$10,(COLUMN(J247)-1))*VLOOKUP($B247,'vehicle multiplier'!$B$12:$L$61,(COLUMN(J247)-1)),0)</f>
        <v>0</v>
      </c>
      <c r="K247" s="180">
        <f>ROUND(VLOOKUP($A247,'vehicle multiplier'!$B$2:$M$10,12)*VLOOKUP($A247,'vehicle multiplier'!$B$2:$M$10,(COLUMN(K247)-1))*VLOOKUP($B247,'vehicle multiplier'!$B$12:$L$61,(COLUMN(K247)-1)),0)</f>
        <v>0</v>
      </c>
      <c r="L247" s="180">
        <f>ROUND(VLOOKUP($A247,'vehicle multiplier'!$B$2:$M$10,12)*VLOOKUP($A247,'vehicle multiplier'!$B$2:$M$10,(COLUMN(L247)-1))*VLOOKUP($B247,'vehicle multiplier'!$B$12:$L$61,(COLUMN(L247)-1)),0)</f>
        <v>0</v>
      </c>
    </row>
    <row r="248" spans="1:12" x14ac:dyDescent="0.15">
      <c r="A248" s="138" t="s">
        <v>633</v>
      </c>
      <c r="B248" s="138">
        <v>47</v>
      </c>
      <c r="C248" s="136">
        <f>ROUND(VLOOKUP($A248,'vehicle multiplier'!$B$2:$M$10,12)*VLOOKUP($A248,'vehicle multiplier'!$B$2:$M$10,(COLUMN(C248)-1))*VLOOKUP($B248,'vehicle multiplier'!$B$12:$L$61,(COLUMN(C248)-1)),0)</f>
        <v>2370</v>
      </c>
      <c r="D248" s="136">
        <f>ROUND(VLOOKUP($A248,'vehicle multiplier'!$B$2:$M$10,12)*VLOOKUP($A248,'vehicle multiplier'!$B$2:$M$10,(COLUMN(D248)-1))*VLOOKUP($B248,'vehicle multiplier'!$B$12:$L$61,(COLUMN(D248)-1)),0)</f>
        <v>724</v>
      </c>
      <c r="E248" s="136">
        <f>ROUND(VLOOKUP($A248,'vehicle multiplier'!$B$2:$M$10,12)*VLOOKUP($A248,'vehicle multiplier'!$B$2:$M$10,(COLUMN(E248)-1))*VLOOKUP($B248,'vehicle multiplier'!$B$12:$L$61,(COLUMN(E248)-1)),0)</f>
        <v>621</v>
      </c>
      <c r="F248" s="180">
        <f>ROUND(VLOOKUP($A248,'vehicle multiplier'!$B$2:$M$10,12)*VLOOKUP($A248,'vehicle multiplier'!$B$2:$M$10,(COLUMN(F248)-1))*VLOOKUP($B248,'vehicle multiplier'!$B$12:$L$61,(COLUMN(F248)-1)),0)</f>
        <v>0</v>
      </c>
      <c r="G248" s="180">
        <f>ROUND(VLOOKUP($A248,'vehicle multiplier'!$B$2:$M$10,12)*VLOOKUP($A248,'vehicle multiplier'!$B$2:$M$10,(COLUMN(G248)-1))*VLOOKUP($B248,'vehicle multiplier'!$B$12:$L$61,(COLUMN(G248)-1)),0)</f>
        <v>0</v>
      </c>
      <c r="H248" s="180">
        <f>ROUND(VLOOKUP($A248,'vehicle multiplier'!$B$2:$M$10,12)*VLOOKUP($A248,'vehicle multiplier'!$B$2:$M$10,(COLUMN(H248)-1))*VLOOKUP($B248,'vehicle multiplier'!$B$12:$L$61,(COLUMN(H248)-1)),0)</f>
        <v>0</v>
      </c>
      <c r="I248" s="180">
        <f>ROUND(VLOOKUP($A248,'vehicle multiplier'!$B$2:$M$10,12)*VLOOKUP($A248,'vehicle multiplier'!$B$2:$M$10,(COLUMN(I248)-1))*VLOOKUP($B248,'vehicle multiplier'!$B$12:$L$61,(COLUMN(I248)-1)),0)</f>
        <v>0</v>
      </c>
      <c r="J248" s="180">
        <f>ROUND(VLOOKUP($A248,'vehicle multiplier'!$B$2:$M$10,12)*VLOOKUP($A248,'vehicle multiplier'!$B$2:$M$10,(COLUMN(J248)-1))*VLOOKUP($B248,'vehicle multiplier'!$B$12:$L$61,(COLUMN(J248)-1)),0)</f>
        <v>0</v>
      </c>
      <c r="K248" s="180">
        <f>ROUND(VLOOKUP($A248,'vehicle multiplier'!$B$2:$M$10,12)*VLOOKUP($A248,'vehicle multiplier'!$B$2:$M$10,(COLUMN(K248)-1))*VLOOKUP($B248,'vehicle multiplier'!$B$12:$L$61,(COLUMN(K248)-1)),0)</f>
        <v>0</v>
      </c>
      <c r="L248" s="180">
        <f>ROUND(VLOOKUP($A248,'vehicle multiplier'!$B$2:$M$10,12)*VLOOKUP($A248,'vehicle multiplier'!$B$2:$M$10,(COLUMN(L248)-1))*VLOOKUP($B248,'vehicle multiplier'!$B$12:$L$61,(COLUMN(L248)-1)),0)</f>
        <v>0</v>
      </c>
    </row>
    <row r="249" spans="1:12" x14ac:dyDescent="0.15">
      <c r="A249" s="138" t="s">
        <v>633</v>
      </c>
      <c r="B249" s="138">
        <v>48</v>
      </c>
      <c r="C249" s="136">
        <f>ROUND(VLOOKUP($A249,'vehicle multiplier'!$B$2:$M$10,12)*VLOOKUP($A249,'vehicle multiplier'!$B$2:$M$10,(COLUMN(C249)-1))*VLOOKUP($B249,'vehicle multiplier'!$B$12:$L$61,(COLUMN(C249)-1)),0)</f>
        <v>2395</v>
      </c>
      <c r="D249" s="136">
        <f>ROUND(VLOOKUP($A249,'vehicle multiplier'!$B$2:$M$10,12)*VLOOKUP($A249,'vehicle multiplier'!$B$2:$M$10,(COLUMN(D249)-1))*VLOOKUP($B249,'vehicle multiplier'!$B$12:$L$61,(COLUMN(D249)-1)),0)</f>
        <v>732</v>
      </c>
      <c r="E249" s="136">
        <f>ROUND(VLOOKUP($A249,'vehicle multiplier'!$B$2:$M$10,12)*VLOOKUP($A249,'vehicle multiplier'!$B$2:$M$10,(COLUMN(E249)-1))*VLOOKUP($B249,'vehicle multiplier'!$B$12:$L$61,(COLUMN(E249)-1)),0)</f>
        <v>628</v>
      </c>
      <c r="F249" s="180">
        <f>ROUND(VLOOKUP($A249,'vehicle multiplier'!$B$2:$M$10,12)*VLOOKUP($A249,'vehicle multiplier'!$B$2:$M$10,(COLUMN(F249)-1))*VLOOKUP($B249,'vehicle multiplier'!$B$12:$L$61,(COLUMN(F249)-1)),0)</f>
        <v>0</v>
      </c>
      <c r="G249" s="180">
        <f>ROUND(VLOOKUP($A249,'vehicle multiplier'!$B$2:$M$10,12)*VLOOKUP($A249,'vehicle multiplier'!$B$2:$M$10,(COLUMN(G249)-1))*VLOOKUP($B249,'vehicle multiplier'!$B$12:$L$61,(COLUMN(G249)-1)),0)</f>
        <v>0</v>
      </c>
      <c r="H249" s="180">
        <f>ROUND(VLOOKUP($A249,'vehicle multiplier'!$B$2:$M$10,12)*VLOOKUP($A249,'vehicle multiplier'!$B$2:$M$10,(COLUMN(H249)-1))*VLOOKUP($B249,'vehicle multiplier'!$B$12:$L$61,(COLUMN(H249)-1)),0)</f>
        <v>0</v>
      </c>
      <c r="I249" s="180">
        <f>ROUND(VLOOKUP($A249,'vehicle multiplier'!$B$2:$M$10,12)*VLOOKUP($A249,'vehicle multiplier'!$B$2:$M$10,(COLUMN(I249)-1))*VLOOKUP($B249,'vehicle multiplier'!$B$12:$L$61,(COLUMN(I249)-1)),0)</f>
        <v>0</v>
      </c>
      <c r="J249" s="180">
        <f>ROUND(VLOOKUP($A249,'vehicle multiplier'!$B$2:$M$10,12)*VLOOKUP($A249,'vehicle multiplier'!$B$2:$M$10,(COLUMN(J249)-1))*VLOOKUP($B249,'vehicle multiplier'!$B$12:$L$61,(COLUMN(J249)-1)),0)</f>
        <v>0</v>
      </c>
      <c r="K249" s="180">
        <f>ROUND(VLOOKUP($A249,'vehicle multiplier'!$B$2:$M$10,12)*VLOOKUP($A249,'vehicle multiplier'!$B$2:$M$10,(COLUMN(K249)-1))*VLOOKUP($B249,'vehicle multiplier'!$B$12:$L$61,(COLUMN(K249)-1)),0)</f>
        <v>0</v>
      </c>
      <c r="L249" s="180">
        <f>ROUND(VLOOKUP($A249,'vehicle multiplier'!$B$2:$M$10,12)*VLOOKUP($A249,'vehicle multiplier'!$B$2:$M$10,(COLUMN(L249)-1))*VLOOKUP($B249,'vehicle multiplier'!$B$12:$L$61,(COLUMN(L249)-1)),0)</f>
        <v>0</v>
      </c>
    </row>
    <row r="250" spans="1:12" x14ac:dyDescent="0.15">
      <c r="A250" s="138" t="s">
        <v>633</v>
      </c>
      <c r="B250" s="138">
        <v>49</v>
      </c>
      <c r="C250" s="136">
        <f>ROUND(VLOOKUP($A250,'vehicle multiplier'!$B$2:$M$10,12)*VLOOKUP($A250,'vehicle multiplier'!$B$2:$M$10,(COLUMN(C250)-1))*VLOOKUP($B250,'vehicle multiplier'!$B$12:$L$61,(COLUMN(C250)-1)),0)</f>
        <v>2419</v>
      </c>
      <c r="D250" s="136">
        <f>ROUND(VLOOKUP($A250,'vehicle multiplier'!$B$2:$M$10,12)*VLOOKUP($A250,'vehicle multiplier'!$B$2:$M$10,(COLUMN(D250)-1))*VLOOKUP($B250,'vehicle multiplier'!$B$12:$L$61,(COLUMN(D250)-1)),0)</f>
        <v>739</v>
      </c>
      <c r="E250" s="136">
        <f>ROUND(VLOOKUP($A250,'vehicle multiplier'!$B$2:$M$10,12)*VLOOKUP($A250,'vehicle multiplier'!$B$2:$M$10,(COLUMN(E250)-1))*VLOOKUP($B250,'vehicle multiplier'!$B$12:$L$61,(COLUMN(E250)-1)),0)</f>
        <v>634</v>
      </c>
      <c r="F250" s="180">
        <f>ROUND(VLOOKUP($A250,'vehicle multiplier'!$B$2:$M$10,12)*VLOOKUP($A250,'vehicle multiplier'!$B$2:$M$10,(COLUMN(F250)-1))*VLOOKUP($B250,'vehicle multiplier'!$B$12:$L$61,(COLUMN(F250)-1)),0)</f>
        <v>0</v>
      </c>
      <c r="G250" s="180">
        <f>ROUND(VLOOKUP($A250,'vehicle multiplier'!$B$2:$M$10,12)*VLOOKUP($A250,'vehicle multiplier'!$B$2:$M$10,(COLUMN(G250)-1))*VLOOKUP($B250,'vehicle multiplier'!$B$12:$L$61,(COLUMN(G250)-1)),0)</f>
        <v>0</v>
      </c>
      <c r="H250" s="180">
        <f>ROUND(VLOOKUP($A250,'vehicle multiplier'!$B$2:$M$10,12)*VLOOKUP($A250,'vehicle multiplier'!$B$2:$M$10,(COLUMN(H250)-1))*VLOOKUP($B250,'vehicle multiplier'!$B$12:$L$61,(COLUMN(H250)-1)),0)</f>
        <v>0</v>
      </c>
      <c r="I250" s="180">
        <f>ROUND(VLOOKUP($A250,'vehicle multiplier'!$B$2:$M$10,12)*VLOOKUP($A250,'vehicle multiplier'!$B$2:$M$10,(COLUMN(I250)-1))*VLOOKUP($B250,'vehicle multiplier'!$B$12:$L$61,(COLUMN(I250)-1)),0)</f>
        <v>0</v>
      </c>
      <c r="J250" s="180">
        <f>ROUND(VLOOKUP($A250,'vehicle multiplier'!$B$2:$M$10,12)*VLOOKUP($A250,'vehicle multiplier'!$B$2:$M$10,(COLUMN(J250)-1))*VLOOKUP($B250,'vehicle multiplier'!$B$12:$L$61,(COLUMN(J250)-1)),0)</f>
        <v>0</v>
      </c>
      <c r="K250" s="180">
        <f>ROUND(VLOOKUP($A250,'vehicle multiplier'!$B$2:$M$10,12)*VLOOKUP($A250,'vehicle multiplier'!$B$2:$M$10,(COLUMN(K250)-1))*VLOOKUP($B250,'vehicle multiplier'!$B$12:$L$61,(COLUMN(K250)-1)),0)</f>
        <v>0</v>
      </c>
      <c r="L250" s="180">
        <f>ROUND(VLOOKUP($A250,'vehicle multiplier'!$B$2:$M$10,12)*VLOOKUP($A250,'vehicle multiplier'!$B$2:$M$10,(COLUMN(L250)-1))*VLOOKUP($B250,'vehicle multiplier'!$B$12:$L$61,(COLUMN(L250)-1)),0)</f>
        <v>0</v>
      </c>
    </row>
    <row r="251" spans="1:12" x14ac:dyDescent="0.15">
      <c r="A251" s="138" t="s">
        <v>633</v>
      </c>
      <c r="B251" s="138">
        <v>50</v>
      </c>
      <c r="C251" s="136">
        <f>ROUND(VLOOKUP($A251,'vehicle multiplier'!$B$2:$M$10,12)*VLOOKUP($A251,'vehicle multiplier'!$B$2:$M$10,(COLUMN(C251)-1))*VLOOKUP($B251,'vehicle multiplier'!$B$12:$L$61,(COLUMN(C251)-1)),0)</f>
        <v>2443</v>
      </c>
      <c r="D251" s="136">
        <f>ROUND(VLOOKUP($A251,'vehicle multiplier'!$B$2:$M$10,12)*VLOOKUP($A251,'vehicle multiplier'!$B$2:$M$10,(COLUMN(D251)-1))*VLOOKUP($B251,'vehicle multiplier'!$B$12:$L$61,(COLUMN(D251)-1)),0)</f>
        <v>747</v>
      </c>
      <c r="E251" s="136">
        <f>ROUND(VLOOKUP($A251,'vehicle multiplier'!$B$2:$M$10,12)*VLOOKUP($A251,'vehicle multiplier'!$B$2:$M$10,(COLUMN(E251)-1))*VLOOKUP($B251,'vehicle multiplier'!$B$12:$L$61,(COLUMN(E251)-1)),0)</f>
        <v>640</v>
      </c>
      <c r="F251" s="180">
        <f>ROUND(VLOOKUP($A251,'vehicle multiplier'!$B$2:$M$10,12)*VLOOKUP($A251,'vehicle multiplier'!$B$2:$M$10,(COLUMN(F251)-1))*VLOOKUP($B251,'vehicle multiplier'!$B$12:$L$61,(COLUMN(F251)-1)),0)</f>
        <v>0</v>
      </c>
      <c r="G251" s="180">
        <f>ROUND(VLOOKUP($A251,'vehicle multiplier'!$B$2:$M$10,12)*VLOOKUP($A251,'vehicle multiplier'!$B$2:$M$10,(COLUMN(G251)-1))*VLOOKUP($B251,'vehicle multiplier'!$B$12:$L$61,(COLUMN(G251)-1)),0)</f>
        <v>0</v>
      </c>
      <c r="H251" s="180">
        <f>ROUND(VLOOKUP($A251,'vehicle multiplier'!$B$2:$M$10,12)*VLOOKUP($A251,'vehicle multiplier'!$B$2:$M$10,(COLUMN(H251)-1))*VLOOKUP($B251,'vehicle multiplier'!$B$12:$L$61,(COLUMN(H251)-1)),0)</f>
        <v>0</v>
      </c>
      <c r="I251" s="180">
        <f>ROUND(VLOOKUP($A251,'vehicle multiplier'!$B$2:$M$10,12)*VLOOKUP($A251,'vehicle multiplier'!$B$2:$M$10,(COLUMN(I251)-1))*VLOOKUP($B251,'vehicle multiplier'!$B$12:$L$61,(COLUMN(I251)-1)),0)</f>
        <v>0</v>
      </c>
      <c r="J251" s="180">
        <f>ROUND(VLOOKUP($A251,'vehicle multiplier'!$B$2:$M$10,12)*VLOOKUP($A251,'vehicle multiplier'!$B$2:$M$10,(COLUMN(J251)-1))*VLOOKUP($B251,'vehicle multiplier'!$B$12:$L$61,(COLUMN(J251)-1)),0)</f>
        <v>0</v>
      </c>
      <c r="K251" s="180">
        <f>ROUND(VLOOKUP($A251,'vehicle multiplier'!$B$2:$M$10,12)*VLOOKUP($A251,'vehicle multiplier'!$B$2:$M$10,(COLUMN(K251)-1))*VLOOKUP($B251,'vehicle multiplier'!$B$12:$L$61,(COLUMN(K251)-1)),0)</f>
        <v>0</v>
      </c>
      <c r="L251" s="180">
        <f>ROUND(VLOOKUP($A251,'vehicle multiplier'!$B$2:$M$10,12)*VLOOKUP($A251,'vehicle multiplier'!$B$2:$M$10,(COLUMN(L251)-1))*VLOOKUP($B251,'vehicle multiplier'!$B$12:$L$61,(COLUMN(L251)-1)),0)</f>
        <v>0</v>
      </c>
    </row>
    <row r="252" spans="1:12" x14ac:dyDescent="0.15">
      <c r="A252" s="138" t="s">
        <v>636</v>
      </c>
      <c r="B252" s="138">
        <v>1</v>
      </c>
      <c r="C252" s="136">
        <f>ROUND(VLOOKUP($A252,'vehicle multiplier'!$B$2:$M$10,12)*VLOOKUP($A252,'vehicle multiplier'!$B$2:$M$10,(COLUMN(C252)-1))*VLOOKUP($B252,'vehicle multiplier'!$B$12:$L$61,(COLUMN(C252)-1)),0)</f>
        <v>1246</v>
      </c>
      <c r="D252" s="136">
        <f>ROUND(VLOOKUP($A252,'vehicle multiplier'!$B$2:$M$10,12)*VLOOKUP($A252,'vehicle multiplier'!$B$2:$M$10,(COLUMN(D252)-1))*VLOOKUP($B252,'vehicle multiplier'!$B$12:$L$61,(COLUMN(D252)-1)),0)</f>
        <v>381</v>
      </c>
      <c r="E252" s="136">
        <f>ROUND(VLOOKUP($A252,'vehicle multiplier'!$B$2:$M$10,12)*VLOOKUP($A252,'vehicle multiplier'!$B$2:$M$10,(COLUMN(E252)-1))*VLOOKUP($B252,'vehicle multiplier'!$B$12:$L$61,(COLUMN(E252)-1)),0)</f>
        <v>327</v>
      </c>
      <c r="F252" s="180">
        <f>ROUND(VLOOKUP($A252,'vehicle multiplier'!$B$2:$M$10,12)*VLOOKUP($A252,'vehicle multiplier'!$B$2:$M$10,(COLUMN(F252)-1))*VLOOKUP($B252,'vehicle multiplier'!$B$12:$L$61,(COLUMN(F252)-1)),0)</f>
        <v>0</v>
      </c>
      <c r="G252" s="180">
        <f>ROUND(VLOOKUP($A252,'vehicle multiplier'!$B$2:$M$10,12)*VLOOKUP($A252,'vehicle multiplier'!$B$2:$M$10,(COLUMN(G252)-1))*VLOOKUP($B252,'vehicle multiplier'!$B$12:$L$61,(COLUMN(G252)-1)),0)</f>
        <v>0</v>
      </c>
      <c r="H252" s="180">
        <f>ROUND(VLOOKUP($A252,'vehicle multiplier'!$B$2:$M$10,12)*VLOOKUP($A252,'vehicle multiplier'!$B$2:$M$10,(COLUMN(H252)-1))*VLOOKUP($B252,'vehicle multiplier'!$B$12:$L$61,(COLUMN(H252)-1)),0)</f>
        <v>0</v>
      </c>
      <c r="I252" s="180">
        <f>ROUND(VLOOKUP($A252,'vehicle multiplier'!$B$2:$M$10,12)*VLOOKUP($A252,'vehicle multiplier'!$B$2:$M$10,(COLUMN(I252)-1))*VLOOKUP($B252,'vehicle multiplier'!$B$12:$L$61,(COLUMN(I252)-1)),0)</f>
        <v>0</v>
      </c>
      <c r="J252" s="180">
        <f>ROUND(VLOOKUP($A252,'vehicle multiplier'!$B$2:$M$10,12)*VLOOKUP($A252,'vehicle multiplier'!$B$2:$M$10,(COLUMN(J252)-1))*VLOOKUP($B252,'vehicle multiplier'!$B$12:$L$61,(COLUMN(J252)-1)),0)</f>
        <v>0</v>
      </c>
      <c r="K252" s="180">
        <f>ROUND(VLOOKUP($A252,'vehicle multiplier'!$B$2:$M$10,12)*VLOOKUP($A252,'vehicle multiplier'!$B$2:$M$10,(COLUMN(K252)-1))*VLOOKUP($B252,'vehicle multiplier'!$B$12:$L$61,(COLUMN(K252)-1)),0)</f>
        <v>0</v>
      </c>
      <c r="L252" s="180">
        <f>ROUND(VLOOKUP($A252,'vehicle multiplier'!$B$2:$M$10,12)*VLOOKUP($A252,'vehicle multiplier'!$B$2:$M$10,(COLUMN(L252)-1))*VLOOKUP($B252,'vehicle multiplier'!$B$12:$L$61,(COLUMN(L252)-1)),0)</f>
        <v>0</v>
      </c>
    </row>
    <row r="253" spans="1:12" x14ac:dyDescent="0.15">
      <c r="A253" s="138" t="s">
        <v>636</v>
      </c>
      <c r="B253" s="138">
        <v>2</v>
      </c>
      <c r="C253" s="136">
        <f>ROUND(VLOOKUP($A253,'vehicle multiplier'!$B$2:$M$10,12)*VLOOKUP($A253,'vehicle multiplier'!$B$2:$M$10,(COLUMN(C253)-1))*VLOOKUP($B253,'vehicle multiplier'!$B$12:$L$61,(COLUMN(C253)-1)),0)</f>
        <v>1271</v>
      </c>
      <c r="D253" s="136">
        <f>ROUND(VLOOKUP($A253,'vehicle multiplier'!$B$2:$M$10,12)*VLOOKUP($A253,'vehicle multiplier'!$B$2:$M$10,(COLUMN(D253)-1))*VLOOKUP($B253,'vehicle multiplier'!$B$12:$L$61,(COLUMN(D253)-1)),0)</f>
        <v>388</v>
      </c>
      <c r="E253" s="136">
        <f>ROUND(VLOOKUP($A253,'vehicle multiplier'!$B$2:$M$10,12)*VLOOKUP($A253,'vehicle multiplier'!$B$2:$M$10,(COLUMN(E253)-1))*VLOOKUP($B253,'vehicle multiplier'!$B$12:$L$61,(COLUMN(E253)-1)),0)</f>
        <v>333</v>
      </c>
      <c r="F253" s="180">
        <f>ROUND(VLOOKUP($A253,'vehicle multiplier'!$B$2:$M$10,12)*VLOOKUP($A253,'vehicle multiplier'!$B$2:$M$10,(COLUMN(F253)-1))*VLOOKUP($B253,'vehicle multiplier'!$B$12:$L$61,(COLUMN(F253)-1)),0)</f>
        <v>0</v>
      </c>
      <c r="G253" s="180">
        <f>ROUND(VLOOKUP($A253,'vehicle multiplier'!$B$2:$M$10,12)*VLOOKUP($A253,'vehicle multiplier'!$B$2:$M$10,(COLUMN(G253)-1))*VLOOKUP($B253,'vehicle multiplier'!$B$12:$L$61,(COLUMN(G253)-1)),0)</f>
        <v>0</v>
      </c>
      <c r="H253" s="180">
        <f>ROUND(VLOOKUP($A253,'vehicle multiplier'!$B$2:$M$10,12)*VLOOKUP($A253,'vehicle multiplier'!$B$2:$M$10,(COLUMN(H253)-1))*VLOOKUP($B253,'vehicle multiplier'!$B$12:$L$61,(COLUMN(H253)-1)),0)</f>
        <v>0</v>
      </c>
      <c r="I253" s="180">
        <f>ROUND(VLOOKUP($A253,'vehicle multiplier'!$B$2:$M$10,12)*VLOOKUP($A253,'vehicle multiplier'!$B$2:$M$10,(COLUMN(I253)-1))*VLOOKUP($B253,'vehicle multiplier'!$B$12:$L$61,(COLUMN(I253)-1)),0)</f>
        <v>0</v>
      </c>
      <c r="J253" s="180">
        <f>ROUND(VLOOKUP($A253,'vehicle multiplier'!$B$2:$M$10,12)*VLOOKUP($A253,'vehicle multiplier'!$B$2:$M$10,(COLUMN(J253)-1))*VLOOKUP($B253,'vehicle multiplier'!$B$12:$L$61,(COLUMN(J253)-1)),0)</f>
        <v>0</v>
      </c>
      <c r="K253" s="180">
        <f>ROUND(VLOOKUP($A253,'vehicle multiplier'!$B$2:$M$10,12)*VLOOKUP($A253,'vehicle multiplier'!$B$2:$M$10,(COLUMN(K253)-1))*VLOOKUP($B253,'vehicle multiplier'!$B$12:$L$61,(COLUMN(K253)-1)),0)</f>
        <v>0</v>
      </c>
      <c r="L253" s="180">
        <f>ROUND(VLOOKUP($A253,'vehicle multiplier'!$B$2:$M$10,12)*VLOOKUP($A253,'vehicle multiplier'!$B$2:$M$10,(COLUMN(L253)-1))*VLOOKUP($B253,'vehicle multiplier'!$B$12:$L$61,(COLUMN(L253)-1)),0)</f>
        <v>0</v>
      </c>
    </row>
    <row r="254" spans="1:12" x14ac:dyDescent="0.15">
      <c r="A254" s="138" t="s">
        <v>636</v>
      </c>
      <c r="B254" s="138">
        <v>3</v>
      </c>
      <c r="C254" s="136">
        <f>ROUND(VLOOKUP($A254,'vehicle multiplier'!$B$2:$M$10,12)*VLOOKUP($A254,'vehicle multiplier'!$B$2:$M$10,(COLUMN(C254)-1))*VLOOKUP($B254,'vehicle multiplier'!$B$12:$L$61,(COLUMN(C254)-1)),0)</f>
        <v>1295</v>
      </c>
      <c r="D254" s="136">
        <f>ROUND(VLOOKUP($A254,'vehicle multiplier'!$B$2:$M$10,12)*VLOOKUP($A254,'vehicle multiplier'!$B$2:$M$10,(COLUMN(D254)-1))*VLOOKUP($B254,'vehicle multiplier'!$B$12:$L$61,(COLUMN(D254)-1)),0)</f>
        <v>396</v>
      </c>
      <c r="E254" s="136">
        <f>ROUND(VLOOKUP($A254,'vehicle multiplier'!$B$2:$M$10,12)*VLOOKUP($A254,'vehicle multiplier'!$B$2:$M$10,(COLUMN(E254)-1))*VLOOKUP($B254,'vehicle multiplier'!$B$12:$L$61,(COLUMN(E254)-1)),0)</f>
        <v>339</v>
      </c>
      <c r="F254" s="180">
        <f>ROUND(VLOOKUP($A254,'vehicle multiplier'!$B$2:$M$10,12)*VLOOKUP($A254,'vehicle multiplier'!$B$2:$M$10,(COLUMN(F254)-1))*VLOOKUP($B254,'vehicle multiplier'!$B$12:$L$61,(COLUMN(F254)-1)),0)</f>
        <v>0</v>
      </c>
      <c r="G254" s="180">
        <f>ROUND(VLOOKUP($A254,'vehicle multiplier'!$B$2:$M$10,12)*VLOOKUP($A254,'vehicle multiplier'!$B$2:$M$10,(COLUMN(G254)-1))*VLOOKUP($B254,'vehicle multiplier'!$B$12:$L$61,(COLUMN(G254)-1)),0)</f>
        <v>0</v>
      </c>
      <c r="H254" s="180">
        <f>ROUND(VLOOKUP($A254,'vehicle multiplier'!$B$2:$M$10,12)*VLOOKUP($A254,'vehicle multiplier'!$B$2:$M$10,(COLUMN(H254)-1))*VLOOKUP($B254,'vehicle multiplier'!$B$12:$L$61,(COLUMN(H254)-1)),0)</f>
        <v>0</v>
      </c>
      <c r="I254" s="180">
        <f>ROUND(VLOOKUP($A254,'vehicle multiplier'!$B$2:$M$10,12)*VLOOKUP($A254,'vehicle multiplier'!$B$2:$M$10,(COLUMN(I254)-1))*VLOOKUP($B254,'vehicle multiplier'!$B$12:$L$61,(COLUMN(I254)-1)),0)</f>
        <v>0</v>
      </c>
      <c r="J254" s="180">
        <f>ROUND(VLOOKUP($A254,'vehicle multiplier'!$B$2:$M$10,12)*VLOOKUP($A254,'vehicle multiplier'!$B$2:$M$10,(COLUMN(J254)-1))*VLOOKUP($B254,'vehicle multiplier'!$B$12:$L$61,(COLUMN(J254)-1)),0)</f>
        <v>0</v>
      </c>
      <c r="K254" s="180">
        <f>ROUND(VLOOKUP($A254,'vehicle multiplier'!$B$2:$M$10,12)*VLOOKUP($A254,'vehicle multiplier'!$B$2:$M$10,(COLUMN(K254)-1))*VLOOKUP($B254,'vehicle multiplier'!$B$12:$L$61,(COLUMN(K254)-1)),0)</f>
        <v>0</v>
      </c>
      <c r="L254" s="180">
        <f>ROUND(VLOOKUP($A254,'vehicle multiplier'!$B$2:$M$10,12)*VLOOKUP($A254,'vehicle multiplier'!$B$2:$M$10,(COLUMN(L254)-1))*VLOOKUP($B254,'vehicle multiplier'!$B$12:$L$61,(COLUMN(L254)-1)),0)</f>
        <v>0</v>
      </c>
    </row>
    <row r="255" spans="1:12" x14ac:dyDescent="0.15">
      <c r="A255" s="138" t="s">
        <v>636</v>
      </c>
      <c r="B255" s="138">
        <v>4</v>
      </c>
      <c r="C255" s="136">
        <f>ROUND(VLOOKUP($A255,'vehicle multiplier'!$B$2:$M$10,12)*VLOOKUP($A255,'vehicle multiplier'!$B$2:$M$10,(COLUMN(C255)-1))*VLOOKUP($B255,'vehicle multiplier'!$B$12:$L$61,(COLUMN(C255)-1)),0)</f>
        <v>1319</v>
      </c>
      <c r="D255" s="136">
        <f>ROUND(VLOOKUP($A255,'vehicle multiplier'!$B$2:$M$10,12)*VLOOKUP($A255,'vehicle multiplier'!$B$2:$M$10,(COLUMN(D255)-1))*VLOOKUP($B255,'vehicle multiplier'!$B$12:$L$61,(COLUMN(D255)-1)),0)</f>
        <v>403</v>
      </c>
      <c r="E255" s="136">
        <f>ROUND(VLOOKUP($A255,'vehicle multiplier'!$B$2:$M$10,12)*VLOOKUP($A255,'vehicle multiplier'!$B$2:$M$10,(COLUMN(E255)-1))*VLOOKUP($B255,'vehicle multiplier'!$B$12:$L$61,(COLUMN(E255)-1)),0)</f>
        <v>346</v>
      </c>
      <c r="F255" s="180">
        <f>ROUND(VLOOKUP($A255,'vehicle multiplier'!$B$2:$M$10,12)*VLOOKUP($A255,'vehicle multiplier'!$B$2:$M$10,(COLUMN(F255)-1))*VLOOKUP($B255,'vehicle multiplier'!$B$12:$L$61,(COLUMN(F255)-1)),0)</f>
        <v>0</v>
      </c>
      <c r="G255" s="180">
        <f>ROUND(VLOOKUP($A255,'vehicle multiplier'!$B$2:$M$10,12)*VLOOKUP($A255,'vehicle multiplier'!$B$2:$M$10,(COLUMN(G255)-1))*VLOOKUP($B255,'vehicle multiplier'!$B$12:$L$61,(COLUMN(G255)-1)),0)</f>
        <v>0</v>
      </c>
      <c r="H255" s="180">
        <f>ROUND(VLOOKUP($A255,'vehicle multiplier'!$B$2:$M$10,12)*VLOOKUP($A255,'vehicle multiplier'!$B$2:$M$10,(COLUMN(H255)-1))*VLOOKUP($B255,'vehicle multiplier'!$B$12:$L$61,(COLUMN(H255)-1)),0)</f>
        <v>0</v>
      </c>
      <c r="I255" s="180">
        <f>ROUND(VLOOKUP($A255,'vehicle multiplier'!$B$2:$M$10,12)*VLOOKUP($A255,'vehicle multiplier'!$B$2:$M$10,(COLUMN(I255)-1))*VLOOKUP($B255,'vehicle multiplier'!$B$12:$L$61,(COLUMN(I255)-1)),0)</f>
        <v>0</v>
      </c>
      <c r="J255" s="180">
        <f>ROUND(VLOOKUP($A255,'vehicle multiplier'!$B$2:$M$10,12)*VLOOKUP($A255,'vehicle multiplier'!$B$2:$M$10,(COLUMN(J255)-1))*VLOOKUP($B255,'vehicle multiplier'!$B$12:$L$61,(COLUMN(J255)-1)),0)</f>
        <v>0</v>
      </c>
      <c r="K255" s="180">
        <f>ROUND(VLOOKUP($A255,'vehicle multiplier'!$B$2:$M$10,12)*VLOOKUP($A255,'vehicle multiplier'!$B$2:$M$10,(COLUMN(K255)-1))*VLOOKUP($B255,'vehicle multiplier'!$B$12:$L$61,(COLUMN(K255)-1)),0)</f>
        <v>0</v>
      </c>
      <c r="L255" s="180">
        <f>ROUND(VLOOKUP($A255,'vehicle multiplier'!$B$2:$M$10,12)*VLOOKUP($A255,'vehicle multiplier'!$B$2:$M$10,(COLUMN(L255)-1))*VLOOKUP($B255,'vehicle multiplier'!$B$12:$L$61,(COLUMN(L255)-1)),0)</f>
        <v>0</v>
      </c>
    </row>
    <row r="256" spans="1:12" x14ac:dyDescent="0.15">
      <c r="A256" s="138" t="s">
        <v>636</v>
      </c>
      <c r="B256" s="138">
        <v>5</v>
      </c>
      <c r="C256" s="136">
        <f>ROUND(VLOOKUP($A256,'vehicle multiplier'!$B$2:$M$10,12)*VLOOKUP($A256,'vehicle multiplier'!$B$2:$M$10,(COLUMN(C256)-1))*VLOOKUP($B256,'vehicle multiplier'!$B$12:$L$61,(COLUMN(C256)-1)),0)</f>
        <v>1344</v>
      </c>
      <c r="D256" s="136">
        <f>ROUND(VLOOKUP($A256,'vehicle multiplier'!$B$2:$M$10,12)*VLOOKUP($A256,'vehicle multiplier'!$B$2:$M$10,(COLUMN(D256)-1))*VLOOKUP($B256,'vehicle multiplier'!$B$12:$L$61,(COLUMN(D256)-1)),0)</f>
        <v>411</v>
      </c>
      <c r="E256" s="136">
        <f>ROUND(VLOOKUP($A256,'vehicle multiplier'!$B$2:$M$10,12)*VLOOKUP($A256,'vehicle multiplier'!$B$2:$M$10,(COLUMN(E256)-1))*VLOOKUP($B256,'vehicle multiplier'!$B$12:$L$61,(COLUMN(E256)-1)),0)</f>
        <v>352</v>
      </c>
      <c r="F256" s="180">
        <f>ROUND(VLOOKUP($A256,'vehicle multiplier'!$B$2:$M$10,12)*VLOOKUP($A256,'vehicle multiplier'!$B$2:$M$10,(COLUMN(F256)-1))*VLOOKUP($B256,'vehicle multiplier'!$B$12:$L$61,(COLUMN(F256)-1)),0)</f>
        <v>0</v>
      </c>
      <c r="G256" s="180">
        <f>ROUND(VLOOKUP($A256,'vehicle multiplier'!$B$2:$M$10,12)*VLOOKUP($A256,'vehicle multiplier'!$B$2:$M$10,(COLUMN(G256)-1))*VLOOKUP($B256,'vehicle multiplier'!$B$12:$L$61,(COLUMN(G256)-1)),0)</f>
        <v>0</v>
      </c>
      <c r="H256" s="180">
        <f>ROUND(VLOOKUP($A256,'vehicle multiplier'!$B$2:$M$10,12)*VLOOKUP($A256,'vehicle multiplier'!$B$2:$M$10,(COLUMN(H256)-1))*VLOOKUP($B256,'vehicle multiplier'!$B$12:$L$61,(COLUMN(H256)-1)),0)</f>
        <v>0</v>
      </c>
      <c r="I256" s="180">
        <f>ROUND(VLOOKUP($A256,'vehicle multiplier'!$B$2:$M$10,12)*VLOOKUP($A256,'vehicle multiplier'!$B$2:$M$10,(COLUMN(I256)-1))*VLOOKUP($B256,'vehicle multiplier'!$B$12:$L$61,(COLUMN(I256)-1)),0)</f>
        <v>0</v>
      </c>
      <c r="J256" s="180">
        <f>ROUND(VLOOKUP($A256,'vehicle multiplier'!$B$2:$M$10,12)*VLOOKUP($A256,'vehicle multiplier'!$B$2:$M$10,(COLUMN(J256)-1))*VLOOKUP($B256,'vehicle multiplier'!$B$12:$L$61,(COLUMN(J256)-1)),0)</f>
        <v>0</v>
      </c>
      <c r="K256" s="180">
        <f>ROUND(VLOOKUP($A256,'vehicle multiplier'!$B$2:$M$10,12)*VLOOKUP($A256,'vehicle multiplier'!$B$2:$M$10,(COLUMN(K256)-1))*VLOOKUP($B256,'vehicle multiplier'!$B$12:$L$61,(COLUMN(K256)-1)),0)</f>
        <v>0</v>
      </c>
      <c r="L256" s="180">
        <f>ROUND(VLOOKUP($A256,'vehicle multiplier'!$B$2:$M$10,12)*VLOOKUP($A256,'vehicle multiplier'!$B$2:$M$10,(COLUMN(L256)-1))*VLOOKUP($B256,'vehicle multiplier'!$B$12:$L$61,(COLUMN(L256)-1)),0)</f>
        <v>0</v>
      </c>
    </row>
    <row r="257" spans="1:12" x14ac:dyDescent="0.15">
      <c r="A257" s="138" t="s">
        <v>636</v>
      </c>
      <c r="B257" s="138">
        <v>6</v>
      </c>
      <c r="C257" s="136">
        <f>ROUND(VLOOKUP($A257,'vehicle multiplier'!$B$2:$M$10,12)*VLOOKUP($A257,'vehicle multiplier'!$B$2:$M$10,(COLUMN(C257)-1))*VLOOKUP($B257,'vehicle multiplier'!$B$12:$L$61,(COLUMN(C257)-1)),0)</f>
        <v>1368</v>
      </c>
      <c r="D257" s="136">
        <f>ROUND(VLOOKUP($A257,'vehicle multiplier'!$B$2:$M$10,12)*VLOOKUP($A257,'vehicle multiplier'!$B$2:$M$10,(COLUMN(D257)-1))*VLOOKUP($B257,'vehicle multiplier'!$B$12:$L$61,(COLUMN(D257)-1)),0)</f>
        <v>418</v>
      </c>
      <c r="E257" s="136">
        <f>ROUND(VLOOKUP($A257,'vehicle multiplier'!$B$2:$M$10,12)*VLOOKUP($A257,'vehicle multiplier'!$B$2:$M$10,(COLUMN(E257)-1))*VLOOKUP($B257,'vehicle multiplier'!$B$12:$L$61,(COLUMN(E257)-1)),0)</f>
        <v>359</v>
      </c>
      <c r="F257" s="180">
        <f>ROUND(VLOOKUP($A257,'vehicle multiplier'!$B$2:$M$10,12)*VLOOKUP($A257,'vehicle multiplier'!$B$2:$M$10,(COLUMN(F257)-1))*VLOOKUP($B257,'vehicle multiplier'!$B$12:$L$61,(COLUMN(F257)-1)),0)</f>
        <v>0</v>
      </c>
      <c r="G257" s="180">
        <f>ROUND(VLOOKUP($A257,'vehicle multiplier'!$B$2:$M$10,12)*VLOOKUP($A257,'vehicle multiplier'!$B$2:$M$10,(COLUMN(G257)-1))*VLOOKUP($B257,'vehicle multiplier'!$B$12:$L$61,(COLUMN(G257)-1)),0)</f>
        <v>0</v>
      </c>
      <c r="H257" s="180">
        <f>ROUND(VLOOKUP($A257,'vehicle multiplier'!$B$2:$M$10,12)*VLOOKUP($A257,'vehicle multiplier'!$B$2:$M$10,(COLUMN(H257)-1))*VLOOKUP($B257,'vehicle multiplier'!$B$12:$L$61,(COLUMN(H257)-1)),0)</f>
        <v>0</v>
      </c>
      <c r="I257" s="180">
        <f>ROUND(VLOOKUP($A257,'vehicle multiplier'!$B$2:$M$10,12)*VLOOKUP($A257,'vehicle multiplier'!$B$2:$M$10,(COLUMN(I257)-1))*VLOOKUP($B257,'vehicle multiplier'!$B$12:$L$61,(COLUMN(I257)-1)),0)</f>
        <v>0</v>
      </c>
      <c r="J257" s="180">
        <f>ROUND(VLOOKUP($A257,'vehicle multiplier'!$B$2:$M$10,12)*VLOOKUP($A257,'vehicle multiplier'!$B$2:$M$10,(COLUMN(J257)-1))*VLOOKUP($B257,'vehicle multiplier'!$B$12:$L$61,(COLUMN(J257)-1)),0)</f>
        <v>0</v>
      </c>
      <c r="K257" s="180">
        <f>ROUND(VLOOKUP($A257,'vehicle multiplier'!$B$2:$M$10,12)*VLOOKUP($A257,'vehicle multiplier'!$B$2:$M$10,(COLUMN(K257)-1))*VLOOKUP($B257,'vehicle multiplier'!$B$12:$L$61,(COLUMN(K257)-1)),0)</f>
        <v>0</v>
      </c>
      <c r="L257" s="180">
        <f>ROUND(VLOOKUP($A257,'vehicle multiplier'!$B$2:$M$10,12)*VLOOKUP($A257,'vehicle multiplier'!$B$2:$M$10,(COLUMN(L257)-1))*VLOOKUP($B257,'vehicle multiplier'!$B$12:$L$61,(COLUMN(L257)-1)),0)</f>
        <v>0</v>
      </c>
    </row>
    <row r="258" spans="1:12" x14ac:dyDescent="0.15">
      <c r="A258" s="138" t="s">
        <v>636</v>
      </c>
      <c r="B258" s="138">
        <v>7</v>
      </c>
      <c r="C258" s="136">
        <f>ROUND(VLOOKUP($A258,'vehicle multiplier'!$B$2:$M$10,12)*VLOOKUP($A258,'vehicle multiplier'!$B$2:$M$10,(COLUMN(C258)-1))*VLOOKUP($B258,'vehicle multiplier'!$B$12:$L$61,(COLUMN(C258)-1)),0)</f>
        <v>1393</v>
      </c>
      <c r="D258" s="136">
        <f>ROUND(VLOOKUP($A258,'vehicle multiplier'!$B$2:$M$10,12)*VLOOKUP($A258,'vehicle multiplier'!$B$2:$M$10,(COLUMN(D258)-1))*VLOOKUP($B258,'vehicle multiplier'!$B$12:$L$61,(COLUMN(D258)-1)),0)</f>
        <v>426</v>
      </c>
      <c r="E258" s="136">
        <f>ROUND(VLOOKUP($A258,'vehicle multiplier'!$B$2:$M$10,12)*VLOOKUP($A258,'vehicle multiplier'!$B$2:$M$10,(COLUMN(E258)-1))*VLOOKUP($B258,'vehicle multiplier'!$B$12:$L$61,(COLUMN(E258)-1)),0)</f>
        <v>365</v>
      </c>
      <c r="F258" s="180">
        <f>ROUND(VLOOKUP($A258,'vehicle multiplier'!$B$2:$M$10,12)*VLOOKUP($A258,'vehicle multiplier'!$B$2:$M$10,(COLUMN(F258)-1))*VLOOKUP($B258,'vehicle multiplier'!$B$12:$L$61,(COLUMN(F258)-1)),0)</f>
        <v>0</v>
      </c>
      <c r="G258" s="180">
        <f>ROUND(VLOOKUP($A258,'vehicle multiplier'!$B$2:$M$10,12)*VLOOKUP($A258,'vehicle multiplier'!$B$2:$M$10,(COLUMN(G258)-1))*VLOOKUP($B258,'vehicle multiplier'!$B$12:$L$61,(COLUMN(G258)-1)),0)</f>
        <v>0</v>
      </c>
      <c r="H258" s="180">
        <f>ROUND(VLOOKUP($A258,'vehicle multiplier'!$B$2:$M$10,12)*VLOOKUP($A258,'vehicle multiplier'!$B$2:$M$10,(COLUMN(H258)-1))*VLOOKUP($B258,'vehicle multiplier'!$B$12:$L$61,(COLUMN(H258)-1)),0)</f>
        <v>0</v>
      </c>
      <c r="I258" s="180">
        <f>ROUND(VLOOKUP($A258,'vehicle multiplier'!$B$2:$M$10,12)*VLOOKUP($A258,'vehicle multiplier'!$B$2:$M$10,(COLUMN(I258)-1))*VLOOKUP($B258,'vehicle multiplier'!$B$12:$L$61,(COLUMN(I258)-1)),0)</f>
        <v>0</v>
      </c>
      <c r="J258" s="180">
        <f>ROUND(VLOOKUP($A258,'vehicle multiplier'!$B$2:$M$10,12)*VLOOKUP($A258,'vehicle multiplier'!$B$2:$M$10,(COLUMN(J258)-1))*VLOOKUP($B258,'vehicle multiplier'!$B$12:$L$61,(COLUMN(J258)-1)),0)</f>
        <v>0</v>
      </c>
      <c r="K258" s="180">
        <f>ROUND(VLOOKUP($A258,'vehicle multiplier'!$B$2:$M$10,12)*VLOOKUP($A258,'vehicle multiplier'!$B$2:$M$10,(COLUMN(K258)-1))*VLOOKUP($B258,'vehicle multiplier'!$B$12:$L$61,(COLUMN(K258)-1)),0)</f>
        <v>0</v>
      </c>
      <c r="L258" s="180">
        <f>ROUND(VLOOKUP($A258,'vehicle multiplier'!$B$2:$M$10,12)*VLOOKUP($A258,'vehicle multiplier'!$B$2:$M$10,(COLUMN(L258)-1))*VLOOKUP($B258,'vehicle multiplier'!$B$12:$L$61,(COLUMN(L258)-1)),0)</f>
        <v>0</v>
      </c>
    </row>
    <row r="259" spans="1:12" x14ac:dyDescent="0.15">
      <c r="A259" s="138" t="s">
        <v>636</v>
      </c>
      <c r="B259" s="138">
        <v>8</v>
      </c>
      <c r="C259" s="136">
        <f>ROUND(VLOOKUP($A259,'vehicle multiplier'!$B$2:$M$10,12)*VLOOKUP($A259,'vehicle multiplier'!$B$2:$M$10,(COLUMN(C259)-1))*VLOOKUP($B259,'vehicle multiplier'!$B$12:$L$61,(COLUMN(C259)-1)),0)</f>
        <v>1417</v>
      </c>
      <c r="D259" s="136">
        <f>ROUND(VLOOKUP($A259,'vehicle multiplier'!$B$2:$M$10,12)*VLOOKUP($A259,'vehicle multiplier'!$B$2:$M$10,(COLUMN(D259)-1))*VLOOKUP($B259,'vehicle multiplier'!$B$12:$L$61,(COLUMN(D259)-1)),0)</f>
        <v>433</v>
      </c>
      <c r="E259" s="136">
        <f>ROUND(VLOOKUP($A259,'vehicle multiplier'!$B$2:$M$10,12)*VLOOKUP($A259,'vehicle multiplier'!$B$2:$M$10,(COLUMN(E259)-1))*VLOOKUP($B259,'vehicle multiplier'!$B$12:$L$61,(COLUMN(E259)-1)),0)</f>
        <v>371</v>
      </c>
      <c r="F259" s="180">
        <f>ROUND(VLOOKUP($A259,'vehicle multiplier'!$B$2:$M$10,12)*VLOOKUP($A259,'vehicle multiplier'!$B$2:$M$10,(COLUMN(F259)-1))*VLOOKUP($B259,'vehicle multiplier'!$B$12:$L$61,(COLUMN(F259)-1)),0)</f>
        <v>0</v>
      </c>
      <c r="G259" s="180">
        <f>ROUND(VLOOKUP($A259,'vehicle multiplier'!$B$2:$M$10,12)*VLOOKUP($A259,'vehicle multiplier'!$B$2:$M$10,(COLUMN(G259)-1))*VLOOKUP($B259,'vehicle multiplier'!$B$12:$L$61,(COLUMN(G259)-1)),0)</f>
        <v>0</v>
      </c>
      <c r="H259" s="180">
        <f>ROUND(VLOOKUP($A259,'vehicle multiplier'!$B$2:$M$10,12)*VLOOKUP($A259,'vehicle multiplier'!$B$2:$M$10,(COLUMN(H259)-1))*VLOOKUP($B259,'vehicle multiplier'!$B$12:$L$61,(COLUMN(H259)-1)),0)</f>
        <v>0</v>
      </c>
      <c r="I259" s="180">
        <f>ROUND(VLOOKUP($A259,'vehicle multiplier'!$B$2:$M$10,12)*VLOOKUP($A259,'vehicle multiplier'!$B$2:$M$10,(COLUMN(I259)-1))*VLOOKUP($B259,'vehicle multiplier'!$B$12:$L$61,(COLUMN(I259)-1)),0)</f>
        <v>0</v>
      </c>
      <c r="J259" s="180">
        <f>ROUND(VLOOKUP($A259,'vehicle multiplier'!$B$2:$M$10,12)*VLOOKUP($A259,'vehicle multiplier'!$B$2:$M$10,(COLUMN(J259)-1))*VLOOKUP($B259,'vehicle multiplier'!$B$12:$L$61,(COLUMN(J259)-1)),0)</f>
        <v>0</v>
      </c>
      <c r="K259" s="180">
        <f>ROUND(VLOOKUP($A259,'vehicle multiplier'!$B$2:$M$10,12)*VLOOKUP($A259,'vehicle multiplier'!$B$2:$M$10,(COLUMN(K259)-1))*VLOOKUP($B259,'vehicle multiplier'!$B$12:$L$61,(COLUMN(K259)-1)),0)</f>
        <v>0</v>
      </c>
      <c r="L259" s="180">
        <f>ROUND(VLOOKUP($A259,'vehicle multiplier'!$B$2:$M$10,12)*VLOOKUP($A259,'vehicle multiplier'!$B$2:$M$10,(COLUMN(L259)-1))*VLOOKUP($B259,'vehicle multiplier'!$B$12:$L$61,(COLUMN(L259)-1)),0)</f>
        <v>0</v>
      </c>
    </row>
    <row r="260" spans="1:12" x14ac:dyDescent="0.15">
      <c r="A260" s="138" t="s">
        <v>636</v>
      </c>
      <c r="B260" s="138">
        <v>9</v>
      </c>
      <c r="C260" s="136">
        <f>ROUND(VLOOKUP($A260,'vehicle multiplier'!$B$2:$M$10,12)*VLOOKUP($A260,'vehicle multiplier'!$B$2:$M$10,(COLUMN(C260)-1))*VLOOKUP($B260,'vehicle multiplier'!$B$12:$L$61,(COLUMN(C260)-1)),0)</f>
        <v>1442</v>
      </c>
      <c r="D260" s="136">
        <f>ROUND(VLOOKUP($A260,'vehicle multiplier'!$B$2:$M$10,12)*VLOOKUP($A260,'vehicle multiplier'!$B$2:$M$10,(COLUMN(D260)-1))*VLOOKUP($B260,'vehicle multiplier'!$B$12:$L$61,(COLUMN(D260)-1)),0)</f>
        <v>440</v>
      </c>
      <c r="E260" s="136">
        <f>ROUND(VLOOKUP($A260,'vehicle multiplier'!$B$2:$M$10,12)*VLOOKUP($A260,'vehicle multiplier'!$B$2:$M$10,(COLUMN(E260)-1))*VLOOKUP($B260,'vehicle multiplier'!$B$12:$L$61,(COLUMN(E260)-1)),0)</f>
        <v>378</v>
      </c>
      <c r="F260" s="180">
        <f>ROUND(VLOOKUP($A260,'vehicle multiplier'!$B$2:$M$10,12)*VLOOKUP($A260,'vehicle multiplier'!$B$2:$M$10,(COLUMN(F260)-1))*VLOOKUP($B260,'vehicle multiplier'!$B$12:$L$61,(COLUMN(F260)-1)),0)</f>
        <v>0</v>
      </c>
      <c r="G260" s="180">
        <f>ROUND(VLOOKUP($A260,'vehicle multiplier'!$B$2:$M$10,12)*VLOOKUP($A260,'vehicle multiplier'!$B$2:$M$10,(COLUMN(G260)-1))*VLOOKUP($B260,'vehicle multiplier'!$B$12:$L$61,(COLUMN(G260)-1)),0)</f>
        <v>0</v>
      </c>
      <c r="H260" s="180">
        <f>ROUND(VLOOKUP($A260,'vehicle multiplier'!$B$2:$M$10,12)*VLOOKUP($A260,'vehicle multiplier'!$B$2:$M$10,(COLUMN(H260)-1))*VLOOKUP($B260,'vehicle multiplier'!$B$12:$L$61,(COLUMN(H260)-1)),0)</f>
        <v>0</v>
      </c>
      <c r="I260" s="180">
        <f>ROUND(VLOOKUP($A260,'vehicle multiplier'!$B$2:$M$10,12)*VLOOKUP($A260,'vehicle multiplier'!$B$2:$M$10,(COLUMN(I260)-1))*VLOOKUP($B260,'vehicle multiplier'!$B$12:$L$61,(COLUMN(I260)-1)),0)</f>
        <v>0</v>
      </c>
      <c r="J260" s="180">
        <f>ROUND(VLOOKUP($A260,'vehicle multiplier'!$B$2:$M$10,12)*VLOOKUP($A260,'vehicle multiplier'!$B$2:$M$10,(COLUMN(J260)-1))*VLOOKUP($B260,'vehicle multiplier'!$B$12:$L$61,(COLUMN(J260)-1)),0)</f>
        <v>0</v>
      </c>
      <c r="K260" s="180">
        <f>ROUND(VLOOKUP($A260,'vehicle multiplier'!$B$2:$M$10,12)*VLOOKUP($A260,'vehicle multiplier'!$B$2:$M$10,(COLUMN(K260)-1))*VLOOKUP($B260,'vehicle multiplier'!$B$12:$L$61,(COLUMN(K260)-1)),0)</f>
        <v>0</v>
      </c>
      <c r="L260" s="180">
        <f>ROUND(VLOOKUP($A260,'vehicle multiplier'!$B$2:$M$10,12)*VLOOKUP($A260,'vehicle multiplier'!$B$2:$M$10,(COLUMN(L260)-1))*VLOOKUP($B260,'vehicle multiplier'!$B$12:$L$61,(COLUMN(L260)-1)),0)</f>
        <v>0</v>
      </c>
    </row>
    <row r="261" spans="1:12" x14ac:dyDescent="0.15">
      <c r="A261" s="138" t="s">
        <v>636</v>
      </c>
      <c r="B261" s="138">
        <v>10</v>
      </c>
      <c r="C261" s="136">
        <f>ROUND(VLOOKUP($A261,'vehicle multiplier'!$B$2:$M$10,12)*VLOOKUP($A261,'vehicle multiplier'!$B$2:$M$10,(COLUMN(C261)-1))*VLOOKUP($B261,'vehicle multiplier'!$B$12:$L$61,(COLUMN(C261)-1)),0)</f>
        <v>1466</v>
      </c>
      <c r="D261" s="136">
        <f>ROUND(VLOOKUP($A261,'vehicle multiplier'!$B$2:$M$10,12)*VLOOKUP($A261,'vehicle multiplier'!$B$2:$M$10,(COLUMN(D261)-1))*VLOOKUP($B261,'vehicle multiplier'!$B$12:$L$61,(COLUMN(D261)-1)),0)</f>
        <v>448</v>
      </c>
      <c r="E261" s="136">
        <f>ROUND(VLOOKUP($A261,'vehicle multiplier'!$B$2:$M$10,12)*VLOOKUP($A261,'vehicle multiplier'!$B$2:$M$10,(COLUMN(E261)-1))*VLOOKUP($B261,'vehicle multiplier'!$B$12:$L$61,(COLUMN(E261)-1)),0)</f>
        <v>384</v>
      </c>
      <c r="F261" s="180">
        <f>ROUND(VLOOKUP($A261,'vehicle multiplier'!$B$2:$M$10,12)*VLOOKUP($A261,'vehicle multiplier'!$B$2:$M$10,(COLUMN(F261)-1))*VLOOKUP($B261,'vehicle multiplier'!$B$12:$L$61,(COLUMN(F261)-1)),0)</f>
        <v>0</v>
      </c>
      <c r="G261" s="180">
        <f>ROUND(VLOOKUP($A261,'vehicle multiplier'!$B$2:$M$10,12)*VLOOKUP($A261,'vehicle multiplier'!$B$2:$M$10,(COLUMN(G261)-1))*VLOOKUP($B261,'vehicle multiplier'!$B$12:$L$61,(COLUMN(G261)-1)),0)</f>
        <v>0</v>
      </c>
      <c r="H261" s="180">
        <f>ROUND(VLOOKUP($A261,'vehicle multiplier'!$B$2:$M$10,12)*VLOOKUP($A261,'vehicle multiplier'!$B$2:$M$10,(COLUMN(H261)-1))*VLOOKUP($B261,'vehicle multiplier'!$B$12:$L$61,(COLUMN(H261)-1)),0)</f>
        <v>0</v>
      </c>
      <c r="I261" s="180">
        <f>ROUND(VLOOKUP($A261,'vehicle multiplier'!$B$2:$M$10,12)*VLOOKUP($A261,'vehicle multiplier'!$B$2:$M$10,(COLUMN(I261)-1))*VLOOKUP($B261,'vehicle multiplier'!$B$12:$L$61,(COLUMN(I261)-1)),0)</f>
        <v>0</v>
      </c>
      <c r="J261" s="180">
        <f>ROUND(VLOOKUP($A261,'vehicle multiplier'!$B$2:$M$10,12)*VLOOKUP($A261,'vehicle multiplier'!$B$2:$M$10,(COLUMN(J261)-1))*VLOOKUP($B261,'vehicle multiplier'!$B$12:$L$61,(COLUMN(J261)-1)),0)</f>
        <v>0</v>
      </c>
      <c r="K261" s="180">
        <f>ROUND(VLOOKUP($A261,'vehicle multiplier'!$B$2:$M$10,12)*VLOOKUP($A261,'vehicle multiplier'!$B$2:$M$10,(COLUMN(K261)-1))*VLOOKUP($B261,'vehicle multiplier'!$B$12:$L$61,(COLUMN(K261)-1)),0)</f>
        <v>0</v>
      </c>
      <c r="L261" s="180">
        <f>ROUND(VLOOKUP($A261,'vehicle multiplier'!$B$2:$M$10,12)*VLOOKUP($A261,'vehicle multiplier'!$B$2:$M$10,(COLUMN(L261)-1))*VLOOKUP($B261,'vehicle multiplier'!$B$12:$L$61,(COLUMN(L261)-1)),0)</f>
        <v>0</v>
      </c>
    </row>
    <row r="262" spans="1:12" x14ac:dyDescent="0.15">
      <c r="A262" s="138" t="s">
        <v>636</v>
      </c>
      <c r="B262" s="138">
        <v>11</v>
      </c>
      <c r="C262" s="136">
        <f>ROUND(VLOOKUP($A262,'vehicle multiplier'!$B$2:$M$10,12)*VLOOKUP($A262,'vehicle multiplier'!$B$2:$M$10,(COLUMN(C262)-1))*VLOOKUP($B262,'vehicle multiplier'!$B$12:$L$61,(COLUMN(C262)-1)),0)</f>
        <v>1490</v>
      </c>
      <c r="D262" s="136">
        <f>ROUND(VLOOKUP($A262,'vehicle multiplier'!$B$2:$M$10,12)*VLOOKUP($A262,'vehicle multiplier'!$B$2:$M$10,(COLUMN(D262)-1))*VLOOKUP($B262,'vehicle multiplier'!$B$12:$L$61,(COLUMN(D262)-1)),0)</f>
        <v>455</v>
      </c>
      <c r="E262" s="136">
        <f>ROUND(VLOOKUP($A262,'vehicle multiplier'!$B$2:$M$10,12)*VLOOKUP($A262,'vehicle multiplier'!$B$2:$M$10,(COLUMN(E262)-1))*VLOOKUP($B262,'vehicle multiplier'!$B$12:$L$61,(COLUMN(E262)-1)),0)</f>
        <v>391</v>
      </c>
      <c r="F262" s="180">
        <f>ROUND(VLOOKUP($A262,'vehicle multiplier'!$B$2:$M$10,12)*VLOOKUP($A262,'vehicle multiplier'!$B$2:$M$10,(COLUMN(F262)-1))*VLOOKUP($B262,'vehicle multiplier'!$B$12:$L$61,(COLUMN(F262)-1)),0)</f>
        <v>0</v>
      </c>
      <c r="G262" s="180">
        <f>ROUND(VLOOKUP($A262,'vehicle multiplier'!$B$2:$M$10,12)*VLOOKUP($A262,'vehicle multiplier'!$B$2:$M$10,(COLUMN(G262)-1))*VLOOKUP($B262,'vehicle multiplier'!$B$12:$L$61,(COLUMN(G262)-1)),0)</f>
        <v>0</v>
      </c>
      <c r="H262" s="180">
        <f>ROUND(VLOOKUP($A262,'vehicle multiplier'!$B$2:$M$10,12)*VLOOKUP($A262,'vehicle multiplier'!$B$2:$M$10,(COLUMN(H262)-1))*VLOOKUP($B262,'vehicle multiplier'!$B$12:$L$61,(COLUMN(H262)-1)),0)</f>
        <v>0</v>
      </c>
      <c r="I262" s="180">
        <f>ROUND(VLOOKUP($A262,'vehicle multiplier'!$B$2:$M$10,12)*VLOOKUP($A262,'vehicle multiplier'!$B$2:$M$10,(COLUMN(I262)-1))*VLOOKUP($B262,'vehicle multiplier'!$B$12:$L$61,(COLUMN(I262)-1)),0)</f>
        <v>0</v>
      </c>
      <c r="J262" s="180">
        <f>ROUND(VLOOKUP($A262,'vehicle multiplier'!$B$2:$M$10,12)*VLOOKUP($A262,'vehicle multiplier'!$B$2:$M$10,(COLUMN(J262)-1))*VLOOKUP($B262,'vehicle multiplier'!$B$12:$L$61,(COLUMN(J262)-1)),0)</f>
        <v>0</v>
      </c>
      <c r="K262" s="180">
        <f>ROUND(VLOOKUP($A262,'vehicle multiplier'!$B$2:$M$10,12)*VLOOKUP($A262,'vehicle multiplier'!$B$2:$M$10,(COLUMN(K262)-1))*VLOOKUP($B262,'vehicle multiplier'!$B$12:$L$61,(COLUMN(K262)-1)),0)</f>
        <v>0</v>
      </c>
      <c r="L262" s="180">
        <f>ROUND(VLOOKUP($A262,'vehicle multiplier'!$B$2:$M$10,12)*VLOOKUP($A262,'vehicle multiplier'!$B$2:$M$10,(COLUMN(L262)-1))*VLOOKUP($B262,'vehicle multiplier'!$B$12:$L$61,(COLUMN(L262)-1)),0)</f>
        <v>0</v>
      </c>
    </row>
    <row r="263" spans="1:12" x14ac:dyDescent="0.15">
      <c r="A263" s="138" t="s">
        <v>636</v>
      </c>
      <c r="B263" s="138">
        <v>12</v>
      </c>
      <c r="C263" s="136">
        <f>ROUND(VLOOKUP($A263,'vehicle multiplier'!$B$2:$M$10,12)*VLOOKUP($A263,'vehicle multiplier'!$B$2:$M$10,(COLUMN(C263)-1))*VLOOKUP($B263,'vehicle multiplier'!$B$12:$L$61,(COLUMN(C263)-1)),0)</f>
        <v>1515</v>
      </c>
      <c r="D263" s="136">
        <f>ROUND(VLOOKUP($A263,'vehicle multiplier'!$B$2:$M$10,12)*VLOOKUP($A263,'vehicle multiplier'!$B$2:$M$10,(COLUMN(D263)-1))*VLOOKUP($B263,'vehicle multiplier'!$B$12:$L$61,(COLUMN(D263)-1)),0)</f>
        <v>463</v>
      </c>
      <c r="E263" s="136">
        <f>ROUND(VLOOKUP($A263,'vehicle multiplier'!$B$2:$M$10,12)*VLOOKUP($A263,'vehicle multiplier'!$B$2:$M$10,(COLUMN(E263)-1))*VLOOKUP($B263,'vehicle multiplier'!$B$12:$L$61,(COLUMN(E263)-1)),0)</f>
        <v>397</v>
      </c>
      <c r="F263" s="180">
        <f>ROUND(VLOOKUP($A263,'vehicle multiplier'!$B$2:$M$10,12)*VLOOKUP($A263,'vehicle multiplier'!$B$2:$M$10,(COLUMN(F263)-1))*VLOOKUP($B263,'vehicle multiplier'!$B$12:$L$61,(COLUMN(F263)-1)),0)</f>
        <v>0</v>
      </c>
      <c r="G263" s="180">
        <f>ROUND(VLOOKUP($A263,'vehicle multiplier'!$B$2:$M$10,12)*VLOOKUP($A263,'vehicle multiplier'!$B$2:$M$10,(COLUMN(G263)-1))*VLOOKUP($B263,'vehicle multiplier'!$B$12:$L$61,(COLUMN(G263)-1)),0)</f>
        <v>0</v>
      </c>
      <c r="H263" s="180">
        <f>ROUND(VLOOKUP($A263,'vehicle multiplier'!$B$2:$M$10,12)*VLOOKUP($A263,'vehicle multiplier'!$B$2:$M$10,(COLUMN(H263)-1))*VLOOKUP($B263,'vehicle multiplier'!$B$12:$L$61,(COLUMN(H263)-1)),0)</f>
        <v>0</v>
      </c>
      <c r="I263" s="180">
        <f>ROUND(VLOOKUP($A263,'vehicle multiplier'!$B$2:$M$10,12)*VLOOKUP($A263,'vehicle multiplier'!$B$2:$M$10,(COLUMN(I263)-1))*VLOOKUP($B263,'vehicle multiplier'!$B$12:$L$61,(COLUMN(I263)-1)),0)</f>
        <v>0</v>
      </c>
      <c r="J263" s="180">
        <f>ROUND(VLOOKUP($A263,'vehicle multiplier'!$B$2:$M$10,12)*VLOOKUP($A263,'vehicle multiplier'!$B$2:$M$10,(COLUMN(J263)-1))*VLOOKUP($B263,'vehicle multiplier'!$B$12:$L$61,(COLUMN(J263)-1)),0)</f>
        <v>0</v>
      </c>
      <c r="K263" s="180">
        <f>ROUND(VLOOKUP($A263,'vehicle multiplier'!$B$2:$M$10,12)*VLOOKUP($A263,'vehicle multiplier'!$B$2:$M$10,(COLUMN(K263)-1))*VLOOKUP($B263,'vehicle multiplier'!$B$12:$L$61,(COLUMN(K263)-1)),0)</f>
        <v>0</v>
      </c>
      <c r="L263" s="180">
        <f>ROUND(VLOOKUP($A263,'vehicle multiplier'!$B$2:$M$10,12)*VLOOKUP($A263,'vehicle multiplier'!$B$2:$M$10,(COLUMN(L263)-1))*VLOOKUP($B263,'vehicle multiplier'!$B$12:$L$61,(COLUMN(L263)-1)),0)</f>
        <v>0</v>
      </c>
    </row>
    <row r="264" spans="1:12" x14ac:dyDescent="0.15">
      <c r="A264" s="138" t="s">
        <v>636</v>
      </c>
      <c r="B264" s="138">
        <v>13</v>
      </c>
      <c r="C264" s="136">
        <f>ROUND(VLOOKUP($A264,'vehicle multiplier'!$B$2:$M$10,12)*VLOOKUP($A264,'vehicle multiplier'!$B$2:$M$10,(COLUMN(C264)-1))*VLOOKUP($B264,'vehicle multiplier'!$B$12:$L$61,(COLUMN(C264)-1)),0)</f>
        <v>1539</v>
      </c>
      <c r="D264" s="136">
        <f>ROUND(VLOOKUP($A264,'vehicle multiplier'!$B$2:$M$10,12)*VLOOKUP($A264,'vehicle multiplier'!$B$2:$M$10,(COLUMN(D264)-1))*VLOOKUP($B264,'vehicle multiplier'!$B$12:$L$61,(COLUMN(D264)-1)),0)</f>
        <v>470</v>
      </c>
      <c r="E264" s="136">
        <f>ROUND(VLOOKUP($A264,'vehicle multiplier'!$B$2:$M$10,12)*VLOOKUP($A264,'vehicle multiplier'!$B$2:$M$10,(COLUMN(E264)-1))*VLOOKUP($B264,'vehicle multiplier'!$B$12:$L$61,(COLUMN(E264)-1)),0)</f>
        <v>403</v>
      </c>
      <c r="F264" s="180">
        <f>ROUND(VLOOKUP($A264,'vehicle multiplier'!$B$2:$M$10,12)*VLOOKUP($A264,'vehicle multiplier'!$B$2:$M$10,(COLUMN(F264)-1))*VLOOKUP($B264,'vehicle multiplier'!$B$12:$L$61,(COLUMN(F264)-1)),0)</f>
        <v>0</v>
      </c>
      <c r="G264" s="180">
        <f>ROUND(VLOOKUP($A264,'vehicle multiplier'!$B$2:$M$10,12)*VLOOKUP($A264,'vehicle multiplier'!$B$2:$M$10,(COLUMN(G264)-1))*VLOOKUP($B264,'vehicle multiplier'!$B$12:$L$61,(COLUMN(G264)-1)),0)</f>
        <v>0</v>
      </c>
      <c r="H264" s="180">
        <f>ROUND(VLOOKUP($A264,'vehicle multiplier'!$B$2:$M$10,12)*VLOOKUP($A264,'vehicle multiplier'!$B$2:$M$10,(COLUMN(H264)-1))*VLOOKUP($B264,'vehicle multiplier'!$B$12:$L$61,(COLUMN(H264)-1)),0)</f>
        <v>0</v>
      </c>
      <c r="I264" s="180">
        <f>ROUND(VLOOKUP($A264,'vehicle multiplier'!$B$2:$M$10,12)*VLOOKUP($A264,'vehicle multiplier'!$B$2:$M$10,(COLUMN(I264)-1))*VLOOKUP($B264,'vehicle multiplier'!$B$12:$L$61,(COLUMN(I264)-1)),0)</f>
        <v>0</v>
      </c>
      <c r="J264" s="180">
        <f>ROUND(VLOOKUP($A264,'vehicle multiplier'!$B$2:$M$10,12)*VLOOKUP($A264,'vehicle multiplier'!$B$2:$M$10,(COLUMN(J264)-1))*VLOOKUP($B264,'vehicle multiplier'!$B$12:$L$61,(COLUMN(J264)-1)),0)</f>
        <v>0</v>
      </c>
      <c r="K264" s="180">
        <f>ROUND(VLOOKUP($A264,'vehicle multiplier'!$B$2:$M$10,12)*VLOOKUP($A264,'vehicle multiplier'!$B$2:$M$10,(COLUMN(K264)-1))*VLOOKUP($B264,'vehicle multiplier'!$B$12:$L$61,(COLUMN(K264)-1)),0)</f>
        <v>0</v>
      </c>
      <c r="L264" s="180">
        <f>ROUND(VLOOKUP($A264,'vehicle multiplier'!$B$2:$M$10,12)*VLOOKUP($A264,'vehicle multiplier'!$B$2:$M$10,(COLUMN(L264)-1))*VLOOKUP($B264,'vehicle multiplier'!$B$12:$L$61,(COLUMN(L264)-1)),0)</f>
        <v>0</v>
      </c>
    </row>
    <row r="265" spans="1:12" x14ac:dyDescent="0.15">
      <c r="A265" s="138" t="s">
        <v>636</v>
      </c>
      <c r="B265" s="138">
        <v>14</v>
      </c>
      <c r="C265" s="136">
        <f>ROUND(VLOOKUP($A265,'vehicle multiplier'!$B$2:$M$10,12)*VLOOKUP($A265,'vehicle multiplier'!$B$2:$M$10,(COLUMN(C265)-1))*VLOOKUP($B265,'vehicle multiplier'!$B$12:$L$61,(COLUMN(C265)-1)),0)</f>
        <v>1564</v>
      </c>
      <c r="D265" s="136">
        <f>ROUND(VLOOKUP($A265,'vehicle multiplier'!$B$2:$M$10,12)*VLOOKUP($A265,'vehicle multiplier'!$B$2:$M$10,(COLUMN(D265)-1))*VLOOKUP($B265,'vehicle multiplier'!$B$12:$L$61,(COLUMN(D265)-1)),0)</f>
        <v>478</v>
      </c>
      <c r="E265" s="136">
        <f>ROUND(VLOOKUP($A265,'vehicle multiplier'!$B$2:$M$10,12)*VLOOKUP($A265,'vehicle multiplier'!$B$2:$M$10,(COLUMN(E265)-1))*VLOOKUP($B265,'vehicle multiplier'!$B$12:$L$61,(COLUMN(E265)-1)),0)</f>
        <v>410</v>
      </c>
      <c r="F265" s="180">
        <f>ROUND(VLOOKUP($A265,'vehicle multiplier'!$B$2:$M$10,12)*VLOOKUP($A265,'vehicle multiplier'!$B$2:$M$10,(COLUMN(F265)-1))*VLOOKUP($B265,'vehicle multiplier'!$B$12:$L$61,(COLUMN(F265)-1)),0)</f>
        <v>0</v>
      </c>
      <c r="G265" s="180">
        <f>ROUND(VLOOKUP($A265,'vehicle multiplier'!$B$2:$M$10,12)*VLOOKUP($A265,'vehicle multiplier'!$B$2:$M$10,(COLUMN(G265)-1))*VLOOKUP($B265,'vehicle multiplier'!$B$12:$L$61,(COLUMN(G265)-1)),0)</f>
        <v>0</v>
      </c>
      <c r="H265" s="180">
        <f>ROUND(VLOOKUP($A265,'vehicle multiplier'!$B$2:$M$10,12)*VLOOKUP($A265,'vehicle multiplier'!$B$2:$M$10,(COLUMN(H265)-1))*VLOOKUP($B265,'vehicle multiplier'!$B$12:$L$61,(COLUMN(H265)-1)),0)</f>
        <v>0</v>
      </c>
      <c r="I265" s="180">
        <f>ROUND(VLOOKUP($A265,'vehicle multiplier'!$B$2:$M$10,12)*VLOOKUP($A265,'vehicle multiplier'!$B$2:$M$10,(COLUMN(I265)-1))*VLOOKUP($B265,'vehicle multiplier'!$B$12:$L$61,(COLUMN(I265)-1)),0)</f>
        <v>0</v>
      </c>
      <c r="J265" s="180">
        <f>ROUND(VLOOKUP($A265,'vehicle multiplier'!$B$2:$M$10,12)*VLOOKUP($A265,'vehicle multiplier'!$B$2:$M$10,(COLUMN(J265)-1))*VLOOKUP($B265,'vehicle multiplier'!$B$12:$L$61,(COLUMN(J265)-1)),0)</f>
        <v>0</v>
      </c>
      <c r="K265" s="180">
        <f>ROUND(VLOOKUP($A265,'vehicle multiplier'!$B$2:$M$10,12)*VLOOKUP($A265,'vehicle multiplier'!$B$2:$M$10,(COLUMN(K265)-1))*VLOOKUP($B265,'vehicle multiplier'!$B$12:$L$61,(COLUMN(K265)-1)),0)</f>
        <v>0</v>
      </c>
      <c r="L265" s="180">
        <f>ROUND(VLOOKUP($A265,'vehicle multiplier'!$B$2:$M$10,12)*VLOOKUP($A265,'vehicle multiplier'!$B$2:$M$10,(COLUMN(L265)-1))*VLOOKUP($B265,'vehicle multiplier'!$B$12:$L$61,(COLUMN(L265)-1)),0)</f>
        <v>0</v>
      </c>
    </row>
    <row r="266" spans="1:12" x14ac:dyDescent="0.15">
      <c r="A266" s="138" t="s">
        <v>636</v>
      </c>
      <c r="B266" s="138">
        <v>15</v>
      </c>
      <c r="C266" s="136">
        <f>ROUND(VLOOKUP($A266,'vehicle multiplier'!$B$2:$M$10,12)*VLOOKUP($A266,'vehicle multiplier'!$B$2:$M$10,(COLUMN(C266)-1))*VLOOKUP($B266,'vehicle multiplier'!$B$12:$L$61,(COLUMN(C266)-1)),0)</f>
        <v>1588</v>
      </c>
      <c r="D266" s="136">
        <f>ROUND(VLOOKUP($A266,'vehicle multiplier'!$B$2:$M$10,12)*VLOOKUP($A266,'vehicle multiplier'!$B$2:$M$10,(COLUMN(D266)-1))*VLOOKUP($B266,'vehicle multiplier'!$B$12:$L$61,(COLUMN(D266)-1)),0)</f>
        <v>485</v>
      </c>
      <c r="E266" s="136">
        <f>ROUND(VLOOKUP($A266,'vehicle multiplier'!$B$2:$M$10,12)*VLOOKUP($A266,'vehicle multiplier'!$B$2:$M$10,(COLUMN(E266)-1))*VLOOKUP($B266,'vehicle multiplier'!$B$12:$L$61,(COLUMN(E266)-1)),0)</f>
        <v>416</v>
      </c>
      <c r="F266" s="180">
        <f>ROUND(VLOOKUP($A266,'vehicle multiplier'!$B$2:$M$10,12)*VLOOKUP($A266,'vehicle multiplier'!$B$2:$M$10,(COLUMN(F266)-1))*VLOOKUP($B266,'vehicle multiplier'!$B$12:$L$61,(COLUMN(F266)-1)),0)</f>
        <v>0</v>
      </c>
      <c r="G266" s="180">
        <f>ROUND(VLOOKUP($A266,'vehicle multiplier'!$B$2:$M$10,12)*VLOOKUP($A266,'vehicle multiplier'!$B$2:$M$10,(COLUMN(G266)-1))*VLOOKUP($B266,'vehicle multiplier'!$B$12:$L$61,(COLUMN(G266)-1)),0)</f>
        <v>0</v>
      </c>
      <c r="H266" s="180">
        <f>ROUND(VLOOKUP($A266,'vehicle multiplier'!$B$2:$M$10,12)*VLOOKUP($A266,'vehicle multiplier'!$B$2:$M$10,(COLUMN(H266)-1))*VLOOKUP($B266,'vehicle multiplier'!$B$12:$L$61,(COLUMN(H266)-1)),0)</f>
        <v>0</v>
      </c>
      <c r="I266" s="180">
        <f>ROUND(VLOOKUP($A266,'vehicle multiplier'!$B$2:$M$10,12)*VLOOKUP($A266,'vehicle multiplier'!$B$2:$M$10,(COLUMN(I266)-1))*VLOOKUP($B266,'vehicle multiplier'!$B$12:$L$61,(COLUMN(I266)-1)),0)</f>
        <v>0</v>
      </c>
      <c r="J266" s="180">
        <f>ROUND(VLOOKUP($A266,'vehicle multiplier'!$B$2:$M$10,12)*VLOOKUP($A266,'vehicle multiplier'!$B$2:$M$10,(COLUMN(J266)-1))*VLOOKUP($B266,'vehicle multiplier'!$B$12:$L$61,(COLUMN(J266)-1)),0)</f>
        <v>0</v>
      </c>
      <c r="K266" s="180">
        <f>ROUND(VLOOKUP($A266,'vehicle multiplier'!$B$2:$M$10,12)*VLOOKUP($A266,'vehicle multiplier'!$B$2:$M$10,(COLUMN(K266)-1))*VLOOKUP($B266,'vehicle multiplier'!$B$12:$L$61,(COLUMN(K266)-1)),0)</f>
        <v>0</v>
      </c>
      <c r="L266" s="180">
        <f>ROUND(VLOOKUP($A266,'vehicle multiplier'!$B$2:$M$10,12)*VLOOKUP($A266,'vehicle multiplier'!$B$2:$M$10,(COLUMN(L266)-1))*VLOOKUP($B266,'vehicle multiplier'!$B$12:$L$61,(COLUMN(L266)-1)),0)</f>
        <v>0</v>
      </c>
    </row>
    <row r="267" spans="1:12" x14ac:dyDescent="0.15">
      <c r="A267" s="138" t="s">
        <v>636</v>
      </c>
      <c r="B267" s="138">
        <v>16</v>
      </c>
      <c r="C267" s="136">
        <f>ROUND(VLOOKUP($A267,'vehicle multiplier'!$B$2:$M$10,12)*VLOOKUP($A267,'vehicle multiplier'!$B$2:$M$10,(COLUMN(C267)-1))*VLOOKUP($B267,'vehicle multiplier'!$B$12:$L$61,(COLUMN(C267)-1)),0)</f>
        <v>1613</v>
      </c>
      <c r="D267" s="136">
        <f>ROUND(VLOOKUP($A267,'vehicle multiplier'!$B$2:$M$10,12)*VLOOKUP($A267,'vehicle multiplier'!$B$2:$M$10,(COLUMN(D267)-1))*VLOOKUP($B267,'vehicle multiplier'!$B$12:$L$61,(COLUMN(D267)-1)),0)</f>
        <v>493</v>
      </c>
      <c r="E267" s="136">
        <f>ROUND(VLOOKUP($A267,'vehicle multiplier'!$B$2:$M$10,12)*VLOOKUP($A267,'vehicle multiplier'!$B$2:$M$10,(COLUMN(E267)-1))*VLOOKUP($B267,'vehicle multiplier'!$B$12:$L$61,(COLUMN(E267)-1)),0)</f>
        <v>423</v>
      </c>
      <c r="F267" s="180">
        <f>ROUND(VLOOKUP($A267,'vehicle multiplier'!$B$2:$M$10,12)*VLOOKUP($A267,'vehicle multiplier'!$B$2:$M$10,(COLUMN(F267)-1))*VLOOKUP($B267,'vehicle multiplier'!$B$12:$L$61,(COLUMN(F267)-1)),0)</f>
        <v>0</v>
      </c>
      <c r="G267" s="180">
        <f>ROUND(VLOOKUP($A267,'vehicle multiplier'!$B$2:$M$10,12)*VLOOKUP($A267,'vehicle multiplier'!$B$2:$M$10,(COLUMN(G267)-1))*VLOOKUP($B267,'vehicle multiplier'!$B$12:$L$61,(COLUMN(G267)-1)),0)</f>
        <v>0</v>
      </c>
      <c r="H267" s="180">
        <f>ROUND(VLOOKUP($A267,'vehicle multiplier'!$B$2:$M$10,12)*VLOOKUP($A267,'vehicle multiplier'!$B$2:$M$10,(COLUMN(H267)-1))*VLOOKUP($B267,'vehicle multiplier'!$B$12:$L$61,(COLUMN(H267)-1)),0)</f>
        <v>0</v>
      </c>
      <c r="I267" s="180">
        <f>ROUND(VLOOKUP($A267,'vehicle multiplier'!$B$2:$M$10,12)*VLOOKUP($A267,'vehicle multiplier'!$B$2:$M$10,(COLUMN(I267)-1))*VLOOKUP($B267,'vehicle multiplier'!$B$12:$L$61,(COLUMN(I267)-1)),0)</f>
        <v>0</v>
      </c>
      <c r="J267" s="180">
        <f>ROUND(VLOOKUP($A267,'vehicle multiplier'!$B$2:$M$10,12)*VLOOKUP($A267,'vehicle multiplier'!$B$2:$M$10,(COLUMN(J267)-1))*VLOOKUP($B267,'vehicle multiplier'!$B$12:$L$61,(COLUMN(J267)-1)),0)</f>
        <v>0</v>
      </c>
      <c r="K267" s="180">
        <f>ROUND(VLOOKUP($A267,'vehicle multiplier'!$B$2:$M$10,12)*VLOOKUP($A267,'vehicle multiplier'!$B$2:$M$10,(COLUMN(K267)-1))*VLOOKUP($B267,'vehicle multiplier'!$B$12:$L$61,(COLUMN(K267)-1)),0)</f>
        <v>0</v>
      </c>
      <c r="L267" s="180">
        <f>ROUND(VLOOKUP($A267,'vehicle multiplier'!$B$2:$M$10,12)*VLOOKUP($A267,'vehicle multiplier'!$B$2:$M$10,(COLUMN(L267)-1))*VLOOKUP($B267,'vehicle multiplier'!$B$12:$L$61,(COLUMN(L267)-1)),0)</f>
        <v>0</v>
      </c>
    </row>
    <row r="268" spans="1:12" x14ac:dyDescent="0.15">
      <c r="A268" s="138" t="s">
        <v>636</v>
      </c>
      <c r="B268" s="138">
        <v>17</v>
      </c>
      <c r="C268" s="136">
        <f>ROUND(VLOOKUP($A268,'vehicle multiplier'!$B$2:$M$10,12)*VLOOKUP($A268,'vehicle multiplier'!$B$2:$M$10,(COLUMN(C268)-1))*VLOOKUP($B268,'vehicle multiplier'!$B$12:$L$61,(COLUMN(C268)-1)),0)</f>
        <v>1637</v>
      </c>
      <c r="D268" s="136">
        <f>ROUND(VLOOKUP($A268,'vehicle multiplier'!$B$2:$M$10,12)*VLOOKUP($A268,'vehicle multiplier'!$B$2:$M$10,(COLUMN(D268)-1))*VLOOKUP($B268,'vehicle multiplier'!$B$12:$L$61,(COLUMN(D268)-1)),0)</f>
        <v>500</v>
      </c>
      <c r="E268" s="136">
        <f>ROUND(VLOOKUP($A268,'vehicle multiplier'!$B$2:$M$10,12)*VLOOKUP($A268,'vehicle multiplier'!$B$2:$M$10,(COLUMN(E268)-1))*VLOOKUP($B268,'vehicle multiplier'!$B$12:$L$61,(COLUMN(E268)-1)),0)</f>
        <v>429</v>
      </c>
      <c r="F268" s="180">
        <f>ROUND(VLOOKUP($A268,'vehicle multiplier'!$B$2:$M$10,12)*VLOOKUP($A268,'vehicle multiplier'!$B$2:$M$10,(COLUMN(F268)-1))*VLOOKUP($B268,'vehicle multiplier'!$B$12:$L$61,(COLUMN(F268)-1)),0)</f>
        <v>0</v>
      </c>
      <c r="G268" s="180">
        <f>ROUND(VLOOKUP($A268,'vehicle multiplier'!$B$2:$M$10,12)*VLOOKUP($A268,'vehicle multiplier'!$B$2:$M$10,(COLUMN(G268)-1))*VLOOKUP($B268,'vehicle multiplier'!$B$12:$L$61,(COLUMN(G268)-1)),0)</f>
        <v>0</v>
      </c>
      <c r="H268" s="180">
        <f>ROUND(VLOOKUP($A268,'vehicle multiplier'!$B$2:$M$10,12)*VLOOKUP($A268,'vehicle multiplier'!$B$2:$M$10,(COLUMN(H268)-1))*VLOOKUP($B268,'vehicle multiplier'!$B$12:$L$61,(COLUMN(H268)-1)),0)</f>
        <v>0</v>
      </c>
      <c r="I268" s="180">
        <f>ROUND(VLOOKUP($A268,'vehicle multiplier'!$B$2:$M$10,12)*VLOOKUP($A268,'vehicle multiplier'!$B$2:$M$10,(COLUMN(I268)-1))*VLOOKUP($B268,'vehicle multiplier'!$B$12:$L$61,(COLUMN(I268)-1)),0)</f>
        <v>0</v>
      </c>
      <c r="J268" s="180">
        <f>ROUND(VLOOKUP($A268,'vehicle multiplier'!$B$2:$M$10,12)*VLOOKUP($A268,'vehicle multiplier'!$B$2:$M$10,(COLUMN(J268)-1))*VLOOKUP($B268,'vehicle multiplier'!$B$12:$L$61,(COLUMN(J268)-1)),0)</f>
        <v>0</v>
      </c>
      <c r="K268" s="180">
        <f>ROUND(VLOOKUP($A268,'vehicle multiplier'!$B$2:$M$10,12)*VLOOKUP($A268,'vehicle multiplier'!$B$2:$M$10,(COLUMN(K268)-1))*VLOOKUP($B268,'vehicle multiplier'!$B$12:$L$61,(COLUMN(K268)-1)),0)</f>
        <v>0</v>
      </c>
      <c r="L268" s="180">
        <f>ROUND(VLOOKUP($A268,'vehicle multiplier'!$B$2:$M$10,12)*VLOOKUP($A268,'vehicle multiplier'!$B$2:$M$10,(COLUMN(L268)-1))*VLOOKUP($B268,'vehicle multiplier'!$B$12:$L$61,(COLUMN(L268)-1)),0)</f>
        <v>0</v>
      </c>
    </row>
    <row r="269" spans="1:12" x14ac:dyDescent="0.15">
      <c r="A269" s="138" t="s">
        <v>636</v>
      </c>
      <c r="B269" s="138">
        <v>18</v>
      </c>
      <c r="C269" s="136">
        <f>ROUND(VLOOKUP($A269,'vehicle multiplier'!$B$2:$M$10,12)*VLOOKUP($A269,'vehicle multiplier'!$B$2:$M$10,(COLUMN(C269)-1))*VLOOKUP($B269,'vehicle multiplier'!$B$12:$L$61,(COLUMN(C269)-1)),0)</f>
        <v>1662</v>
      </c>
      <c r="D269" s="136">
        <f>ROUND(VLOOKUP($A269,'vehicle multiplier'!$B$2:$M$10,12)*VLOOKUP($A269,'vehicle multiplier'!$B$2:$M$10,(COLUMN(D269)-1))*VLOOKUP($B269,'vehicle multiplier'!$B$12:$L$61,(COLUMN(D269)-1)),0)</f>
        <v>508</v>
      </c>
      <c r="E269" s="136">
        <f>ROUND(VLOOKUP($A269,'vehicle multiplier'!$B$2:$M$10,12)*VLOOKUP($A269,'vehicle multiplier'!$B$2:$M$10,(COLUMN(E269)-1))*VLOOKUP($B269,'vehicle multiplier'!$B$12:$L$61,(COLUMN(E269)-1)),0)</f>
        <v>435</v>
      </c>
      <c r="F269" s="180">
        <f>ROUND(VLOOKUP($A269,'vehicle multiplier'!$B$2:$M$10,12)*VLOOKUP($A269,'vehicle multiplier'!$B$2:$M$10,(COLUMN(F269)-1))*VLOOKUP($B269,'vehicle multiplier'!$B$12:$L$61,(COLUMN(F269)-1)),0)</f>
        <v>0</v>
      </c>
      <c r="G269" s="180">
        <f>ROUND(VLOOKUP($A269,'vehicle multiplier'!$B$2:$M$10,12)*VLOOKUP($A269,'vehicle multiplier'!$B$2:$M$10,(COLUMN(G269)-1))*VLOOKUP($B269,'vehicle multiplier'!$B$12:$L$61,(COLUMN(G269)-1)),0)</f>
        <v>0</v>
      </c>
      <c r="H269" s="180">
        <f>ROUND(VLOOKUP($A269,'vehicle multiplier'!$B$2:$M$10,12)*VLOOKUP($A269,'vehicle multiplier'!$B$2:$M$10,(COLUMN(H269)-1))*VLOOKUP($B269,'vehicle multiplier'!$B$12:$L$61,(COLUMN(H269)-1)),0)</f>
        <v>0</v>
      </c>
      <c r="I269" s="180">
        <f>ROUND(VLOOKUP($A269,'vehicle multiplier'!$B$2:$M$10,12)*VLOOKUP($A269,'vehicle multiplier'!$B$2:$M$10,(COLUMN(I269)-1))*VLOOKUP($B269,'vehicle multiplier'!$B$12:$L$61,(COLUMN(I269)-1)),0)</f>
        <v>0</v>
      </c>
      <c r="J269" s="180">
        <f>ROUND(VLOOKUP($A269,'vehicle multiplier'!$B$2:$M$10,12)*VLOOKUP($A269,'vehicle multiplier'!$B$2:$M$10,(COLUMN(J269)-1))*VLOOKUP($B269,'vehicle multiplier'!$B$12:$L$61,(COLUMN(J269)-1)),0)</f>
        <v>0</v>
      </c>
      <c r="K269" s="180">
        <f>ROUND(VLOOKUP($A269,'vehicle multiplier'!$B$2:$M$10,12)*VLOOKUP($A269,'vehicle multiplier'!$B$2:$M$10,(COLUMN(K269)-1))*VLOOKUP($B269,'vehicle multiplier'!$B$12:$L$61,(COLUMN(K269)-1)),0)</f>
        <v>0</v>
      </c>
      <c r="L269" s="180">
        <f>ROUND(VLOOKUP($A269,'vehicle multiplier'!$B$2:$M$10,12)*VLOOKUP($A269,'vehicle multiplier'!$B$2:$M$10,(COLUMN(L269)-1))*VLOOKUP($B269,'vehicle multiplier'!$B$12:$L$61,(COLUMN(L269)-1)),0)</f>
        <v>0</v>
      </c>
    </row>
    <row r="270" spans="1:12" x14ac:dyDescent="0.15">
      <c r="A270" s="138" t="s">
        <v>636</v>
      </c>
      <c r="B270" s="138">
        <v>19</v>
      </c>
      <c r="C270" s="136">
        <f>ROUND(VLOOKUP($A270,'vehicle multiplier'!$B$2:$M$10,12)*VLOOKUP($A270,'vehicle multiplier'!$B$2:$M$10,(COLUMN(C270)-1))*VLOOKUP($B270,'vehicle multiplier'!$B$12:$L$61,(COLUMN(C270)-1)),0)</f>
        <v>1686</v>
      </c>
      <c r="D270" s="136">
        <f>ROUND(VLOOKUP($A270,'vehicle multiplier'!$B$2:$M$10,12)*VLOOKUP($A270,'vehicle multiplier'!$B$2:$M$10,(COLUMN(D270)-1))*VLOOKUP($B270,'vehicle multiplier'!$B$12:$L$61,(COLUMN(D270)-1)),0)</f>
        <v>515</v>
      </c>
      <c r="E270" s="136">
        <f>ROUND(VLOOKUP($A270,'vehicle multiplier'!$B$2:$M$10,12)*VLOOKUP($A270,'vehicle multiplier'!$B$2:$M$10,(COLUMN(E270)-1))*VLOOKUP($B270,'vehicle multiplier'!$B$12:$L$61,(COLUMN(E270)-1)),0)</f>
        <v>442</v>
      </c>
      <c r="F270" s="180">
        <f>ROUND(VLOOKUP($A270,'vehicle multiplier'!$B$2:$M$10,12)*VLOOKUP($A270,'vehicle multiplier'!$B$2:$M$10,(COLUMN(F270)-1))*VLOOKUP($B270,'vehicle multiplier'!$B$12:$L$61,(COLUMN(F270)-1)),0)</f>
        <v>0</v>
      </c>
      <c r="G270" s="180">
        <f>ROUND(VLOOKUP($A270,'vehicle multiplier'!$B$2:$M$10,12)*VLOOKUP($A270,'vehicle multiplier'!$B$2:$M$10,(COLUMN(G270)-1))*VLOOKUP($B270,'vehicle multiplier'!$B$12:$L$61,(COLUMN(G270)-1)),0)</f>
        <v>0</v>
      </c>
      <c r="H270" s="180">
        <f>ROUND(VLOOKUP($A270,'vehicle multiplier'!$B$2:$M$10,12)*VLOOKUP($A270,'vehicle multiplier'!$B$2:$M$10,(COLUMN(H270)-1))*VLOOKUP($B270,'vehicle multiplier'!$B$12:$L$61,(COLUMN(H270)-1)),0)</f>
        <v>0</v>
      </c>
      <c r="I270" s="180">
        <f>ROUND(VLOOKUP($A270,'vehicle multiplier'!$B$2:$M$10,12)*VLOOKUP($A270,'vehicle multiplier'!$B$2:$M$10,(COLUMN(I270)-1))*VLOOKUP($B270,'vehicle multiplier'!$B$12:$L$61,(COLUMN(I270)-1)),0)</f>
        <v>0</v>
      </c>
      <c r="J270" s="180">
        <f>ROUND(VLOOKUP($A270,'vehicle multiplier'!$B$2:$M$10,12)*VLOOKUP($A270,'vehicle multiplier'!$B$2:$M$10,(COLUMN(J270)-1))*VLOOKUP($B270,'vehicle multiplier'!$B$12:$L$61,(COLUMN(J270)-1)),0)</f>
        <v>0</v>
      </c>
      <c r="K270" s="180">
        <f>ROUND(VLOOKUP($A270,'vehicle multiplier'!$B$2:$M$10,12)*VLOOKUP($A270,'vehicle multiplier'!$B$2:$M$10,(COLUMN(K270)-1))*VLOOKUP($B270,'vehicle multiplier'!$B$12:$L$61,(COLUMN(K270)-1)),0)</f>
        <v>0</v>
      </c>
      <c r="L270" s="180">
        <f>ROUND(VLOOKUP($A270,'vehicle multiplier'!$B$2:$M$10,12)*VLOOKUP($A270,'vehicle multiplier'!$B$2:$M$10,(COLUMN(L270)-1))*VLOOKUP($B270,'vehicle multiplier'!$B$12:$L$61,(COLUMN(L270)-1)),0)</f>
        <v>0</v>
      </c>
    </row>
    <row r="271" spans="1:12" x14ac:dyDescent="0.15">
      <c r="A271" s="138" t="s">
        <v>636</v>
      </c>
      <c r="B271" s="138">
        <v>20</v>
      </c>
      <c r="C271" s="136">
        <f>ROUND(VLOOKUP($A271,'vehicle multiplier'!$B$2:$M$10,12)*VLOOKUP($A271,'vehicle multiplier'!$B$2:$M$10,(COLUMN(C271)-1))*VLOOKUP($B271,'vehicle multiplier'!$B$12:$L$61,(COLUMN(C271)-1)),0)</f>
        <v>1710</v>
      </c>
      <c r="D271" s="136">
        <f>ROUND(VLOOKUP($A271,'vehicle multiplier'!$B$2:$M$10,12)*VLOOKUP($A271,'vehicle multiplier'!$B$2:$M$10,(COLUMN(D271)-1))*VLOOKUP($B271,'vehicle multiplier'!$B$12:$L$61,(COLUMN(D271)-1)),0)</f>
        <v>523</v>
      </c>
      <c r="E271" s="136">
        <f>ROUND(VLOOKUP($A271,'vehicle multiplier'!$B$2:$M$10,12)*VLOOKUP($A271,'vehicle multiplier'!$B$2:$M$10,(COLUMN(E271)-1))*VLOOKUP($B271,'vehicle multiplier'!$B$12:$L$61,(COLUMN(E271)-1)),0)</f>
        <v>448</v>
      </c>
      <c r="F271" s="180">
        <f>ROUND(VLOOKUP($A271,'vehicle multiplier'!$B$2:$M$10,12)*VLOOKUP($A271,'vehicle multiplier'!$B$2:$M$10,(COLUMN(F271)-1))*VLOOKUP($B271,'vehicle multiplier'!$B$12:$L$61,(COLUMN(F271)-1)),0)</f>
        <v>0</v>
      </c>
      <c r="G271" s="180">
        <f>ROUND(VLOOKUP($A271,'vehicle multiplier'!$B$2:$M$10,12)*VLOOKUP($A271,'vehicle multiplier'!$B$2:$M$10,(COLUMN(G271)-1))*VLOOKUP($B271,'vehicle multiplier'!$B$12:$L$61,(COLUMN(G271)-1)),0)</f>
        <v>0</v>
      </c>
      <c r="H271" s="180">
        <f>ROUND(VLOOKUP($A271,'vehicle multiplier'!$B$2:$M$10,12)*VLOOKUP($A271,'vehicle multiplier'!$B$2:$M$10,(COLUMN(H271)-1))*VLOOKUP($B271,'vehicle multiplier'!$B$12:$L$61,(COLUMN(H271)-1)),0)</f>
        <v>0</v>
      </c>
      <c r="I271" s="180">
        <f>ROUND(VLOOKUP($A271,'vehicle multiplier'!$B$2:$M$10,12)*VLOOKUP($A271,'vehicle multiplier'!$B$2:$M$10,(COLUMN(I271)-1))*VLOOKUP($B271,'vehicle multiplier'!$B$12:$L$61,(COLUMN(I271)-1)),0)</f>
        <v>0</v>
      </c>
      <c r="J271" s="180">
        <f>ROUND(VLOOKUP($A271,'vehicle multiplier'!$B$2:$M$10,12)*VLOOKUP($A271,'vehicle multiplier'!$B$2:$M$10,(COLUMN(J271)-1))*VLOOKUP($B271,'vehicle multiplier'!$B$12:$L$61,(COLUMN(J271)-1)),0)</f>
        <v>0</v>
      </c>
      <c r="K271" s="180">
        <f>ROUND(VLOOKUP($A271,'vehicle multiplier'!$B$2:$M$10,12)*VLOOKUP($A271,'vehicle multiplier'!$B$2:$M$10,(COLUMN(K271)-1))*VLOOKUP($B271,'vehicle multiplier'!$B$12:$L$61,(COLUMN(K271)-1)),0)</f>
        <v>0</v>
      </c>
      <c r="L271" s="180">
        <f>ROUND(VLOOKUP($A271,'vehicle multiplier'!$B$2:$M$10,12)*VLOOKUP($A271,'vehicle multiplier'!$B$2:$M$10,(COLUMN(L271)-1))*VLOOKUP($B271,'vehicle multiplier'!$B$12:$L$61,(COLUMN(L271)-1)),0)</f>
        <v>0</v>
      </c>
    </row>
    <row r="272" spans="1:12" x14ac:dyDescent="0.15">
      <c r="A272" s="138" t="s">
        <v>636</v>
      </c>
      <c r="B272" s="138">
        <v>21</v>
      </c>
      <c r="C272" s="136">
        <f>ROUND(VLOOKUP($A272,'vehicle multiplier'!$B$2:$M$10,12)*VLOOKUP($A272,'vehicle multiplier'!$B$2:$M$10,(COLUMN(C272)-1))*VLOOKUP($B272,'vehicle multiplier'!$B$12:$L$61,(COLUMN(C272)-1)),0)</f>
        <v>1735</v>
      </c>
      <c r="D272" s="136">
        <f>ROUND(VLOOKUP($A272,'vehicle multiplier'!$B$2:$M$10,12)*VLOOKUP($A272,'vehicle multiplier'!$B$2:$M$10,(COLUMN(D272)-1))*VLOOKUP($B272,'vehicle multiplier'!$B$12:$L$61,(COLUMN(D272)-1)),0)</f>
        <v>530</v>
      </c>
      <c r="E272" s="136">
        <f>ROUND(VLOOKUP($A272,'vehicle multiplier'!$B$2:$M$10,12)*VLOOKUP($A272,'vehicle multiplier'!$B$2:$M$10,(COLUMN(E272)-1))*VLOOKUP($B272,'vehicle multiplier'!$B$12:$L$61,(COLUMN(E272)-1)),0)</f>
        <v>455</v>
      </c>
      <c r="F272" s="180">
        <f>ROUND(VLOOKUP($A272,'vehicle multiplier'!$B$2:$M$10,12)*VLOOKUP($A272,'vehicle multiplier'!$B$2:$M$10,(COLUMN(F272)-1))*VLOOKUP($B272,'vehicle multiplier'!$B$12:$L$61,(COLUMN(F272)-1)),0)</f>
        <v>0</v>
      </c>
      <c r="G272" s="180">
        <f>ROUND(VLOOKUP($A272,'vehicle multiplier'!$B$2:$M$10,12)*VLOOKUP($A272,'vehicle multiplier'!$B$2:$M$10,(COLUMN(G272)-1))*VLOOKUP($B272,'vehicle multiplier'!$B$12:$L$61,(COLUMN(G272)-1)),0)</f>
        <v>0</v>
      </c>
      <c r="H272" s="180">
        <f>ROUND(VLOOKUP($A272,'vehicle multiplier'!$B$2:$M$10,12)*VLOOKUP($A272,'vehicle multiplier'!$B$2:$M$10,(COLUMN(H272)-1))*VLOOKUP($B272,'vehicle multiplier'!$B$12:$L$61,(COLUMN(H272)-1)),0)</f>
        <v>0</v>
      </c>
      <c r="I272" s="180">
        <f>ROUND(VLOOKUP($A272,'vehicle multiplier'!$B$2:$M$10,12)*VLOOKUP($A272,'vehicle multiplier'!$B$2:$M$10,(COLUMN(I272)-1))*VLOOKUP($B272,'vehicle multiplier'!$B$12:$L$61,(COLUMN(I272)-1)),0)</f>
        <v>0</v>
      </c>
      <c r="J272" s="180">
        <f>ROUND(VLOOKUP($A272,'vehicle multiplier'!$B$2:$M$10,12)*VLOOKUP($A272,'vehicle multiplier'!$B$2:$M$10,(COLUMN(J272)-1))*VLOOKUP($B272,'vehicle multiplier'!$B$12:$L$61,(COLUMN(J272)-1)),0)</f>
        <v>0</v>
      </c>
      <c r="K272" s="180">
        <f>ROUND(VLOOKUP($A272,'vehicle multiplier'!$B$2:$M$10,12)*VLOOKUP($A272,'vehicle multiplier'!$B$2:$M$10,(COLUMN(K272)-1))*VLOOKUP($B272,'vehicle multiplier'!$B$12:$L$61,(COLUMN(K272)-1)),0)</f>
        <v>0</v>
      </c>
      <c r="L272" s="180">
        <f>ROUND(VLOOKUP($A272,'vehicle multiplier'!$B$2:$M$10,12)*VLOOKUP($A272,'vehicle multiplier'!$B$2:$M$10,(COLUMN(L272)-1))*VLOOKUP($B272,'vehicle multiplier'!$B$12:$L$61,(COLUMN(L272)-1)),0)</f>
        <v>0</v>
      </c>
    </row>
    <row r="273" spans="1:12" x14ac:dyDescent="0.15">
      <c r="A273" s="138" t="s">
        <v>636</v>
      </c>
      <c r="B273" s="138">
        <v>22</v>
      </c>
      <c r="C273" s="136">
        <f>ROUND(VLOOKUP($A273,'vehicle multiplier'!$B$2:$M$10,12)*VLOOKUP($A273,'vehicle multiplier'!$B$2:$M$10,(COLUMN(C273)-1))*VLOOKUP($B273,'vehicle multiplier'!$B$12:$L$61,(COLUMN(C273)-1)),0)</f>
        <v>1759</v>
      </c>
      <c r="D273" s="136">
        <f>ROUND(VLOOKUP($A273,'vehicle multiplier'!$B$2:$M$10,12)*VLOOKUP($A273,'vehicle multiplier'!$B$2:$M$10,(COLUMN(D273)-1))*VLOOKUP($B273,'vehicle multiplier'!$B$12:$L$61,(COLUMN(D273)-1)),0)</f>
        <v>538</v>
      </c>
      <c r="E273" s="136">
        <f>ROUND(VLOOKUP($A273,'vehicle multiplier'!$B$2:$M$10,12)*VLOOKUP($A273,'vehicle multiplier'!$B$2:$M$10,(COLUMN(E273)-1))*VLOOKUP($B273,'vehicle multiplier'!$B$12:$L$61,(COLUMN(E273)-1)),0)</f>
        <v>461</v>
      </c>
      <c r="F273" s="180">
        <f>ROUND(VLOOKUP($A273,'vehicle multiplier'!$B$2:$M$10,12)*VLOOKUP($A273,'vehicle multiplier'!$B$2:$M$10,(COLUMN(F273)-1))*VLOOKUP($B273,'vehicle multiplier'!$B$12:$L$61,(COLUMN(F273)-1)),0)</f>
        <v>0</v>
      </c>
      <c r="G273" s="180">
        <f>ROUND(VLOOKUP($A273,'vehicle multiplier'!$B$2:$M$10,12)*VLOOKUP($A273,'vehicle multiplier'!$B$2:$M$10,(COLUMN(G273)-1))*VLOOKUP($B273,'vehicle multiplier'!$B$12:$L$61,(COLUMN(G273)-1)),0)</f>
        <v>0</v>
      </c>
      <c r="H273" s="180">
        <f>ROUND(VLOOKUP($A273,'vehicle multiplier'!$B$2:$M$10,12)*VLOOKUP($A273,'vehicle multiplier'!$B$2:$M$10,(COLUMN(H273)-1))*VLOOKUP($B273,'vehicle multiplier'!$B$12:$L$61,(COLUMN(H273)-1)),0)</f>
        <v>0</v>
      </c>
      <c r="I273" s="180">
        <f>ROUND(VLOOKUP($A273,'vehicle multiplier'!$B$2:$M$10,12)*VLOOKUP($A273,'vehicle multiplier'!$B$2:$M$10,(COLUMN(I273)-1))*VLOOKUP($B273,'vehicle multiplier'!$B$12:$L$61,(COLUMN(I273)-1)),0)</f>
        <v>0</v>
      </c>
      <c r="J273" s="180">
        <f>ROUND(VLOOKUP($A273,'vehicle multiplier'!$B$2:$M$10,12)*VLOOKUP($A273,'vehicle multiplier'!$B$2:$M$10,(COLUMN(J273)-1))*VLOOKUP($B273,'vehicle multiplier'!$B$12:$L$61,(COLUMN(J273)-1)),0)</f>
        <v>0</v>
      </c>
      <c r="K273" s="180">
        <f>ROUND(VLOOKUP($A273,'vehicle multiplier'!$B$2:$M$10,12)*VLOOKUP($A273,'vehicle multiplier'!$B$2:$M$10,(COLUMN(K273)-1))*VLOOKUP($B273,'vehicle multiplier'!$B$12:$L$61,(COLUMN(K273)-1)),0)</f>
        <v>0</v>
      </c>
      <c r="L273" s="180">
        <f>ROUND(VLOOKUP($A273,'vehicle multiplier'!$B$2:$M$10,12)*VLOOKUP($A273,'vehicle multiplier'!$B$2:$M$10,(COLUMN(L273)-1))*VLOOKUP($B273,'vehicle multiplier'!$B$12:$L$61,(COLUMN(L273)-1)),0)</f>
        <v>0</v>
      </c>
    </row>
    <row r="274" spans="1:12" x14ac:dyDescent="0.15">
      <c r="A274" s="138" t="s">
        <v>636</v>
      </c>
      <c r="B274" s="138">
        <v>23</v>
      </c>
      <c r="C274" s="136">
        <f>ROUND(VLOOKUP($A274,'vehicle multiplier'!$B$2:$M$10,12)*VLOOKUP($A274,'vehicle multiplier'!$B$2:$M$10,(COLUMN(C274)-1))*VLOOKUP($B274,'vehicle multiplier'!$B$12:$L$61,(COLUMN(C274)-1)),0)</f>
        <v>1784</v>
      </c>
      <c r="D274" s="136">
        <f>ROUND(VLOOKUP($A274,'vehicle multiplier'!$B$2:$M$10,12)*VLOOKUP($A274,'vehicle multiplier'!$B$2:$M$10,(COLUMN(D274)-1))*VLOOKUP($B274,'vehicle multiplier'!$B$12:$L$61,(COLUMN(D274)-1)),0)</f>
        <v>545</v>
      </c>
      <c r="E274" s="136">
        <f>ROUND(VLOOKUP($A274,'vehicle multiplier'!$B$2:$M$10,12)*VLOOKUP($A274,'vehicle multiplier'!$B$2:$M$10,(COLUMN(E274)-1))*VLOOKUP($B274,'vehicle multiplier'!$B$12:$L$61,(COLUMN(E274)-1)),0)</f>
        <v>467</v>
      </c>
      <c r="F274" s="180">
        <f>ROUND(VLOOKUP($A274,'vehicle multiplier'!$B$2:$M$10,12)*VLOOKUP($A274,'vehicle multiplier'!$B$2:$M$10,(COLUMN(F274)-1))*VLOOKUP($B274,'vehicle multiplier'!$B$12:$L$61,(COLUMN(F274)-1)),0)</f>
        <v>0</v>
      </c>
      <c r="G274" s="180">
        <f>ROUND(VLOOKUP($A274,'vehicle multiplier'!$B$2:$M$10,12)*VLOOKUP($A274,'vehicle multiplier'!$B$2:$M$10,(COLUMN(G274)-1))*VLOOKUP($B274,'vehicle multiplier'!$B$12:$L$61,(COLUMN(G274)-1)),0)</f>
        <v>0</v>
      </c>
      <c r="H274" s="180">
        <f>ROUND(VLOOKUP($A274,'vehicle multiplier'!$B$2:$M$10,12)*VLOOKUP($A274,'vehicle multiplier'!$B$2:$M$10,(COLUMN(H274)-1))*VLOOKUP($B274,'vehicle multiplier'!$B$12:$L$61,(COLUMN(H274)-1)),0)</f>
        <v>0</v>
      </c>
      <c r="I274" s="180">
        <f>ROUND(VLOOKUP($A274,'vehicle multiplier'!$B$2:$M$10,12)*VLOOKUP($A274,'vehicle multiplier'!$B$2:$M$10,(COLUMN(I274)-1))*VLOOKUP($B274,'vehicle multiplier'!$B$12:$L$61,(COLUMN(I274)-1)),0)</f>
        <v>0</v>
      </c>
      <c r="J274" s="180">
        <f>ROUND(VLOOKUP($A274,'vehicle multiplier'!$B$2:$M$10,12)*VLOOKUP($A274,'vehicle multiplier'!$B$2:$M$10,(COLUMN(J274)-1))*VLOOKUP($B274,'vehicle multiplier'!$B$12:$L$61,(COLUMN(J274)-1)),0)</f>
        <v>0</v>
      </c>
      <c r="K274" s="180">
        <f>ROUND(VLOOKUP($A274,'vehicle multiplier'!$B$2:$M$10,12)*VLOOKUP($A274,'vehicle multiplier'!$B$2:$M$10,(COLUMN(K274)-1))*VLOOKUP($B274,'vehicle multiplier'!$B$12:$L$61,(COLUMN(K274)-1)),0)</f>
        <v>0</v>
      </c>
      <c r="L274" s="180">
        <f>ROUND(VLOOKUP($A274,'vehicle multiplier'!$B$2:$M$10,12)*VLOOKUP($A274,'vehicle multiplier'!$B$2:$M$10,(COLUMN(L274)-1))*VLOOKUP($B274,'vehicle multiplier'!$B$12:$L$61,(COLUMN(L274)-1)),0)</f>
        <v>0</v>
      </c>
    </row>
    <row r="275" spans="1:12" x14ac:dyDescent="0.15">
      <c r="A275" s="138" t="s">
        <v>636</v>
      </c>
      <c r="B275" s="138">
        <v>24</v>
      </c>
      <c r="C275" s="136">
        <f>ROUND(VLOOKUP($A275,'vehicle multiplier'!$B$2:$M$10,12)*VLOOKUP($A275,'vehicle multiplier'!$B$2:$M$10,(COLUMN(C275)-1))*VLOOKUP($B275,'vehicle multiplier'!$B$12:$L$61,(COLUMN(C275)-1)),0)</f>
        <v>1808</v>
      </c>
      <c r="D275" s="136">
        <f>ROUND(VLOOKUP($A275,'vehicle multiplier'!$B$2:$M$10,12)*VLOOKUP($A275,'vehicle multiplier'!$B$2:$M$10,(COLUMN(D275)-1))*VLOOKUP($B275,'vehicle multiplier'!$B$12:$L$61,(COLUMN(D275)-1)),0)</f>
        <v>552</v>
      </c>
      <c r="E275" s="136">
        <f>ROUND(VLOOKUP($A275,'vehicle multiplier'!$B$2:$M$10,12)*VLOOKUP($A275,'vehicle multiplier'!$B$2:$M$10,(COLUMN(E275)-1))*VLOOKUP($B275,'vehicle multiplier'!$B$12:$L$61,(COLUMN(E275)-1)),0)</f>
        <v>474</v>
      </c>
      <c r="F275" s="180">
        <f>ROUND(VLOOKUP($A275,'vehicle multiplier'!$B$2:$M$10,12)*VLOOKUP($A275,'vehicle multiplier'!$B$2:$M$10,(COLUMN(F275)-1))*VLOOKUP($B275,'vehicle multiplier'!$B$12:$L$61,(COLUMN(F275)-1)),0)</f>
        <v>0</v>
      </c>
      <c r="G275" s="180">
        <f>ROUND(VLOOKUP($A275,'vehicle multiplier'!$B$2:$M$10,12)*VLOOKUP($A275,'vehicle multiplier'!$B$2:$M$10,(COLUMN(G275)-1))*VLOOKUP($B275,'vehicle multiplier'!$B$12:$L$61,(COLUMN(G275)-1)),0)</f>
        <v>0</v>
      </c>
      <c r="H275" s="180">
        <f>ROUND(VLOOKUP($A275,'vehicle multiplier'!$B$2:$M$10,12)*VLOOKUP($A275,'vehicle multiplier'!$B$2:$M$10,(COLUMN(H275)-1))*VLOOKUP($B275,'vehicle multiplier'!$B$12:$L$61,(COLUMN(H275)-1)),0)</f>
        <v>0</v>
      </c>
      <c r="I275" s="180">
        <f>ROUND(VLOOKUP($A275,'vehicle multiplier'!$B$2:$M$10,12)*VLOOKUP($A275,'vehicle multiplier'!$B$2:$M$10,(COLUMN(I275)-1))*VLOOKUP($B275,'vehicle multiplier'!$B$12:$L$61,(COLUMN(I275)-1)),0)</f>
        <v>0</v>
      </c>
      <c r="J275" s="180">
        <f>ROUND(VLOOKUP($A275,'vehicle multiplier'!$B$2:$M$10,12)*VLOOKUP($A275,'vehicle multiplier'!$B$2:$M$10,(COLUMN(J275)-1))*VLOOKUP($B275,'vehicle multiplier'!$B$12:$L$61,(COLUMN(J275)-1)),0)</f>
        <v>0</v>
      </c>
      <c r="K275" s="180">
        <f>ROUND(VLOOKUP($A275,'vehicle multiplier'!$B$2:$M$10,12)*VLOOKUP($A275,'vehicle multiplier'!$B$2:$M$10,(COLUMN(K275)-1))*VLOOKUP($B275,'vehicle multiplier'!$B$12:$L$61,(COLUMN(K275)-1)),0)</f>
        <v>0</v>
      </c>
      <c r="L275" s="180">
        <f>ROUND(VLOOKUP($A275,'vehicle multiplier'!$B$2:$M$10,12)*VLOOKUP($A275,'vehicle multiplier'!$B$2:$M$10,(COLUMN(L275)-1))*VLOOKUP($B275,'vehicle multiplier'!$B$12:$L$61,(COLUMN(L275)-1)),0)</f>
        <v>0</v>
      </c>
    </row>
    <row r="276" spans="1:12" x14ac:dyDescent="0.15">
      <c r="A276" s="138" t="s">
        <v>636</v>
      </c>
      <c r="B276" s="138">
        <v>25</v>
      </c>
      <c r="C276" s="136">
        <f>ROUND(VLOOKUP($A276,'vehicle multiplier'!$B$2:$M$10,12)*VLOOKUP($A276,'vehicle multiplier'!$B$2:$M$10,(COLUMN(C276)-1))*VLOOKUP($B276,'vehicle multiplier'!$B$12:$L$61,(COLUMN(C276)-1)),0)</f>
        <v>1833</v>
      </c>
      <c r="D276" s="136">
        <f>ROUND(VLOOKUP($A276,'vehicle multiplier'!$B$2:$M$10,12)*VLOOKUP($A276,'vehicle multiplier'!$B$2:$M$10,(COLUMN(D276)-1))*VLOOKUP($B276,'vehicle multiplier'!$B$12:$L$61,(COLUMN(D276)-1)),0)</f>
        <v>560</v>
      </c>
      <c r="E276" s="136">
        <f>ROUND(VLOOKUP($A276,'vehicle multiplier'!$B$2:$M$10,12)*VLOOKUP($A276,'vehicle multiplier'!$B$2:$M$10,(COLUMN(E276)-1))*VLOOKUP($B276,'vehicle multiplier'!$B$12:$L$61,(COLUMN(E276)-1)),0)</f>
        <v>480</v>
      </c>
      <c r="F276" s="180">
        <f>ROUND(VLOOKUP($A276,'vehicle multiplier'!$B$2:$M$10,12)*VLOOKUP($A276,'vehicle multiplier'!$B$2:$M$10,(COLUMN(F276)-1))*VLOOKUP($B276,'vehicle multiplier'!$B$12:$L$61,(COLUMN(F276)-1)),0)</f>
        <v>0</v>
      </c>
      <c r="G276" s="180">
        <f>ROUND(VLOOKUP($A276,'vehicle multiplier'!$B$2:$M$10,12)*VLOOKUP($A276,'vehicle multiplier'!$B$2:$M$10,(COLUMN(G276)-1))*VLOOKUP($B276,'vehicle multiplier'!$B$12:$L$61,(COLUMN(G276)-1)),0)</f>
        <v>0</v>
      </c>
      <c r="H276" s="180">
        <f>ROUND(VLOOKUP($A276,'vehicle multiplier'!$B$2:$M$10,12)*VLOOKUP($A276,'vehicle multiplier'!$B$2:$M$10,(COLUMN(H276)-1))*VLOOKUP($B276,'vehicle multiplier'!$B$12:$L$61,(COLUMN(H276)-1)),0)</f>
        <v>0</v>
      </c>
      <c r="I276" s="180">
        <f>ROUND(VLOOKUP($A276,'vehicle multiplier'!$B$2:$M$10,12)*VLOOKUP($A276,'vehicle multiplier'!$B$2:$M$10,(COLUMN(I276)-1))*VLOOKUP($B276,'vehicle multiplier'!$B$12:$L$61,(COLUMN(I276)-1)),0)</f>
        <v>0</v>
      </c>
      <c r="J276" s="180">
        <f>ROUND(VLOOKUP($A276,'vehicle multiplier'!$B$2:$M$10,12)*VLOOKUP($A276,'vehicle multiplier'!$B$2:$M$10,(COLUMN(J276)-1))*VLOOKUP($B276,'vehicle multiplier'!$B$12:$L$61,(COLUMN(J276)-1)),0)</f>
        <v>0</v>
      </c>
      <c r="K276" s="180">
        <f>ROUND(VLOOKUP($A276,'vehicle multiplier'!$B$2:$M$10,12)*VLOOKUP($A276,'vehicle multiplier'!$B$2:$M$10,(COLUMN(K276)-1))*VLOOKUP($B276,'vehicle multiplier'!$B$12:$L$61,(COLUMN(K276)-1)),0)</f>
        <v>0</v>
      </c>
      <c r="L276" s="180">
        <f>ROUND(VLOOKUP($A276,'vehicle multiplier'!$B$2:$M$10,12)*VLOOKUP($A276,'vehicle multiplier'!$B$2:$M$10,(COLUMN(L276)-1))*VLOOKUP($B276,'vehicle multiplier'!$B$12:$L$61,(COLUMN(L276)-1)),0)</f>
        <v>0</v>
      </c>
    </row>
    <row r="277" spans="1:12" x14ac:dyDescent="0.15">
      <c r="A277" s="138" t="s">
        <v>636</v>
      </c>
      <c r="B277" s="138">
        <v>26</v>
      </c>
      <c r="C277" s="136">
        <f>ROUND(VLOOKUP($A277,'vehicle multiplier'!$B$2:$M$10,12)*VLOOKUP($A277,'vehicle multiplier'!$B$2:$M$10,(COLUMN(C277)-1))*VLOOKUP($B277,'vehicle multiplier'!$B$12:$L$61,(COLUMN(C277)-1)),0)</f>
        <v>1857</v>
      </c>
      <c r="D277" s="136">
        <f>ROUND(VLOOKUP($A277,'vehicle multiplier'!$B$2:$M$10,12)*VLOOKUP($A277,'vehicle multiplier'!$B$2:$M$10,(COLUMN(D277)-1))*VLOOKUP($B277,'vehicle multiplier'!$B$12:$L$61,(COLUMN(D277)-1)),0)</f>
        <v>567</v>
      </c>
      <c r="E277" s="136">
        <f>ROUND(VLOOKUP($A277,'vehicle multiplier'!$B$2:$M$10,12)*VLOOKUP($A277,'vehicle multiplier'!$B$2:$M$10,(COLUMN(E277)-1))*VLOOKUP($B277,'vehicle multiplier'!$B$12:$L$61,(COLUMN(E277)-1)),0)</f>
        <v>487</v>
      </c>
      <c r="F277" s="180">
        <f>ROUND(VLOOKUP($A277,'vehicle multiplier'!$B$2:$M$10,12)*VLOOKUP($A277,'vehicle multiplier'!$B$2:$M$10,(COLUMN(F277)-1))*VLOOKUP($B277,'vehicle multiplier'!$B$12:$L$61,(COLUMN(F277)-1)),0)</f>
        <v>0</v>
      </c>
      <c r="G277" s="180">
        <f>ROUND(VLOOKUP($A277,'vehicle multiplier'!$B$2:$M$10,12)*VLOOKUP($A277,'vehicle multiplier'!$B$2:$M$10,(COLUMN(G277)-1))*VLOOKUP($B277,'vehicle multiplier'!$B$12:$L$61,(COLUMN(G277)-1)),0)</f>
        <v>0</v>
      </c>
      <c r="H277" s="180">
        <f>ROUND(VLOOKUP($A277,'vehicle multiplier'!$B$2:$M$10,12)*VLOOKUP($A277,'vehicle multiplier'!$B$2:$M$10,(COLUMN(H277)-1))*VLOOKUP($B277,'vehicle multiplier'!$B$12:$L$61,(COLUMN(H277)-1)),0)</f>
        <v>0</v>
      </c>
      <c r="I277" s="180">
        <f>ROUND(VLOOKUP($A277,'vehicle multiplier'!$B$2:$M$10,12)*VLOOKUP($A277,'vehicle multiplier'!$B$2:$M$10,(COLUMN(I277)-1))*VLOOKUP($B277,'vehicle multiplier'!$B$12:$L$61,(COLUMN(I277)-1)),0)</f>
        <v>0</v>
      </c>
      <c r="J277" s="180">
        <f>ROUND(VLOOKUP($A277,'vehicle multiplier'!$B$2:$M$10,12)*VLOOKUP($A277,'vehicle multiplier'!$B$2:$M$10,(COLUMN(J277)-1))*VLOOKUP($B277,'vehicle multiplier'!$B$12:$L$61,(COLUMN(J277)-1)),0)</f>
        <v>0</v>
      </c>
      <c r="K277" s="180">
        <f>ROUND(VLOOKUP($A277,'vehicle multiplier'!$B$2:$M$10,12)*VLOOKUP($A277,'vehicle multiplier'!$B$2:$M$10,(COLUMN(K277)-1))*VLOOKUP($B277,'vehicle multiplier'!$B$12:$L$61,(COLUMN(K277)-1)),0)</f>
        <v>0</v>
      </c>
      <c r="L277" s="180">
        <f>ROUND(VLOOKUP($A277,'vehicle multiplier'!$B$2:$M$10,12)*VLOOKUP($A277,'vehicle multiplier'!$B$2:$M$10,(COLUMN(L277)-1))*VLOOKUP($B277,'vehicle multiplier'!$B$12:$L$61,(COLUMN(L277)-1)),0)</f>
        <v>0</v>
      </c>
    </row>
    <row r="278" spans="1:12" x14ac:dyDescent="0.15">
      <c r="A278" s="138" t="s">
        <v>636</v>
      </c>
      <c r="B278" s="138">
        <v>27</v>
      </c>
      <c r="C278" s="136">
        <f>ROUND(VLOOKUP($A278,'vehicle multiplier'!$B$2:$M$10,12)*VLOOKUP($A278,'vehicle multiplier'!$B$2:$M$10,(COLUMN(C278)-1))*VLOOKUP($B278,'vehicle multiplier'!$B$12:$L$61,(COLUMN(C278)-1)),0)</f>
        <v>1881</v>
      </c>
      <c r="D278" s="136">
        <f>ROUND(VLOOKUP($A278,'vehicle multiplier'!$B$2:$M$10,12)*VLOOKUP($A278,'vehicle multiplier'!$B$2:$M$10,(COLUMN(D278)-1))*VLOOKUP($B278,'vehicle multiplier'!$B$12:$L$61,(COLUMN(D278)-1)),0)</f>
        <v>575</v>
      </c>
      <c r="E278" s="136">
        <f>ROUND(VLOOKUP($A278,'vehicle multiplier'!$B$2:$M$10,12)*VLOOKUP($A278,'vehicle multiplier'!$B$2:$M$10,(COLUMN(E278)-1))*VLOOKUP($B278,'vehicle multiplier'!$B$12:$L$61,(COLUMN(E278)-1)),0)</f>
        <v>493</v>
      </c>
      <c r="F278" s="180">
        <f>ROUND(VLOOKUP($A278,'vehicle multiplier'!$B$2:$M$10,12)*VLOOKUP($A278,'vehicle multiplier'!$B$2:$M$10,(COLUMN(F278)-1))*VLOOKUP($B278,'vehicle multiplier'!$B$12:$L$61,(COLUMN(F278)-1)),0)</f>
        <v>0</v>
      </c>
      <c r="G278" s="180">
        <f>ROUND(VLOOKUP($A278,'vehicle multiplier'!$B$2:$M$10,12)*VLOOKUP($A278,'vehicle multiplier'!$B$2:$M$10,(COLUMN(G278)-1))*VLOOKUP($B278,'vehicle multiplier'!$B$12:$L$61,(COLUMN(G278)-1)),0)</f>
        <v>0</v>
      </c>
      <c r="H278" s="180">
        <f>ROUND(VLOOKUP($A278,'vehicle multiplier'!$B$2:$M$10,12)*VLOOKUP($A278,'vehicle multiplier'!$B$2:$M$10,(COLUMN(H278)-1))*VLOOKUP($B278,'vehicle multiplier'!$B$12:$L$61,(COLUMN(H278)-1)),0)</f>
        <v>0</v>
      </c>
      <c r="I278" s="180">
        <f>ROUND(VLOOKUP($A278,'vehicle multiplier'!$B$2:$M$10,12)*VLOOKUP($A278,'vehicle multiplier'!$B$2:$M$10,(COLUMN(I278)-1))*VLOOKUP($B278,'vehicle multiplier'!$B$12:$L$61,(COLUMN(I278)-1)),0)</f>
        <v>0</v>
      </c>
      <c r="J278" s="180">
        <f>ROUND(VLOOKUP($A278,'vehicle multiplier'!$B$2:$M$10,12)*VLOOKUP($A278,'vehicle multiplier'!$B$2:$M$10,(COLUMN(J278)-1))*VLOOKUP($B278,'vehicle multiplier'!$B$12:$L$61,(COLUMN(J278)-1)),0)</f>
        <v>0</v>
      </c>
      <c r="K278" s="180">
        <f>ROUND(VLOOKUP($A278,'vehicle multiplier'!$B$2:$M$10,12)*VLOOKUP($A278,'vehicle multiplier'!$B$2:$M$10,(COLUMN(K278)-1))*VLOOKUP($B278,'vehicle multiplier'!$B$12:$L$61,(COLUMN(K278)-1)),0)</f>
        <v>0</v>
      </c>
      <c r="L278" s="180">
        <f>ROUND(VLOOKUP($A278,'vehicle multiplier'!$B$2:$M$10,12)*VLOOKUP($A278,'vehicle multiplier'!$B$2:$M$10,(COLUMN(L278)-1))*VLOOKUP($B278,'vehicle multiplier'!$B$12:$L$61,(COLUMN(L278)-1)),0)</f>
        <v>0</v>
      </c>
    </row>
    <row r="279" spans="1:12" x14ac:dyDescent="0.15">
      <c r="A279" s="138" t="s">
        <v>636</v>
      </c>
      <c r="B279" s="138">
        <v>28</v>
      </c>
      <c r="C279" s="136">
        <f>ROUND(VLOOKUP($A279,'vehicle multiplier'!$B$2:$M$10,12)*VLOOKUP($A279,'vehicle multiplier'!$B$2:$M$10,(COLUMN(C279)-1))*VLOOKUP($B279,'vehicle multiplier'!$B$12:$L$61,(COLUMN(C279)-1)),0)</f>
        <v>1906</v>
      </c>
      <c r="D279" s="136">
        <f>ROUND(VLOOKUP($A279,'vehicle multiplier'!$B$2:$M$10,12)*VLOOKUP($A279,'vehicle multiplier'!$B$2:$M$10,(COLUMN(D279)-1))*VLOOKUP($B279,'vehicle multiplier'!$B$12:$L$61,(COLUMN(D279)-1)),0)</f>
        <v>582</v>
      </c>
      <c r="E279" s="136">
        <f>ROUND(VLOOKUP($A279,'vehicle multiplier'!$B$2:$M$10,12)*VLOOKUP($A279,'vehicle multiplier'!$B$2:$M$10,(COLUMN(E279)-1))*VLOOKUP($B279,'vehicle multiplier'!$B$12:$L$61,(COLUMN(E279)-1)),0)</f>
        <v>499</v>
      </c>
      <c r="F279" s="180">
        <f>ROUND(VLOOKUP($A279,'vehicle multiplier'!$B$2:$M$10,12)*VLOOKUP($A279,'vehicle multiplier'!$B$2:$M$10,(COLUMN(F279)-1))*VLOOKUP($B279,'vehicle multiplier'!$B$12:$L$61,(COLUMN(F279)-1)),0)</f>
        <v>0</v>
      </c>
      <c r="G279" s="180">
        <f>ROUND(VLOOKUP($A279,'vehicle multiplier'!$B$2:$M$10,12)*VLOOKUP($A279,'vehicle multiplier'!$B$2:$M$10,(COLUMN(G279)-1))*VLOOKUP($B279,'vehicle multiplier'!$B$12:$L$61,(COLUMN(G279)-1)),0)</f>
        <v>0</v>
      </c>
      <c r="H279" s="180">
        <f>ROUND(VLOOKUP($A279,'vehicle multiplier'!$B$2:$M$10,12)*VLOOKUP($A279,'vehicle multiplier'!$B$2:$M$10,(COLUMN(H279)-1))*VLOOKUP($B279,'vehicle multiplier'!$B$12:$L$61,(COLUMN(H279)-1)),0)</f>
        <v>0</v>
      </c>
      <c r="I279" s="180">
        <f>ROUND(VLOOKUP($A279,'vehicle multiplier'!$B$2:$M$10,12)*VLOOKUP($A279,'vehicle multiplier'!$B$2:$M$10,(COLUMN(I279)-1))*VLOOKUP($B279,'vehicle multiplier'!$B$12:$L$61,(COLUMN(I279)-1)),0)</f>
        <v>0</v>
      </c>
      <c r="J279" s="180">
        <f>ROUND(VLOOKUP($A279,'vehicle multiplier'!$B$2:$M$10,12)*VLOOKUP($A279,'vehicle multiplier'!$B$2:$M$10,(COLUMN(J279)-1))*VLOOKUP($B279,'vehicle multiplier'!$B$12:$L$61,(COLUMN(J279)-1)),0)</f>
        <v>0</v>
      </c>
      <c r="K279" s="180">
        <f>ROUND(VLOOKUP($A279,'vehicle multiplier'!$B$2:$M$10,12)*VLOOKUP($A279,'vehicle multiplier'!$B$2:$M$10,(COLUMN(K279)-1))*VLOOKUP($B279,'vehicle multiplier'!$B$12:$L$61,(COLUMN(K279)-1)),0)</f>
        <v>0</v>
      </c>
      <c r="L279" s="180">
        <f>ROUND(VLOOKUP($A279,'vehicle multiplier'!$B$2:$M$10,12)*VLOOKUP($A279,'vehicle multiplier'!$B$2:$M$10,(COLUMN(L279)-1))*VLOOKUP($B279,'vehicle multiplier'!$B$12:$L$61,(COLUMN(L279)-1)),0)</f>
        <v>0</v>
      </c>
    </row>
    <row r="280" spans="1:12" x14ac:dyDescent="0.15">
      <c r="A280" s="138" t="s">
        <v>636</v>
      </c>
      <c r="B280" s="138">
        <v>29</v>
      </c>
      <c r="C280" s="136">
        <f>ROUND(VLOOKUP($A280,'vehicle multiplier'!$B$2:$M$10,12)*VLOOKUP($A280,'vehicle multiplier'!$B$2:$M$10,(COLUMN(C280)-1))*VLOOKUP($B280,'vehicle multiplier'!$B$12:$L$61,(COLUMN(C280)-1)),0)</f>
        <v>1930</v>
      </c>
      <c r="D280" s="136">
        <f>ROUND(VLOOKUP($A280,'vehicle multiplier'!$B$2:$M$10,12)*VLOOKUP($A280,'vehicle multiplier'!$B$2:$M$10,(COLUMN(D280)-1))*VLOOKUP($B280,'vehicle multiplier'!$B$12:$L$61,(COLUMN(D280)-1)),0)</f>
        <v>590</v>
      </c>
      <c r="E280" s="136">
        <f>ROUND(VLOOKUP($A280,'vehicle multiplier'!$B$2:$M$10,12)*VLOOKUP($A280,'vehicle multiplier'!$B$2:$M$10,(COLUMN(E280)-1))*VLOOKUP($B280,'vehicle multiplier'!$B$12:$L$61,(COLUMN(E280)-1)),0)</f>
        <v>506</v>
      </c>
      <c r="F280" s="180">
        <f>ROUND(VLOOKUP($A280,'vehicle multiplier'!$B$2:$M$10,12)*VLOOKUP($A280,'vehicle multiplier'!$B$2:$M$10,(COLUMN(F280)-1))*VLOOKUP($B280,'vehicle multiplier'!$B$12:$L$61,(COLUMN(F280)-1)),0)</f>
        <v>0</v>
      </c>
      <c r="G280" s="180">
        <f>ROUND(VLOOKUP($A280,'vehicle multiplier'!$B$2:$M$10,12)*VLOOKUP($A280,'vehicle multiplier'!$B$2:$M$10,(COLUMN(G280)-1))*VLOOKUP($B280,'vehicle multiplier'!$B$12:$L$61,(COLUMN(G280)-1)),0)</f>
        <v>0</v>
      </c>
      <c r="H280" s="180">
        <f>ROUND(VLOOKUP($A280,'vehicle multiplier'!$B$2:$M$10,12)*VLOOKUP($A280,'vehicle multiplier'!$B$2:$M$10,(COLUMN(H280)-1))*VLOOKUP($B280,'vehicle multiplier'!$B$12:$L$61,(COLUMN(H280)-1)),0)</f>
        <v>0</v>
      </c>
      <c r="I280" s="180">
        <f>ROUND(VLOOKUP($A280,'vehicle multiplier'!$B$2:$M$10,12)*VLOOKUP($A280,'vehicle multiplier'!$B$2:$M$10,(COLUMN(I280)-1))*VLOOKUP($B280,'vehicle multiplier'!$B$12:$L$61,(COLUMN(I280)-1)),0)</f>
        <v>0</v>
      </c>
      <c r="J280" s="180">
        <f>ROUND(VLOOKUP($A280,'vehicle multiplier'!$B$2:$M$10,12)*VLOOKUP($A280,'vehicle multiplier'!$B$2:$M$10,(COLUMN(J280)-1))*VLOOKUP($B280,'vehicle multiplier'!$B$12:$L$61,(COLUMN(J280)-1)),0)</f>
        <v>0</v>
      </c>
      <c r="K280" s="180">
        <f>ROUND(VLOOKUP($A280,'vehicle multiplier'!$B$2:$M$10,12)*VLOOKUP($A280,'vehicle multiplier'!$B$2:$M$10,(COLUMN(K280)-1))*VLOOKUP($B280,'vehicle multiplier'!$B$12:$L$61,(COLUMN(K280)-1)),0)</f>
        <v>0</v>
      </c>
      <c r="L280" s="180">
        <f>ROUND(VLOOKUP($A280,'vehicle multiplier'!$B$2:$M$10,12)*VLOOKUP($A280,'vehicle multiplier'!$B$2:$M$10,(COLUMN(L280)-1))*VLOOKUP($B280,'vehicle multiplier'!$B$12:$L$61,(COLUMN(L280)-1)),0)</f>
        <v>0</v>
      </c>
    </row>
    <row r="281" spans="1:12" x14ac:dyDescent="0.15">
      <c r="A281" s="138" t="s">
        <v>636</v>
      </c>
      <c r="B281" s="138">
        <v>30</v>
      </c>
      <c r="C281" s="136">
        <f>ROUND(VLOOKUP($A281,'vehicle multiplier'!$B$2:$M$10,12)*VLOOKUP($A281,'vehicle multiplier'!$B$2:$M$10,(COLUMN(C281)-1))*VLOOKUP($B281,'vehicle multiplier'!$B$12:$L$61,(COLUMN(C281)-1)),0)</f>
        <v>1955</v>
      </c>
      <c r="D281" s="136">
        <f>ROUND(VLOOKUP($A281,'vehicle multiplier'!$B$2:$M$10,12)*VLOOKUP($A281,'vehicle multiplier'!$B$2:$M$10,(COLUMN(D281)-1))*VLOOKUP($B281,'vehicle multiplier'!$B$12:$L$61,(COLUMN(D281)-1)),0)</f>
        <v>597</v>
      </c>
      <c r="E281" s="136">
        <f>ROUND(VLOOKUP($A281,'vehicle multiplier'!$B$2:$M$10,12)*VLOOKUP($A281,'vehicle multiplier'!$B$2:$M$10,(COLUMN(E281)-1))*VLOOKUP($B281,'vehicle multiplier'!$B$12:$L$61,(COLUMN(E281)-1)),0)</f>
        <v>512</v>
      </c>
      <c r="F281" s="180">
        <f>ROUND(VLOOKUP($A281,'vehicle multiplier'!$B$2:$M$10,12)*VLOOKUP($A281,'vehicle multiplier'!$B$2:$M$10,(COLUMN(F281)-1))*VLOOKUP($B281,'vehicle multiplier'!$B$12:$L$61,(COLUMN(F281)-1)),0)</f>
        <v>0</v>
      </c>
      <c r="G281" s="180">
        <f>ROUND(VLOOKUP($A281,'vehicle multiplier'!$B$2:$M$10,12)*VLOOKUP($A281,'vehicle multiplier'!$B$2:$M$10,(COLUMN(G281)-1))*VLOOKUP($B281,'vehicle multiplier'!$B$12:$L$61,(COLUMN(G281)-1)),0)</f>
        <v>0</v>
      </c>
      <c r="H281" s="180">
        <f>ROUND(VLOOKUP($A281,'vehicle multiplier'!$B$2:$M$10,12)*VLOOKUP($A281,'vehicle multiplier'!$B$2:$M$10,(COLUMN(H281)-1))*VLOOKUP($B281,'vehicle multiplier'!$B$12:$L$61,(COLUMN(H281)-1)),0)</f>
        <v>0</v>
      </c>
      <c r="I281" s="180">
        <f>ROUND(VLOOKUP($A281,'vehicle multiplier'!$B$2:$M$10,12)*VLOOKUP($A281,'vehicle multiplier'!$B$2:$M$10,(COLUMN(I281)-1))*VLOOKUP($B281,'vehicle multiplier'!$B$12:$L$61,(COLUMN(I281)-1)),0)</f>
        <v>0</v>
      </c>
      <c r="J281" s="180">
        <f>ROUND(VLOOKUP($A281,'vehicle multiplier'!$B$2:$M$10,12)*VLOOKUP($A281,'vehicle multiplier'!$B$2:$M$10,(COLUMN(J281)-1))*VLOOKUP($B281,'vehicle multiplier'!$B$12:$L$61,(COLUMN(J281)-1)),0)</f>
        <v>0</v>
      </c>
      <c r="K281" s="180">
        <f>ROUND(VLOOKUP($A281,'vehicle multiplier'!$B$2:$M$10,12)*VLOOKUP($A281,'vehicle multiplier'!$B$2:$M$10,(COLUMN(K281)-1))*VLOOKUP($B281,'vehicle multiplier'!$B$12:$L$61,(COLUMN(K281)-1)),0)</f>
        <v>0</v>
      </c>
      <c r="L281" s="180">
        <f>ROUND(VLOOKUP($A281,'vehicle multiplier'!$B$2:$M$10,12)*VLOOKUP($A281,'vehicle multiplier'!$B$2:$M$10,(COLUMN(L281)-1))*VLOOKUP($B281,'vehicle multiplier'!$B$12:$L$61,(COLUMN(L281)-1)),0)</f>
        <v>0</v>
      </c>
    </row>
    <row r="282" spans="1:12" x14ac:dyDescent="0.15">
      <c r="A282" s="138" t="s">
        <v>636</v>
      </c>
      <c r="B282" s="138">
        <v>31</v>
      </c>
      <c r="C282" s="136">
        <f>ROUND(VLOOKUP($A282,'vehicle multiplier'!$B$2:$M$10,12)*VLOOKUP($A282,'vehicle multiplier'!$B$2:$M$10,(COLUMN(C282)-1))*VLOOKUP($B282,'vehicle multiplier'!$B$12:$L$61,(COLUMN(C282)-1)),0)</f>
        <v>1979</v>
      </c>
      <c r="D282" s="136">
        <f>ROUND(VLOOKUP($A282,'vehicle multiplier'!$B$2:$M$10,12)*VLOOKUP($A282,'vehicle multiplier'!$B$2:$M$10,(COLUMN(D282)-1))*VLOOKUP($B282,'vehicle multiplier'!$B$12:$L$61,(COLUMN(D282)-1)),0)</f>
        <v>605</v>
      </c>
      <c r="E282" s="136">
        <f>ROUND(VLOOKUP($A282,'vehicle multiplier'!$B$2:$M$10,12)*VLOOKUP($A282,'vehicle multiplier'!$B$2:$M$10,(COLUMN(E282)-1))*VLOOKUP($B282,'vehicle multiplier'!$B$12:$L$61,(COLUMN(E282)-1)),0)</f>
        <v>519</v>
      </c>
      <c r="F282" s="180">
        <f>ROUND(VLOOKUP($A282,'vehicle multiplier'!$B$2:$M$10,12)*VLOOKUP($A282,'vehicle multiplier'!$B$2:$M$10,(COLUMN(F282)-1))*VLOOKUP($B282,'vehicle multiplier'!$B$12:$L$61,(COLUMN(F282)-1)),0)</f>
        <v>0</v>
      </c>
      <c r="G282" s="180">
        <f>ROUND(VLOOKUP($A282,'vehicle multiplier'!$B$2:$M$10,12)*VLOOKUP($A282,'vehicle multiplier'!$B$2:$M$10,(COLUMN(G282)-1))*VLOOKUP($B282,'vehicle multiplier'!$B$12:$L$61,(COLUMN(G282)-1)),0)</f>
        <v>0</v>
      </c>
      <c r="H282" s="180">
        <f>ROUND(VLOOKUP($A282,'vehicle multiplier'!$B$2:$M$10,12)*VLOOKUP($A282,'vehicle multiplier'!$B$2:$M$10,(COLUMN(H282)-1))*VLOOKUP($B282,'vehicle multiplier'!$B$12:$L$61,(COLUMN(H282)-1)),0)</f>
        <v>0</v>
      </c>
      <c r="I282" s="180">
        <f>ROUND(VLOOKUP($A282,'vehicle multiplier'!$B$2:$M$10,12)*VLOOKUP($A282,'vehicle multiplier'!$B$2:$M$10,(COLUMN(I282)-1))*VLOOKUP($B282,'vehicle multiplier'!$B$12:$L$61,(COLUMN(I282)-1)),0)</f>
        <v>0</v>
      </c>
      <c r="J282" s="180">
        <f>ROUND(VLOOKUP($A282,'vehicle multiplier'!$B$2:$M$10,12)*VLOOKUP($A282,'vehicle multiplier'!$B$2:$M$10,(COLUMN(J282)-1))*VLOOKUP($B282,'vehicle multiplier'!$B$12:$L$61,(COLUMN(J282)-1)),0)</f>
        <v>0</v>
      </c>
      <c r="K282" s="180">
        <f>ROUND(VLOOKUP($A282,'vehicle multiplier'!$B$2:$M$10,12)*VLOOKUP($A282,'vehicle multiplier'!$B$2:$M$10,(COLUMN(K282)-1))*VLOOKUP($B282,'vehicle multiplier'!$B$12:$L$61,(COLUMN(K282)-1)),0)</f>
        <v>0</v>
      </c>
      <c r="L282" s="180">
        <f>ROUND(VLOOKUP($A282,'vehicle multiplier'!$B$2:$M$10,12)*VLOOKUP($A282,'vehicle multiplier'!$B$2:$M$10,(COLUMN(L282)-1))*VLOOKUP($B282,'vehicle multiplier'!$B$12:$L$61,(COLUMN(L282)-1)),0)</f>
        <v>0</v>
      </c>
    </row>
    <row r="283" spans="1:12" x14ac:dyDescent="0.15">
      <c r="A283" s="138" t="s">
        <v>636</v>
      </c>
      <c r="B283" s="138">
        <v>32</v>
      </c>
      <c r="C283" s="136">
        <f>ROUND(VLOOKUP($A283,'vehicle multiplier'!$B$2:$M$10,12)*VLOOKUP($A283,'vehicle multiplier'!$B$2:$M$10,(COLUMN(C283)-1))*VLOOKUP($B283,'vehicle multiplier'!$B$12:$L$61,(COLUMN(C283)-1)),0)</f>
        <v>2004</v>
      </c>
      <c r="D283" s="136">
        <f>ROUND(VLOOKUP($A283,'vehicle multiplier'!$B$2:$M$10,12)*VLOOKUP($A283,'vehicle multiplier'!$B$2:$M$10,(COLUMN(D283)-1))*VLOOKUP($B283,'vehicle multiplier'!$B$12:$L$61,(COLUMN(D283)-1)),0)</f>
        <v>612</v>
      </c>
      <c r="E283" s="136">
        <f>ROUND(VLOOKUP($A283,'vehicle multiplier'!$B$2:$M$10,12)*VLOOKUP($A283,'vehicle multiplier'!$B$2:$M$10,(COLUMN(E283)-1))*VLOOKUP($B283,'vehicle multiplier'!$B$12:$L$61,(COLUMN(E283)-1)),0)</f>
        <v>525</v>
      </c>
      <c r="F283" s="180">
        <f>ROUND(VLOOKUP($A283,'vehicle multiplier'!$B$2:$M$10,12)*VLOOKUP($A283,'vehicle multiplier'!$B$2:$M$10,(COLUMN(F283)-1))*VLOOKUP($B283,'vehicle multiplier'!$B$12:$L$61,(COLUMN(F283)-1)),0)</f>
        <v>0</v>
      </c>
      <c r="G283" s="180">
        <f>ROUND(VLOOKUP($A283,'vehicle multiplier'!$B$2:$M$10,12)*VLOOKUP($A283,'vehicle multiplier'!$B$2:$M$10,(COLUMN(G283)-1))*VLOOKUP($B283,'vehicle multiplier'!$B$12:$L$61,(COLUMN(G283)-1)),0)</f>
        <v>0</v>
      </c>
      <c r="H283" s="180">
        <f>ROUND(VLOOKUP($A283,'vehicle multiplier'!$B$2:$M$10,12)*VLOOKUP($A283,'vehicle multiplier'!$B$2:$M$10,(COLUMN(H283)-1))*VLOOKUP($B283,'vehicle multiplier'!$B$12:$L$61,(COLUMN(H283)-1)),0)</f>
        <v>0</v>
      </c>
      <c r="I283" s="180">
        <f>ROUND(VLOOKUP($A283,'vehicle multiplier'!$B$2:$M$10,12)*VLOOKUP($A283,'vehicle multiplier'!$B$2:$M$10,(COLUMN(I283)-1))*VLOOKUP($B283,'vehicle multiplier'!$B$12:$L$61,(COLUMN(I283)-1)),0)</f>
        <v>0</v>
      </c>
      <c r="J283" s="180">
        <f>ROUND(VLOOKUP($A283,'vehicle multiplier'!$B$2:$M$10,12)*VLOOKUP($A283,'vehicle multiplier'!$B$2:$M$10,(COLUMN(J283)-1))*VLOOKUP($B283,'vehicle multiplier'!$B$12:$L$61,(COLUMN(J283)-1)),0)</f>
        <v>0</v>
      </c>
      <c r="K283" s="180">
        <f>ROUND(VLOOKUP($A283,'vehicle multiplier'!$B$2:$M$10,12)*VLOOKUP($A283,'vehicle multiplier'!$B$2:$M$10,(COLUMN(K283)-1))*VLOOKUP($B283,'vehicle multiplier'!$B$12:$L$61,(COLUMN(K283)-1)),0)</f>
        <v>0</v>
      </c>
      <c r="L283" s="180">
        <f>ROUND(VLOOKUP($A283,'vehicle multiplier'!$B$2:$M$10,12)*VLOOKUP($A283,'vehicle multiplier'!$B$2:$M$10,(COLUMN(L283)-1))*VLOOKUP($B283,'vehicle multiplier'!$B$12:$L$61,(COLUMN(L283)-1)),0)</f>
        <v>0</v>
      </c>
    </row>
    <row r="284" spans="1:12" x14ac:dyDescent="0.15">
      <c r="A284" s="138" t="s">
        <v>636</v>
      </c>
      <c r="B284" s="138">
        <v>33</v>
      </c>
      <c r="C284" s="136">
        <f>ROUND(VLOOKUP($A284,'vehicle multiplier'!$B$2:$M$10,12)*VLOOKUP($A284,'vehicle multiplier'!$B$2:$M$10,(COLUMN(C284)-1))*VLOOKUP($B284,'vehicle multiplier'!$B$12:$L$61,(COLUMN(C284)-1)),0)</f>
        <v>2028</v>
      </c>
      <c r="D284" s="136">
        <f>ROUND(VLOOKUP($A284,'vehicle multiplier'!$B$2:$M$10,12)*VLOOKUP($A284,'vehicle multiplier'!$B$2:$M$10,(COLUMN(D284)-1))*VLOOKUP($B284,'vehicle multiplier'!$B$12:$L$61,(COLUMN(D284)-1)),0)</f>
        <v>620</v>
      </c>
      <c r="E284" s="136">
        <f>ROUND(VLOOKUP($A284,'vehicle multiplier'!$B$2:$M$10,12)*VLOOKUP($A284,'vehicle multiplier'!$B$2:$M$10,(COLUMN(E284)-1))*VLOOKUP($B284,'vehicle multiplier'!$B$12:$L$61,(COLUMN(E284)-1)),0)</f>
        <v>531</v>
      </c>
      <c r="F284" s="180">
        <f>ROUND(VLOOKUP($A284,'vehicle multiplier'!$B$2:$M$10,12)*VLOOKUP($A284,'vehicle multiplier'!$B$2:$M$10,(COLUMN(F284)-1))*VLOOKUP($B284,'vehicle multiplier'!$B$12:$L$61,(COLUMN(F284)-1)),0)</f>
        <v>0</v>
      </c>
      <c r="G284" s="180">
        <f>ROUND(VLOOKUP($A284,'vehicle multiplier'!$B$2:$M$10,12)*VLOOKUP($A284,'vehicle multiplier'!$B$2:$M$10,(COLUMN(G284)-1))*VLOOKUP($B284,'vehicle multiplier'!$B$12:$L$61,(COLUMN(G284)-1)),0)</f>
        <v>0</v>
      </c>
      <c r="H284" s="180">
        <f>ROUND(VLOOKUP($A284,'vehicle multiplier'!$B$2:$M$10,12)*VLOOKUP($A284,'vehicle multiplier'!$B$2:$M$10,(COLUMN(H284)-1))*VLOOKUP($B284,'vehicle multiplier'!$B$12:$L$61,(COLUMN(H284)-1)),0)</f>
        <v>0</v>
      </c>
      <c r="I284" s="180">
        <f>ROUND(VLOOKUP($A284,'vehicle multiplier'!$B$2:$M$10,12)*VLOOKUP($A284,'vehicle multiplier'!$B$2:$M$10,(COLUMN(I284)-1))*VLOOKUP($B284,'vehicle multiplier'!$B$12:$L$61,(COLUMN(I284)-1)),0)</f>
        <v>0</v>
      </c>
      <c r="J284" s="180">
        <f>ROUND(VLOOKUP($A284,'vehicle multiplier'!$B$2:$M$10,12)*VLOOKUP($A284,'vehicle multiplier'!$B$2:$M$10,(COLUMN(J284)-1))*VLOOKUP($B284,'vehicle multiplier'!$B$12:$L$61,(COLUMN(J284)-1)),0)</f>
        <v>0</v>
      </c>
      <c r="K284" s="180">
        <f>ROUND(VLOOKUP($A284,'vehicle multiplier'!$B$2:$M$10,12)*VLOOKUP($A284,'vehicle multiplier'!$B$2:$M$10,(COLUMN(K284)-1))*VLOOKUP($B284,'vehicle multiplier'!$B$12:$L$61,(COLUMN(K284)-1)),0)</f>
        <v>0</v>
      </c>
      <c r="L284" s="180">
        <f>ROUND(VLOOKUP($A284,'vehicle multiplier'!$B$2:$M$10,12)*VLOOKUP($A284,'vehicle multiplier'!$B$2:$M$10,(COLUMN(L284)-1))*VLOOKUP($B284,'vehicle multiplier'!$B$12:$L$61,(COLUMN(L284)-1)),0)</f>
        <v>0</v>
      </c>
    </row>
    <row r="285" spans="1:12" x14ac:dyDescent="0.15">
      <c r="A285" s="138" t="s">
        <v>636</v>
      </c>
      <c r="B285" s="138">
        <v>34</v>
      </c>
      <c r="C285" s="136">
        <f>ROUND(VLOOKUP($A285,'vehicle multiplier'!$B$2:$M$10,12)*VLOOKUP($A285,'vehicle multiplier'!$B$2:$M$10,(COLUMN(C285)-1))*VLOOKUP($B285,'vehicle multiplier'!$B$12:$L$61,(COLUMN(C285)-1)),0)</f>
        <v>2052</v>
      </c>
      <c r="D285" s="136">
        <f>ROUND(VLOOKUP($A285,'vehicle multiplier'!$B$2:$M$10,12)*VLOOKUP($A285,'vehicle multiplier'!$B$2:$M$10,(COLUMN(D285)-1))*VLOOKUP($B285,'vehicle multiplier'!$B$12:$L$61,(COLUMN(D285)-1)),0)</f>
        <v>627</v>
      </c>
      <c r="E285" s="136">
        <f>ROUND(VLOOKUP($A285,'vehicle multiplier'!$B$2:$M$10,12)*VLOOKUP($A285,'vehicle multiplier'!$B$2:$M$10,(COLUMN(E285)-1))*VLOOKUP($B285,'vehicle multiplier'!$B$12:$L$61,(COLUMN(E285)-1)),0)</f>
        <v>538</v>
      </c>
      <c r="F285" s="180">
        <f>ROUND(VLOOKUP($A285,'vehicle multiplier'!$B$2:$M$10,12)*VLOOKUP($A285,'vehicle multiplier'!$B$2:$M$10,(COLUMN(F285)-1))*VLOOKUP($B285,'vehicle multiplier'!$B$12:$L$61,(COLUMN(F285)-1)),0)</f>
        <v>0</v>
      </c>
      <c r="G285" s="180">
        <f>ROUND(VLOOKUP($A285,'vehicle multiplier'!$B$2:$M$10,12)*VLOOKUP($A285,'vehicle multiplier'!$B$2:$M$10,(COLUMN(G285)-1))*VLOOKUP($B285,'vehicle multiplier'!$B$12:$L$61,(COLUMN(G285)-1)),0)</f>
        <v>0</v>
      </c>
      <c r="H285" s="180">
        <f>ROUND(VLOOKUP($A285,'vehicle multiplier'!$B$2:$M$10,12)*VLOOKUP($A285,'vehicle multiplier'!$B$2:$M$10,(COLUMN(H285)-1))*VLOOKUP($B285,'vehicle multiplier'!$B$12:$L$61,(COLUMN(H285)-1)),0)</f>
        <v>0</v>
      </c>
      <c r="I285" s="180">
        <f>ROUND(VLOOKUP($A285,'vehicle multiplier'!$B$2:$M$10,12)*VLOOKUP($A285,'vehicle multiplier'!$B$2:$M$10,(COLUMN(I285)-1))*VLOOKUP($B285,'vehicle multiplier'!$B$12:$L$61,(COLUMN(I285)-1)),0)</f>
        <v>0</v>
      </c>
      <c r="J285" s="180">
        <f>ROUND(VLOOKUP($A285,'vehicle multiplier'!$B$2:$M$10,12)*VLOOKUP($A285,'vehicle multiplier'!$B$2:$M$10,(COLUMN(J285)-1))*VLOOKUP($B285,'vehicle multiplier'!$B$12:$L$61,(COLUMN(J285)-1)),0)</f>
        <v>0</v>
      </c>
      <c r="K285" s="180">
        <f>ROUND(VLOOKUP($A285,'vehicle multiplier'!$B$2:$M$10,12)*VLOOKUP($A285,'vehicle multiplier'!$B$2:$M$10,(COLUMN(K285)-1))*VLOOKUP($B285,'vehicle multiplier'!$B$12:$L$61,(COLUMN(K285)-1)),0)</f>
        <v>0</v>
      </c>
      <c r="L285" s="180">
        <f>ROUND(VLOOKUP($A285,'vehicle multiplier'!$B$2:$M$10,12)*VLOOKUP($A285,'vehicle multiplier'!$B$2:$M$10,(COLUMN(L285)-1))*VLOOKUP($B285,'vehicle multiplier'!$B$12:$L$61,(COLUMN(L285)-1)),0)</f>
        <v>0</v>
      </c>
    </row>
    <row r="286" spans="1:12" x14ac:dyDescent="0.15">
      <c r="A286" s="138" t="s">
        <v>636</v>
      </c>
      <c r="B286" s="138">
        <v>35</v>
      </c>
      <c r="C286" s="136">
        <f>ROUND(VLOOKUP($A286,'vehicle multiplier'!$B$2:$M$10,12)*VLOOKUP($A286,'vehicle multiplier'!$B$2:$M$10,(COLUMN(C286)-1))*VLOOKUP($B286,'vehicle multiplier'!$B$12:$L$61,(COLUMN(C286)-1)),0)</f>
        <v>2077</v>
      </c>
      <c r="D286" s="136">
        <f>ROUND(VLOOKUP($A286,'vehicle multiplier'!$B$2:$M$10,12)*VLOOKUP($A286,'vehicle multiplier'!$B$2:$M$10,(COLUMN(D286)-1))*VLOOKUP($B286,'vehicle multiplier'!$B$12:$L$61,(COLUMN(D286)-1)),0)</f>
        <v>635</v>
      </c>
      <c r="E286" s="136">
        <f>ROUND(VLOOKUP($A286,'vehicle multiplier'!$B$2:$M$10,12)*VLOOKUP($A286,'vehicle multiplier'!$B$2:$M$10,(COLUMN(E286)-1))*VLOOKUP($B286,'vehicle multiplier'!$B$12:$L$61,(COLUMN(E286)-1)),0)</f>
        <v>544</v>
      </c>
      <c r="F286" s="180">
        <f>ROUND(VLOOKUP($A286,'vehicle multiplier'!$B$2:$M$10,12)*VLOOKUP($A286,'vehicle multiplier'!$B$2:$M$10,(COLUMN(F286)-1))*VLOOKUP($B286,'vehicle multiplier'!$B$12:$L$61,(COLUMN(F286)-1)),0)</f>
        <v>0</v>
      </c>
      <c r="G286" s="180">
        <f>ROUND(VLOOKUP($A286,'vehicle multiplier'!$B$2:$M$10,12)*VLOOKUP($A286,'vehicle multiplier'!$B$2:$M$10,(COLUMN(G286)-1))*VLOOKUP($B286,'vehicle multiplier'!$B$12:$L$61,(COLUMN(G286)-1)),0)</f>
        <v>0</v>
      </c>
      <c r="H286" s="180">
        <f>ROUND(VLOOKUP($A286,'vehicle multiplier'!$B$2:$M$10,12)*VLOOKUP($A286,'vehicle multiplier'!$B$2:$M$10,(COLUMN(H286)-1))*VLOOKUP($B286,'vehicle multiplier'!$B$12:$L$61,(COLUMN(H286)-1)),0)</f>
        <v>0</v>
      </c>
      <c r="I286" s="180">
        <f>ROUND(VLOOKUP($A286,'vehicle multiplier'!$B$2:$M$10,12)*VLOOKUP($A286,'vehicle multiplier'!$B$2:$M$10,(COLUMN(I286)-1))*VLOOKUP($B286,'vehicle multiplier'!$B$12:$L$61,(COLUMN(I286)-1)),0)</f>
        <v>0</v>
      </c>
      <c r="J286" s="180">
        <f>ROUND(VLOOKUP($A286,'vehicle multiplier'!$B$2:$M$10,12)*VLOOKUP($A286,'vehicle multiplier'!$B$2:$M$10,(COLUMN(J286)-1))*VLOOKUP($B286,'vehicle multiplier'!$B$12:$L$61,(COLUMN(J286)-1)),0)</f>
        <v>0</v>
      </c>
      <c r="K286" s="180">
        <f>ROUND(VLOOKUP($A286,'vehicle multiplier'!$B$2:$M$10,12)*VLOOKUP($A286,'vehicle multiplier'!$B$2:$M$10,(COLUMN(K286)-1))*VLOOKUP($B286,'vehicle multiplier'!$B$12:$L$61,(COLUMN(K286)-1)),0)</f>
        <v>0</v>
      </c>
      <c r="L286" s="180">
        <f>ROUND(VLOOKUP($A286,'vehicle multiplier'!$B$2:$M$10,12)*VLOOKUP($A286,'vehicle multiplier'!$B$2:$M$10,(COLUMN(L286)-1))*VLOOKUP($B286,'vehicle multiplier'!$B$12:$L$61,(COLUMN(L286)-1)),0)</f>
        <v>0</v>
      </c>
    </row>
    <row r="287" spans="1:12" x14ac:dyDescent="0.15">
      <c r="A287" s="138" t="s">
        <v>636</v>
      </c>
      <c r="B287" s="138">
        <v>36</v>
      </c>
      <c r="C287" s="136">
        <f>ROUND(VLOOKUP($A287,'vehicle multiplier'!$B$2:$M$10,12)*VLOOKUP($A287,'vehicle multiplier'!$B$2:$M$10,(COLUMN(C287)-1))*VLOOKUP($B287,'vehicle multiplier'!$B$12:$L$61,(COLUMN(C287)-1)),0)</f>
        <v>2101</v>
      </c>
      <c r="D287" s="136">
        <f>ROUND(VLOOKUP($A287,'vehicle multiplier'!$B$2:$M$10,12)*VLOOKUP($A287,'vehicle multiplier'!$B$2:$M$10,(COLUMN(D287)-1))*VLOOKUP($B287,'vehicle multiplier'!$B$12:$L$61,(COLUMN(D287)-1)),0)</f>
        <v>642</v>
      </c>
      <c r="E287" s="136">
        <f>ROUND(VLOOKUP($A287,'vehicle multiplier'!$B$2:$M$10,12)*VLOOKUP($A287,'vehicle multiplier'!$B$2:$M$10,(COLUMN(E287)-1))*VLOOKUP($B287,'vehicle multiplier'!$B$12:$L$61,(COLUMN(E287)-1)),0)</f>
        <v>551</v>
      </c>
      <c r="F287" s="180">
        <f>ROUND(VLOOKUP($A287,'vehicle multiplier'!$B$2:$M$10,12)*VLOOKUP($A287,'vehicle multiplier'!$B$2:$M$10,(COLUMN(F287)-1))*VLOOKUP($B287,'vehicle multiplier'!$B$12:$L$61,(COLUMN(F287)-1)),0)</f>
        <v>0</v>
      </c>
      <c r="G287" s="180">
        <f>ROUND(VLOOKUP($A287,'vehicle multiplier'!$B$2:$M$10,12)*VLOOKUP($A287,'vehicle multiplier'!$B$2:$M$10,(COLUMN(G287)-1))*VLOOKUP($B287,'vehicle multiplier'!$B$12:$L$61,(COLUMN(G287)-1)),0)</f>
        <v>0</v>
      </c>
      <c r="H287" s="180">
        <f>ROUND(VLOOKUP($A287,'vehicle multiplier'!$B$2:$M$10,12)*VLOOKUP($A287,'vehicle multiplier'!$B$2:$M$10,(COLUMN(H287)-1))*VLOOKUP($B287,'vehicle multiplier'!$B$12:$L$61,(COLUMN(H287)-1)),0)</f>
        <v>0</v>
      </c>
      <c r="I287" s="180">
        <f>ROUND(VLOOKUP($A287,'vehicle multiplier'!$B$2:$M$10,12)*VLOOKUP($A287,'vehicle multiplier'!$B$2:$M$10,(COLUMN(I287)-1))*VLOOKUP($B287,'vehicle multiplier'!$B$12:$L$61,(COLUMN(I287)-1)),0)</f>
        <v>0</v>
      </c>
      <c r="J287" s="180">
        <f>ROUND(VLOOKUP($A287,'vehicle multiplier'!$B$2:$M$10,12)*VLOOKUP($A287,'vehicle multiplier'!$B$2:$M$10,(COLUMN(J287)-1))*VLOOKUP($B287,'vehicle multiplier'!$B$12:$L$61,(COLUMN(J287)-1)),0)</f>
        <v>0</v>
      </c>
      <c r="K287" s="180">
        <f>ROUND(VLOOKUP($A287,'vehicle multiplier'!$B$2:$M$10,12)*VLOOKUP($A287,'vehicle multiplier'!$B$2:$M$10,(COLUMN(K287)-1))*VLOOKUP($B287,'vehicle multiplier'!$B$12:$L$61,(COLUMN(K287)-1)),0)</f>
        <v>0</v>
      </c>
      <c r="L287" s="180">
        <f>ROUND(VLOOKUP($A287,'vehicle multiplier'!$B$2:$M$10,12)*VLOOKUP($A287,'vehicle multiplier'!$B$2:$M$10,(COLUMN(L287)-1))*VLOOKUP($B287,'vehicle multiplier'!$B$12:$L$61,(COLUMN(L287)-1)),0)</f>
        <v>0</v>
      </c>
    </row>
    <row r="288" spans="1:12" x14ac:dyDescent="0.15">
      <c r="A288" s="138" t="s">
        <v>636</v>
      </c>
      <c r="B288" s="138">
        <v>37</v>
      </c>
      <c r="C288" s="136">
        <f>ROUND(VLOOKUP($A288,'vehicle multiplier'!$B$2:$M$10,12)*VLOOKUP($A288,'vehicle multiplier'!$B$2:$M$10,(COLUMN(C288)-1))*VLOOKUP($B288,'vehicle multiplier'!$B$12:$L$61,(COLUMN(C288)-1)),0)</f>
        <v>2126</v>
      </c>
      <c r="D288" s="136">
        <f>ROUND(VLOOKUP($A288,'vehicle multiplier'!$B$2:$M$10,12)*VLOOKUP($A288,'vehicle multiplier'!$B$2:$M$10,(COLUMN(D288)-1))*VLOOKUP($B288,'vehicle multiplier'!$B$12:$L$61,(COLUMN(D288)-1)),0)</f>
        <v>650</v>
      </c>
      <c r="E288" s="136">
        <f>ROUND(VLOOKUP($A288,'vehicle multiplier'!$B$2:$M$10,12)*VLOOKUP($A288,'vehicle multiplier'!$B$2:$M$10,(COLUMN(E288)-1))*VLOOKUP($B288,'vehicle multiplier'!$B$12:$L$61,(COLUMN(E288)-1)),0)</f>
        <v>557</v>
      </c>
      <c r="F288" s="180">
        <f>ROUND(VLOOKUP($A288,'vehicle multiplier'!$B$2:$M$10,12)*VLOOKUP($A288,'vehicle multiplier'!$B$2:$M$10,(COLUMN(F288)-1))*VLOOKUP($B288,'vehicle multiplier'!$B$12:$L$61,(COLUMN(F288)-1)),0)</f>
        <v>0</v>
      </c>
      <c r="G288" s="180">
        <f>ROUND(VLOOKUP($A288,'vehicle multiplier'!$B$2:$M$10,12)*VLOOKUP($A288,'vehicle multiplier'!$B$2:$M$10,(COLUMN(G288)-1))*VLOOKUP($B288,'vehicle multiplier'!$B$12:$L$61,(COLUMN(G288)-1)),0)</f>
        <v>0</v>
      </c>
      <c r="H288" s="180">
        <f>ROUND(VLOOKUP($A288,'vehicle multiplier'!$B$2:$M$10,12)*VLOOKUP($A288,'vehicle multiplier'!$B$2:$M$10,(COLUMN(H288)-1))*VLOOKUP($B288,'vehicle multiplier'!$B$12:$L$61,(COLUMN(H288)-1)),0)</f>
        <v>0</v>
      </c>
      <c r="I288" s="180">
        <f>ROUND(VLOOKUP($A288,'vehicle multiplier'!$B$2:$M$10,12)*VLOOKUP($A288,'vehicle multiplier'!$B$2:$M$10,(COLUMN(I288)-1))*VLOOKUP($B288,'vehicle multiplier'!$B$12:$L$61,(COLUMN(I288)-1)),0)</f>
        <v>0</v>
      </c>
      <c r="J288" s="180">
        <f>ROUND(VLOOKUP($A288,'vehicle multiplier'!$B$2:$M$10,12)*VLOOKUP($A288,'vehicle multiplier'!$B$2:$M$10,(COLUMN(J288)-1))*VLOOKUP($B288,'vehicle multiplier'!$B$12:$L$61,(COLUMN(J288)-1)),0)</f>
        <v>0</v>
      </c>
      <c r="K288" s="180">
        <f>ROUND(VLOOKUP($A288,'vehicle multiplier'!$B$2:$M$10,12)*VLOOKUP($A288,'vehicle multiplier'!$B$2:$M$10,(COLUMN(K288)-1))*VLOOKUP($B288,'vehicle multiplier'!$B$12:$L$61,(COLUMN(K288)-1)),0)</f>
        <v>0</v>
      </c>
      <c r="L288" s="180">
        <f>ROUND(VLOOKUP($A288,'vehicle multiplier'!$B$2:$M$10,12)*VLOOKUP($A288,'vehicle multiplier'!$B$2:$M$10,(COLUMN(L288)-1))*VLOOKUP($B288,'vehicle multiplier'!$B$12:$L$61,(COLUMN(L288)-1)),0)</f>
        <v>0</v>
      </c>
    </row>
    <row r="289" spans="1:12" x14ac:dyDescent="0.15">
      <c r="A289" s="138" t="s">
        <v>636</v>
      </c>
      <c r="B289" s="138">
        <v>38</v>
      </c>
      <c r="C289" s="136">
        <f>ROUND(VLOOKUP($A289,'vehicle multiplier'!$B$2:$M$10,12)*VLOOKUP($A289,'vehicle multiplier'!$B$2:$M$10,(COLUMN(C289)-1))*VLOOKUP($B289,'vehicle multiplier'!$B$12:$L$61,(COLUMN(C289)-1)),0)</f>
        <v>2150</v>
      </c>
      <c r="D289" s="136">
        <f>ROUND(VLOOKUP($A289,'vehicle multiplier'!$B$2:$M$10,12)*VLOOKUP($A289,'vehicle multiplier'!$B$2:$M$10,(COLUMN(D289)-1))*VLOOKUP($B289,'vehicle multiplier'!$B$12:$L$61,(COLUMN(D289)-1)),0)</f>
        <v>657</v>
      </c>
      <c r="E289" s="136">
        <f>ROUND(VLOOKUP($A289,'vehicle multiplier'!$B$2:$M$10,12)*VLOOKUP($A289,'vehicle multiplier'!$B$2:$M$10,(COLUMN(E289)-1))*VLOOKUP($B289,'vehicle multiplier'!$B$12:$L$61,(COLUMN(E289)-1)),0)</f>
        <v>563</v>
      </c>
      <c r="F289" s="180">
        <f>ROUND(VLOOKUP($A289,'vehicle multiplier'!$B$2:$M$10,12)*VLOOKUP($A289,'vehicle multiplier'!$B$2:$M$10,(COLUMN(F289)-1))*VLOOKUP($B289,'vehicle multiplier'!$B$12:$L$61,(COLUMN(F289)-1)),0)</f>
        <v>0</v>
      </c>
      <c r="G289" s="180">
        <f>ROUND(VLOOKUP($A289,'vehicle multiplier'!$B$2:$M$10,12)*VLOOKUP($A289,'vehicle multiplier'!$B$2:$M$10,(COLUMN(G289)-1))*VLOOKUP($B289,'vehicle multiplier'!$B$12:$L$61,(COLUMN(G289)-1)),0)</f>
        <v>0</v>
      </c>
      <c r="H289" s="180">
        <f>ROUND(VLOOKUP($A289,'vehicle multiplier'!$B$2:$M$10,12)*VLOOKUP($A289,'vehicle multiplier'!$B$2:$M$10,(COLUMN(H289)-1))*VLOOKUP($B289,'vehicle multiplier'!$B$12:$L$61,(COLUMN(H289)-1)),0)</f>
        <v>0</v>
      </c>
      <c r="I289" s="180">
        <f>ROUND(VLOOKUP($A289,'vehicle multiplier'!$B$2:$M$10,12)*VLOOKUP($A289,'vehicle multiplier'!$B$2:$M$10,(COLUMN(I289)-1))*VLOOKUP($B289,'vehicle multiplier'!$B$12:$L$61,(COLUMN(I289)-1)),0)</f>
        <v>0</v>
      </c>
      <c r="J289" s="180">
        <f>ROUND(VLOOKUP($A289,'vehicle multiplier'!$B$2:$M$10,12)*VLOOKUP($A289,'vehicle multiplier'!$B$2:$M$10,(COLUMN(J289)-1))*VLOOKUP($B289,'vehicle multiplier'!$B$12:$L$61,(COLUMN(J289)-1)),0)</f>
        <v>0</v>
      </c>
      <c r="K289" s="180">
        <f>ROUND(VLOOKUP($A289,'vehicle multiplier'!$B$2:$M$10,12)*VLOOKUP($A289,'vehicle multiplier'!$B$2:$M$10,(COLUMN(K289)-1))*VLOOKUP($B289,'vehicle multiplier'!$B$12:$L$61,(COLUMN(K289)-1)),0)</f>
        <v>0</v>
      </c>
      <c r="L289" s="180">
        <f>ROUND(VLOOKUP($A289,'vehicle multiplier'!$B$2:$M$10,12)*VLOOKUP($A289,'vehicle multiplier'!$B$2:$M$10,(COLUMN(L289)-1))*VLOOKUP($B289,'vehicle multiplier'!$B$12:$L$61,(COLUMN(L289)-1)),0)</f>
        <v>0</v>
      </c>
    </row>
    <row r="290" spans="1:12" x14ac:dyDescent="0.15">
      <c r="A290" s="138" t="s">
        <v>636</v>
      </c>
      <c r="B290" s="138">
        <v>39</v>
      </c>
      <c r="C290" s="136">
        <f>ROUND(VLOOKUP($A290,'vehicle multiplier'!$B$2:$M$10,12)*VLOOKUP($A290,'vehicle multiplier'!$B$2:$M$10,(COLUMN(C290)-1))*VLOOKUP($B290,'vehicle multiplier'!$B$12:$L$61,(COLUMN(C290)-1)),0)</f>
        <v>2175</v>
      </c>
      <c r="D290" s="136">
        <f>ROUND(VLOOKUP($A290,'vehicle multiplier'!$B$2:$M$10,12)*VLOOKUP($A290,'vehicle multiplier'!$B$2:$M$10,(COLUMN(D290)-1))*VLOOKUP($B290,'vehicle multiplier'!$B$12:$L$61,(COLUMN(D290)-1)),0)</f>
        <v>664</v>
      </c>
      <c r="E290" s="136">
        <f>ROUND(VLOOKUP($A290,'vehicle multiplier'!$B$2:$M$10,12)*VLOOKUP($A290,'vehicle multiplier'!$B$2:$M$10,(COLUMN(E290)-1))*VLOOKUP($B290,'vehicle multiplier'!$B$12:$L$61,(COLUMN(E290)-1)),0)</f>
        <v>570</v>
      </c>
      <c r="F290" s="180">
        <f>ROUND(VLOOKUP($A290,'vehicle multiplier'!$B$2:$M$10,12)*VLOOKUP($A290,'vehicle multiplier'!$B$2:$M$10,(COLUMN(F290)-1))*VLOOKUP($B290,'vehicle multiplier'!$B$12:$L$61,(COLUMN(F290)-1)),0)</f>
        <v>0</v>
      </c>
      <c r="G290" s="180">
        <f>ROUND(VLOOKUP($A290,'vehicle multiplier'!$B$2:$M$10,12)*VLOOKUP($A290,'vehicle multiplier'!$B$2:$M$10,(COLUMN(G290)-1))*VLOOKUP($B290,'vehicle multiplier'!$B$12:$L$61,(COLUMN(G290)-1)),0)</f>
        <v>0</v>
      </c>
      <c r="H290" s="180">
        <f>ROUND(VLOOKUP($A290,'vehicle multiplier'!$B$2:$M$10,12)*VLOOKUP($A290,'vehicle multiplier'!$B$2:$M$10,(COLUMN(H290)-1))*VLOOKUP($B290,'vehicle multiplier'!$B$12:$L$61,(COLUMN(H290)-1)),0)</f>
        <v>0</v>
      </c>
      <c r="I290" s="180">
        <f>ROUND(VLOOKUP($A290,'vehicle multiplier'!$B$2:$M$10,12)*VLOOKUP($A290,'vehicle multiplier'!$B$2:$M$10,(COLUMN(I290)-1))*VLOOKUP($B290,'vehicle multiplier'!$B$12:$L$61,(COLUMN(I290)-1)),0)</f>
        <v>0</v>
      </c>
      <c r="J290" s="180">
        <f>ROUND(VLOOKUP($A290,'vehicle multiplier'!$B$2:$M$10,12)*VLOOKUP($A290,'vehicle multiplier'!$B$2:$M$10,(COLUMN(J290)-1))*VLOOKUP($B290,'vehicle multiplier'!$B$12:$L$61,(COLUMN(J290)-1)),0)</f>
        <v>0</v>
      </c>
      <c r="K290" s="180">
        <f>ROUND(VLOOKUP($A290,'vehicle multiplier'!$B$2:$M$10,12)*VLOOKUP($A290,'vehicle multiplier'!$B$2:$M$10,(COLUMN(K290)-1))*VLOOKUP($B290,'vehicle multiplier'!$B$12:$L$61,(COLUMN(K290)-1)),0)</f>
        <v>0</v>
      </c>
      <c r="L290" s="180">
        <f>ROUND(VLOOKUP($A290,'vehicle multiplier'!$B$2:$M$10,12)*VLOOKUP($A290,'vehicle multiplier'!$B$2:$M$10,(COLUMN(L290)-1))*VLOOKUP($B290,'vehicle multiplier'!$B$12:$L$61,(COLUMN(L290)-1)),0)</f>
        <v>0</v>
      </c>
    </row>
    <row r="291" spans="1:12" x14ac:dyDescent="0.15">
      <c r="A291" s="138" t="s">
        <v>636</v>
      </c>
      <c r="B291" s="138">
        <v>40</v>
      </c>
      <c r="C291" s="136">
        <f>ROUND(VLOOKUP($A291,'vehicle multiplier'!$B$2:$M$10,12)*VLOOKUP($A291,'vehicle multiplier'!$B$2:$M$10,(COLUMN(C291)-1))*VLOOKUP($B291,'vehicle multiplier'!$B$12:$L$61,(COLUMN(C291)-1)),0)</f>
        <v>2199</v>
      </c>
      <c r="D291" s="136">
        <f>ROUND(VLOOKUP($A291,'vehicle multiplier'!$B$2:$M$10,12)*VLOOKUP($A291,'vehicle multiplier'!$B$2:$M$10,(COLUMN(D291)-1))*VLOOKUP($B291,'vehicle multiplier'!$B$12:$L$61,(COLUMN(D291)-1)),0)</f>
        <v>672</v>
      </c>
      <c r="E291" s="136">
        <f>ROUND(VLOOKUP($A291,'vehicle multiplier'!$B$2:$M$10,12)*VLOOKUP($A291,'vehicle multiplier'!$B$2:$M$10,(COLUMN(E291)-1))*VLOOKUP($B291,'vehicle multiplier'!$B$12:$L$61,(COLUMN(E291)-1)),0)</f>
        <v>576</v>
      </c>
      <c r="F291" s="180">
        <f>ROUND(VLOOKUP($A291,'vehicle multiplier'!$B$2:$M$10,12)*VLOOKUP($A291,'vehicle multiplier'!$B$2:$M$10,(COLUMN(F291)-1))*VLOOKUP($B291,'vehicle multiplier'!$B$12:$L$61,(COLUMN(F291)-1)),0)</f>
        <v>0</v>
      </c>
      <c r="G291" s="180">
        <f>ROUND(VLOOKUP($A291,'vehicle multiplier'!$B$2:$M$10,12)*VLOOKUP($A291,'vehicle multiplier'!$B$2:$M$10,(COLUMN(G291)-1))*VLOOKUP($B291,'vehicle multiplier'!$B$12:$L$61,(COLUMN(G291)-1)),0)</f>
        <v>0</v>
      </c>
      <c r="H291" s="180">
        <f>ROUND(VLOOKUP($A291,'vehicle multiplier'!$B$2:$M$10,12)*VLOOKUP($A291,'vehicle multiplier'!$B$2:$M$10,(COLUMN(H291)-1))*VLOOKUP($B291,'vehicle multiplier'!$B$12:$L$61,(COLUMN(H291)-1)),0)</f>
        <v>0</v>
      </c>
      <c r="I291" s="180">
        <f>ROUND(VLOOKUP($A291,'vehicle multiplier'!$B$2:$M$10,12)*VLOOKUP($A291,'vehicle multiplier'!$B$2:$M$10,(COLUMN(I291)-1))*VLOOKUP($B291,'vehicle multiplier'!$B$12:$L$61,(COLUMN(I291)-1)),0)</f>
        <v>0</v>
      </c>
      <c r="J291" s="180">
        <f>ROUND(VLOOKUP($A291,'vehicle multiplier'!$B$2:$M$10,12)*VLOOKUP($A291,'vehicle multiplier'!$B$2:$M$10,(COLUMN(J291)-1))*VLOOKUP($B291,'vehicle multiplier'!$B$12:$L$61,(COLUMN(J291)-1)),0)</f>
        <v>0</v>
      </c>
      <c r="K291" s="180">
        <f>ROUND(VLOOKUP($A291,'vehicle multiplier'!$B$2:$M$10,12)*VLOOKUP($A291,'vehicle multiplier'!$B$2:$M$10,(COLUMN(K291)-1))*VLOOKUP($B291,'vehicle multiplier'!$B$12:$L$61,(COLUMN(K291)-1)),0)</f>
        <v>0</v>
      </c>
      <c r="L291" s="180">
        <f>ROUND(VLOOKUP($A291,'vehicle multiplier'!$B$2:$M$10,12)*VLOOKUP($A291,'vehicle multiplier'!$B$2:$M$10,(COLUMN(L291)-1))*VLOOKUP($B291,'vehicle multiplier'!$B$12:$L$61,(COLUMN(L291)-1)),0)</f>
        <v>0</v>
      </c>
    </row>
    <row r="292" spans="1:12" x14ac:dyDescent="0.15">
      <c r="A292" s="138" t="s">
        <v>636</v>
      </c>
      <c r="B292" s="138">
        <v>41</v>
      </c>
      <c r="C292" s="136">
        <f>ROUND(VLOOKUP($A292,'vehicle multiplier'!$B$2:$M$10,12)*VLOOKUP($A292,'vehicle multiplier'!$B$2:$M$10,(COLUMN(C292)-1))*VLOOKUP($B292,'vehicle multiplier'!$B$12:$L$61,(COLUMN(C292)-1)),0)</f>
        <v>2224</v>
      </c>
      <c r="D292" s="136">
        <f>ROUND(VLOOKUP($A292,'vehicle multiplier'!$B$2:$M$10,12)*VLOOKUP($A292,'vehicle multiplier'!$B$2:$M$10,(COLUMN(D292)-1))*VLOOKUP($B292,'vehicle multiplier'!$B$12:$L$61,(COLUMN(D292)-1)),0)</f>
        <v>679</v>
      </c>
      <c r="E292" s="136">
        <f>ROUND(VLOOKUP($A292,'vehicle multiplier'!$B$2:$M$10,12)*VLOOKUP($A292,'vehicle multiplier'!$B$2:$M$10,(COLUMN(E292)-1))*VLOOKUP($B292,'vehicle multiplier'!$B$12:$L$61,(COLUMN(E292)-1)),0)</f>
        <v>583</v>
      </c>
      <c r="F292" s="180">
        <f>ROUND(VLOOKUP($A292,'vehicle multiplier'!$B$2:$M$10,12)*VLOOKUP($A292,'vehicle multiplier'!$B$2:$M$10,(COLUMN(F292)-1))*VLOOKUP($B292,'vehicle multiplier'!$B$12:$L$61,(COLUMN(F292)-1)),0)</f>
        <v>0</v>
      </c>
      <c r="G292" s="180">
        <f>ROUND(VLOOKUP($A292,'vehicle multiplier'!$B$2:$M$10,12)*VLOOKUP($A292,'vehicle multiplier'!$B$2:$M$10,(COLUMN(G292)-1))*VLOOKUP($B292,'vehicle multiplier'!$B$12:$L$61,(COLUMN(G292)-1)),0)</f>
        <v>0</v>
      </c>
      <c r="H292" s="180">
        <f>ROUND(VLOOKUP($A292,'vehicle multiplier'!$B$2:$M$10,12)*VLOOKUP($A292,'vehicle multiplier'!$B$2:$M$10,(COLUMN(H292)-1))*VLOOKUP($B292,'vehicle multiplier'!$B$12:$L$61,(COLUMN(H292)-1)),0)</f>
        <v>0</v>
      </c>
      <c r="I292" s="180">
        <f>ROUND(VLOOKUP($A292,'vehicle multiplier'!$B$2:$M$10,12)*VLOOKUP($A292,'vehicle multiplier'!$B$2:$M$10,(COLUMN(I292)-1))*VLOOKUP($B292,'vehicle multiplier'!$B$12:$L$61,(COLUMN(I292)-1)),0)</f>
        <v>0</v>
      </c>
      <c r="J292" s="180">
        <f>ROUND(VLOOKUP($A292,'vehicle multiplier'!$B$2:$M$10,12)*VLOOKUP($A292,'vehicle multiplier'!$B$2:$M$10,(COLUMN(J292)-1))*VLOOKUP($B292,'vehicle multiplier'!$B$12:$L$61,(COLUMN(J292)-1)),0)</f>
        <v>0</v>
      </c>
      <c r="K292" s="180">
        <f>ROUND(VLOOKUP($A292,'vehicle multiplier'!$B$2:$M$10,12)*VLOOKUP($A292,'vehicle multiplier'!$B$2:$M$10,(COLUMN(K292)-1))*VLOOKUP($B292,'vehicle multiplier'!$B$12:$L$61,(COLUMN(K292)-1)),0)</f>
        <v>0</v>
      </c>
      <c r="L292" s="180">
        <f>ROUND(VLOOKUP($A292,'vehicle multiplier'!$B$2:$M$10,12)*VLOOKUP($A292,'vehicle multiplier'!$B$2:$M$10,(COLUMN(L292)-1))*VLOOKUP($B292,'vehicle multiplier'!$B$12:$L$61,(COLUMN(L292)-1)),0)</f>
        <v>0</v>
      </c>
    </row>
    <row r="293" spans="1:12" x14ac:dyDescent="0.15">
      <c r="A293" s="138" t="s">
        <v>636</v>
      </c>
      <c r="B293" s="138">
        <v>42</v>
      </c>
      <c r="C293" s="136">
        <f>ROUND(VLOOKUP($A293,'vehicle multiplier'!$B$2:$M$10,12)*VLOOKUP($A293,'vehicle multiplier'!$B$2:$M$10,(COLUMN(C293)-1))*VLOOKUP($B293,'vehicle multiplier'!$B$12:$L$61,(COLUMN(C293)-1)),0)</f>
        <v>2248</v>
      </c>
      <c r="D293" s="136">
        <f>ROUND(VLOOKUP($A293,'vehicle multiplier'!$B$2:$M$10,12)*VLOOKUP($A293,'vehicle multiplier'!$B$2:$M$10,(COLUMN(D293)-1))*VLOOKUP($B293,'vehicle multiplier'!$B$12:$L$61,(COLUMN(D293)-1)),0)</f>
        <v>687</v>
      </c>
      <c r="E293" s="136">
        <f>ROUND(VLOOKUP($A293,'vehicle multiplier'!$B$2:$M$10,12)*VLOOKUP($A293,'vehicle multiplier'!$B$2:$M$10,(COLUMN(E293)-1))*VLOOKUP($B293,'vehicle multiplier'!$B$12:$L$61,(COLUMN(E293)-1)),0)</f>
        <v>589</v>
      </c>
      <c r="F293" s="180">
        <f>ROUND(VLOOKUP($A293,'vehicle multiplier'!$B$2:$M$10,12)*VLOOKUP($A293,'vehicle multiplier'!$B$2:$M$10,(COLUMN(F293)-1))*VLOOKUP($B293,'vehicle multiplier'!$B$12:$L$61,(COLUMN(F293)-1)),0)</f>
        <v>0</v>
      </c>
      <c r="G293" s="180">
        <f>ROUND(VLOOKUP($A293,'vehicle multiplier'!$B$2:$M$10,12)*VLOOKUP($A293,'vehicle multiplier'!$B$2:$M$10,(COLUMN(G293)-1))*VLOOKUP($B293,'vehicle multiplier'!$B$12:$L$61,(COLUMN(G293)-1)),0)</f>
        <v>0</v>
      </c>
      <c r="H293" s="180">
        <f>ROUND(VLOOKUP($A293,'vehicle multiplier'!$B$2:$M$10,12)*VLOOKUP($A293,'vehicle multiplier'!$B$2:$M$10,(COLUMN(H293)-1))*VLOOKUP($B293,'vehicle multiplier'!$B$12:$L$61,(COLUMN(H293)-1)),0)</f>
        <v>0</v>
      </c>
      <c r="I293" s="180">
        <f>ROUND(VLOOKUP($A293,'vehicle multiplier'!$B$2:$M$10,12)*VLOOKUP($A293,'vehicle multiplier'!$B$2:$M$10,(COLUMN(I293)-1))*VLOOKUP($B293,'vehicle multiplier'!$B$12:$L$61,(COLUMN(I293)-1)),0)</f>
        <v>0</v>
      </c>
      <c r="J293" s="180">
        <f>ROUND(VLOOKUP($A293,'vehicle multiplier'!$B$2:$M$10,12)*VLOOKUP($A293,'vehicle multiplier'!$B$2:$M$10,(COLUMN(J293)-1))*VLOOKUP($B293,'vehicle multiplier'!$B$12:$L$61,(COLUMN(J293)-1)),0)</f>
        <v>0</v>
      </c>
      <c r="K293" s="180">
        <f>ROUND(VLOOKUP($A293,'vehicle multiplier'!$B$2:$M$10,12)*VLOOKUP($A293,'vehicle multiplier'!$B$2:$M$10,(COLUMN(K293)-1))*VLOOKUP($B293,'vehicle multiplier'!$B$12:$L$61,(COLUMN(K293)-1)),0)</f>
        <v>0</v>
      </c>
      <c r="L293" s="180">
        <f>ROUND(VLOOKUP($A293,'vehicle multiplier'!$B$2:$M$10,12)*VLOOKUP($A293,'vehicle multiplier'!$B$2:$M$10,(COLUMN(L293)-1))*VLOOKUP($B293,'vehicle multiplier'!$B$12:$L$61,(COLUMN(L293)-1)),0)</f>
        <v>0</v>
      </c>
    </row>
    <row r="294" spans="1:12" x14ac:dyDescent="0.15">
      <c r="A294" s="138" t="s">
        <v>636</v>
      </c>
      <c r="B294" s="138">
        <v>43</v>
      </c>
      <c r="C294" s="136">
        <f>ROUND(VLOOKUP($A294,'vehicle multiplier'!$B$2:$M$10,12)*VLOOKUP($A294,'vehicle multiplier'!$B$2:$M$10,(COLUMN(C294)-1))*VLOOKUP($B294,'vehicle multiplier'!$B$12:$L$61,(COLUMN(C294)-1)),0)</f>
        <v>2272</v>
      </c>
      <c r="D294" s="136">
        <f>ROUND(VLOOKUP($A294,'vehicle multiplier'!$B$2:$M$10,12)*VLOOKUP($A294,'vehicle multiplier'!$B$2:$M$10,(COLUMN(D294)-1))*VLOOKUP($B294,'vehicle multiplier'!$B$12:$L$61,(COLUMN(D294)-1)),0)</f>
        <v>694</v>
      </c>
      <c r="E294" s="136">
        <f>ROUND(VLOOKUP($A294,'vehicle multiplier'!$B$2:$M$10,12)*VLOOKUP($A294,'vehicle multiplier'!$B$2:$M$10,(COLUMN(E294)-1))*VLOOKUP($B294,'vehicle multiplier'!$B$12:$L$61,(COLUMN(E294)-1)),0)</f>
        <v>595</v>
      </c>
      <c r="F294" s="180">
        <f>ROUND(VLOOKUP($A294,'vehicle multiplier'!$B$2:$M$10,12)*VLOOKUP($A294,'vehicle multiplier'!$B$2:$M$10,(COLUMN(F294)-1))*VLOOKUP($B294,'vehicle multiplier'!$B$12:$L$61,(COLUMN(F294)-1)),0)</f>
        <v>0</v>
      </c>
      <c r="G294" s="180">
        <f>ROUND(VLOOKUP($A294,'vehicle multiplier'!$B$2:$M$10,12)*VLOOKUP($A294,'vehicle multiplier'!$B$2:$M$10,(COLUMN(G294)-1))*VLOOKUP($B294,'vehicle multiplier'!$B$12:$L$61,(COLUMN(G294)-1)),0)</f>
        <v>0</v>
      </c>
      <c r="H294" s="180">
        <f>ROUND(VLOOKUP($A294,'vehicle multiplier'!$B$2:$M$10,12)*VLOOKUP($A294,'vehicle multiplier'!$B$2:$M$10,(COLUMN(H294)-1))*VLOOKUP($B294,'vehicle multiplier'!$B$12:$L$61,(COLUMN(H294)-1)),0)</f>
        <v>0</v>
      </c>
      <c r="I294" s="180">
        <f>ROUND(VLOOKUP($A294,'vehicle multiplier'!$B$2:$M$10,12)*VLOOKUP($A294,'vehicle multiplier'!$B$2:$M$10,(COLUMN(I294)-1))*VLOOKUP($B294,'vehicle multiplier'!$B$12:$L$61,(COLUMN(I294)-1)),0)</f>
        <v>0</v>
      </c>
      <c r="J294" s="180">
        <f>ROUND(VLOOKUP($A294,'vehicle multiplier'!$B$2:$M$10,12)*VLOOKUP($A294,'vehicle multiplier'!$B$2:$M$10,(COLUMN(J294)-1))*VLOOKUP($B294,'vehicle multiplier'!$B$12:$L$61,(COLUMN(J294)-1)),0)</f>
        <v>0</v>
      </c>
      <c r="K294" s="180">
        <f>ROUND(VLOOKUP($A294,'vehicle multiplier'!$B$2:$M$10,12)*VLOOKUP($A294,'vehicle multiplier'!$B$2:$M$10,(COLUMN(K294)-1))*VLOOKUP($B294,'vehicle multiplier'!$B$12:$L$61,(COLUMN(K294)-1)),0)</f>
        <v>0</v>
      </c>
      <c r="L294" s="180">
        <f>ROUND(VLOOKUP($A294,'vehicle multiplier'!$B$2:$M$10,12)*VLOOKUP($A294,'vehicle multiplier'!$B$2:$M$10,(COLUMN(L294)-1))*VLOOKUP($B294,'vehicle multiplier'!$B$12:$L$61,(COLUMN(L294)-1)),0)</f>
        <v>0</v>
      </c>
    </row>
    <row r="295" spans="1:12" x14ac:dyDescent="0.15">
      <c r="A295" s="138" t="s">
        <v>636</v>
      </c>
      <c r="B295" s="138">
        <v>44</v>
      </c>
      <c r="C295" s="136">
        <f>ROUND(VLOOKUP($A295,'vehicle multiplier'!$B$2:$M$10,12)*VLOOKUP($A295,'vehicle multiplier'!$B$2:$M$10,(COLUMN(C295)-1))*VLOOKUP($B295,'vehicle multiplier'!$B$12:$L$61,(COLUMN(C295)-1)),0)</f>
        <v>2297</v>
      </c>
      <c r="D295" s="136">
        <f>ROUND(VLOOKUP($A295,'vehicle multiplier'!$B$2:$M$10,12)*VLOOKUP($A295,'vehicle multiplier'!$B$2:$M$10,(COLUMN(D295)-1))*VLOOKUP($B295,'vehicle multiplier'!$B$12:$L$61,(COLUMN(D295)-1)),0)</f>
        <v>702</v>
      </c>
      <c r="E295" s="136">
        <f>ROUND(VLOOKUP($A295,'vehicle multiplier'!$B$2:$M$10,12)*VLOOKUP($A295,'vehicle multiplier'!$B$2:$M$10,(COLUMN(E295)-1))*VLOOKUP($B295,'vehicle multiplier'!$B$12:$L$61,(COLUMN(E295)-1)),0)</f>
        <v>602</v>
      </c>
      <c r="F295" s="180">
        <f>ROUND(VLOOKUP($A295,'vehicle multiplier'!$B$2:$M$10,12)*VLOOKUP($A295,'vehicle multiplier'!$B$2:$M$10,(COLUMN(F295)-1))*VLOOKUP($B295,'vehicle multiplier'!$B$12:$L$61,(COLUMN(F295)-1)),0)</f>
        <v>0</v>
      </c>
      <c r="G295" s="180">
        <f>ROUND(VLOOKUP($A295,'vehicle multiplier'!$B$2:$M$10,12)*VLOOKUP($A295,'vehicle multiplier'!$B$2:$M$10,(COLUMN(G295)-1))*VLOOKUP($B295,'vehicle multiplier'!$B$12:$L$61,(COLUMN(G295)-1)),0)</f>
        <v>0</v>
      </c>
      <c r="H295" s="180">
        <f>ROUND(VLOOKUP($A295,'vehicle multiplier'!$B$2:$M$10,12)*VLOOKUP($A295,'vehicle multiplier'!$B$2:$M$10,(COLUMN(H295)-1))*VLOOKUP($B295,'vehicle multiplier'!$B$12:$L$61,(COLUMN(H295)-1)),0)</f>
        <v>0</v>
      </c>
      <c r="I295" s="180">
        <f>ROUND(VLOOKUP($A295,'vehicle multiplier'!$B$2:$M$10,12)*VLOOKUP($A295,'vehicle multiplier'!$B$2:$M$10,(COLUMN(I295)-1))*VLOOKUP($B295,'vehicle multiplier'!$B$12:$L$61,(COLUMN(I295)-1)),0)</f>
        <v>0</v>
      </c>
      <c r="J295" s="180">
        <f>ROUND(VLOOKUP($A295,'vehicle multiplier'!$B$2:$M$10,12)*VLOOKUP($A295,'vehicle multiplier'!$B$2:$M$10,(COLUMN(J295)-1))*VLOOKUP($B295,'vehicle multiplier'!$B$12:$L$61,(COLUMN(J295)-1)),0)</f>
        <v>0</v>
      </c>
      <c r="K295" s="180">
        <f>ROUND(VLOOKUP($A295,'vehicle multiplier'!$B$2:$M$10,12)*VLOOKUP($A295,'vehicle multiplier'!$B$2:$M$10,(COLUMN(K295)-1))*VLOOKUP($B295,'vehicle multiplier'!$B$12:$L$61,(COLUMN(K295)-1)),0)</f>
        <v>0</v>
      </c>
      <c r="L295" s="180">
        <f>ROUND(VLOOKUP($A295,'vehicle multiplier'!$B$2:$M$10,12)*VLOOKUP($A295,'vehicle multiplier'!$B$2:$M$10,(COLUMN(L295)-1))*VLOOKUP($B295,'vehicle multiplier'!$B$12:$L$61,(COLUMN(L295)-1)),0)</f>
        <v>0</v>
      </c>
    </row>
    <row r="296" spans="1:12" x14ac:dyDescent="0.15">
      <c r="A296" s="138" t="s">
        <v>636</v>
      </c>
      <c r="B296" s="138">
        <v>45</v>
      </c>
      <c r="C296" s="136">
        <f>ROUND(VLOOKUP($A296,'vehicle multiplier'!$B$2:$M$10,12)*VLOOKUP($A296,'vehicle multiplier'!$B$2:$M$10,(COLUMN(C296)-1))*VLOOKUP($B296,'vehicle multiplier'!$B$12:$L$61,(COLUMN(C296)-1)),0)</f>
        <v>2321</v>
      </c>
      <c r="D296" s="136">
        <f>ROUND(VLOOKUP($A296,'vehicle multiplier'!$B$2:$M$10,12)*VLOOKUP($A296,'vehicle multiplier'!$B$2:$M$10,(COLUMN(D296)-1))*VLOOKUP($B296,'vehicle multiplier'!$B$12:$L$61,(COLUMN(D296)-1)),0)</f>
        <v>709</v>
      </c>
      <c r="E296" s="136">
        <f>ROUND(VLOOKUP($A296,'vehicle multiplier'!$B$2:$M$10,12)*VLOOKUP($A296,'vehicle multiplier'!$B$2:$M$10,(COLUMN(E296)-1))*VLOOKUP($B296,'vehicle multiplier'!$B$12:$L$61,(COLUMN(E296)-1)),0)</f>
        <v>608</v>
      </c>
      <c r="F296" s="180">
        <f>ROUND(VLOOKUP($A296,'vehicle multiplier'!$B$2:$M$10,12)*VLOOKUP($A296,'vehicle multiplier'!$B$2:$M$10,(COLUMN(F296)-1))*VLOOKUP($B296,'vehicle multiplier'!$B$12:$L$61,(COLUMN(F296)-1)),0)</f>
        <v>0</v>
      </c>
      <c r="G296" s="180">
        <f>ROUND(VLOOKUP($A296,'vehicle multiplier'!$B$2:$M$10,12)*VLOOKUP($A296,'vehicle multiplier'!$B$2:$M$10,(COLUMN(G296)-1))*VLOOKUP($B296,'vehicle multiplier'!$B$12:$L$61,(COLUMN(G296)-1)),0)</f>
        <v>0</v>
      </c>
      <c r="H296" s="180">
        <f>ROUND(VLOOKUP($A296,'vehicle multiplier'!$B$2:$M$10,12)*VLOOKUP($A296,'vehicle multiplier'!$B$2:$M$10,(COLUMN(H296)-1))*VLOOKUP($B296,'vehicle multiplier'!$B$12:$L$61,(COLUMN(H296)-1)),0)</f>
        <v>0</v>
      </c>
      <c r="I296" s="180">
        <f>ROUND(VLOOKUP($A296,'vehicle multiplier'!$B$2:$M$10,12)*VLOOKUP($A296,'vehicle multiplier'!$B$2:$M$10,(COLUMN(I296)-1))*VLOOKUP($B296,'vehicle multiplier'!$B$12:$L$61,(COLUMN(I296)-1)),0)</f>
        <v>0</v>
      </c>
      <c r="J296" s="180">
        <f>ROUND(VLOOKUP($A296,'vehicle multiplier'!$B$2:$M$10,12)*VLOOKUP($A296,'vehicle multiplier'!$B$2:$M$10,(COLUMN(J296)-1))*VLOOKUP($B296,'vehicle multiplier'!$B$12:$L$61,(COLUMN(J296)-1)),0)</f>
        <v>0</v>
      </c>
      <c r="K296" s="180">
        <f>ROUND(VLOOKUP($A296,'vehicle multiplier'!$B$2:$M$10,12)*VLOOKUP($A296,'vehicle multiplier'!$B$2:$M$10,(COLUMN(K296)-1))*VLOOKUP($B296,'vehicle multiplier'!$B$12:$L$61,(COLUMN(K296)-1)),0)</f>
        <v>0</v>
      </c>
      <c r="L296" s="180">
        <f>ROUND(VLOOKUP($A296,'vehicle multiplier'!$B$2:$M$10,12)*VLOOKUP($A296,'vehicle multiplier'!$B$2:$M$10,(COLUMN(L296)-1))*VLOOKUP($B296,'vehicle multiplier'!$B$12:$L$61,(COLUMN(L296)-1)),0)</f>
        <v>0</v>
      </c>
    </row>
    <row r="297" spans="1:12" x14ac:dyDescent="0.15">
      <c r="A297" s="138" t="s">
        <v>636</v>
      </c>
      <c r="B297" s="138">
        <v>46</v>
      </c>
      <c r="C297" s="136">
        <f>ROUND(VLOOKUP($A297,'vehicle multiplier'!$B$2:$M$10,12)*VLOOKUP($A297,'vehicle multiplier'!$B$2:$M$10,(COLUMN(C297)-1))*VLOOKUP($B297,'vehicle multiplier'!$B$12:$L$61,(COLUMN(C297)-1)),0)</f>
        <v>2346</v>
      </c>
      <c r="D297" s="136">
        <f>ROUND(VLOOKUP($A297,'vehicle multiplier'!$B$2:$M$10,12)*VLOOKUP($A297,'vehicle multiplier'!$B$2:$M$10,(COLUMN(D297)-1))*VLOOKUP($B297,'vehicle multiplier'!$B$12:$L$61,(COLUMN(D297)-1)),0)</f>
        <v>717</v>
      </c>
      <c r="E297" s="136">
        <f>ROUND(VLOOKUP($A297,'vehicle multiplier'!$B$2:$M$10,12)*VLOOKUP($A297,'vehicle multiplier'!$B$2:$M$10,(COLUMN(E297)-1))*VLOOKUP($B297,'vehicle multiplier'!$B$12:$L$61,(COLUMN(E297)-1)),0)</f>
        <v>615</v>
      </c>
      <c r="F297" s="180">
        <f>ROUND(VLOOKUP($A297,'vehicle multiplier'!$B$2:$M$10,12)*VLOOKUP($A297,'vehicle multiplier'!$B$2:$M$10,(COLUMN(F297)-1))*VLOOKUP($B297,'vehicle multiplier'!$B$12:$L$61,(COLUMN(F297)-1)),0)</f>
        <v>0</v>
      </c>
      <c r="G297" s="180">
        <f>ROUND(VLOOKUP($A297,'vehicle multiplier'!$B$2:$M$10,12)*VLOOKUP($A297,'vehicle multiplier'!$B$2:$M$10,(COLUMN(G297)-1))*VLOOKUP($B297,'vehicle multiplier'!$B$12:$L$61,(COLUMN(G297)-1)),0)</f>
        <v>0</v>
      </c>
      <c r="H297" s="180">
        <f>ROUND(VLOOKUP($A297,'vehicle multiplier'!$B$2:$M$10,12)*VLOOKUP($A297,'vehicle multiplier'!$B$2:$M$10,(COLUMN(H297)-1))*VLOOKUP($B297,'vehicle multiplier'!$B$12:$L$61,(COLUMN(H297)-1)),0)</f>
        <v>0</v>
      </c>
      <c r="I297" s="180">
        <f>ROUND(VLOOKUP($A297,'vehicle multiplier'!$B$2:$M$10,12)*VLOOKUP($A297,'vehicle multiplier'!$B$2:$M$10,(COLUMN(I297)-1))*VLOOKUP($B297,'vehicle multiplier'!$B$12:$L$61,(COLUMN(I297)-1)),0)</f>
        <v>0</v>
      </c>
      <c r="J297" s="180">
        <f>ROUND(VLOOKUP($A297,'vehicle multiplier'!$B$2:$M$10,12)*VLOOKUP($A297,'vehicle multiplier'!$B$2:$M$10,(COLUMN(J297)-1))*VLOOKUP($B297,'vehicle multiplier'!$B$12:$L$61,(COLUMN(J297)-1)),0)</f>
        <v>0</v>
      </c>
      <c r="K297" s="180">
        <f>ROUND(VLOOKUP($A297,'vehicle multiplier'!$B$2:$M$10,12)*VLOOKUP($A297,'vehicle multiplier'!$B$2:$M$10,(COLUMN(K297)-1))*VLOOKUP($B297,'vehicle multiplier'!$B$12:$L$61,(COLUMN(K297)-1)),0)</f>
        <v>0</v>
      </c>
      <c r="L297" s="180">
        <f>ROUND(VLOOKUP($A297,'vehicle multiplier'!$B$2:$M$10,12)*VLOOKUP($A297,'vehicle multiplier'!$B$2:$M$10,(COLUMN(L297)-1))*VLOOKUP($B297,'vehicle multiplier'!$B$12:$L$61,(COLUMN(L297)-1)),0)</f>
        <v>0</v>
      </c>
    </row>
    <row r="298" spans="1:12" x14ac:dyDescent="0.15">
      <c r="A298" s="138" t="s">
        <v>636</v>
      </c>
      <c r="B298" s="138">
        <v>47</v>
      </c>
      <c r="C298" s="136">
        <f>ROUND(VLOOKUP($A298,'vehicle multiplier'!$B$2:$M$10,12)*VLOOKUP($A298,'vehicle multiplier'!$B$2:$M$10,(COLUMN(C298)-1))*VLOOKUP($B298,'vehicle multiplier'!$B$12:$L$61,(COLUMN(C298)-1)),0)</f>
        <v>2370</v>
      </c>
      <c r="D298" s="136">
        <f>ROUND(VLOOKUP($A298,'vehicle multiplier'!$B$2:$M$10,12)*VLOOKUP($A298,'vehicle multiplier'!$B$2:$M$10,(COLUMN(D298)-1))*VLOOKUP($B298,'vehicle multiplier'!$B$12:$L$61,(COLUMN(D298)-1)),0)</f>
        <v>724</v>
      </c>
      <c r="E298" s="136">
        <f>ROUND(VLOOKUP($A298,'vehicle multiplier'!$B$2:$M$10,12)*VLOOKUP($A298,'vehicle multiplier'!$B$2:$M$10,(COLUMN(E298)-1))*VLOOKUP($B298,'vehicle multiplier'!$B$12:$L$61,(COLUMN(E298)-1)),0)</f>
        <v>621</v>
      </c>
      <c r="F298" s="180">
        <f>ROUND(VLOOKUP($A298,'vehicle multiplier'!$B$2:$M$10,12)*VLOOKUP($A298,'vehicle multiplier'!$B$2:$M$10,(COLUMN(F298)-1))*VLOOKUP($B298,'vehicle multiplier'!$B$12:$L$61,(COLUMN(F298)-1)),0)</f>
        <v>0</v>
      </c>
      <c r="G298" s="180">
        <f>ROUND(VLOOKUP($A298,'vehicle multiplier'!$B$2:$M$10,12)*VLOOKUP($A298,'vehicle multiplier'!$B$2:$M$10,(COLUMN(G298)-1))*VLOOKUP($B298,'vehicle multiplier'!$B$12:$L$61,(COLUMN(G298)-1)),0)</f>
        <v>0</v>
      </c>
      <c r="H298" s="180">
        <f>ROUND(VLOOKUP($A298,'vehicle multiplier'!$B$2:$M$10,12)*VLOOKUP($A298,'vehicle multiplier'!$B$2:$M$10,(COLUMN(H298)-1))*VLOOKUP($B298,'vehicle multiplier'!$B$12:$L$61,(COLUMN(H298)-1)),0)</f>
        <v>0</v>
      </c>
      <c r="I298" s="180">
        <f>ROUND(VLOOKUP($A298,'vehicle multiplier'!$B$2:$M$10,12)*VLOOKUP($A298,'vehicle multiplier'!$B$2:$M$10,(COLUMN(I298)-1))*VLOOKUP($B298,'vehicle multiplier'!$B$12:$L$61,(COLUMN(I298)-1)),0)</f>
        <v>0</v>
      </c>
      <c r="J298" s="180">
        <f>ROUND(VLOOKUP($A298,'vehicle multiplier'!$B$2:$M$10,12)*VLOOKUP($A298,'vehicle multiplier'!$B$2:$M$10,(COLUMN(J298)-1))*VLOOKUP($B298,'vehicle multiplier'!$B$12:$L$61,(COLUMN(J298)-1)),0)</f>
        <v>0</v>
      </c>
      <c r="K298" s="180">
        <f>ROUND(VLOOKUP($A298,'vehicle multiplier'!$B$2:$M$10,12)*VLOOKUP($A298,'vehicle multiplier'!$B$2:$M$10,(COLUMN(K298)-1))*VLOOKUP($B298,'vehicle multiplier'!$B$12:$L$61,(COLUMN(K298)-1)),0)</f>
        <v>0</v>
      </c>
      <c r="L298" s="180">
        <f>ROUND(VLOOKUP($A298,'vehicle multiplier'!$B$2:$M$10,12)*VLOOKUP($A298,'vehicle multiplier'!$B$2:$M$10,(COLUMN(L298)-1))*VLOOKUP($B298,'vehicle multiplier'!$B$12:$L$61,(COLUMN(L298)-1)),0)</f>
        <v>0</v>
      </c>
    </row>
    <row r="299" spans="1:12" x14ac:dyDescent="0.15">
      <c r="A299" s="138" t="s">
        <v>636</v>
      </c>
      <c r="B299" s="138">
        <v>48</v>
      </c>
      <c r="C299" s="136">
        <f>ROUND(VLOOKUP($A299,'vehicle multiplier'!$B$2:$M$10,12)*VLOOKUP($A299,'vehicle multiplier'!$B$2:$M$10,(COLUMN(C299)-1))*VLOOKUP($B299,'vehicle multiplier'!$B$12:$L$61,(COLUMN(C299)-1)),0)</f>
        <v>2395</v>
      </c>
      <c r="D299" s="136">
        <f>ROUND(VLOOKUP($A299,'vehicle multiplier'!$B$2:$M$10,12)*VLOOKUP($A299,'vehicle multiplier'!$B$2:$M$10,(COLUMN(D299)-1))*VLOOKUP($B299,'vehicle multiplier'!$B$12:$L$61,(COLUMN(D299)-1)),0)</f>
        <v>732</v>
      </c>
      <c r="E299" s="136">
        <f>ROUND(VLOOKUP($A299,'vehicle multiplier'!$B$2:$M$10,12)*VLOOKUP($A299,'vehicle multiplier'!$B$2:$M$10,(COLUMN(E299)-1))*VLOOKUP($B299,'vehicle multiplier'!$B$12:$L$61,(COLUMN(E299)-1)),0)</f>
        <v>628</v>
      </c>
      <c r="F299" s="180">
        <f>ROUND(VLOOKUP($A299,'vehicle multiplier'!$B$2:$M$10,12)*VLOOKUP($A299,'vehicle multiplier'!$B$2:$M$10,(COLUMN(F299)-1))*VLOOKUP($B299,'vehicle multiplier'!$B$12:$L$61,(COLUMN(F299)-1)),0)</f>
        <v>0</v>
      </c>
      <c r="G299" s="180">
        <f>ROUND(VLOOKUP($A299,'vehicle multiplier'!$B$2:$M$10,12)*VLOOKUP($A299,'vehicle multiplier'!$B$2:$M$10,(COLUMN(G299)-1))*VLOOKUP($B299,'vehicle multiplier'!$B$12:$L$61,(COLUMN(G299)-1)),0)</f>
        <v>0</v>
      </c>
      <c r="H299" s="180">
        <f>ROUND(VLOOKUP($A299,'vehicle multiplier'!$B$2:$M$10,12)*VLOOKUP($A299,'vehicle multiplier'!$B$2:$M$10,(COLUMN(H299)-1))*VLOOKUP($B299,'vehicle multiplier'!$B$12:$L$61,(COLUMN(H299)-1)),0)</f>
        <v>0</v>
      </c>
      <c r="I299" s="180">
        <f>ROUND(VLOOKUP($A299,'vehicle multiplier'!$B$2:$M$10,12)*VLOOKUP($A299,'vehicle multiplier'!$B$2:$M$10,(COLUMN(I299)-1))*VLOOKUP($B299,'vehicle multiplier'!$B$12:$L$61,(COLUMN(I299)-1)),0)</f>
        <v>0</v>
      </c>
      <c r="J299" s="180">
        <f>ROUND(VLOOKUP($A299,'vehicle multiplier'!$B$2:$M$10,12)*VLOOKUP($A299,'vehicle multiplier'!$B$2:$M$10,(COLUMN(J299)-1))*VLOOKUP($B299,'vehicle multiplier'!$B$12:$L$61,(COLUMN(J299)-1)),0)</f>
        <v>0</v>
      </c>
      <c r="K299" s="180">
        <f>ROUND(VLOOKUP($A299,'vehicle multiplier'!$B$2:$M$10,12)*VLOOKUP($A299,'vehicle multiplier'!$B$2:$M$10,(COLUMN(K299)-1))*VLOOKUP($B299,'vehicle multiplier'!$B$12:$L$61,(COLUMN(K299)-1)),0)</f>
        <v>0</v>
      </c>
      <c r="L299" s="180">
        <f>ROUND(VLOOKUP($A299,'vehicle multiplier'!$B$2:$M$10,12)*VLOOKUP($A299,'vehicle multiplier'!$B$2:$M$10,(COLUMN(L299)-1))*VLOOKUP($B299,'vehicle multiplier'!$B$12:$L$61,(COLUMN(L299)-1)),0)</f>
        <v>0</v>
      </c>
    </row>
    <row r="300" spans="1:12" x14ac:dyDescent="0.15">
      <c r="A300" s="138" t="s">
        <v>636</v>
      </c>
      <c r="B300" s="138">
        <v>49</v>
      </c>
      <c r="C300" s="136">
        <f>ROUND(VLOOKUP($A300,'vehicle multiplier'!$B$2:$M$10,12)*VLOOKUP($A300,'vehicle multiplier'!$B$2:$M$10,(COLUMN(C300)-1))*VLOOKUP($B300,'vehicle multiplier'!$B$12:$L$61,(COLUMN(C300)-1)),0)</f>
        <v>2419</v>
      </c>
      <c r="D300" s="136">
        <f>ROUND(VLOOKUP($A300,'vehicle multiplier'!$B$2:$M$10,12)*VLOOKUP($A300,'vehicle multiplier'!$B$2:$M$10,(COLUMN(D300)-1))*VLOOKUP($B300,'vehicle multiplier'!$B$12:$L$61,(COLUMN(D300)-1)),0)</f>
        <v>739</v>
      </c>
      <c r="E300" s="136">
        <f>ROUND(VLOOKUP($A300,'vehicle multiplier'!$B$2:$M$10,12)*VLOOKUP($A300,'vehicle multiplier'!$B$2:$M$10,(COLUMN(E300)-1))*VLOOKUP($B300,'vehicle multiplier'!$B$12:$L$61,(COLUMN(E300)-1)),0)</f>
        <v>634</v>
      </c>
      <c r="F300" s="180">
        <f>ROUND(VLOOKUP($A300,'vehicle multiplier'!$B$2:$M$10,12)*VLOOKUP($A300,'vehicle multiplier'!$B$2:$M$10,(COLUMN(F300)-1))*VLOOKUP($B300,'vehicle multiplier'!$B$12:$L$61,(COLUMN(F300)-1)),0)</f>
        <v>0</v>
      </c>
      <c r="G300" s="180">
        <f>ROUND(VLOOKUP($A300,'vehicle multiplier'!$B$2:$M$10,12)*VLOOKUP($A300,'vehicle multiplier'!$B$2:$M$10,(COLUMN(G300)-1))*VLOOKUP($B300,'vehicle multiplier'!$B$12:$L$61,(COLUMN(G300)-1)),0)</f>
        <v>0</v>
      </c>
      <c r="H300" s="180">
        <f>ROUND(VLOOKUP($A300,'vehicle multiplier'!$B$2:$M$10,12)*VLOOKUP($A300,'vehicle multiplier'!$B$2:$M$10,(COLUMN(H300)-1))*VLOOKUP($B300,'vehicle multiplier'!$B$12:$L$61,(COLUMN(H300)-1)),0)</f>
        <v>0</v>
      </c>
      <c r="I300" s="180">
        <f>ROUND(VLOOKUP($A300,'vehicle multiplier'!$B$2:$M$10,12)*VLOOKUP($A300,'vehicle multiplier'!$B$2:$M$10,(COLUMN(I300)-1))*VLOOKUP($B300,'vehicle multiplier'!$B$12:$L$61,(COLUMN(I300)-1)),0)</f>
        <v>0</v>
      </c>
      <c r="J300" s="180">
        <f>ROUND(VLOOKUP($A300,'vehicle multiplier'!$B$2:$M$10,12)*VLOOKUP($A300,'vehicle multiplier'!$B$2:$M$10,(COLUMN(J300)-1))*VLOOKUP($B300,'vehicle multiplier'!$B$12:$L$61,(COLUMN(J300)-1)),0)</f>
        <v>0</v>
      </c>
      <c r="K300" s="180">
        <f>ROUND(VLOOKUP($A300,'vehicle multiplier'!$B$2:$M$10,12)*VLOOKUP($A300,'vehicle multiplier'!$B$2:$M$10,(COLUMN(K300)-1))*VLOOKUP($B300,'vehicle multiplier'!$B$12:$L$61,(COLUMN(K300)-1)),0)</f>
        <v>0</v>
      </c>
      <c r="L300" s="180">
        <f>ROUND(VLOOKUP($A300,'vehicle multiplier'!$B$2:$M$10,12)*VLOOKUP($A300,'vehicle multiplier'!$B$2:$M$10,(COLUMN(L300)-1))*VLOOKUP($B300,'vehicle multiplier'!$B$12:$L$61,(COLUMN(L300)-1)),0)</f>
        <v>0</v>
      </c>
    </row>
    <row r="301" spans="1:12" x14ac:dyDescent="0.15">
      <c r="A301" s="138" t="s">
        <v>636</v>
      </c>
      <c r="B301" s="138">
        <v>50</v>
      </c>
      <c r="C301" s="136">
        <f>ROUND(VLOOKUP($A301,'vehicle multiplier'!$B$2:$M$10,12)*VLOOKUP($A301,'vehicle multiplier'!$B$2:$M$10,(COLUMN(C301)-1))*VLOOKUP($B301,'vehicle multiplier'!$B$12:$L$61,(COLUMN(C301)-1)),0)</f>
        <v>2443</v>
      </c>
      <c r="D301" s="136">
        <f>ROUND(VLOOKUP($A301,'vehicle multiplier'!$B$2:$M$10,12)*VLOOKUP($A301,'vehicle multiplier'!$B$2:$M$10,(COLUMN(D301)-1))*VLOOKUP($B301,'vehicle multiplier'!$B$12:$L$61,(COLUMN(D301)-1)),0)</f>
        <v>747</v>
      </c>
      <c r="E301" s="136">
        <f>ROUND(VLOOKUP($A301,'vehicle multiplier'!$B$2:$M$10,12)*VLOOKUP($A301,'vehicle multiplier'!$B$2:$M$10,(COLUMN(E301)-1))*VLOOKUP($B301,'vehicle multiplier'!$B$12:$L$61,(COLUMN(E301)-1)),0)</f>
        <v>640</v>
      </c>
      <c r="F301" s="180">
        <f>ROUND(VLOOKUP($A301,'vehicle multiplier'!$B$2:$M$10,12)*VLOOKUP($A301,'vehicle multiplier'!$B$2:$M$10,(COLUMN(F301)-1))*VLOOKUP($B301,'vehicle multiplier'!$B$12:$L$61,(COLUMN(F301)-1)),0)</f>
        <v>0</v>
      </c>
      <c r="G301" s="180">
        <f>ROUND(VLOOKUP($A301,'vehicle multiplier'!$B$2:$M$10,12)*VLOOKUP($A301,'vehicle multiplier'!$B$2:$M$10,(COLUMN(G301)-1))*VLOOKUP($B301,'vehicle multiplier'!$B$12:$L$61,(COLUMN(G301)-1)),0)</f>
        <v>0</v>
      </c>
      <c r="H301" s="180">
        <f>ROUND(VLOOKUP($A301,'vehicle multiplier'!$B$2:$M$10,12)*VLOOKUP($A301,'vehicle multiplier'!$B$2:$M$10,(COLUMN(H301)-1))*VLOOKUP($B301,'vehicle multiplier'!$B$12:$L$61,(COLUMN(H301)-1)),0)</f>
        <v>0</v>
      </c>
      <c r="I301" s="180">
        <f>ROUND(VLOOKUP($A301,'vehicle multiplier'!$B$2:$M$10,12)*VLOOKUP($A301,'vehicle multiplier'!$B$2:$M$10,(COLUMN(I301)-1))*VLOOKUP($B301,'vehicle multiplier'!$B$12:$L$61,(COLUMN(I301)-1)),0)</f>
        <v>0</v>
      </c>
      <c r="J301" s="180">
        <f>ROUND(VLOOKUP($A301,'vehicle multiplier'!$B$2:$M$10,12)*VLOOKUP($A301,'vehicle multiplier'!$B$2:$M$10,(COLUMN(J301)-1))*VLOOKUP($B301,'vehicle multiplier'!$B$12:$L$61,(COLUMN(J301)-1)),0)</f>
        <v>0</v>
      </c>
      <c r="K301" s="180">
        <f>ROUND(VLOOKUP($A301,'vehicle multiplier'!$B$2:$M$10,12)*VLOOKUP($A301,'vehicle multiplier'!$B$2:$M$10,(COLUMN(K301)-1))*VLOOKUP($B301,'vehicle multiplier'!$B$12:$L$61,(COLUMN(K301)-1)),0)</f>
        <v>0</v>
      </c>
      <c r="L301" s="180">
        <f>ROUND(VLOOKUP($A301,'vehicle multiplier'!$B$2:$M$10,12)*VLOOKUP($A301,'vehicle multiplier'!$B$2:$M$10,(COLUMN(L301)-1))*VLOOKUP($B301,'vehicle multiplier'!$B$12:$L$61,(COLUMN(L301)-1)),0)</f>
        <v>0</v>
      </c>
    </row>
    <row r="302" spans="1:12" x14ac:dyDescent="0.15">
      <c r="A302" s="138" t="s">
        <v>632</v>
      </c>
      <c r="B302" s="138">
        <v>1</v>
      </c>
      <c r="C302" s="136">
        <f>ROUND(VLOOKUP($A302,'vehicle multiplier'!$B$2:$M$10,12)*VLOOKUP($A302,'vehicle multiplier'!$B$2:$M$10,(COLUMN(C302)-1))*VLOOKUP($B302,'vehicle multiplier'!$B$12:$L$61,(COLUMN(C302)-1)),0)</f>
        <v>1692</v>
      </c>
      <c r="D302" s="136">
        <f>ROUND(VLOOKUP($A302,'vehicle multiplier'!$B$2:$M$10,12)*VLOOKUP($A302,'vehicle multiplier'!$B$2:$M$10,(COLUMN(D302)-1))*VLOOKUP($B302,'vehicle multiplier'!$B$12:$L$61,(COLUMN(D302)-1)),0)</f>
        <v>423</v>
      </c>
      <c r="E302" s="136">
        <f>ROUND(VLOOKUP($A302,'vehicle multiplier'!$B$2:$M$10,12)*VLOOKUP($A302,'vehicle multiplier'!$B$2:$M$10,(COLUMN(E302)-1))*VLOOKUP($B302,'vehicle multiplier'!$B$12:$L$61,(COLUMN(E302)-1)),0)</f>
        <v>399</v>
      </c>
      <c r="F302" s="180">
        <f>ROUND(VLOOKUP($A302,'vehicle multiplier'!$B$2:$M$10,12)*VLOOKUP($A302,'vehicle multiplier'!$B$2:$M$10,(COLUMN(F302)-1))*VLOOKUP($B302,'vehicle multiplier'!$B$12:$L$61,(COLUMN(F302)-1)),0)</f>
        <v>0</v>
      </c>
      <c r="G302" s="180">
        <f>ROUND(VLOOKUP($A302,'vehicle multiplier'!$B$2:$M$10,12)*VLOOKUP($A302,'vehicle multiplier'!$B$2:$M$10,(COLUMN(G302)-1))*VLOOKUP($B302,'vehicle multiplier'!$B$12:$L$61,(COLUMN(G302)-1)),0)</f>
        <v>0</v>
      </c>
      <c r="H302" s="180">
        <f>ROUND(VLOOKUP($A302,'vehicle multiplier'!$B$2:$M$10,12)*VLOOKUP($A302,'vehicle multiplier'!$B$2:$M$10,(COLUMN(H302)-1))*VLOOKUP($B302,'vehicle multiplier'!$B$12:$L$61,(COLUMN(H302)-1)),0)</f>
        <v>0</v>
      </c>
      <c r="I302" s="180">
        <f>ROUND(VLOOKUP($A302,'vehicle multiplier'!$B$2:$M$10,12)*VLOOKUP($A302,'vehicle multiplier'!$B$2:$M$10,(COLUMN(I302)-1))*VLOOKUP($B302,'vehicle multiplier'!$B$12:$L$61,(COLUMN(I302)-1)),0)</f>
        <v>0</v>
      </c>
      <c r="J302" s="180">
        <f>ROUND(VLOOKUP($A302,'vehicle multiplier'!$B$2:$M$10,12)*VLOOKUP($A302,'vehicle multiplier'!$B$2:$M$10,(COLUMN(J302)-1))*VLOOKUP($B302,'vehicle multiplier'!$B$12:$L$61,(COLUMN(J302)-1)),0)</f>
        <v>0</v>
      </c>
      <c r="K302" s="180">
        <f>ROUND(VLOOKUP($A302,'vehicle multiplier'!$B$2:$M$10,12)*VLOOKUP($A302,'vehicle multiplier'!$B$2:$M$10,(COLUMN(K302)-1))*VLOOKUP($B302,'vehicle multiplier'!$B$12:$L$61,(COLUMN(K302)-1)),0)</f>
        <v>0</v>
      </c>
      <c r="L302" s="180">
        <f>ROUND(VLOOKUP($A302,'vehicle multiplier'!$B$2:$M$10,12)*VLOOKUP($A302,'vehicle multiplier'!$B$2:$M$10,(COLUMN(L302)-1))*VLOOKUP($B302,'vehicle multiplier'!$B$12:$L$61,(COLUMN(L302)-1)),0)</f>
        <v>0</v>
      </c>
    </row>
    <row r="303" spans="1:12" x14ac:dyDescent="0.15">
      <c r="A303" s="138" t="s">
        <v>632</v>
      </c>
      <c r="B303" s="138">
        <v>2</v>
      </c>
      <c r="C303" s="136">
        <f>ROUND(VLOOKUP($A303,'vehicle multiplier'!$B$2:$M$10,12)*VLOOKUP($A303,'vehicle multiplier'!$B$2:$M$10,(COLUMN(C303)-1))*VLOOKUP($B303,'vehicle multiplier'!$B$12:$L$61,(COLUMN(C303)-1)),0)</f>
        <v>1725</v>
      </c>
      <c r="D303" s="136">
        <f>ROUND(VLOOKUP($A303,'vehicle multiplier'!$B$2:$M$10,12)*VLOOKUP($A303,'vehicle multiplier'!$B$2:$M$10,(COLUMN(D303)-1))*VLOOKUP($B303,'vehicle multiplier'!$B$12:$L$61,(COLUMN(D303)-1)),0)</f>
        <v>431</v>
      </c>
      <c r="E303" s="136">
        <f>ROUND(VLOOKUP($A303,'vehicle multiplier'!$B$2:$M$10,12)*VLOOKUP($A303,'vehicle multiplier'!$B$2:$M$10,(COLUMN(E303)-1))*VLOOKUP($B303,'vehicle multiplier'!$B$12:$L$61,(COLUMN(E303)-1)),0)</f>
        <v>407</v>
      </c>
      <c r="F303" s="180">
        <f>ROUND(VLOOKUP($A303,'vehicle multiplier'!$B$2:$M$10,12)*VLOOKUP($A303,'vehicle multiplier'!$B$2:$M$10,(COLUMN(F303)-1))*VLOOKUP($B303,'vehicle multiplier'!$B$12:$L$61,(COLUMN(F303)-1)),0)</f>
        <v>0</v>
      </c>
      <c r="G303" s="180">
        <f>ROUND(VLOOKUP($A303,'vehicle multiplier'!$B$2:$M$10,12)*VLOOKUP($A303,'vehicle multiplier'!$B$2:$M$10,(COLUMN(G303)-1))*VLOOKUP($B303,'vehicle multiplier'!$B$12:$L$61,(COLUMN(G303)-1)),0)</f>
        <v>0</v>
      </c>
      <c r="H303" s="180">
        <f>ROUND(VLOOKUP($A303,'vehicle multiplier'!$B$2:$M$10,12)*VLOOKUP($A303,'vehicle multiplier'!$B$2:$M$10,(COLUMN(H303)-1))*VLOOKUP($B303,'vehicle multiplier'!$B$12:$L$61,(COLUMN(H303)-1)),0)</f>
        <v>0</v>
      </c>
      <c r="I303" s="180">
        <f>ROUND(VLOOKUP($A303,'vehicle multiplier'!$B$2:$M$10,12)*VLOOKUP($A303,'vehicle multiplier'!$B$2:$M$10,(COLUMN(I303)-1))*VLOOKUP($B303,'vehicle multiplier'!$B$12:$L$61,(COLUMN(I303)-1)),0)</f>
        <v>0</v>
      </c>
      <c r="J303" s="180">
        <f>ROUND(VLOOKUP($A303,'vehicle multiplier'!$B$2:$M$10,12)*VLOOKUP($A303,'vehicle multiplier'!$B$2:$M$10,(COLUMN(J303)-1))*VLOOKUP($B303,'vehicle multiplier'!$B$12:$L$61,(COLUMN(J303)-1)),0)</f>
        <v>0</v>
      </c>
      <c r="K303" s="180">
        <f>ROUND(VLOOKUP($A303,'vehicle multiplier'!$B$2:$M$10,12)*VLOOKUP($A303,'vehicle multiplier'!$B$2:$M$10,(COLUMN(K303)-1))*VLOOKUP($B303,'vehicle multiplier'!$B$12:$L$61,(COLUMN(K303)-1)),0)</f>
        <v>0</v>
      </c>
      <c r="L303" s="180">
        <f>ROUND(VLOOKUP($A303,'vehicle multiplier'!$B$2:$M$10,12)*VLOOKUP($A303,'vehicle multiplier'!$B$2:$M$10,(COLUMN(L303)-1))*VLOOKUP($B303,'vehicle multiplier'!$B$12:$L$61,(COLUMN(L303)-1)),0)</f>
        <v>0</v>
      </c>
    </row>
    <row r="304" spans="1:12" x14ac:dyDescent="0.15">
      <c r="A304" s="138" t="s">
        <v>632</v>
      </c>
      <c r="B304" s="138">
        <v>3</v>
      </c>
      <c r="C304" s="136">
        <f>ROUND(VLOOKUP($A304,'vehicle multiplier'!$B$2:$M$10,12)*VLOOKUP($A304,'vehicle multiplier'!$B$2:$M$10,(COLUMN(C304)-1))*VLOOKUP($B304,'vehicle multiplier'!$B$12:$L$61,(COLUMN(C304)-1)),0)</f>
        <v>1759</v>
      </c>
      <c r="D304" s="136">
        <f>ROUND(VLOOKUP($A304,'vehicle multiplier'!$B$2:$M$10,12)*VLOOKUP($A304,'vehicle multiplier'!$B$2:$M$10,(COLUMN(D304)-1))*VLOOKUP($B304,'vehicle multiplier'!$B$12:$L$61,(COLUMN(D304)-1)),0)</f>
        <v>440</v>
      </c>
      <c r="E304" s="136">
        <f>ROUND(VLOOKUP($A304,'vehicle multiplier'!$B$2:$M$10,12)*VLOOKUP($A304,'vehicle multiplier'!$B$2:$M$10,(COLUMN(E304)-1))*VLOOKUP($B304,'vehicle multiplier'!$B$12:$L$61,(COLUMN(E304)-1)),0)</f>
        <v>415</v>
      </c>
      <c r="F304" s="180">
        <f>ROUND(VLOOKUP($A304,'vehicle multiplier'!$B$2:$M$10,12)*VLOOKUP($A304,'vehicle multiplier'!$B$2:$M$10,(COLUMN(F304)-1))*VLOOKUP($B304,'vehicle multiplier'!$B$12:$L$61,(COLUMN(F304)-1)),0)</f>
        <v>0</v>
      </c>
      <c r="G304" s="180">
        <f>ROUND(VLOOKUP($A304,'vehicle multiplier'!$B$2:$M$10,12)*VLOOKUP($A304,'vehicle multiplier'!$B$2:$M$10,(COLUMN(G304)-1))*VLOOKUP($B304,'vehicle multiplier'!$B$12:$L$61,(COLUMN(G304)-1)),0)</f>
        <v>0</v>
      </c>
      <c r="H304" s="180">
        <f>ROUND(VLOOKUP($A304,'vehicle multiplier'!$B$2:$M$10,12)*VLOOKUP($A304,'vehicle multiplier'!$B$2:$M$10,(COLUMN(H304)-1))*VLOOKUP($B304,'vehicle multiplier'!$B$12:$L$61,(COLUMN(H304)-1)),0)</f>
        <v>0</v>
      </c>
      <c r="I304" s="180">
        <f>ROUND(VLOOKUP($A304,'vehicle multiplier'!$B$2:$M$10,12)*VLOOKUP($A304,'vehicle multiplier'!$B$2:$M$10,(COLUMN(I304)-1))*VLOOKUP($B304,'vehicle multiplier'!$B$12:$L$61,(COLUMN(I304)-1)),0)</f>
        <v>0</v>
      </c>
      <c r="J304" s="180">
        <f>ROUND(VLOOKUP($A304,'vehicle multiplier'!$B$2:$M$10,12)*VLOOKUP($A304,'vehicle multiplier'!$B$2:$M$10,(COLUMN(J304)-1))*VLOOKUP($B304,'vehicle multiplier'!$B$12:$L$61,(COLUMN(J304)-1)),0)</f>
        <v>0</v>
      </c>
      <c r="K304" s="180">
        <f>ROUND(VLOOKUP($A304,'vehicle multiplier'!$B$2:$M$10,12)*VLOOKUP($A304,'vehicle multiplier'!$B$2:$M$10,(COLUMN(K304)-1))*VLOOKUP($B304,'vehicle multiplier'!$B$12:$L$61,(COLUMN(K304)-1)),0)</f>
        <v>0</v>
      </c>
      <c r="L304" s="180">
        <f>ROUND(VLOOKUP($A304,'vehicle multiplier'!$B$2:$M$10,12)*VLOOKUP($A304,'vehicle multiplier'!$B$2:$M$10,(COLUMN(L304)-1))*VLOOKUP($B304,'vehicle multiplier'!$B$12:$L$61,(COLUMN(L304)-1)),0)</f>
        <v>0</v>
      </c>
    </row>
    <row r="305" spans="1:12" x14ac:dyDescent="0.15">
      <c r="A305" s="138" t="s">
        <v>632</v>
      </c>
      <c r="B305" s="138">
        <v>4</v>
      </c>
      <c r="C305" s="136">
        <f>ROUND(VLOOKUP($A305,'vehicle multiplier'!$B$2:$M$10,12)*VLOOKUP($A305,'vehicle multiplier'!$B$2:$M$10,(COLUMN(C305)-1))*VLOOKUP($B305,'vehicle multiplier'!$B$12:$L$61,(COLUMN(C305)-1)),0)</f>
        <v>1792</v>
      </c>
      <c r="D305" s="136">
        <f>ROUND(VLOOKUP($A305,'vehicle multiplier'!$B$2:$M$10,12)*VLOOKUP($A305,'vehicle multiplier'!$B$2:$M$10,(COLUMN(D305)-1))*VLOOKUP($B305,'vehicle multiplier'!$B$12:$L$61,(COLUMN(D305)-1)),0)</f>
        <v>448</v>
      </c>
      <c r="E305" s="136">
        <f>ROUND(VLOOKUP($A305,'vehicle multiplier'!$B$2:$M$10,12)*VLOOKUP($A305,'vehicle multiplier'!$B$2:$M$10,(COLUMN(E305)-1))*VLOOKUP($B305,'vehicle multiplier'!$B$12:$L$61,(COLUMN(E305)-1)),0)</f>
        <v>423</v>
      </c>
      <c r="F305" s="180">
        <f>ROUND(VLOOKUP($A305,'vehicle multiplier'!$B$2:$M$10,12)*VLOOKUP($A305,'vehicle multiplier'!$B$2:$M$10,(COLUMN(F305)-1))*VLOOKUP($B305,'vehicle multiplier'!$B$12:$L$61,(COLUMN(F305)-1)),0)</f>
        <v>0</v>
      </c>
      <c r="G305" s="180">
        <f>ROUND(VLOOKUP($A305,'vehicle multiplier'!$B$2:$M$10,12)*VLOOKUP($A305,'vehicle multiplier'!$B$2:$M$10,(COLUMN(G305)-1))*VLOOKUP($B305,'vehicle multiplier'!$B$12:$L$61,(COLUMN(G305)-1)),0)</f>
        <v>0</v>
      </c>
      <c r="H305" s="180">
        <f>ROUND(VLOOKUP($A305,'vehicle multiplier'!$B$2:$M$10,12)*VLOOKUP($A305,'vehicle multiplier'!$B$2:$M$10,(COLUMN(H305)-1))*VLOOKUP($B305,'vehicle multiplier'!$B$12:$L$61,(COLUMN(H305)-1)),0)</f>
        <v>0</v>
      </c>
      <c r="I305" s="180">
        <f>ROUND(VLOOKUP($A305,'vehicle multiplier'!$B$2:$M$10,12)*VLOOKUP($A305,'vehicle multiplier'!$B$2:$M$10,(COLUMN(I305)-1))*VLOOKUP($B305,'vehicle multiplier'!$B$12:$L$61,(COLUMN(I305)-1)),0)</f>
        <v>0</v>
      </c>
      <c r="J305" s="180">
        <f>ROUND(VLOOKUP($A305,'vehicle multiplier'!$B$2:$M$10,12)*VLOOKUP($A305,'vehicle multiplier'!$B$2:$M$10,(COLUMN(J305)-1))*VLOOKUP($B305,'vehicle multiplier'!$B$12:$L$61,(COLUMN(J305)-1)),0)</f>
        <v>0</v>
      </c>
      <c r="K305" s="180">
        <f>ROUND(VLOOKUP($A305,'vehicle multiplier'!$B$2:$M$10,12)*VLOOKUP($A305,'vehicle multiplier'!$B$2:$M$10,(COLUMN(K305)-1))*VLOOKUP($B305,'vehicle multiplier'!$B$12:$L$61,(COLUMN(K305)-1)),0)</f>
        <v>0</v>
      </c>
      <c r="L305" s="180">
        <f>ROUND(VLOOKUP($A305,'vehicle multiplier'!$B$2:$M$10,12)*VLOOKUP($A305,'vehicle multiplier'!$B$2:$M$10,(COLUMN(L305)-1))*VLOOKUP($B305,'vehicle multiplier'!$B$12:$L$61,(COLUMN(L305)-1)),0)</f>
        <v>0</v>
      </c>
    </row>
    <row r="306" spans="1:12" x14ac:dyDescent="0.15">
      <c r="A306" s="138" t="s">
        <v>632</v>
      </c>
      <c r="B306" s="138">
        <v>5</v>
      </c>
      <c r="C306" s="136">
        <f>ROUND(VLOOKUP($A306,'vehicle multiplier'!$B$2:$M$10,12)*VLOOKUP($A306,'vehicle multiplier'!$B$2:$M$10,(COLUMN(C306)-1))*VLOOKUP($B306,'vehicle multiplier'!$B$12:$L$61,(COLUMN(C306)-1)),0)</f>
        <v>1825</v>
      </c>
      <c r="D306" s="136">
        <f>ROUND(VLOOKUP($A306,'vehicle multiplier'!$B$2:$M$10,12)*VLOOKUP($A306,'vehicle multiplier'!$B$2:$M$10,(COLUMN(D306)-1))*VLOOKUP($B306,'vehicle multiplier'!$B$12:$L$61,(COLUMN(D306)-1)),0)</f>
        <v>456</v>
      </c>
      <c r="E306" s="136">
        <f>ROUND(VLOOKUP($A306,'vehicle multiplier'!$B$2:$M$10,12)*VLOOKUP($A306,'vehicle multiplier'!$B$2:$M$10,(COLUMN(E306)-1))*VLOOKUP($B306,'vehicle multiplier'!$B$12:$L$61,(COLUMN(E306)-1)),0)</f>
        <v>430</v>
      </c>
      <c r="F306" s="180">
        <f>ROUND(VLOOKUP($A306,'vehicle multiplier'!$B$2:$M$10,12)*VLOOKUP($A306,'vehicle multiplier'!$B$2:$M$10,(COLUMN(F306)-1))*VLOOKUP($B306,'vehicle multiplier'!$B$12:$L$61,(COLUMN(F306)-1)),0)</f>
        <v>0</v>
      </c>
      <c r="G306" s="180">
        <f>ROUND(VLOOKUP($A306,'vehicle multiplier'!$B$2:$M$10,12)*VLOOKUP($A306,'vehicle multiplier'!$B$2:$M$10,(COLUMN(G306)-1))*VLOOKUP($B306,'vehicle multiplier'!$B$12:$L$61,(COLUMN(G306)-1)),0)</f>
        <v>0</v>
      </c>
      <c r="H306" s="180">
        <f>ROUND(VLOOKUP($A306,'vehicle multiplier'!$B$2:$M$10,12)*VLOOKUP($A306,'vehicle multiplier'!$B$2:$M$10,(COLUMN(H306)-1))*VLOOKUP($B306,'vehicle multiplier'!$B$12:$L$61,(COLUMN(H306)-1)),0)</f>
        <v>0</v>
      </c>
      <c r="I306" s="180">
        <f>ROUND(VLOOKUP($A306,'vehicle multiplier'!$B$2:$M$10,12)*VLOOKUP($A306,'vehicle multiplier'!$B$2:$M$10,(COLUMN(I306)-1))*VLOOKUP($B306,'vehicle multiplier'!$B$12:$L$61,(COLUMN(I306)-1)),0)</f>
        <v>0</v>
      </c>
      <c r="J306" s="180">
        <f>ROUND(VLOOKUP($A306,'vehicle multiplier'!$B$2:$M$10,12)*VLOOKUP($A306,'vehicle multiplier'!$B$2:$M$10,(COLUMN(J306)-1))*VLOOKUP($B306,'vehicle multiplier'!$B$12:$L$61,(COLUMN(J306)-1)),0)</f>
        <v>0</v>
      </c>
      <c r="K306" s="180">
        <f>ROUND(VLOOKUP($A306,'vehicle multiplier'!$B$2:$M$10,12)*VLOOKUP($A306,'vehicle multiplier'!$B$2:$M$10,(COLUMN(K306)-1))*VLOOKUP($B306,'vehicle multiplier'!$B$12:$L$61,(COLUMN(K306)-1)),0)</f>
        <v>0</v>
      </c>
      <c r="L306" s="180">
        <f>ROUND(VLOOKUP($A306,'vehicle multiplier'!$B$2:$M$10,12)*VLOOKUP($A306,'vehicle multiplier'!$B$2:$M$10,(COLUMN(L306)-1))*VLOOKUP($B306,'vehicle multiplier'!$B$12:$L$61,(COLUMN(L306)-1)),0)</f>
        <v>0</v>
      </c>
    </row>
    <row r="307" spans="1:12" x14ac:dyDescent="0.15">
      <c r="A307" s="138" t="s">
        <v>632</v>
      </c>
      <c r="B307" s="138">
        <v>6</v>
      </c>
      <c r="C307" s="136">
        <f>ROUND(VLOOKUP($A307,'vehicle multiplier'!$B$2:$M$10,12)*VLOOKUP($A307,'vehicle multiplier'!$B$2:$M$10,(COLUMN(C307)-1))*VLOOKUP($B307,'vehicle multiplier'!$B$12:$L$61,(COLUMN(C307)-1)),0)</f>
        <v>1858</v>
      </c>
      <c r="D307" s="136">
        <f>ROUND(VLOOKUP($A307,'vehicle multiplier'!$B$2:$M$10,12)*VLOOKUP($A307,'vehicle multiplier'!$B$2:$M$10,(COLUMN(D307)-1))*VLOOKUP($B307,'vehicle multiplier'!$B$12:$L$61,(COLUMN(D307)-1)),0)</f>
        <v>465</v>
      </c>
      <c r="E307" s="136">
        <f>ROUND(VLOOKUP($A307,'vehicle multiplier'!$B$2:$M$10,12)*VLOOKUP($A307,'vehicle multiplier'!$B$2:$M$10,(COLUMN(E307)-1))*VLOOKUP($B307,'vehicle multiplier'!$B$12:$L$61,(COLUMN(E307)-1)),0)</f>
        <v>438</v>
      </c>
      <c r="F307" s="180">
        <f>ROUND(VLOOKUP($A307,'vehicle multiplier'!$B$2:$M$10,12)*VLOOKUP($A307,'vehicle multiplier'!$B$2:$M$10,(COLUMN(F307)-1))*VLOOKUP($B307,'vehicle multiplier'!$B$12:$L$61,(COLUMN(F307)-1)),0)</f>
        <v>0</v>
      </c>
      <c r="G307" s="180">
        <f>ROUND(VLOOKUP($A307,'vehicle multiplier'!$B$2:$M$10,12)*VLOOKUP($A307,'vehicle multiplier'!$B$2:$M$10,(COLUMN(G307)-1))*VLOOKUP($B307,'vehicle multiplier'!$B$12:$L$61,(COLUMN(G307)-1)),0)</f>
        <v>0</v>
      </c>
      <c r="H307" s="180">
        <f>ROUND(VLOOKUP($A307,'vehicle multiplier'!$B$2:$M$10,12)*VLOOKUP($A307,'vehicle multiplier'!$B$2:$M$10,(COLUMN(H307)-1))*VLOOKUP($B307,'vehicle multiplier'!$B$12:$L$61,(COLUMN(H307)-1)),0)</f>
        <v>0</v>
      </c>
      <c r="I307" s="180">
        <f>ROUND(VLOOKUP($A307,'vehicle multiplier'!$B$2:$M$10,12)*VLOOKUP($A307,'vehicle multiplier'!$B$2:$M$10,(COLUMN(I307)-1))*VLOOKUP($B307,'vehicle multiplier'!$B$12:$L$61,(COLUMN(I307)-1)),0)</f>
        <v>0</v>
      </c>
      <c r="J307" s="180">
        <f>ROUND(VLOOKUP($A307,'vehicle multiplier'!$B$2:$M$10,12)*VLOOKUP($A307,'vehicle multiplier'!$B$2:$M$10,(COLUMN(J307)-1))*VLOOKUP($B307,'vehicle multiplier'!$B$12:$L$61,(COLUMN(J307)-1)),0)</f>
        <v>0</v>
      </c>
      <c r="K307" s="180">
        <f>ROUND(VLOOKUP($A307,'vehicle multiplier'!$B$2:$M$10,12)*VLOOKUP($A307,'vehicle multiplier'!$B$2:$M$10,(COLUMN(K307)-1))*VLOOKUP($B307,'vehicle multiplier'!$B$12:$L$61,(COLUMN(K307)-1)),0)</f>
        <v>0</v>
      </c>
      <c r="L307" s="180">
        <f>ROUND(VLOOKUP($A307,'vehicle multiplier'!$B$2:$M$10,12)*VLOOKUP($A307,'vehicle multiplier'!$B$2:$M$10,(COLUMN(L307)-1))*VLOOKUP($B307,'vehicle multiplier'!$B$12:$L$61,(COLUMN(L307)-1)),0)</f>
        <v>0</v>
      </c>
    </row>
    <row r="308" spans="1:12" x14ac:dyDescent="0.15">
      <c r="A308" s="138" t="s">
        <v>632</v>
      </c>
      <c r="B308" s="138">
        <v>7</v>
      </c>
      <c r="C308" s="136">
        <f>ROUND(VLOOKUP($A308,'vehicle multiplier'!$B$2:$M$10,12)*VLOOKUP($A308,'vehicle multiplier'!$B$2:$M$10,(COLUMN(C308)-1))*VLOOKUP($B308,'vehicle multiplier'!$B$12:$L$61,(COLUMN(C308)-1)),0)</f>
        <v>1891</v>
      </c>
      <c r="D308" s="136">
        <f>ROUND(VLOOKUP($A308,'vehicle multiplier'!$B$2:$M$10,12)*VLOOKUP($A308,'vehicle multiplier'!$B$2:$M$10,(COLUMN(D308)-1))*VLOOKUP($B308,'vehicle multiplier'!$B$12:$L$61,(COLUMN(D308)-1)),0)</f>
        <v>473</v>
      </c>
      <c r="E308" s="136">
        <f>ROUND(VLOOKUP($A308,'vehicle multiplier'!$B$2:$M$10,12)*VLOOKUP($A308,'vehicle multiplier'!$B$2:$M$10,(COLUMN(E308)-1))*VLOOKUP($B308,'vehicle multiplier'!$B$12:$L$61,(COLUMN(E308)-1)),0)</f>
        <v>446</v>
      </c>
      <c r="F308" s="180">
        <f>ROUND(VLOOKUP($A308,'vehicle multiplier'!$B$2:$M$10,12)*VLOOKUP($A308,'vehicle multiplier'!$B$2:$M$10,(COLUMN(F308)-1))*VLOOKUP($B308,'vehicle multiplier'!$B$12:$L$61,(COLUMN(F308)-1)),0)</f>
        <v>0</v>
      </c>
      <c r="G308" s="180">
        <f>ROUND(VLOOKUP($A308,'vehicle multiplier'!$B$2:$M$10,12)*VLOOKUP($A308,'vehicle multiplier'!$B$2:$M$10,(COLUMN(G308)-1))*VLOOKUP($B308,'vehicle multiplier'!$B$12:$L$61,(COLUMN(G308)-1)),0)</f>
        <v>0</v>
      </c>
      <c r="H308" s="180">
        <f>ROUND(VLOOKUP($A308,'vehicle multiplier'!$B$2:$M$10,12)*VLOOKUP($A308,'vehicle multiplier'!$B$2:$M$10,(COLUMN(H308)-1))*VLOOKUP($B308,'vehicle multiplier'!$B$12:$L$61,(COLUMN(H308)-1)),0)</f>
        <v>0</v>
      </c>
      <c r="I308" s="180">
        <f>ROUND(VLOOKUP($A308,'vehicle multiplier'!$B$2:$M$10,12)*VLOOKUP($A308,'vehicle multiplier'!$B$2:$M$10,(COLUMN(I308)-1))*VLOOKUP($B308,'vehicle multiplier'!$B$12:$L$61,(COLUMN(I308)-1)),0)</f>
        <v>0</v>
      </c>
      <c r="J308" s="180">
        <f>ROUND(VLOOKUP($A308,'vehicle multiplier'!$B$2:$M$10,12)*VLOOKUP($A308,'vehicle multiplier'!$B$2:$M$10,(COLUMN(J308)-1))*VLOOKUP($B308,'vehicle multiplier'!$B$12:$L$61,(COLUMN(J308)-1)),0)</f>
        <v>0</v>
      </c>
      <c r="K308" s="180">
        <f>ROUND(VLOOKUP($A308,'vehicle multiplier'!$B$2:$M$10,12)*VLOOKUP($A308,'vehicle multiplier'!$B$2:$M$10,(COLUMN(K308)-1))*VLOOKUP($B308,'vehicle multiplier'!$B$12:$L$61,(COLUMN(K308)-1)),0)</f>
        <v>0</v>
      </c>
      <c r="L308" s="180">
        <f>ROUND(VLOOKUP($A308,'vehicle multiplier'!$B$2:$M$10,12)*VLOOKUP($A308,'vehicle multiplier'!$B$2:$M$10,(COLUMN(L308)-1))*VLOOKUP($B308,'vehicle multiplier'!$B$12:$L$61,(COLUMN(L308)-1)),0)</f>
        <v>0</v>
      </c>
    </row>
    <row r="309" spans="1:12" x14ac:dyDescent="0.15">
      <c r="A309" s="138" t="s">
        <v>632</v>
      </c>
      <c r="B309" s="138">
        <v>8</v>
      </c>
      <c r="C309" s="136">
        <f>ROUND(VLOOKUP($A309,'vehicle multiplier'!$B$2:$M$10,12)*VLOOKUP($A309,'vehicle multiplier'!$B$2:$M$10,(COLUMN(C309)-1))*VLOOKUP($B309,'vehicle multiplier'!$B$12:$L$61,(COLUMN(C309)-1)),0)</f>
        <v>1925</v>
      </c>
      <c r="D309" s="136">
        <f>ROUND(VLOOKUP($A309,'vehicle multiplier'!$B$2:$M$10,12)*VLOOKUP($A309,'vehicle multiplier'!$B$2:$M$10,(COLUMN(D309)-1))*VLOOKUP($B309,'vehicle multiplier'!$B$12:$L$61,(COLUMN(D309)-1)),0)</f>
        <v>481</v>
      </c>
      <c r="E309" s="136">
        <f>ROUND(VLOOKUP($A309,'vehicle multiplier'!$B$2:$M$10,12)*VLOOKUP($A309,'vehicle multiplier'!$B$2:$M$10,(COLUMN(E309)-1))*VLOOKUP($B309,'vehicle multiplier'!$B$12:$L$61,(COLUMN(E309)-1)),0)</f>
        <v>454</v>
      </c>
      <c r="F309" s="180">
        <f>ROUND(VLOOKUP($A309,'vehicle multiplier'!$B$2:$M$10,12)*VLOOKUP($A309,'vehicle multiplier'!$B$2:$M$10,(COLUMN(F309)-1))*VLOOKUP($B309,'vehicle multiplier'!$B$12:$L$61,(COLUMN(F309)-1)),0)</f>
        <v>0</v>
      </c>
      <c r="G309" s="180">
        <f>ROUND(VLOOKUP($A309,'vehicle multiplier'!$B$2:$M$10,12)*VLOOKUP($A309,'vehicle multiplier'!$B$2:$M$10,(COLUMN(G309)-1))*VLOOKUP($B309,'vehicle multiplier'!$B$12:$L$61,(COLUMN(G309)-1)),0)</f>
        <v>0</v>
      </c>
      <c r="H309" s="180">
        <f>ROUND(VLOOKUP($A309,'vehicle multiplier'!$B$2:$M$10,12)*VLOOKUP($A309,'vehicle multiplier'!$B$2:$M$10,(COLUMN(H309)-1))*VLOOKUP($B309,'vehicle multiplier'!$B$12:$L$61,(COLUMN(H309)-1)),0)</f>
        <v>0</v>
      </c>
      <c r="I309" s="180">
        <f>ROUND(VLOOKUP($A309,'vehicle multiplier'!$B$2:$M$10,12)*VLOOKUP($A309,'vehicle multiplier'!$B$2:$M$10,(COLUMN(I309)-1))*VLOOKUP($B309,'vehicle multiplier'!$B$12:$L$61,(COLUMN(I309)-1)),0)</f>
        <v>0</v>
      </c>
      <c r="J309" s="180">
        <f>ROUND(VLOOKUP($A309,'vehicle multiplier'!$B$2:$M$10,12)*VLOOKUP($A309,'vehicle multiplier'!$B$2:$M$10,(COLUMN(J309)-1))*VLOOKUP($B309,'vehicle multiplier'!$B$12:$L$61,(COLUMN(J309)-1)),0)</f>
        <v>0</v>
      </c>
      <c r="K309" s="180">
        <f>ROUND(VLOOKUP($A309,'vehicle multiplier'!$B$2:$M$10,12)*VLOOKUP($A309,'vehicle multiplier'!$B$2:$M$10,(COLUMN(K309)-1))*VLOOKUP($B309,'vehicle multiplier'!$B$12:$L$61,(COLUMN(K309)-1)),0)</f>
        <v>0</v>
      </c>
      <c r="L309" s="180">
        <f>ROUND(VLOOKUP($A309,'vehicle multiplier'!$B$2:$M$10,12)*VLOOKUP($A309,'vehicle multiplier'!$B$2:$M$10,(COLUMN(L309)-1))*VLOOKUP($B309,'vehicle multiplier'!$B$12:$L$61,(COLUMN(L309)-1)),0)</f>
        <v>0</v>
      </c>
    </row>
    <row r="310" spans="1:12" x14ac:dyDescent="0.15">
      <c r="A310" s="138" t="s">
        <v>632</v>
      </c>
      <c r="B310" s="138">
        <v>9</v>
      </c>
      <c r="C310" s="136">
        <f>ROUND(VLOOKUP($A310,'vehicle multiplier'!$B$2:$M$10,12)*VLOOKUP($A310,'vehicle multiplier'!$B$2:$M$10,(COLUMN(C310)-1))*VLOOKUP($B310,'vehicle multiplier'!$B$12:$L$61,(COLUMN(C310)-1)),0)</f>
        <v>1958</v>
      </c>
      <c r="D310" s="136">
        <f>ROUND(VLOOKUP($A310,'vehicle multiplier'!$B$2:$M$10,12)*VLOOKUP($A310,'vehicle multiplier'!$B$2:$M$10,(COLUMN(D310)-1))*VLOOKUP($B310,'vehicle multiplier'!$B$12:$L$61,(COLUMN(D310)-1)),0)</f>
        <v>489</v>
      </c>
      <c r="E310" s="136">
        <f>ROUND(VLOOKUP($A310,'vehicle multiplier'!$B$2:$M$10,12)*VLOOKUP($A310,'vehicle multiplier'!$B$2:$M$10,(COLUMN(E310)-1))*VLOOKUP($B310,'vehicle multiplier'!$B$12:$L$61,(COLUMN(E310)-1)),0)</f>
        <v>462</v>
      </c>
      <c r="F310" s="180">
        <f>ROUND(VLOOKUP($A310,'vehicle multiplier'!$B$2:$M$10,12)*VLOOKUP($A310,'vehicle multiplier'!$B$2:$M$10,(COLUMN(F310)-1))*VLOOKUP($B310,'vehicle multiplier'!$B$12:$L$61,(COLUMN(F310)-1)),0)</f>
        <v>0</v>
      </c>
      <c r="G310" s="180">
        <f>ROUND(VLOOKUP($A310,'vehicle multiplier'!$B$2:$M$10,12)*VLOOKUP($A310,'vehicle multiplier'!$B$2:$M$10,(COLUMN(G310)-1))*VLOOKUP($B310,'vehicle multiplier'!$B$12:$L$61,(COLUMN(G310)-1)),0)</f>
        <v>0</v>
      </c>
      <c r="H310" s="180">
        <f>ROUND(VLOOKUP($A310,'vehicle multiplier'!$B$2:$M$10,12)*VLOOKUP($A310,'vehicle multiplier'!$B$2:$M$10,(COLUMN(H310)-1))*VLOOKUP($B310,'vehicle multiplier'!$B$12:$L$61,(COLUMN(H310)-1)),0)</f>
        <v>0</v>
      </c>
      <c r="I310" s="180">
        <f>ROUND(VLOOKUP($A310,'vehicle multiplier'!$B$2:$M$10,12)*VLOOKUP($A310,'vehicle multiplier'!$B$2:$M$10,(COLUMN(I310)-1))*VLOOKUP($B310,'vehicle multiplier'!$B$12:$L$61,(COLUMN(I310)-1)),0)</f>
        <v>0</v>
      </c>
      <c r="J310" s="180">
        <f>ROUND(VLOOKUP($A310,'vehicle multiplier'!$B$2:$M$10,12)*VLOOKUP($A310,'vehicle multiplier'!$B$2:$M$10,(COLUMN(J310)-1))*VLOOKUP($B310,'vehicle multiplier'!$B$12:$L$61,(COLUMN(J310)-1)),0)</f>
        <v>0</v>
      </c>
      <c r="K310" s="180">
        <f>ROUND(VLOOKUP($A310,'vehicle multiplier'!$B$2:$M$10,12)*VLOOKUP($A310,'vehicle multiplier'!$B$2:$M$10,(COLUMN(K310)-1))*VLOOKUP($B310,'vehicle multiplier'!$B$12:$L$61,(COLUMN(K310)-1)),0)</f>
        <v>0</v>
      </c>
      <c r="L310" s="180">
        <f>ROUND(VLOOKUP($A310,'vehicle multiplier'!$B$2:$M$10,12)*VLOOKUP($A310,'vehicle multiplier'!$B$2:$M$10,(COLUMN(L310)-1))*VLOOKUP($B310,'vehicle multiplier'!$B$12:$L$61,(COLUMN(L310)-1)),0)</f>
        <v>0</v>
      </c>
    </row>
    <row r="311" spans="1:12" x14ac:dyDescent="0.15">
      <c r="A311" s="138" t="s">
        <v>632</v>
      </c>
      <c r="B311" s="138">
        <v>10</v>
      </c>
      <c r="C311" s="136">
        <f>ROUND(VLOOKUP($A311,'vehicle multiplier'!$B$2:$M$10,12)*VLOOKUP($A311,'vehicle multiplier'!$B$2:$M$10,(COLUMN(C311)-1))*VLOOKUP($B311,'vehicle multiplier'!$B$12:$L$61,(COLUMN(C311)-1)),0)</f>
        <v>1991</v>
      </c>
      <c r="D311" s="136">
        <f>ROUND(VLOOKUP($A311,'vehicle multiplier'!$B$2:$M$10,12)*VLOOKUP($A311,'vehicle multiplier'!$B$2:$M$10,(COLUMN(D311)-1))*VLOOKUP($B311,'vehicle multiplier'!$B$12:$L$61,(COLUMN(D311)-1)),0)</f>
        <v>498</v>
      </c>
      <c r="E311" s="136">
        <f>ROUND(VLOOKUP($A311,'vehicle multiplier'!$B$2:$M$10,12)*VLOOKUP($A311,'vehicle multiplier'!$B$2:$M$10,(COLUMN(E311)-1))*VLOOKUP($B311,'vehicle multiplier'!$B$12:$L$61,(COLUMN(E311)-1)),0)</f>
        <v>470</v>
      </c>
      <c r="F311" s="180">
        <f>ROUND(VLOOKUP($A311,'vehicle multiplier'!$B$2:$M$10,12)*VLOOKUP($A311,'vehicle multiplier'!$B$2:$M$10,(COLUMN(F311)-1))*VLOOKUP($B311,'vehicle multiplier'!$B$12:$L$61,(COLUMN(F311)-1)),0)</f>
        <v>0</v>
      </c>
      <c r="G311" s="180">
        <f>ROUND(VLOOKUP($A311,'vehicle multiplier'!$B$2:$M$10,12)*VLOOKUP($A311,'vehicle multiplier'!$B$2:$M$10,(COLUMN(G311)-1))*VLOOKUP($B311,'vehicle multiplier'!$B$12:$L$61,(COLUMN(G311)-1)),0)</f>
        <v>0</v>
      </c>
      <c r="H311" s="180">
        <f>ROUND(VLOOKUP($A311,'vehicle multiplier'!$B$2:$M$10,12)*VLOOKUP($A311,'vehicle multiplier'!$B$2:$M$10,(COLUMN(H311)-1))*VLOOKUP($B311,'vehicle multiplier'!$B$12:$L$61,(COLUMN(H311)-1)),0)</f>
        <v>0</v>
      </c>
      <c r="I311" s="180">
        <f>ROUND(VLOOKUP($A311,'vehicle multiplier'!$B$2:$M$10,12)*VLOOKUP($A311,'vehicle multiplier'!$B$2:$M$10,(COLUMN(I311)-1))*VLOOKUP($B311,'vehicle multiplier'!$B$12:$L$61,(COLUMN(I311)-1)),0)</f>
        <v>0</v>
      </c>
      <c r="J311" s="180">
        <f>ROUND(VLOOKUP($A311,'vehicle multiplier'!$B$2:$M$10,12)*VLOOKUP($A311,'vehicle multiplier'!$B$2:$M$10,(COLUMN(J311)-1))*VLOOKUP($B311,'vehicle multiplier'!$B$12:$L$61,(COLUMN(J311)-1)),0)</f>
        <v>0</v>
      </c>
      <c r="K311" s="180">
        <f>ROUND(VLOOKUP($A311,'vehicle multiplier'!$B$2:$M$10,12)*VLOOKUP($A311,'vehicle multiplier'!$B$2:$M$10,(COLUMN(K311)-1))*VLOOKUP($B311,'vehicle multiplier'!$B$12:$L$61,(COLUMN(K311)-1)),0)</f>
        <v>0</v>
      </c>
      <c r="L311" s="180">
        <f>ROUND(VLOOKUP($A311,'vehicle multiplier'!$B$2:$M$10,12)*VLOOKUP($A311,'vehicle multiplier'!$B$2:$M$10,(COLUMN(L311)-1))*VLOOKUP($B311,'vehicle multiplier'!$B$12:$L$61,(COLUMN(L311)-1)),0)</f>
        <v>0</v>
      </c>
    </row>
    <row r="312" spans="1:12" x14ac:dyDescent="0.15">
      <c r="A312" s="138" t="s">
        <v>632</v>
      </c>
      <c r="B312" s="138">
        <v>11</v>
      </c>
      <c r="C312" s="136">
        <f>ROUND(VLOOKUP($A312,'vehicle multiplier'!$B$2:$M$10,12)*VLOOKUP($A312,'vehicle multiplier'!$B$2:$M$10,(COLUMN(C312)-1))*VLOOKUP($B312,'vehicle multiplier'!$B$12:$L$61,(COLUMN(C312)-1)),0)</f>
        <v>2024</v>
      </c>
      <c r="D312" s="136">
        <f>ROUND(VLOOKUP($A312,'vehicle multiplier'!$B$2:$M$10,12)*VLOOKUP($A312,'vehicle multiplier'!$B$2:$M$10,(COLUMN(D312)-1))*VLOOKUP($B312,'vehicle multiplier'!$B$12:$L$61,(COLUMN(D312)-1)),0)</f>
        <v>506</v>
      </c>
      <c r="E312" s="136">
        <f>ROUND(VLOOKUP($A312,'vehicle multiplier'!$B$2:$M$10,12)*VLOOKUP($A312,'vehicle multiplier'!$B$2:$M$10,(COLUMN(E312)-1))*VLOOKUP($B312,'vehicle multiplier'!$B$12:$L$61,(COLUMN(E312)-1)),0)</f>
        <v>477</v>
      </c>
      <c r="F312" s="180">
        <f>ROUND(VLOOKUP($A312,'vehicle multiplier'!$B$2:$M$10,12)*VLOOKUP($A312,'vehicle multiplier'!$B$2:$M$10,(COLUMN(F312)-1))*VLOOKUP($B312,'vehicle multiplier'!$B$12:$L$61,(COLUMN(F312)-1)),0)</f>
        <v>0</v>
      </c>
      <c r="G312" s="180">
        <f>ROUND(VLOOKUP($A312,'vehicle multiplier'!$B$2:$M$10,12)*VLOOKUP($A312,'vehicle multiplier'!$B$2:$M$10,(COLUMN(G312)-1))*VLOOKUP($B312,'vehicle multiplier'!$B$12:$L$61,(COLUMN(G312)-1)),0)</f>
        <v>0</v>
      </c>
      <c r="H312" s="180">
        <f>ROUND(VLOOKUP($A312,'vehicle multiplier'!$B$2:$M$10,12)*VLOOKUP($A312,'vehicle multiplier'!$B$2:$M$10,(COLUMN(H312)-1))*VLOOKUP($B312,'vehicle multiplier'!$B$12:$L$61,(COLUMN(H312)-1)),0)</f>
        <v>0</v>
      </c>
      <c r="I312" s="180">
        <f>ROUND(VLOOKUP($A312,'vehicle multiplier'!$B$2:$M$10,12)*VLOOKUP($A312,'vehicle multiplier'!$B$2:$M$10,(COLUMN(I312)-1))*VLOOKUP($B312,'vehicle multiplier'!$B$12:$L$61,(COLUMN(I312)-1)),0)</f>
        <v>0</v>
      </c>
      <c r="J312" s="180">
        <f>ROUND(VLOOKUP($A312,'vehicle multiplier'!$B$2:$M$10,12)*VLOOKUP($A312,'vehicle multiplier'!$B$2:$M$10,(COLUMN(J312)-1))*VLOOKUP($B312,'vehicle multiplier'!$B$12:$L$61,(COLUMN(J312)-1)),0)</f>
        <v>0</v>
      </c>
      <c r="K312" s="180">
        <f>ROUND(VLOOKUP($A312,'vehicle multiplier'!$B$2:$M$10,12)*VLOOKUP($A312,'vehicle multiplier'!$B$2:$M$10,(COLUMN(K312)-1))*VLOOKUP($B312,'vehicle multiplier'!$B$12:$L$61,(COLUMN(K312)-1)),0)</f>
        <v>0</v>
      </c>
      <c r="L312" s="180">
        <f>ROUND(VLOOKUP($A312,'vehicle multiplier'!$B$2:$M$10,12)*VLOOKUP($A312,'vehicle multiplier'!$B$2:$M$10,(COLUMN(L312)-1))*VLOOKUP($B312,'vehicle multiplier'!$B$12:$L$61,(COLUMN(L312)-1)),0)</f>
        <v>0</v>
      </c>
    </row>
    <row r="313" spans="1:12" x14ac:dyDescent="0.15">
      <c r="A313" s="138" t="s">
        <v>632</v>
      </c>
      <c r="B313" s="138">
        <v>12</v>
      </c>
      <c r="C313" s="136">
        <f>ROUND(VLOOKUP($A313,'vehicle multiplier'!$B$2:$M$10,12)*VLOOKUP($A313,'vehicle multiplier'!$B$2:$M$10,(COLUMN(C313)-1))*VLOOKUP($B313,'vehicle multiplier'!$B$12:$L$61,(COLUMN(C313)-1)),0)</f>
        <v>2057</v>
      </c>
      <c r="D313" s="136">
        <f>ROUND(VLOOKUP($A313,'vehicle multiplier'!$B$2:$M$10,12)*VLOOKUP($A313,'vehicle multiplier'!$B$2:$M$10,(COLUMN(D313)-1))*VLOOKUP($B313,'vehicle multiplier'!$B$12:$L$61,(COLUMN(D313)-1)),0)</f>
        <v>514</v>
      </c>
      <c r="E313" s="136">
        <f>ROUND(VLOOKUP($A313,'vehicle multiplier'!$B$2:$M$10,12)*VLOOKUP($A313,'vehicle multiplier'!$B$2:$M$10,(COLUMN(E313)-1))*VLOOKUP($B313,'vehicle multiplier'!$B$12:$L$61,(COLUMN(E313)-1)),0)</f>
        <v>485</v>
      </c>
      <c r="F313" s="180">
        <f>ROUND(VLOOKUP($A313,'vehicle multiplier'!$B$2:$M$10,12)*VLOOKUP($A313,'vehicle multiplier'!$B$2:$M$10,(COLUMN(F313)-1))*VLOOKUP($B313,'vehicle multiplier'!$B$12:$L$61,(COLUMN(F313)-1)),0)</f>
        <v>0</v>
      </c>
      <c r="G313" s="180">
        <f>ROUND(VLOOKUP($A313,'vehicle multiplier'!$B$2:$M$10,12)*VLOOKUP($A313,'vehicle multiplier'!$B$2:$M$10,(COLUMN(G313)-1))*VLOOKUP($B313,'vehicle multiplier'!$B$12:$L$61,(COLUMN(G313)-1)),0)</f>
        <v>0</v>
      </c>
      <c r="H313" s="180">
        <f>ROUND(VLOOKUP($A313,'vehicle multiplier'!$B$2:$M$10,12)*VLOOKUP($A313,'vehicle multiplier'!$B$2:$M$10,(COLUMN(H313)-1))*VLOOKUP($B313,'vehicle multiplier'!$B$12:$L$61,(COLUMN(H313)-1)),0)</f>
        <v>0</v>
      </c>
      <c r="I313" s="180">
        <f>ROUND(VLOOKUP($A313,'vehicle multiplier'!$B$2:$M$10,12)*VLOOKUP($A313,'vehicle multiplier'!$B$2:$M$10,(COLUMN(I313)-1))*VLOOKUP($B313,'vehicle multiplier'!$B$12:$L$61,(COLUMN(I313)-1)),0)</f>
        <v>0</v>
      </c>
      <c r="J313" s="180">
        <f>ROUND(VLOOKUP($A313,'vehicle multiplier'!$B$2:$M$10,12)*VLOOKUP($A313,'vehicle multiplier'!$B$2:$M$10,(COLUMN(J313)-1))*VLOOKUP($B313,'vehicle multiplier'!$B$12:$L$61,(COLUMN(J313)-1)),0)</f>
        <v>0</v>
      </c>
      <c r="K313" s="180">
        <f>ROUND(VLOOKUP($A313,'vehicle multiplier'!$B$2:$M$10,12)*VLOOKUP($A313,'vehicle multiplier'!$B$2:$M$10,(COLUMN(K313)-1))*VLOOKUP($B313,'vehicle multiplier'!$B$12:$L$61,(COLUMN(K313)-1)),0)</f>
        <v>0</v>
      </c>
      <c r="L313" s="180">
        <f>ROUND(VLOOKUP($A313,'vehicle multiplier'!$B$2:$M$10,12)*VLOOKUP($A313,'vehicle multiplier'!$B$2:$M$10,(COLUMN(L313)-1))*VLOOKUP($B313,'vehicle multiplier'!$B$12:$L$61,(COLUMN(L313)-1)),0)</f>
        <v>0</v>
      </c>
    </row>
    <row r="314" spans="1:12" x14ac:dyDescent="0.15">
      <c r="A314" s="138" t="s">
        <v>632</v>
      </c>
      <c r="B314" s="138">
        <v>13</v>
      </c>
      <c r="C314" s="136">
        <f>ROUND(VLOOKUP($A314,'vehicle multiplier'!$B$2:$M$10,12)*VLOOKUP($A314,'vehicle multiplier'!$B$2:$M$10,(COLUMN(C314)-1))*VLOOKUP($B314,'vehicle multiplier'!$B$12:$L$61,(COLUMN(C314)-1)),0)</f>
        <v>2090</v>
      </c>
      <c r="D314" s="136">
        <f>ROUND(VLOOKUP($A314,'vehicle multiplier'!$B$2:$M$10,12)*VLOOKUP($A314,'vehicle multiplier'!$B$2:$M$10,(COLUMN(D314)-1))*VLOOKUP($B314,'vehicle multiplier'!$B$12:$L$61,(COLUMN(D314)-1)),0)</f>
        <v>523</v>
      </c>
      <c r="E314" s="136">
        <f>ROUND(VLOOKUP($A314,'vehicle multiplier'!$B$2:$M$10,12)*VLOOKUP($A314,'vehicle multiplier'!$B$2:$M$10,(COLUMN(E314)-1))*VLOOKUP($B314,'vehicle multiplier'!$B$12:$L$61,(COLUMN(E314)-1)),0)</f>
        <v>493</v>
      </c>
      <c r="F314" s="180">
        <f>ROUND(VLOOKUP($A314,'vehicle multiplier'!$B$2:$M$10,12)*VLOOKUP($A314,'vehicle multiplier'!$B$2:$M$10,(COLUMN(F314)-1))*VLOOKUP($B314,'vehicle multiplier'!$B$12:$L$61,(COLUMN(F314)-1)),0)</f>
        <v>0</v>
      </c>
      <c r="G314" s="180">
        <f>ROUND(VLOOKUP($A314,'vehicle multiplier'!$B$2:$M$10,12)*VLOOKUP($A314,'vehicle multiplier'!$B$2:$M$10,(COLUMN(G314)-1))*VLOOKUP($B314,'vehicle multiplier'!$B$12:$L$61,(COLUMN(G314)-1)),0)</f>
        <v>0</v>
      </c>
      <c r="H314" s="180">
        <f>ROUND(VLOOKUP($A314,'vehicle multiplier'!$B$2:$M$10,12)*VLOOKUP($A314,'vehicle multiplier'!$B$2:$M$10,(COLUMN(H314)-1))*VLOOKUP($B314,'vehicle multiplier'!$B$12:$L$61,(COLUMN(H314)-1)),0)</f>
        <v>0</v>
      </c>
      <c r="I314" s="180">
        <f>ROUND(VLOOKUP($A314,'vehicle multiplier'!$B$2:$M$10,12)*VLOOKUP($A314,'vehicle multiplier'!$B$2:$M$10,(COLUMN(I314)-1))*VLOOKUP($B314,'vehicle multiplier'!$B$12:$L$61,(COLUMN(I314)-1)),0)</f>
        <v>0</v>
      </c>
      <c r="J314" s="180">
        <f>ROUND(VLOOKUP($A314,'vehicle multiplier'!$B$2:$M$10,12)*VLOOKUP($A314,'vehicle multiplier'!$B$2:$M$10,(COLUMN(J314)-1))*VLOOKUP($B314,'vehicle multiplier'!$B$12:$L$61,(COLUMN(J314)-1)),0)</f>
        <v>0</v>
      </c>
      <c r="K314" s="180">
        <f>ROUND(VLOOKUP($A314,'vehicle multiplier'!$B$2:$M$10,12)*VLOOKUP($A314,'vehicle multiplier'!$B$2:$M$10,(COLUMN(K314)-1))*VLOOKUP($B314,'vehicle multiplier'!$B$12:$L$61,(COLUMN(K314)-1)),0)</f>
        <v>0</v>
      </c>
      <c r="L314" s="180">
        <f>ROUND(VLOOKUP($A314,'vehicle multiplier'!$B$2:$M$10,12)*VLOOKUP($A314,'vehicle multiplier'!$B$2:$M$10,(COLUMN(L314)-1))*VLOOKUP($B314,'vehicle multiplier'!$B$12:$L$61,(COLUMN(L314)-1)),0)</f>
        <v>0</v>
      </c>
    </row>
    <row r="315" spans="1:12" x14ac:dyDescent="0.15">
      <c r="A315" s="138" t="s">
        <v>632</v>
      </c>
      <c r="B315" s="138">
        <v>14</v>
      </c>
      <c r="C315" s="136">
        <f>ROUND(VLOOKUP($A315,'vehicle multiplier'!$B$2:$M$10,12)*VLOOKUP($A315,'vehicle multiplier'!$B$2:$M$10,(COLUMN(C315)-1))*VLOOKUP($B315,'vehicle multiplier'!$B$12:$L$61,(COLUMN(C315)-1)),0)</f>
        <v>2124</v>
      </c>
      <c r="D315" s="136">
        <f>ROUND(VLOOKUP($A315,'vehicle multiplier'!$B$2:$M$10,12)*VLOOKUP($A315,'vehicle multiplier'!$B$2:$M$10,(COLUMN(D315)-1))*VLOOKUP($B315,'vehicle multiplier'!$B$12:$L$61,(COLUMN(D315)-1)),0)</f>
        <v>531</v>
      </c>
      <c r="E315" s="136">
        <f>ROUND(VLOOKUP($A315,'vehicle multiplier'!$B$2:$M$10,12)*VLOOKUP($A315,'vehicle multiplier'!$B$2:$M$10,(COLUMN(E315)-1))*VLOOKUP($B315,'vehicle multiplier'!$B$12:$L$61,(COLUMN(E315)-1)),0)</f>
        <v>501</v>
      </c>
      <c r="F315" s="180">
        <f>ROUND(VLOOKUP($A315,'vehicle multiplier'!$B$2:$M$10,12)*VLOOKUP($A315,'vehicle multiplier'!$B$2:$M$10,(COLUMN(F315)-1))*VLOOKUP($B315,'vehicle multiplier'!$B$12:$L$61,(COLUMN(F315)-1)),0)</f>
        <v>0</v>
      </c>
      <c r="G315" s="180">
        <f>ROUND(VLOOKUP($A315,'vehicle multiplier'!$B$2:$M$10,12)*VLOOKUP($A315,'vehicle multiplier'!$B$2:$M$10,(COLUMN(G315)-1))*VLOOKUP($B315,'vehicle multiplier'!$B$12:$L$61,(COLUMN(G315)-1)),0)</f>
        <v>0</v>
      </c>
      <c r="H315" s="180">
        <f>ROUND(VLOOKUP($A315,'vehicle multiplier'!$B$2:$M$10,12)*VLOOKUP($A315,'vehicle multiplier'!$B$2:$M$10,(COLUMN(H315)-1))*VLOOKUP($B315,'vehicle multiplier'!$B$12:$L$61,(COLUMN(H315)-1)),0)</f>
        <v>0</v>
      </c>
      <c r="I315" s="180">
        <f>ROUND(VLOOKUP($A315,'vehicle multiplier'!$B$2:$M$10,12)*VLOOKUP($A315,'vehicle multiplier'!$B$2:$M$10,(COLUMN(I315)-1))*VLOOKUP($B315,'vehicle multiplier'!$B$12:$L$61,(COLUMN(I315)-1)),0)</f>
        <v>0</v>
      </c>
      <c r="J315" s="180">
        <f>ROUND(VLOOKUP($A315,'vehicle multiplier'!$B$2:$M$10,12)*VLOOKUP($A315,'vehicle multiplier'!$B$2:$M$10,(COLUMN(J315)-1))*VLOOKUP($B315,'vehicle multiplier'!$B$12:$L$61,(COLUMN(J315)-1)),0)</f>
        <v>0</v>
      </c>
      <c r="K315" s="180">
        <f>ROUND(VLOOKUP($A315,'vehicle multiplier'!$B$2:$M$10,12)*VLOOKUP($A315,'vehicle multiplier'!$B$2:$M$10,(COLUMN(K315)-1))*VLOOKUP($B315,'vehicle multiplier'!$B$12:$L$61,(COLUMN(K315)-1)),0)</f>
        <v>0</v>
      </c>
      <c r="L315" s="180">
        <f>ROUND(VLOOKUP($A315,'vehicle multiplier'!$B$2:$M$10,12)*VLOOKUP($A315,'vehicle multiplier'!$B$2:$M$10,(COLUMN(L315)-1))*VLOOKUP($B315,'vehicle multiplier'!$B$12:$L$61,(COLUMN(L315)-1)),0)</f>
        <v>0</v>
      </c>
    </row>
    <row r="316" spans="1:12" x14ac:dyDescent="0.15">
      <c r="A316" s="138" t="s">
        <v>632</v>
      </c>
      <c r="B316" s="138">
        <v>15</v>
      </c>
      <c r="C316" s="136">
        <f>ROUND(VLOOKUP($A316,'vehicle multiplier'!$B$2:$M$10,12)*VLOOKUP($A316,'vehicle multiplier'!$B$2:$M$10,(COLUMN(C316)-1))*VLOOKUP($B316,'vehicle multiplier'!$B$12:$L$61,(COLUMN(C316)-1)),0)</f>
        <v>2157</v>
      </c>
      <c r="D316" s="136">
        <f>ROUND(VLOOKUP($A316,'vehicle multiplier'!$B$2:$M$10,12)*VLOOKUP($A316,'vehicle multiplier'!$B$2:$M$10,(COLUMN(D316)-1))*VLOOKUP($B316,'vehicle multiplier'!$B$12:$L$61,(COLUMN(D316)-1)),0)</f>
        <v>539</v>
      </c>
      <c r="E316" s="136">
        <f>ROUND(VLOOKUP($A316,'vehicle multiplier'!$B$2:$M$10,12)*VLOOKUP($A316,'vehicle multiplier'!$B$2:$M$10,(COLUMN(E316)-1))*VLOOKUP($B316,'vehicle multiplier'!$B$12:$L$61,(COLUMN(E316)-1)),0)</f>
        <v>509</v>
      </c>
      <c r="F316" s="180">
        <f>ROUND(VLOOKUP($A316,'vehicle multiplier'!$B$2:$M$10,12)*VLOOKUP($A316,'vehicle multiplier'!$B$2:$M$10,(COLUMN(F316)-1))*VLOOKUP($B316,'vehicle multiplier'!$B$12:$L$61,(COLUMN(F316)-1)),0)</f>
        <v>0</v>
      </c>
      <c r="G316" s="180">
        <f>ROUND(VLOOKUP($A316,'vehicle multiplier'!$B$2:$M$10,12)*VLOOKUP($A316,'vehicle multiplier'!$B$2:$M$10,(COLUMN(G316)-1))*VLOOKUP($B316,'vehicle multiplier'!$B$12:$L$61,(COLUMN(G316)-1)),0)</f>
        <v>0</v>
      </c>
      <c r="H316" s="180">
        <f>ROUND(VLOOKUP($A316,'vehicle multiplier'!$B$2:$M$10,12)*VLOOKUP($A316,'vehicle multiplier'!$B$2:$M$10,(COLUMN(H316)-1))*VLOOKUP($B316,'vehicle multiplier'!$B$12:$L$61,(COLUMN(H316)-1)),0)</f>
        <v>0</v>
      </c>
      <c r="I316" s="180">
        <f>ROUND(VLOOKUP($A316,'vehicle multiplier'!$B$2:$M$10,12)*VLOOKUP($A316,'vehicle multiplier'!$B$2:$M$10,(COLUMN(I316)-1))*VLOOKUP($B316,'vehicle multiplier'!$B$12:$L$61,(COLUMN(I316)-1)),0)</f>
        <v>0</v>
      </c>
      <c r="J316" s="180">
        <f>ROUND(VLOOKUP($A316,'vehicle multiplier'!$B$2:$M$10,12)*VLOOKUP($A316,'vehicle multiplier'!$B$2:$M$10,(COLUMN(J316)-1))*VLOOKUP($B316,'vehicle multiplier'!$B$12:$L$61,(COLUMN(J316)-1)),0)</f>
        <v>0</v>
      </c>
      <c r="K316" s="180">
        <f>ROUND(VLOOKUP($A316,'vehicle multiplier'!$B$2:$M$10,12)*VLOOKUP($A316,'vehicle multiplier'!$B$2:$M$10,(COLUMN(K316)-1))*VLOOKUP($B316,'vehicle multiplier'!$B$12:$L$61,(COLUMN(K316)-1)),0)</f>
        <v>0</v>
      </c>
      <c r="L316" s="180">
        <f>ROUND(VLOOKUP($A316,'vehicle multiplier'!$B$2:$M$10,12)*VLOOKUP($A316,'vehicle multiplier'!$B$2:$M$10,(COLUMN(L316)-1))*VLOOKUP($B316,'vehicle multiplier'!$B$12:$L$61,(COLUMN(L316)-1)),0)</f>
        <v>0</v>
      </c>
    </row>
    <row r="317" spans="1:12" x14ac:dyDescent="0.15">
      <c r="A317" s="138" t="s">
        <v>632</v>
      </c>
      <c r="B317" s="138">
        <v>16</v>
      </c>
      <c r="C317" s="136">
        <f>ROUND(VLOOKUP($A317,'vehicle multiplier'!$B$2:$M$10,12)*VLOOKUP($A317,'vehicle multiplier'!$B$2:$M$10,(COLUMN(C317)-1))*VLOOKUP($B317,'vehicle multiplier'!$B$12:$L$61,(COLUMN(C317)-1)),0)</f>
        <v>2190</v>
      </c>
      <c r="D317" s="136">
        <f>ROUND(VLOOKUP($A317,'vehicle multiplier'!$B$2:$M$10,12)*VLOOKUP($A317,'vehicle multiplier'!$B$2:$M$10,(COLUMN(D317)-1))*VLOOKUP($B317,'vehicle multiplier'!$B$12:$L$61,(COLUMN(D317)-1)),0)</f>
        <v>548</v>
      </c>
      <c r="E317" s="136">
        <f>ROUND(VLOOKUP($A317,'vehicle multiplier'!$B$2:$M$10,12)*VLOOKUP($A317,'vehicle multiplier'!$B$2:$M$10,(COLUMN(E317)-1))*VLOOKUP($B317,'vehicle multiplier'!$B$12:$L$61,(COLUMN(E317)-1)),0)</f>
        <v>517</v>
      </c>
      <c r="F317" s="180">
        <f>ROUND(VLOOKUP($A317,'vehicle multiplier'!$B$2:$M$10,12)*VLOOKUP($A317,'vehicle multiplier'!$B$2:$M$10,(COLUMN(F317)-1))*VLOOKUP($B317,'vehicle multiplier'!$B$12:$L$61,(COLUMN(F317)-1)),0)</f>
        <v>0</v>
      </c>
      <c r="G317" s="180">
        <f>ROUND(VLOOKUP($A317,'vehicle multiplier'!$B$2:$M$10,12)*VLOOKUP($A317,'vehicle multiplier'!$B$2:$M$10,(COLUMN(G317)-1))*VLOOKUP($B317,'vehicle multiplier'!$B$12:$L$61,(COLUMN(G317)-1)),0)</f>
        <v>0</v>
      </c>
      <c r="H317" s="180">
        <f>ROUND(VLOOKUP($A317,'vehicle multiplier'!$B$2:$M$10,12)*VLOOKUP($A317,'vehicle multiplier'!$B$2:$M$10,(COLUMN(H317)-1))*VLOOKUP($B317,'vehicle multiplier'!$B$12:$L$61,(COLUMN(H317)-1)),0)</f>
        <v>0</v>
      </c>
      <c r="I317" s="180">
        <f>ROUND(VLOOKUP($A317,'vehicle multiplier'!$B$2:$M$10,12)*VLOOKUP($A317,'vehicle multiplier'!$B$2:$M$10,(COLUMN(I317)-1))*VLOOKUP($B317,'vehicle multiplier'!$B$12:$L$61,(COLUMN(I317)-1)),0)</f>
        <v>0</v>
      </c>
      <c r="J317" s="180">
        <f>ROUND(VLOOKUP($A317,'vehicle multiplier'!$B$2:$M$10,12)*VLOOKUP($A317,'vehicle multiplier'!$B$2:$M$10,(COLUMN(J317)-1))*VLOOKUP($B317,'vehicle multiplier'!$B$12:$L$61,(COLUMN(J317)-1)),0)</f>
        <v>0</v>
      </c>
      <c r="K317" s="180">
        <f>ROUND(VLOOKUP($A317,'vehicle multiplier'!$B$2:$M$10,12)*VLOOKUP($A317,'vehicle multiplier'!$B$2:$M$10,(COLUMN(K317)-1))*VLOOKUP($B317,'vehicle multiplier'!$B$12:$L$61,(COLUMN(K317)-1)),0)</f>
        <v>0</v>
      </c>
      <c r="L317" s="180">
        <f>ROUND(VLOOKUP($A317,'vehicle multiplier'!$B$2:$M$10,12)*VLOOKUP($A317,'vehicle multiplier'!$B$2:$M$10,(COLUMN(L317)-1))*VLOOKUP($B317,'vehicle multiplier'!$B$12:$L$61,(COLUMN(L317)-1)),0)</f>
        <v>0</v>
      </c>
    </row>
    <row r="318" spans="1:12" x14ac:dyDescent="0.15">
      <c r="A318" s="138" t="s">
        <v>632</v>
      </c>
      <c r="B318" s="138">
        <v>17</v>
      </c>
      <c r="C318" s="136">
        <f>ROUND(VLOOKUP($A318,'vehicle multiplier'!$B$2:$M$10,12)*VLOOKUP($A318,'vehicle multiplier'!$B$2:$M$10,(COLUMN(C318)-1))*VLOOKUP($B318,'vehicle multiplier'!$B$12:$L$61,(COLUMN(C318)-1)),0)</f>
        <v>2223</v>
      </c>
      <c r="D318" s="136">
        <f>ROUND(VLOOKUP($A318,'vehicle multiplier'!$B$2:$M$10,12)*VLOOKUP($A318,'vehicle multiplier'!$B$2:$M$10,(COLUMN(D318)-1))*VLOOKUP($B318,'vehicle multiplier'!$B$12:$L$61,(COLUMN(D318)-1)),0)</f>
        <v>556</v>
      </c>
      <c r="E318" s="136">
        <f>ROUND(VLOOKUP($A318,'vehicle multiplier'!$B$2:$M$10,12)*VLOOKUP($A318,'vehicle multiplier'!$B$2:$M$10,(COLUMN(E318)-1))*VLOOKUP($B318,'vehicle multiplier'!$B$12:$L$61,(COLUMN(E318)-1)),0)</f>
        <v>524</v>
      </c>
      <c r="F318" s="180">
        <f>ROUND(VLOOKUP($A318,'vehicle multiplier'!$B$2:$M$10,12)*VLOOKUP($A318,'vehicle multiplier'!$B$2:$M$10,(COLUMN(F318)-1))*VLOOKUP($B318,'vehicle multiplier'!$B$12:$L$61,(COLUMN(F318)-1)),0)</f>
        <v>0</v>
      </c>
      <c r="G318" s="180">
        <f>ROUND(VLOOKUP($A318,'vehicle multiplier'!$B$2:$M$10,12)*VLOOKUP($A318,'vehicle multiplier'!$B$2:$M$10,(COLUMN(G318)-1))*VLOOKUP($B318,'vehicle multiplier'!$B$12:$L$61,(COLUMN(G318)-1)),0)</f>
        <v>0</v>
      </c>
      <c r="H318" s="180">
        <f>ROUND(VLOOKUP($A318,'vehicle multiplier'!$B$2:$M$10,12)*VLOOKUP($A318,'vehicle multiplier'!$B$2:$M$10,(COLUMN(H318)-1))*VLOOKUP($B318,'vehicle multiplier'!$B$12:$L$61,(COLUMN(H318)-1)),0)</f>
        <v>0</v>
      </c>
      <c r="I318" s="180">
        <f>ROUND(VLOOKUP($A318,'vehicle multiplier'!$B$2:$M$10,12)*VLOOKUP($A318,'vehicle multiplier'!$B$2:$M$10,(COLUMN(I318)-1))*VLOOKUP($B318,'vehicle multiplier'!$B$12:$L$61,(COLUMN(I318)-1)),0)</f>
        <v>0</v>
      </c>
      <c r="J318" s="180">
        <f>ROUND(VLOOKUP($A318,'vehicle multiplier'!$B$2:$M$10,12)*VLOOKUP($A318,'vehicle multiplier'!$B$2:$M$10,(COLUMN(J318)-1))*VLOOKUP($B318,'vehicle multiplier'!$B$12:$L$61,(COLUMN(J318)-1)),0)</f>
        <v>0</v>
      </c>
      <c r="K318" s="180">
        <f>ROUND(VLOOKUP($A318,'vehicle multiplier'!$B$2:$M$10,12)*VLOOKUP($A318,'vehicle multiplier'!$B$2:$M$10,(COLUMN(K318)-1))*VLOOKUP($B318,'vehicle multiplier'!$B$12:$L$61,(COLUMN(K318)-1)),0)</f>
        <v>0</v>
      </c>
      <c r="L318" s="180">
        <f>ROUND(VLOOKUP($A318,'vehicle multiplier'!$B$2:$M$10,12)*VLOOKUP($A318,'vehicle multiplier'!$B$2:$M$10,(COLUMN(L318)-1))*VLOOKUP($B318,'vehicle multiplier'!$B$12:$L$61,(COLUMN(L318)-1)),0)</f>
        <v>0</v>
      </c>
    </row>
    <row r="319" spans="1:12" x14ac:dyDescent="0.15">
      <c r="A319" s="138" t="s">
        <v>632</v>
      </c>
      <c r="B319" s="138">
        <v>18</v>
      </c>
      <c r="C319" s="136">
        <f>ROUND(VLOOKUP($A319,'vehicle multiplier'!$B$2:$M$10,12)*VLOOKUP($A319,'vehicle multiplier'!$B$2:$M$10,(COLUMN(C319)-1))*VLOOKUP($B319,'vehicle multiplier'!$B$12:$L$61,(COLUMN(C319)-1)),0)</f>
        <v>2256</v>
      </c>
      <c r="D319" s="136">
        <f>ROUND(VLOOKUP($A319,'vehicle multiplier'!$B$2:$M$10,12)*VLOOKUP($A319,'vehicle multiplier'!$B$2:$M$10,(COLUMN(D319)-1))*VLOOKUP($B319,'vehicle multiplier'!$B$12:$L$61,(COLUMN(D319)-1)),0)</f>
        <v>564</v>
      </c>
      <c r="E319" s="136">
        <f>ROUND(VLOOKUP($A319,'vehicle multiplier'!$B$2:$M$10,12)*VLOOKUP($A319,'vehicle multiplier'!$B$2:$M$10,(COLUMN(E319)-1))*VLOOKUP($B319,'vehicle multiplier'!$B$12:$L$61,(COLUMN(E319)-1)),0)</f>
        <v>532</v>
      </c>
      <c r="F319" s="180">
        <f>ROUND(VLOOKUP($A319,'vehicle multiplier'!$B$2:$M$10,12)*VLOOKUP($A319,'vehicle multiplier'!$B$2:$M$10,(COLUMN(F319)-1))*VLOOKUP($B319,'vehicle multiplier'!$B$12:$L$61,(COLUMN(F319)-1)),0)</f>
        <v>0</v>
      </c>
      <c r="G319" s="180">
        <f>ROUND(VLOOKUP($A319,'vehicle multiplier'!$B$2:$M$10,12)*VLOOKUP($A319,'vehicle multiplier'!$B$2:$M$10,(COLUMN(G319)-1))*VLOOKUP($B319,'vehicle multiplier'!$B$12:$L$61,(COLUMN(G319)-1)),0)</f>
        <v>0</v>
      </c>
      <c r="H319" s="180">
        <f>ROUND(VLOOKUP($A319,'vehicle multiplier'!$B$2:$M$10,12)*VLOOKUP($A319,'vehicle multiplier'!$B$2:$M$10,(COLUMN(H319)-1))*VLOOKUP($B319,'vehicle multiplier'!$B$12:$L$61,(COLUMN(H319)-1)),0)</f>
        <v>0</v>
      </c>
      <c r="I319" s="180">
        <f>ROUND(VLOOKUP($A319,'vehicle multiplier'!$B$2:$M$10,12)*VLOOKUP($A319,'vehicle multiplier'!$B$2:$M$10,(COLUMN(I319)-1))*VLOOKUP($B319,'vehicle multiplier'!$B$12:$L$61,(COLUMN(I319)-1)),0)</f>
        <v>0</v>
      </c>
      <c r="J319" s="180">
        <f>ROUND(VLOOKUP($A319,'vehicle multiplier'!$B$2:$M$10,12)*VLOOKUP($A319,'vehicle multiplier'!$B$2:$M$10,(COLUMN(J319)-1))*VLOOKUP($B319,'vehicle multiplier'!$B$12:$L$61,(COLUMN(J319)-1)),0)</f>
        <v>0</v>
      </c>
      <c r="K319" s="180">
        <f>ROUND(VLOOKUP($A319,'vehicle multiplier'!$B$2:$M$10,12)*VLOOKUP($A319,'vehicle multiplier'!$B$2:$M$10,(COLUMN(K319)-1))*VLOOKUP($B319,'vehicle multiplier'!$B$12:$L$61,(COLUMN(K319)-1)),0)</f>
        <v>0</v>
      </c>
      <c r="L319" s="180">
        <f>ROUND(VLOOKUP($A319,'vehicle multiplier'!$B$2:$M$10,12)*VLOOKUP($A319,'vehicle multiplier'!$B$2:$M$10,(COLUMN(L319)-1))*VLOOKUP($B319,'vehicle multiplier'!$B$12:$L$61,(COLUMN(L319)-1)),0)</f>
        <v>0</v>
      </c>
    </row>
    <row r="320" spans="1:12" x14ac:dyDescent="0.15">
      <c r="A320" s="138" t="s">
        <v>632</v>
      </c>
      <c r="B320" s="138">
        <v>19</v>
      </c>
      <c r="C320" s="136">
        <f>ROUND(VLOOKUP($A320,'vehicle multiplier'!$B$2:$M$10,12)*VLOOKUP($A320,'vehicle multiplier'!$B$2:$M$10,(COLUMN(C320)-1))*VLOOKUP($B320,'vehicle multiplier'!$B$12:$L$61,(COLUMN(C320)-1)),0)</f>
        <v>2290</v>
      </c>
      <c r="D320" s="136">
        <f>ROUND(VLOOKUP($A320,'vehicle multiplier'!$B$2:$M$10,12)*VLOOKUP($A320,'vehicle multiplier'!$B$2:$M$10,(COLUMN(D320)-1))*VLOOKUP($B320,'vehicle multiplier'!$B$12:$L$61,(COLUMN(D320)-1)),0)</f>
        <v>572</v>
      </c>
      <c r="E320" s="136">
        <f>ROUND(VLOOKUP($A320,'vehicle multiplier'!$B$2:$M$10,12)*VLOOKUP($A320,'vehicle multiplier'!$B$2:$M$10,(COLUMN(E320)-1))*VLOOKUP($B320,'vehicle multiplier'!$B$12:$L$61,(COLUMN(E320)-1)),0)</f>
        <v>540</v>
      </c>
      <c r="F320" s="180">
        <f>ROUND(VLOOKUP($A320,'vehicle multiplier'!$B$2:$M$10,12)*VLOOKUP($A320,'vehicle multiplier'!$B$2:$M$10,(COLUMN(F320)-1))*VLOOKUP($B320,'vehicle multiplier'!$B$12:$L$61,(COLUMN(F320)-1)),0)</f>
        <v>0</v>
      </c>
      <c r="G320" s="180">
        <f>ROUND(VLOOKUP($A320,'vehicle multiplier'!$B$2:$M$10,12)*VLOOKUP($A320,'vehicle multiplier'!$B$2:$M$10,(COLUMN(G320)-1))*VLOOKUP($B320,'vehicle multiplier'!$B$12:$L$61,(COLUMN(G320)-1)),0)</f>
        <v>0</v>
      </c>
      <c r="H320" s="180">
        <f>ROUND(VLOOKUP($A320,'vehicle multiplier'!$B$2:$M$10,12)*VLOOKUP($A320,'vehicle multiplier'!$B$2:$M$10,(COLUMN(H320)-1))*VLOOKUP($B320,'vehicle multiplier'!$B$12:$L$61,(COLUMN(H320)-1)),0)</f>
        <v>0</v>
      </c>
      <c r="I320" s="180">
        <f>ROUND(VLOOKUP($A320,'vehicle multiplier'!$B$2:$M$10,12)*VLOOKUP($A320,'vehicle multiplier'!$B$2:$M$10,(COLUMN(I320)-1))*VLOOKUP($B320,'vehicle multiplier'!$B$12:$L$61,(COLUMN(I320)-1)),0)</f>
        <v>0</v>
      </c>
      <c r="J320" s="180">
        <f>ROUND(VLOOKUP($A320,'vehicle multiplier'!$B$2:$M$10,12)*VLOOKUP($A320,'vehicle multiplier'!$B$2:$M$10,(COLUMN(J320)-1))*VLOOKUP($B320,'vehicle multiplier'!$B$12:$L$61,(COLUMN(J320)-1)),0)</f>
        <v>0</v>
      </c>
      <c r="K320" s="180">
        <f>ROUND(VLOOKUP($A320,'vehicle multiplier'!$B$2:$M$10,12)*VLOOKUP($A320,'vehicle multiplier'!$B$2:$M$10,(COLUMN(K320)-1))*VLOOKUP($B320,'vehicle multiplier'!$B$12:$L$61,(COLUMN(K320)-1)),0)</f>
        <v>0</v>
      </c>
      <c r="L320" s="180">
        <f>ROUND(VLOOKUP($A320,'vehicle multiplier'!$B$2:$M$10,12)*VLOOKUP($A320,'vehicle multiplier'!$B$2:$M$10,(COLUMN(L320)-1))*VLOOKUP($B320,'vehicle multiplier'!$B$12:$L$61,(COLUMN(L320)-1)),0)</f>
        <v>0</v>
      </c>
    </row>
    <row r="321" spans="1:12" x14ac:dyDescent="0.15">
      <c r="A321" s="138" t="s">
        <v>632</v>
      </c>
      <c r="B321" s="138">
        <v>20</v>
      </c>
      <c r="C321" s="136">
        <f>ROUND(VLOOKUP($A321,'vehicle multiplier'!$B$2:$M$10,12)*VLOOKUP($A321,'vehicle multiplier'!$B$2:$M$10,(COLUMN(C321)-1))*VLOOKUP($B321,'vehicle multiplier'!$B$12:$L$61,(COLUMN(C321)-1)),0)</f>
        <v>2323</v>
      </c>
      <c r="D321" s="136">
        <f>ROUND(VLOOKUP($A321,'vehicle multiplier'!$B$2:$M$10,12)*VLOOKUP($A321,'vehicle multiplier'!$B$2:$M$10,(COLUMN(D321)-1))*VLOOKUP($B321,'vehicle multiplier'!$B$12:$L$61,(COLUMN(D321)-1)),0)</f>
        <v>581</v>
      </c>
      <c r="E321" s="136">
        <f>ROUND(VLOOKUP($A321,'vehicle multiplier'!$B$2:$M$10,12)*VLOOKUP($A321,'vehicle multiplier'!$B$2:$M$10,(COLUMN(E321)-1))*VLOOKUP($B321,'vehicle multiplier'!$B$12:$L$61,(COLUMN(E321)-1)),0)</f>
        <v>548</v>
      </c>
      <c r="F321" s="180">
        <f>ROUND(VLOOKUP($A321,'vehicle multiplier'!$B$2:$M$10,12)*VLOOKUP($A321,'vehicle multiplier'!$B$2:$M$10,(COLUMN(F321)-1))*VLOOKUP($B321,'vehicle multiplier'!$B$12:$L$61,(COLUMN(F321)-1)),0)</f>
        <v>0</v>
      </c>
      <c r="G321" s="180">
        <f>ROUND(VLOOKUP($A321,'vehicle multiplier'!$B$2:$M$10,12)*VLOOKUP($A321,'vehicle multiplier'!$B$2:$M$10,(COLUMN(G321)-1))*VLOOKUP($B321,'vehicle multiplier'!$B$12:$L$61,(COLUMN(G321)-1)),0)</f>
        <v>0</v>
      </c>
      <c r="H321" s="180">
        <f>ROUND(VLOOKUP($A321,'vehicle multiplier'!$B$2:$M$10,12)*VLOOKUP($A321,'vehicle multiplier'!$B$2:$M$10,(COLUMN(H321)-1))*VLOOKUP($B321,'vehicle multiplier'!$B$12:$L$61,(COLUMN(H321)-1)),0)</f>
        <v>0</v>
      </c>
      <c r="I321" s="180">
        <f>ROUND(VLOOKUP($A321,'vehicle multiplier'!$B$2:$M$10,12)*VLOOKUP($A321,'vehicle multiplier'!$B$2:$M$10,(COLUMN(I321)-1))*VLOOKUP($B321,'vehicle multiplier'!$B$12:$L$61,(COLUMN(I321)-1)),0)</f>
        <v>0</v>
      </c>
      <c r="J321" s="180">
        <f>ROUND(VLOOKUP($A321,'vehicle multiplier'!$B$2:$M$10,12)*VLOOKUP($A321,'vehicle multiplier'!$B$2:$M$10,(COLUMN(J321)-1))*VLOOKUP($B321,'vehicle multiplier'!$B$12:$L$61,(COLUMN(J321)-1)),0)</f>
        <v>0</v>
      </c>
      <c r="K321" s="180">
        <f>ROUND(VLOOKUP($A321,'vehicle multiplier'!$B$2:$M$10,12)*VLOOKUP($A321,'vehicle multiplier'!$B$2:$M$10,(COLUMN(K321)-1))*VLOOKUP($B321,'vehicle multiplier'!$B$12:$L$61,(COLUMN(K321)-1)),0)</f>
        <v>0</v>
      </c>
      <c r="L321" s="180">
        <f>ROUND(VLOOKUP($A321,'vehicle multiplier'!$B$2:$M$10,12)*VLOOKUP($A321,'vehicle multiplier'!$B$2:$M$10,(COLUMN(L321)-1))*VLOOKUP($B321,'vehicle multiplier'!$B$12:$L$61,(COLUMN(L321)-1)),0)</f>
        <v>0</v>
      </c>
    </row>
    <row r="322" spans="1:12" x14ac:dyDescent="0.15">
      <c r="A322" s="138" t="s">
        <v>632</v>
      </c>
      <c r="B322" s="138">
        <v>21</v>
      </c>
      <c r="C322" s="136">
        <f>ROUND(VLOOKUP($A322,'vehicle multiplier'!$B$2:$M$10,12)*VLOOKUP($A322,'vehicle multiplier'!$B$2:$M$10,(COLUMN(C322)-1))*VLOOKUP($B322,'vehicle multiplier'!$B$12:$L$61,(COLUMN(C322)-1)),0)</f>
        <v>2356</v>
      </c>
      <c r="D322" s="136">
        <f>ROUND(VLOOKUP($A322,'vehicle multiplier'!$B$2:$M$10,12)*VLOOKUP($A322,'vehicle multiplier'!$B$2:$M$10,(COLUMN(D322)-1))*VLOOKUP($B322,'vehicle multiplier'!$B$12:$L$61,(COLUMN(D322)-1)),0)</f>
        <v>589</v>
      </c>
      <c r="E322" s="136">
        <f>ROUND(VLOOKUP($A322,'vehicle multiplier'!$B$2:$M$10,12)*VLOOKUP($A322,'vehicle multiplier'!$B$2:$M$10,(COLUMN(E322)-1))*VLOOKUP($B322,'vehicle multiplier'!$B$12:$L$61,(COLUMN(E322)-1)),0)</f>
        <v>556</v>
      </c>
      <c r="F322" s="180">
        <f>ROUND(VLOOKUP($A322,'vehicle multiplier'!$B$2:$M$10,12)*VLOOKUP($A322,'vehicle multiplier'!$B$2:$M$10,(COLUMN(F322)-1))*VLOOKUP($B322,'vehicle multiplier'!$B$12:$L$61,(COLUMN(F322)-1)),0)</f>
        <v>0</v>
      </c>
      <c r="G322" s="180">
        <f>ROUND(VLOOKUP($A322,'vehicle multiplier'!$B$2:$M$10,12)*VLOOKUP($A322,'vehicle multiplier'!$B$2:$M$10,(COLUMN(G322)-1))*VLOOKUP($B322,'vehicle multiplier'!$B$12:$L$61,(COLUMN(G322)-1)),0)</f>
        <v>0</v>
      </c>
      <c r="H322" s="180">
        <f>ROUND(VLOOKUP($A322,'vehicle multiplier'!$B$2:$M$10,12)*VLOOKUP($A322,'vehicle multiplier'!$B$2:$M$10,(COLUMN(H322)-1))*VLOOKUP($B322,'vehicle multiplier'!$B$12:$L$61,(COLUMN(H322)-1)),0)</f>
        <v>0</v>
      </c>
      <c r="I322" s="180">
        <f>ROUND(VLOOKUP($A322,'vehicle multiplier'!$B$2:$M$10,12)*VLOOKUP($A322,'vehicle multiplier'!$B$2:$M$10,(COLUMN(I322)-1))*VLOOKUP($B322,'vehicle multiplier'!$B$12:$L$61,(COLUMN(I322)-1)),0)</f>
        <v>0</v>
      </c>
      <c r="J322" s="180">
        <f>ROUND(VLOOKUP($A322,'vehicle multiplier'!$B$2:$M$10,12)*VLOOKUP($A322,'vehicle multiplier'!$B$2:$M$10,(COLUMN(J322)-1))*VLOOKUP($B322,'vehicle multiplier'!$B$12:$L$61,(COLUMN(J322)-1)),0)</f>
        <v>0</v>
      </c>
      <c r="K322" s="180">
        <f>ROUND(VLOOKUP($A322,'vehicle multiplier'!$B$2:$M$10,12)*VLOOKUP($A322,'vehicle multiplier'!$B$2:$M$10,(COLUMN(K322)-1))*VLOOKUP($B322,'vehicle multiplier'!$B$12:$L$61,(COLUMN(K322)-1)),0)</f>
        <v>0</v>
      </c>
      <c r="L322" s="180">
        <f>ROUND(VLOOKUP($A322,'vehicle multiplier'!$B$2:$M$10,12)*VLOOKUP($A322,'vehicle multiplier'!$B$2:$M$10,(COLUMN(L322)-1))*VLOOKUP($B322,'vehicle multiplier'!$B$12:$L$61,(COLUMN(L322)-1)),0)</f>
        <v>0</v>
      </c>
    </row>
    <row r="323" spans="1:12" x14ac:dyDescent="0.15">
      <c r="A323" s="138" t="s">
        <v>632</v>
      </c>
      <c r="B323" s="138">
        <v>22</v>
      </c>
      <c r="C323" s="136">
        <f>ROUND(VLOOKUP($A323,'vehicle multiplier'!$B$2:$M$10,12)*VLOOKUP($A323,'vehicle multiplier'!$B$2:$M$10,(COLUMN(C323)-1))*VLOOKUP($B323,'vehicle multiplier'!$B$12:$L$61,(COLUMN(C323)-1)),0)</f>
        <v>2389</v>
      </c>
      <c r="D323" s="136">
        <f>ROUND(VLOOKUP($A323,'vehicle multiplier'!$B$2:$M$10,12)*VLOOKUP($A323,'vehicle multiplier'!$B$2:$M$10,(COLUMN(D323)-1))*VLOOKUP($B323,'vehicle multiplier'!$B$12:$L$61,(COLUMN(D323)-1)),0)</f>
        <v>597</v>
      </c>
      <c r="E323" s="136">
        <f>ROUND(VLOOKUP($A323,'vehicle multiplier'!$B$2:$M$10,12)*VLOOKUP($A323,'vehicle multiplier'!$B$2:$M$10,(COLUMN(E323)-1))*VLOOKUP($B323,'vehicle multiplier'!$B$12:$L$61,(COLUMN(E323)-1)),0)</f>
        <v>563</v>
      </c>
      <c r="F323" s="180">
        <f>ROUND(VLOOKUP($A323,'vehicle multiplier'!$B$2:$M$10,12)*VLOOKUP($A323,'vehicle multiplier'!$B$2:$M$10,(COLUMN(F323)-1))*VLOOKUP($B323,'vehicle multiplier'!$B$12:$L$61,(COLUMN(F323)-1)),0)</f>
        <v>0</v>
      </c>
      <c r="G323" s="180">
        <f>ROUND(VLOOKUP($A323,'vehicle multiplier'!$B$2:$M$10,12)*VLOOKUP($A323,'vehicle multiplier'!$B$2:$M$10,(COLUMN(G323)-1))*VLOOKUP($B323,'vehicle multiplier'!$B$12:$L$61,(COLUMN(G323)-1)),0)</f>
        <v>0</v>
      </c>
      <c r="H323" s="180">
        <f>ROUND(VLOOKUP($A323,'vehicle multiplier'!$B$2:$M$10,12)*VLOOKUP($A323,'vehicle multiplier'!$B$2:$M$10,(COLUMN(H323)-1))*VLOOKUP($B323,'vehicle multiplier'!$B$12:$L$61,(COLUMN(H323)-1)),0)</f>
        <v>0</v>
      </c>
      <c r="I323" s="180">
        <f>ROUND(VLOOKUP($A323,'vehicle multiplier'!$B$2:$M$10,12)*VLOOKUP($A323,'vehicle multiplier'!$B$2:$M$10,(COLUMN(I323)-1))*VLOOKUP($B323,'vehicle multiplier'!$B$12:$L$61,(COLUMN(I323)-1)),0)</f>
        <v>0</v>
      </c>
      <c r="J323" s="180">
        <f>ROUND(VLOOKUP($A323,'vehicle multiplier'!$B$2:$M$10,12)*VLOOKUP($A323,'vehicle multiplier'!$B$2:$M$10,(COLUMN(J323)-1))*VLOOKUP($B323,'vehicle multiplier'!$B$12:$L$61,(COLUMN(J323)-1)),0)</f>
        <v>0</v>
      </c>
      <c r="K323" s="180">
        <f>ROUND(VLOOKUP($A323,'vehicle multiplier'!$B$2:$M$10,12)*VLOOKUP($A323,'vehicle multiplier'!$B$2:$M$10,(COLUMN(K323)-1))*VLOOKUP($B323,'vehicle multiplier'!$B$12:$L$61,(COLUMN(K323)-1)),0)</f>
        <v>0</v>
      </c>
      <c r="L323" s="180">
        <f>ROUND(VLOOKUP($A323,'vehicle multiplier'!$B$2:$M$10,12)*VLOOKUP($A323,'vehicle multiplier'!$B$2:$M$10,(COLUMN(L323)-1))*VLOOKUP($B323,'vehicle multiplier'!$B$12:$L$61,(COLUMN(L323)-1)),0)</f>
        <v>0</v>
      </c>
    </row>
    <row r="324" spans="1:12" x14ac:dyDescent="0.15">
      <c r="A324" s="138" t="s">
        <v>632</v>
      </c>
      <c r="B324" s="138">
        <v>23</v>
      </c>
      <c r="C324" s="136">
        <f>ROUND(VLOOKUP($A324,'vehicle multiplier'!$B$2:$M$10,12)*VLOOKUP($A324,'vehicle multiplier'!$B$2:$M$10,(COLUMN(C324)-1))*VLOOKUP($B324,'vehicle multiplier'!$B$12:$L$61,(COLUMN(C324)-1)),0)</f>
        <v>2422</v>
      </c>
      <c r="D324" s="136">
        <f>ROUND(VLOOKUP($A324,'vehicle multiplier'!$B$2:$M$10,12)*VLOOKUP($A324,'vehicle multiplier'!$B$2:$M$10,(COLUMN(D324)-1))*VLOOKUP($B324,'vehicle multiplier'!$B$12:$L$61,(COLUMN(D324)-1)),0)</f>
        <v>606</v>
      </c>
      <c r="E324" s="136">
        <f>ROUND(VLOOKUP($A324,'vehicle multiplier'!$B$2:$M$10,12)*VLOOKUP($A324,'vehicle multiplier'!$B$2:$M$10,(COLUMN(E324)-1))*VLOOKUP($B324,'vehicle multiplier'!$B$12:$L$61,(COLUMN(E324)-1)),0)</f>
        <v>571</v>
      </c>
      <c r="F324" s="180">
        <f>ROUND(VLOOKUP($A324,'vehicle multiplier'!$B$2:$M$10,12)*VLOOKUP($A324,'vehicle multiplier'!$B$2:$M$10,(COLUMN(F324)-1))*VLOOKUP($B324,'vehicle multiplier'!$B$12:$L$61,(COLUMN(F324)-1)),0)</f>
        <v>0</v>
      </c>
      <c r="G324" s="180">
        <f>ROUND(VLOOKUP($A324,'vehicle multiplier'!$B$2:$M$10,12)*VLOOKUP($A324,'vehicle multiplier'!$B$2:$M$10,(COLUMN(G324)-1))*VLOOKUP($B324,'vehicle multiplier'!$B$12:$L$61,(COLUMN(G324)-1)),0)</f>
        <v>0</v>
      </c>
      <c r="H324" s="180">
        <f>ROUND(VLOOKUP($A324,'vehicle multiplier'!$B$2:$M$10,12)*VLOOKUP($A324,'vehicle multiplier'!$B$2:$M$10,(COLUMN(H324)-1))*VLOOKUP($B324,'vehicle multiplier'!$B$12:$L$61,(COLUMN(H324)-1)),0)</f>
        <v>0</v>
      </c>
      <c r="I324" s="180">
        <f>ROUND(VLOOKUP($A324,'vehicle multiplier'!$B$2:$M$10,12)*VLOOKUP($A324,'vehicle multiplier'!$B$2:$M$10,(COLUMN(I324)-1))*VLOOKUP($B324,'vehicle multiplier'!$B$12:$L$61,(COLUMN(I324)-1)),0)</f>
        <v>0</v>
      </c>
      <c r="J324" s="180">
        <f>ROUND(VLOOKUP($A324,'vehicle multiplier'!$B$2:$M$10,12)*VLOOKUP($A324,'vehicle multiplier'!$B$2:$M$10,(COLUMN(J324)-1))*VLOOKUP($B324,'vehicle multiplier'!$B$12:$L$61,(COLUMN(J324)-1)),0)</f>
        <v>0</v>
      </c>
      <c r="K324" s="180">
        <f>ROUND(VLOOKUP($A324,'vehicle multiplier'!$B$2:$M$10,12)*VLOOKUP($A324,'vehicle multiplier'!$B$2:$M$10,(COLUMN(K324)-1))*VLOOKUP($B324,'vehicle multiplier'!$B$12:$L$61,(COLUMN(K324)-1)),0)</f>
        <v>0</v>
      </c>
      <c r="L324" s="180">
        <f>ROUND(VLOOKUP($A324,'vehicle multiplier'!$B$2:$M$10,12)*VLOOKUP($A324,'vehicle multiplier'!$B$2:$M$10,(COLUMN(L324)-1))*VLOOKUP($B324,'vehicle multiplier'!$B$12:$L$61,(COLUMN(L324)-1)),0)</f>
        <v>0</v>
      </c>
    </row>
    <row r="325" spans="1:12" x14ac:dyDescent="0.15">
      <c r="A325" s="138" t="s">
        <v>632</v>
      </c>
      <c r="B325" s="138">
        <v>24</v>
      </c>
      <c r="C325" s="136">
        <f>ROUND(VLOOKUP($A325,'vehicle multiplier'!$B$2:$M$10,12)*VLOOKUP($A325,'vehicle multiplier'!$B$2:$M$10,(COLUMN(C325)-1))*VLOOKUP($B325,'vehicle multiplier'!$B$12:$L$61,(COLUMN(C325)-1)),0)</f>
        <v>2456</v>
      </c>
      <c r="D325" s="136">
        <f>ROUND(VLOOKUP($A325,'vehicle multiplier'!$B$2:$M$10,12)*VLOOKUP($A325,'vehicle multiplier'!$B$2:$M$10,(COLUMN(D325)-1))*VLOOKUP($B325,'vehicle multiplier'!$B$12:$L$61,(COLUMN(D325)-1)),0)</f>
        <v>614</v>
      </c>
      <c r="E325" s="136">
        <f>ROUND(VLOOKUP($A325,'vehicle multiplier'!$B$2:$M$10,12)*VLOOKUP($A325,'vehicle multiplier'!$B$2:$M$10,(COLUMN(E325)-1))*VLOOKUP($B325,'vehicle multiplier'!$B$12:$L$61,(COLUMN(E325)-1)),0)</f>
        <v>579</v>
      </c>
      <c r="F325" s="180">
        <f>ROUND(VLOOKUP($A325,'vehicle multiplier'!$B$2:$M$10,12)*VLOOKUP($A325,'vehicle multiplier'!$B$2:$M$10,(COLUMN(F325)-1))*VLOOKUP($B325,'vehicle multiplier'!$B$12:$L$61,(COLUMN(F325)-1)),0)</f>
        <v>0</v>
      </c>
      <c r="G325" s="180">
        <f>ROUND(VLOOKUP($A325,'vehicle multiplier'!$B$2:$M$10,12)*VLOOKUP($A325,'vehicle multiplier'!$B$2:$M$10,(COLUMN(G325)-1))*VLOOKUP($B325,'vehicle multiplier'!$B$12:$L$61,(COLUMN(G325)-1)),0)</f>
        <v>0</v>
      </c>
      <c r="H325" s="180">
        <f>ROUND(VLOOKUP($A325,'vehicle multiplier'!$B$2:$M$10,12)*VLOOKUP($A325,'vehicle multiplier'!$B$2:$M$10,(COLUMN(H325)-1))*VLOOKUP($B325,'vehicle multiplier'!$B$12:$L$61,(COLUMN(H325)-1)),0)</f>
        <v>0</v>
      </c>
      <c r="I325" s="180">
        <f>ROUND(VLOOKUP($A325,'vehicle multiplier'!$B$2:$M$10,12)*VLOOKUP($A325,'vehicle multiplier'!$B$2:$M$10,(COLUMN(I325)-1))*VLOOKUP($B325,'vehicle multiplier'!$B$12:$L$61,(COLUMN(I325)-1)),0)</f>
        <v>0</v>
      </c>
      <c r="J325" s="180">
        <f>ROUND(VLOOKUP($A325,'vehicle multiplier'!$B$2:$M$10,12)*VLOOKUP($A325,'vehicle multiplier'!$B$2:$M$10,(COLUMN(J325)-1))*VLOOKUP($B325,'vehicle multiplier'!$B$12:$L$61,(COLUMN(J325)-1)),0)</f>
        <v>0</v>
      </c>
      <c r="K325" s="180">
        <f>ROUND(VLOOKUP($A325,'vehicle multiplier'!$B$2:$M$10,12)*VLOOKUP($A325,'vehicle multiplier'!$B$2:$M$10,(COLUMN(K325)-1))*VLOOKUP($B325,'vehicle multiplier'!$B$12:$L$61,(COLUMN(K325)-1)),0)</f>
        <v>0</v>
      </c>
      <c r="L325" s="180">
        <f>ROUND(VLOOKUP($A325,'vehicle multiplier'!$B$2:$M$10,12)*VLOOKUP($A325,'vehicle multiplier'!$B$2:$M$10,(COLUMN(L325)-1))*VLOOKUP($B325,'vehicle multiplier'!$B$12:$L$61,(COLUMN(L325)-1)),0)</f>
        <v>0</v>
      </c>
    </row>
    <row r="326" spans="1:12" x14ac:dyDescent="0.15">
      <c r="A326" s="138" t="s">
        <v>632</v>
      </c>
      <c r="B326" s="138">
        <v>25</v>
      </c>
      <c r="C326" s="136">
        <f>ROUND(VLOOKUP($A326,'vehicle multiplier'!$B$2:$M$10,12)*VLOOKUP($A326,'vehicle multiplier'!$B$2:$M$10,(COLUMN(C326)-1))*VLOOKUP($B326,'vehicle multiplier'!$B$12:$L$61,(COLUMN(C326)-1)),0)</f>
        <v>2489</v>
      </c>
      <c r="D326" s="136">
        <f>ROUND(VLOOKUP($A326,'vehicle multiplier'!$B$2:$M$10,12)*VLOOKUP($A326,'vehicle multiplier'!$B$2:$M$10,(COLUMN(D326)-1))*VLOOKUP($B326,'vehicle multiplier'!$B$12:$L$61,(COLUMN(D326)-1)),0)</f>
        <v>622</v>
      </c>
      <c r="E326" s="136">
        <f>ROUND(VLOOKUP($A326,'vehicle multiplier'!$B$2:$M$10,12)*VLOOKUP($A326,'vehicle multiplier'!$B$2:$M$10,(COLUMN(E326)-1))*VLOOKUP($B326,'vehicle multiplier'!$B$12:$L$61,(COLUMN(E326)-1)),0)</f>
        <v>587</v>
      </c>
      <c r="F326" s="180">
        <f>ROUND(VLOOKUP($A326,'vehicle multiplier'!$B$2:$M$10,12)*VLOOKUP($A326,'vehicle multiplier'!$B$2:$M$10,(COLUMN(F326)-1))*VLOOKUP($B326,'vehicle multiplier'!$B$12:$L$61,(COLUMN(F326)-1)),0)</f>
        <v>0</v>
      </c>
      <c r="G326" s="180">
        <f>ROUND(VLOOKUP($A326,'vehicle multiplier'!$B$2:$M$10,12)*VLOOKUP($A326,'vehicle multiplier'!$B$2:$M$10,(COLUMN(G326)-1))*VLOOKUP($B326,'vehicle multiplier'!$B$12:$L$61,(COLUMN(G326)-1)),0)</f>
        <v>0</v>
      </c>
      <c r="H326" s="180">
        <f>ROUND(VLOOKUP($A326,'vehicle multiplier'!$B$2:$M$10,12)*VLOOKUP($A326,'vehicle multiplier'!$B$2:$M$10,(COLUMN(H326)-1))*VLOOKUP($B326,'vehicle multiplier'!$B$12:$L$61,(COLUMN(H326)-1)),0)</f>
        <v>0</v>
      </c>
      <c r="I326" s="180">
        <f>ROUND(VLOOKUP($A326,'vehicle multiplier'!$B$2:$M$10,12)*VLOOKUP($A326,'vehicle multiplier'!$B$2:$M$10,(COLUMN(I326)-1))*VLOOKUP($B326,'vehicle multiplier'!$B$12:$L$61,(COLUMN(I326)-1)),0)</f>
        <v>0</v>
      </c>
      <c r="J326" s="180">
        <f>ROUND(VLOOKUP($A326,'vehicle multiplier'!$B$2:$M$10,12)*VLOOKUP($A326,'vehicle multiplier'!$B$2:$M$10,(COLUMN(J326)-1))*VLOOKUP($B326,'vehicle multiplier'!$B$12:$L$61,(COLUMN(J326)-1)),0)</f>
        <v>0</v>
      </c>
      <c r="K326" s="180">
        <f>ROUND(VLOOKUP($A326,'vehicle multiplier'!$B$2:$M$10,12)*VLOOKUP($A326,'vehicle multiplier'!$B$2:$M$10,(COLUMN(K326)-1))*VLOOKUP($B326,'vehicle multiplier'!$B$12:$L$61,(COLUMN(K326)-1)),0)</f>
        <v>0</v>
      </c>
      <c r="L326" s="180">
        <f>ROUND(VLOOKUP($A326,'vehicle multiplier'!$B$2:$M$10,12)*VLOOKUP($A326,'vehicle multiplier'!$B$2:$M$10,(COLUMN(L326)-1))*VLOOKUP($B326,'vehicle multiplier'!$B$12:$L$61,(COLUMN(L326)-1)),0)</f>
        <v>0</v>
      </c>
    </row>
    <row r="327" spans="1:12" x14ac:dyDescent="0.15">
      <c r="A327" s="138" t="s">
        <v>632</v>
      </c>
      <c r="B327" s="138">
        <v>26</v>
      </c>
      <c r="C327" s="136">
        <f>ROUND(VLOOKUP($A327,'vehicle multiplier'!$B$2:$M$10,12)*VLOOKUP($A327,'vehicle multiplier'!$B$2:$M$10,(COLUMN(C327)-1))*VLOOKUP($B327,'vehicle multiplier'!$B$12:$L$61,(COLUMN(C327)-1)),0)</f>
        <v>2522</v>
      </c>
      <c r="D327" s="136">
        <f>ROUND(VLOOKUP($A327,'vehicle multiplier'!$B$2:$M$10,12)*VLOOKUP($A327,'vehicle multiplier'!$B$2:$M$10,(COLUMN(D327)-1))*VLOOKUP($B327,'vehicle multiplier'!$B$12:$L$61,(COLUMN(D327)-1)),0)</f>
        <v>630</v>
      </c>
      <c r="E327" s="136">
        <f>ROUND(VLOOKUP($A327,'vehicle multiplier'!$B$2:$M$10,12)*VLOOKUP($A327,'vehicle multiplier'!$B$2:$M$10,(COLUMN(E327)-1))*VLOOKUP($B327,'vehicle multiplier'!$B$12:$L$61,(COLUMN(E327)-1)),0)</f>
        <v>595</v>
      </c>
      <c r="F327" s="180">
        <f>ROUND(VLOOKUP($A327,'vehicle multiplier'!$B$2:$M$10,12)*VLOOKUP($A327,'vehicle multiplier'!$B$2:$M$10,(COLUMN(F327)-1))*VLOOKUP($B327,'vehicle multiplier'!$B$12:$L$61,(COLUMN(F327)-1)),0)</f>
        <v>0</v>
      </c>
      <c r="G327" s="180">
        <f>ROUND(VLOOKUP($A327,'vehicle multiplier'!$B$2:$M$10,12)*VLOOKUP($A327,'vehicle multiplier'!$B$2:$M$10,(COLUMN(G327)-1))*VLOOKUP($B327,'vehicle multiplier'!$B$12:$L$61,(COLUMN(G327)-1)),0)</f>
        <v>0</v>
      </c>
      <c r="H327" s="180">
        <f>ROUND(VLOOKUP($A327,'vehicle multiplier'!$B$2:$M$10,12)*VLOOKUP($A327,'vehicle multiplier'!$B$2:$M$10,(COLUMN(H327)-1))*VLOOKUP($B327,'vehicle multiplier'!$B$12:$L$61,(COLUMN(H327)-1)),0)</f>
        <v>0</v>
      </c>
      <c r="I327" s="180">
        <f>ROUND(VLOOKUP($A327,'vehicle multiplier'!$B$2:$M$10,12)*VLOOKUP($A327,'vehicle multiplier'!$B$2:$M$10,(COLUMN(I327)-1))*VLOOKUP($B327,'vehicle multiplier'!$B$12:$L$61,(COLUMN(I327)-1)),0)</f>
        <v>0</v>
      </c>
      <c r="J327" s="180">
        <f>ROUND(VLOOKUP($A327,'vehicle multiplier'!$B$2:$M$10,12)*VLOOKUP($A327,'vehicle multiplier'!$B$2:$M$10,(COLUMN(J327)-1))*VLOOKUP($B327,'vehicle multiplier'!$B$12:$L$61,(COLUMN(J327)-1)),0)</f>
        <v>0</v>
      </c>
      <c r="K327" s="180">
        <f>ROUND(VLOOKUP($A327,'vehicle multiplier'!$B$2:$M$10,12)*VLOOKUP($A327,'vehicle multiplier'!$B$2:$M$10,(COLUMN(K327)-1))*VLOOKUP($B327,'vehicle multiplier'!$B$12:$L$61,(COLUMN(K327)-1)),0)</f>
        <v>0</v>
      </c>
      <c r="L327" s="180">
        <f>ROUND(VLOOKUP($A327,'vehicle multiplier'!$B$2:$M$10,12)*VLOOKUP($A327,'vehicle multiplier'!$B$2:$M$10,(COLUMN(L327)-1))*VLOOKUP($B327,'vehicle multiplier'!$B$12:$L$61,(COLUMN(L327)-1)),0)</f>
        <v>0</v>
      </c>
    </row>
    <row r="328" spans="1:12" x14ac:dyDescent="0.15">
      <c r="A328" s="138" t="s">
        <v>632</v>
      </c>
      <c r="B328" s="138">
        <v>27</v>
      </c>
      <c r="C328" s="136">
        <f>ROUND(VLOOKUP($A328,'vehicle multiplier'!$B$2:$M$10,12)*VLOOKUP($A328,'vehicle multiplier'!$B$2:$M$10,(COLUMN(C328)-1))*VLOOKUP($B328,'vehicle multiplier'!$B$12:$L$61,(COLUMN(C328)-1)),0)</f>
        <v>2555</v>
      </c>
      <c r="D328" s="136">
        <f>ROUND(VLOOKUP($A328,'vehicle multiplier'!$B$2:$M$10,12)*VLOOKUP($A328,'vehicle multiplier'!$B$2:$M$10,(COLUMN(D328)-1))*VLOOKUP($B328,'vehicle multiplier'!$B$12:$L$61,(COLUMN(D328)-1)),0)</f>
        <v>639</v>
      </c>
      <c r="E328" s="136">
        <f>ROUND(VLOOKUP($A328,'vehicle multiplier'!$B$2:$M$10,12)*VLOOKUP($A328,'vehicle multiplier'!$B$2:$M$10,(COLUMN(E328)-1))*VLOOKUP($B328,'vehicle multiplier'!$B$12:$L$61,(COLUMN(E328)-1)),0)</f>
        <v>603</v>
      </c>
      <c r="F328" s="180">
        <f>ROUND(VLOOKUP($A328,'vehicle multiplier'!$B$2:$M$10,12)*VLOOKUP($A328,'vehicle multiplier'!$B$2:$M$10,(COLUMN(F328)-1))*VLOOKUP($B328,'vehicle multiplier'!$B$12:$L$61,(COLUMN(F328)-1)),0)</f>
        <v>0</v>
      </c>
      <c r="G328" s="180">
        <f>ROUND(VLOOKUP($A328,'vehicle multiplier'!$B$2:$M$10,12)*VLOOKUP($A328,'vehicle multiplier'!$B$2:$M$10,(COLUMN(G328)-1))*VLOOKUP($B328,'vehicle multiplier'!$B$12:$L$61,(COLUMN(G328)-1)),0)</f>
        <v>0</v>
      </c>
      <c r="H328" s="180">
        <f>ROUND(VLOOKUP($A328,'vehicle multiplier'!$B$2:$M$10,12)*VLOOKUP($A328,'vehicle multiplier'!$B$2:$M$10,(COLUMN(H328)-1))*VLOOKUP($B328,'vehicle multiplier'!$B$12:$L$61,(COLUMN(H328)-1)),0)</f>
        <v>0</v>
      </c>
      <c r="I328" s="180">
        <f>ROUND(VLOOKUP($A328,'vehicle multiplier'!$B$2:$M$10,12)*VLOOKUP($A328,'vehicle multiplier'!$B$2:$M$10,(COLUMN(I328)-1))*VLOOKUP($B328,'vehicle multiplier'!$B$12:$L$61,(COLUMN(I328)-1)),0)</f>
        <v>0</v>
      </c>
      <c r="J328" s="180">
        <f>ROUND(VLOOKUP($A328,'vehicle multiplier'!$B$2:$M$10,12)*VLOOKUP($A328,'vehicle multiplier'!$B$2:$M$10,(COLUMN(J328)-1))*VLOOKUP($B328,'vehicle multiplier'!$B$12:$L$61,(COLUMN(J328)-1)),0)</f>
        <v>0</v>
      </c>
      <c r="K328" s="180">
        <f>ROUND(VLOOKUP($A328,'vehicle multiplier'!$B$2:$M$10,12)*VLOOKUP($A328,'vehicle multiplier'!$B$2:$M$10,(COLUMN(K328)-1))*VLOOKUP($B328,'vehicle multiplier'!$B$12:$L$61,(COLUMN(K328)-1)),0)</f>
        <v>0</v>
      </c>
      <c r="L328" s="180">
        <f>ROUND(VLOOKUP($A328,'vehicle multiplier'!$B$2:$M$10,12)*VLOOKUP($A328,'vehicle multiplier'!$B$2:$M$10,(COLUMN(L328)-1))*VLOOKUP($B328,'vehicle multiplier'!$B$12:$L$61,(COLUMN(L328)-1)),0)</f>
        <v>0</v>
      </c>
    </row>
    <row r="329" spans="1:12" x14ac:dyDescent="0.15">
      <c r="A329" s="138" t="s">
        <v>632</v>
      </c>
      <c r="B329" s="138">
        <v>28</v>
      </c>
      <c r="C329" s="136">
        <f>ROUND(VLOOKUP($A329,'vehicle multiplier'!$B$2:$M$10,12)*VLOOKUP($A329,'vehicle multiplier'!$B$2:$M$10,(COLUMN(C329)-1))*VLOOKUP($B329,'vehicle multiplier'!$B$12:$L$61,(COLUMN(C329)-1)),0)</f>
        <v>2588</v>
      </c>
      <c r="D329" s="136">
        <f>ROUND(VLOOKUP($A329,'vehicle multiplier'!$B$2:$M$10,12)*VLOOKUP($A329,'vehicle multiplier'!$B$2:$M$10,(COLUMN(D329)-1))*VLOOKUP($B329,'vehicle multiplier'!$B$12:$L$61,(COLUMN(D329)-1)),0)</f>
        <v>647</v>
      </c>
      <c r="E329" s="136">
        <f>ROUND(VLOOKUP($A329,'vehicle multiplier'!$B$2:$M$10,12)*VLOOKUP($A329,'vehicle multiplier'!$B$2:$M$10,(COLUMN(E329)-1))*VLOOKUP($B329,'vehicle multiplier'!$B$12:$L$61,(COLUMN(E329)-1)),0)</f>
        <v>610</v>
      </c>
      <c r="F329" s="180">
        <f>ROUND(VLOOKUP($A329,'vehicle multiplier'!$B$2:$M$10,12)*VLOOKUP($A329,'vehicle multiplier'!$B$2:$M$10,(COLUMN(F329)-1))*VLOOKUP($B329,'vehicle multiplier'!$B$12:$L$61,(COLUMN(F329)-1)),0)</f>
        <v>0</v>
      </c>
      <c r="G329" s="180">
        <f>ROUND(VLOOKUP($A329,'vehicle multiplier'!$B$2:$M$10,12)*VLOOKUP($A329,'vehicle multiplier'!$B$2:$M$10,(COLUMN(G329)-1))*VLOOKUP($B329,'vehicle multiplier'!$B$12:$L$61,(COLUMN(G329)-1)),0)</f>
        <v>0</v>
      </c>
      <c r="H329" s="180">
        <f>ROUND(VLOOKUP($A329,'vehicle multiplier'!$B$2:$M$10,12)*VLOOKUP($A329,'vehicle multiplier'!$B$2:$M$10,(COLUMN(H329)-1))*VLOOKUP($B329,'vehicle multiplier'!$B$12:$L$61,(COLUMN(H329)-1)),0)</f>
        <v>0</v>
      </c>
      <c r="I329" s="180">
        <f>ROUND(VLOOKUP($A329,'vehicle multiplier'!$B$2:$M$10,12)*VLOOKUP($A329,'vehicle multiplier'!$B$2:$M$10,(COLUMN(I329)-1))*VLOOKUP($B329,'vehicle multiplier'!$B$12:$L$61,(COLUMN(I329)-1)),0)</f>
        <v>0</v>
      </c>
      <c r="J329" s="180">
        <f>ROUND(VLOOKUP($A329,'vehicle multiplier'!$B$2:$M$10,12)*VLOOKUP($A329,'vehicle multiplier'!$B$2:$M$10,(COLUMN(J329)-1))*VLOOKUP($B329,'vehicle multiplier'!$B$12:$L$61,(COLUMN(J329)-1)),0)</f>
        <v>0</v>
      </c>
      <c r="K329" s="180">
        <f>ROUND(VLOOKUP($A329,'vehicle multiplier'!$B$2:$M$10,12)*VLOOKUP($A329,'vehicle multiplier'!$B$2:$M$10,(COLUMN(K329)-1))*VLOOKUP($B329,'vehicle multiplier'!$B$12:$L$61,(COLUMN(K329)-1)),0)</f>
        <v>0</v>
      </c>
      <c r="L329" s="180">
        <f>ROUND(VLOOKUP($A329,'vehicle multiplier'!$B$2:$M$10,12)*VLOOKUP($A329,'vehicle multiplier'!$B$2:$M$10,(COLUMN(L329)-1))*VLOOKUP($B329,'vehicle multiplier'!$B$12:$L$61,(COLUMN(L329)-1)),0)</f>
        <v>0</v>
      </c>
    </row>
    <row r="330" spans="1:12" x14ac:dyDescent="0.15">
      <c r="A330" s="138" t="s">
        <v>632</v>
      </c>
      <c r="B330" s="138">
        <v>29</v>
      </c>
      <c r="C330" s="136">
        <f>ROUND(VLOOKUP($A330,'vehicle multiplier'!$B$2:$M$10,12)*VLOOKUP($A330,'vehicle multiplier'!$B$2:$M$10,(COLUMN(C330)-1))*VLOOKUP($B330,'vehicle multiplier'!$B$12:$L$61,(COLUMN(C330)-1)),0)</f>
        <v>2621</v>
      </c>
      <c r="D330" s="136">
        <f>ROUND(VLOOKUP($A330,'vehicle multiplier'!$B$2:$M$10,12)*VLOOKUP($A330,'vehicle multiplier'!$B$2:$M$10,(COLUMN(D330)-1))*VLOOKUP($B330,'vehicle multiplier'!$B$12:$L$61,(COLUMN(D330)-1)),0)</f>
        <v>655</v>
      </c>
      <c r="E330" s="136">
        <f>ROUND(VLOOKUP($A330,'vehicle multiplier'!$B$2:$M$10,12)*VLOOKUP($A330,'vehicle multiplier'!$B$2:$M$10,(COLUMN(E330)-1))*VLOOKUP($B330,'vehicle multiplier'!$B$12:$L$61,(COLUMN(E330)-1)),0)</f>
        <v>618</v>
      </c>
      <c r="F330" s="180">
        <f>ROUND(VLOOKUP($A330,'vehicle multiplier'!$B$2:$M$10,12)*VLOOKUP($A330,'vehicle multiplier'!$B$2:$M$10,(COLUMN(F330)-1))*VLOOKUP($B330,'vehicle multiplier'!$B$12:$L$61,(COLUMN(F330)-1)),0)</f>
        <v>0</v>
      </c>
      <c r="G330" s="180">
        <f>ROUND(VLOOKUP($A330,'vehicle multiplier'!$B$2:$M$10,12)*VLOOKUP($A330,'vehicle multiplier'!$B$2:$M$10,(COLUMN(G330)-1))*VLOOKUP($B330,'vehicle multiplier'!$B$12:$L$61,(COLUMN(G330)-1)),0)</f>
        <v>0</v>
      </c>
      <c r="H330" s="180">
        <f>ROUND(VLOOKUP($A330,'vehicle multiplier'!$B$2:$M$10,12)*VLOOKUP($A330,'vehicle multiplier'!$B$2:$M$10,(COLUMN(H330)-1))*VLOOKUP($B330,'vehicle multiplier'!$B$12:$L$61,(COLUMN(H330)-1)),0)</f>
        <v>0</v>
      </c>
      <c r="I330" s="180">
        <f>ROUND(VLOOKUP($A330,'vehicle multiplier'!$B$2:$M$10,12)*VLOOKUP($A330,'vehicle multiplier'!$B$2:$M$10,(COLUMN(I330)-1))*VLOOKUP($B330,'vehicle multiplier'!$B$12:$L$61,(COLUMN(I330)-1)),0)</f>
        <v>0</v>
      </c>
      <c r="J330" s="180">
        <f>ROUND(VLOOKUP($A330,'vehicle multiplier'!$B$2:$M$10,12)*VLOOKUP($A330,'vehicle multiplier'!$B$2:$M$10,(COLUMN(J330)-1))*VLOOKUP($B330,'vehicle multiplier'!$B$12:$L$61,(COLUMN(J330)-1)),0)</f>
        <v>0</v>
      </c>
      <c r="K330" s="180">
        <f>ROUND(VLOOKUP($A330,'vehicle multiplier'!$B$2:$M$10,12)*VLOOKUP($A330,'vehicle multiplier'!$B$2:$M$10,(COLUMN(K330)-1))*VLOOKUP($B330,'vehicle multiplier'!$B$12:$L$61,(COLUMN(K330)-1)),0)</f>
        <v>0</v>
      </c>
      <c r="L330" s="180">
        <f>ROUND(VLOOKUP($A330,'vehicle multiplier'!$B$2:$M$10,12)*VLOOKUP($A330,'vehicle multiplier'!$B$2:$M$10,(COLUMN(L330)-1))*VLOOKUP($B330,'vehicle multiplier'!$B$12:$L$61,(COLUMN(L330)-1)),0)</f>
        <v>0</v>
      </c>
    </row>
    <row r="331" spans="1:12" x14ac:dyDescent="0.15">
      <c r="A331" s="138" t="s">
        <v>632</v>
      </c>
      <c r="B331" s="138">
        <v>30</v>
      </c>
      <c r="C331" s="136">
        <f>ROUND(VLOOKUP($A331,'vehicle multiplier'!$B$2:$M$10,12)*VLOOKUP($A331,'vehicle multiplier'!$B$2:$M$10,(COLUMN(C331)-1))*VLOOKUP($B331,'vehicle multiplier'!$B$12:$L$61,(COLUMN(C331)-1)),0)</f>
        <v>2655</v>
      </c>
      <c r="D331" s="136">
        <f>ROUND(VLOOKUP($A331,'vehicle multiplier'!$B$2:$M$10,12)*VLOOKUP($A331,'vehicle multiplier'!$B$2:$M$10,(COLUMN(D331)-1))*VLOOKUP($B331,'vehicle multiplier'!$B$12:$L$61,(COLUMN(D331)-1)),0)</f>
        <v>664</v>
      </c>
      <c r="E331" s="136">
        <f>ROUND(VLOOKUP($A331,'vehicle multiplier'!$B$2:$M$10,12)*VLOOKUP($A331,'vehicle multiplier'!$B$2:$M$10,(COLUMN(E331)-1))*VLOOKUP($B331,'vehicle multiplier'!$B$12:$L$61,(COLUMN(E331)-1)),0)</f>
        <v>626</v>
      </c>
      <c r="F331" s="180">
        <f>ROUND(VLOOKUP($A331,'vehicle multiplier'!$B$2:$M$10,12)*VLOOKUP($A331,'vehicle multiplier'!$B$2:$M$10,(COLUMN(F331)-1))*VLOOKUP($B331,'vehicle multiplier'!$B$12:$L$61,(COLUMN(F331)-1)),0)</f>
        <v>0</v>
      </c>
      <c r="G331" s="180">
        <f>ROUND(VLOOKUP($A331,'vehicle multiplier'!$B$2:$M$10,12)*VLOOKUP($A331,'vehicle multiplier'!$B$2:$M$10,(COLUMN(G331)-1))*VLOOKUP($B331,'vehicle multiplier'!$B$12:$L$61,(COLUMN(G331)-1)),0)</f>
        <v>0</v>
      </c>
      <c r="H331" s="180">
        <f>ROUND(VLOOKUP($A331,'vehicle multiplier'!$B$2:$M$10,12)*VLOOKUP($A331,'vehicle multiplier'!$B$2:$M$10,(COLUMN(H331)-1))*VLOOKUP($B331,'vehicle multiplier'!$B$12:$L$61,(COLUMN(H331)-1)),0)</f>
        <v>0</v>
      </c>
      <c r="I331" s="180">
        <f>ROUND(VLOOKUP($A331,'vehicle multiplier'!$B$2:$M$10,12)*VLOOKUP($A331,'vehicle multiplier'!$B$2:$M$10,(COLUMN(I331)-1))*VLOOKUP($B331,'vehicle multiplier'!$B$12:$L$61,(COLUMN(I331)-1)),0)</f>
        <v>0</v>
      </c>
      <c r="J331" s="180">
        <f>ROUND(VLOOKUP($A331,'vehicle multiplier'!$B$2:$M$10,12)*VLOOKUP($A331,'vehicle multiplier'!$B$2:$M$10,(COLUMN(J331)-1))*VLOOKUP($B331,'vehicle multiplier'!$B$12:$L$61,(COLUMN(J331)-1)),0)</f>
        <v>0</v>
      </c>
      <c r="K331" s="180">
        <f>ROUND(VLOOKUP($A331,'vehicle multiplier'!$B$2:$M$10,12)*VLOOKUP($A331,'vehicle multiplier'!$B$2:$M$10,(COLUMN(K331)-1))*VLOOKUP($B331,'vehicle multiplier'!$B$12:$L$61,(COLUMN(K331)-1)),0)</f>
        <v>0</v>
      </c>
      <c r="L331" s="180">
        <f>ROUND(VLOOKUP($A331,'vehicle multiplier'!$B$2:$M$10,12)*VLOOKUP($A331,'vehicle multiplier'!$B$2:$M$10,(COLUMN(L331)-1))*VLOOKUP($B331,'vehicle multiplier'!$B$12:$L$61,(COLUMN(L331)-1)),0)</f>
        <v>0</v>
      </c>
    </row>
    <row r="332" spans="1:12" x14ac:dyDescent="0.15">
      <c r="A332" s="138" t="s">
        <v>632</v>
      </c>
      <c r="B332" s="138">
        <v>31</v>
      </c>
      <c r="C332" s="136">
        <f>ROUND(VLOOKUP($A332,'vehicle multiplier'!$B$2:$M$10,12)*VLOOKUP($A332,'vehicle multiplier'!$B$2:$M$10,(COLUMN(C332)-1))*VLOOKUP($B332,'vehicle multiplier'!$B$12:$L$61,(COLUMN(C332)-1)),0)</f>
        <v>2688</v>
      </c>
      <c r="D332" s="136">
        <f>ROUND(VLOOKUP($A332,'vehicle multiplier'!$B$2:$M$10,12)*VLOOKUP($A332,'vehicle multiplier'!$B$2:$M$10,(COLUMN(D332)-1))*VLOOKUP($B332,'vehicle multiplier'!$B$12:$L$61,(COLUMN(D332)-1)),0)</f>
        <v>672</v>
      </c>
      <c r="E332" s="136">
        <f>ROUND(VLOOKUP($A332,'vehicle multiplier'!$B$2:$M$10,12)*VLOOKUP($A332,'vehicle multiplier'!$B$2:$M$10,(COLUMN(E332)-1))*VLOOKUP($B332,'vehicle multiplier'!$B$12:$L$61,(COLUMN(E332)-1)),0)</f>
        <v>634</v>
      </c>
      <c r="F332" s="180">
        <f>ROUND(VLOOKUP($A332,'vehicle multiplier'!$B$2:$M$10,12)*VLOOKUP($A332,'vehicle multiplier'!$B$2:$M$10,(COLUMN(F332)-1))*VLOOKUP($B332,'vehicle multiplier'!$B$12:$L$61,(COLUMN(F332)-1)),0)</f>
        <v>0</v>
      </c>
      <c r="G332" s="180">
        <f>ROUND(VLOOKUP($A332,'vehicle multiplier'!$B$2:$M$10,12)*VLOOKUP($A332,'vehicle multiplier'!$B$2:$M$10,(COLUMN(G332)-1))*VLOOKUP($B332,'vehicle multiplier'!$B$12:$L$61,(COLUMN(G332)-1)),0)</f>
        <v>0</v>
      </c>
      <c r="H332" s="180">
        <f>ROUND(VLOOKUP($A332,'vehicle multiplier'!$B$2:$M$10,12)*VLOOKUP($A332,'vehicle multiplier'!$B$2:$M$10,(COLUMN(H332)-1))*VLOOKUP($B332,'vehicle multiplier'!$B$12:$L$61,(COLUMN(H332)-1)),0)</f>
        <v>0</v>
      </c>
      <c r="I332" s="180">
        <f>ROUND(VLOOKUP($A332,'vehicle multiplier'!$B$2:$M$10,12)*VLOOKUP($A332,'vehicle multiplier'!$B$2:$M$10,(COLUMN(I332)-1))*VLOOKUP($B332,'vehicle multiplier'!$B$12:$L$61,(COLUMN(I332)-1)),0)</f>
        <v>0</v>
      </c>
      <c r="J332" s="180">
        <f>ROUND(VLOOKUP($A332,'vehicle multiplier'!$B$2:$M$10,12)*VLOOKUP($A332,'vehicle multiplier'!$B$2:$M$10,(COLUMN(J332)-1))*VLOOKUP($B332,'vehicle multiplier'!$B$12:$L$61,(COLUMN(J332)-1)),0)</f>
        <v>0</v>
      </c>
      <c r="K332" s="180">
        <f>ROUND(VLOOKUP($A332,'vehicle multiplier'!$B$2:$M$10,12)*VLOOKUP($A332,'vehicle multiplier'!$B$2:$M$10,(COLUMN(K332)-1))*VLOOKUP($B332,'vehicle multiplier'!$B$12:$L$61,(COLUMN(K332)-1)),0)</f>
        <v>0</v>
      </c>
      <c r="L332" s="180">
        <f>ROUND(VLOOKUP($A332,'vehicle multiplier'!$B$2:$M$10,12)*VLOOKUP($A332,'vehicle multiplier'!$B$2:$M$10,(COLUMN(L332)-1))*VLOOKUP($B332,'vehicle multiplier'!$B$12:$L$61,(COLUMN(L332)-1)),0)</f>
        <v>0</v>
      </c>
    </row>
    <row r="333" spans="1:12" x14ac:dyDescent="0.15">
      <c r="A333" s="138" t="s">
        <v>632</v>
      </c>
      <c r="B333" s="138">
        <v>32</v>
      </c>
      <c r="C333" s="136">
        <f>ROUND(VLOOKUP($A333,'vehicle multiplier'!$B$2:$M$10,12)*VLOOKUP($A333,'vehicle multiplier'!$B$2:$M$10,(COLUMN(C333)-1))*VLOOKUP($B333,'vehicle multiplier'!$B$12:$L$61,(COLUMN(C333)-1)),0)</f>
        <v>2721</v>
      </c>
      <c r="D333" s="136">
        <f>ROUND(VLOOKUP($A333,'vehicle multiplier'!$B$2:$M$10,12)*VLOOKUP($A333,'vehicle multiplier'!$B$2:$M$10,(COLUMN(D333)-1))*VLOOKUP($B333,'vehicle multiplier'!$B$12:$L$61,(COLUMN(D333)-1)),0)</f>
        <v>680</v>
      </c>
      <c r="E333" s="136">
        <f>ROUND(VLOOKUP($A333,'vehicle multiplier'!$B$2:$M$10,12)*VLOOKUP($A333,'vehicle multiplier'!$B$2:$M$10,(COLUMN(E333)-1))*VLOOKUP($B333,'vehicle multiplier'!$B$12:$L$61,(COLUMN(E333)-1)),0)</f>
        <v>642</v>
      </c>
      <c r="F333" s="180">
        <f>ROUND(VLOOKUP($A333,'vehicle multiplier'!$B$2:$M$10,12)*VLOOKUP($A333,'vehicle multiplier'!$B$2:$M$10,(COLUMN(F333)-1))*VLOOKUP($B333,'vehicle multiplier'!$B$12:$L$61,(COLUMN(F333)-1)),0)</f>
        <v>0</v>
      </c>
      <c r="G333" s="180">
        <f>ROUND(VLOOKUP($A333,'vehicle multiplier'!$B$2:$M$10,12)*VLOOKUP($A333,'vehicle multiplier'!$B$2:$M$10,(COLUMN(G333)-1))*VLOOKUP($B333,'vehicle multiplier'!$B$12:$L$61,(COLUMN(G333)-1)),0)</f>
        <v>0</v>
      </c>
      <c r="H333" s="180">
        <f>ROUND(VLOOKUP($A333,'vehicle multiplier'!$B$2:$M$10,12)*VLOOKUP($A333,'vehicle multiplier'!$B$2:$M$10,(COLUMN(H333)-1))*VLOOKUP($B333,'vehicle multiplier'!$B$12:$L$61,(COLUMN(H333)-1)),0)</f>
        <v>0</v>
      </c>
      <c r="I333" s="180">
        <f>ROUND(VLOOKUP($A333,'vehicle multiplier'!$B$2:$M$10,12)*VLOOKUP($A333,'vehicle multiplier'!$B$2:$M$10,(COLUMN(I333)-1))*VLOOKUP($B333,'vehicle multiplier'!$B$12:$L$61,(COLUMN(I333)-1)),0)</f>
        <v>0</v>
      </c>
      <c r="J333" s="180">
        <f>ROUND(VLOOKUP($A333,'vehicle multiplier'!$B$2:$M$10,12)*VLOOKUP($A333,'vehicle multiplier'!$B$2:$M$10,(COLUMN(J333)-1))*VLOOKUP($B333,'vehicle multiplier'!$B$12:$L$61,(COLUMN(J333)-1)),0)</f>
        <v>0</v>
      </c>
      <c r="K333" s="180">
        <f>ROUND(VLOOKUP($A333,'vehicle multiplier'!$B$2:$M$10,12)*VLOOKUP($A333,'vehicle multiplier'!$B$2:$M$10,(COLUMN(K333)-1))*VLOOKUP($B333,'vehicle multiplier'!$B$12:$L$61,(COLUMN(K333)-1)),0)</f>
        <v>0</v>
      </c>
      <c r="L333" s="180">
        <f>ROUND(VLOOKUP($A333,'vehicle multiplier'!$B$2:$M$10,12)*VLOOKUP($A333,'vehicle multiplier'!$B$2:$M$10,(COLUMN(L333)-1))*VLOOKUP($B333,'vehicle multiplier'!$B$12:$L$61,(COLUMN(L333)-1)),0)</f>
        <v>0</v>
      </c>
    </row>
    <row r="334" spans="1:12" x14ac:dyDescent="0.15">
      <c r="A334" s="138" t="s">
        <v>632</v>
      </c>
      <c r="B334" s="138">
        <v>33</v>
      </c>
      <c r="C334" s="136">
        <f>ROUND(VLOOKUP($A334,'vehicle multiplier'!$B$2:$M$10,12)*VLOOKUP($A334,'vehicle multiplier'!$B$2:$M$10,(COLUMN(C334)-1))*VLOOKUP($B334,'vehicle multiplier'!$B$12:$L$61,(COLUMN(C334)-1)),0)</f>
        <v>2754</v>
      </c>
      <c r="D334" s="136">
        <f>ROUND(VLOOKUP($A334,'vehicle multiplier'!$B$2:$M$10,12)*VLOOKUP($A334,'vehicle multiplier'!$B$2:$M$10,(COLUMN(D334)-1))*VLOOKUP($B334,'vehicle multiplier'!$B$12:$L$61,(COLUMN(D334)-1)),0)</f>
        <v>689</v>
      </c>
      <c r="E334" s="136">
        <f>ROUND(VLOOKUP($A334,'vehicle multiplier'!$B$2:$M$10,12)*VLOOKUP($A334,'vehicle multiplier'!$B$2:$M$10,(COLUMN(E334)-1))*VLOOKUP($B334,'vehicle multiplier'!$B$12:$L$61,(COLUMN(E334)-1)),0)</f>
        <v>650</v>
      </c>
      <c r="F334" s="180">
        <f>ROUND(VLOOKUP($A334,'vehicle multiplier'!$B$2:$M$10,12)*VLOOKUP($A334,'vehicle multiplier'!$B$2:$M$10,(COLUMN(F334)-1))*VLOOKUP($B334,'vehicle multiplier'!$B$12:$L$61,(COLUMN(F334)-1)),0)</f>
        <v>0</v>
      </c>
      <c r="G334" s="180">
        <f>ROUND(VLOOKUP($A334,'vehicle multiplier'!$B$2:$M$10,12)*VLOOKUP($A334,'vehicle multiplier'!$B$2:$M$10,(COLUMN(G334)-1))*VLOOKUP($B334,'vehicle multiplier'!$B$12:$L$61,(COLUMN(G334)-1)),0)</f>
        <v>0</v>
      </c>
      <c r="H334" s="180">
        <f>ROUND(VLOOKUP($A334,'vehicle multiplier'!$B$2:$M$10,12)*VLOOKUP($A334,'vehicle multiplier'!$B$2:$M$10,(COLUMN(H334)-1))*VLOOKUP($B334,'vehicle multiplier'!$B$12:$L$61,(COLUMN(H334)-1)),0)</f>
        <v>0</v>
      </c>
      <c r="I334" s="180">
        <f>ROUND(VLOOKUP($A334,'vehicle multiplier'!$B$2:$M$10,12)*VLOOKUP($A334,'vehicle multiplier'!$B$2:$M$10,(COLUMN(I334)-1))*VLOOKUP($B334,'vehicle multiplier'!$B$12:$L$61,(COLUMN(I334)-1)),0)</f>
        <v>0</v>
      </c>
      <c r="J334" s="180">
        <f>ROUND(VLOOKUP($A334,'vehicle multiplier'!$B$2:$M$10,12)*VLOOKUP($A334,'vehicle multiplier'!$B$2:$M$10,(COLUMN(J334)-1))*VLOOKUP($B334,'vehicle multiplier'!$B$12:$L$61,(COLUMN(J334)-1)),0)</f>
        <v>0</v>
      </c>
      <c r="K334" s="180">
        <f>ROUND(VLOOKUP($A334,'vehicle multiplier'!$B$2:$M$10,12)*VLOOKUP($A334,'vehicle multiplier'!$B$2:$M$10,(COLUMN(K334)-1))*VLOOKUP($B334,'vehicle multiplier'!$B$12:$L$61,(COLUMN(K334)-1)),0)</f>
        <v>0</v>
      </c>
      <c r="L334" s="180">
        <f>ROUND(VLOOKUP($A334,'vehicle multiplier'!$B$2:$M$10,12)*VLOOKUP($A334,'vehicle multiplier'!$B$2:$M$10,(COLUMN(L334)-1))*VLOOKUP($B334,'vehicle multiplier'!$B$12:$L$61,(COLUMN(L334)-1)),0)</f>
        <v>0</v>
      </c>
    </row>
    <row r="335" spans="1:12" x14ac:dyDescent="0.15">
      <c r="A335" s="138" t="s">
        <v>632</v>
      </c>
      <c r="B335" s="138">
        <v>34</v>
      </c>
      <c r="C335" s="136">
        <f>ROUND(VLOOKUP($A335,'vehicle multiplier'!$B$2:$M$10,12)*VLOOKUP($A335,'vehicle multiplier'!$B$2:$M$10,(COLUMN(C335)-1))*VLOOKUP($B335,'vehicle multiplier'!$B$12:$L$61,(COLUMN(C335)-1)),0)</f>
        <v>2787</v>
      </c>
      <c r="D335" s="136">
        <f>ROUND(VLOOKUP($A335,'vehicle multiplier'!$B$2:$M$10,12)*VLOOKUP($A335,'vehicle multiplier'!$B$2:$M$10,(COLUMN(D335)-1))*VLOOKUP($B335,'vehicle multiplier'!$B$12:$L$61,(COLUMN(D335)-1)),0)</f>
        <v>697</v>
      </c>
      <c r="E335" s="136">
        <f>ROUND(VLOOKUP($A335,'vehicle multiplier'!$B$2:$M$10,12)*VLOOKUP($A335,'vehicle multiplier'!$B$2:$M$10,(COLUMN(E335)-1))*VLOOKUP($B335,'vehicle multiplier'!$B$12:$L$61,(COLUMN(E335)-1)),0)</f>
        <v>657</v>
      </c>
      <c r="F335" s="180">
        <f>ROUND(VLOOKUP($A335,'vehicle multiplier'!$B$2:$M$10,12)*VLOOKUP($A335,'vehicle multiplier'!$B$2:$M$10,(COLUMN(F335)-1))*VLOOKUP($B335,'vehicle multiplier'!$B$12:$L$61,(COLUMN(F335)-1)),0)</f>
        <v>0</v>
      </c>
      <c r="G335" s="180">
        <f>ROUND(VLOOKUP($A335,'vehicle multiplier'!$B$2:$M$10,12)*VLOOKUP($A335,'vehicle multiplier'!$B$2:$M$10,(COLUMN(G335)-1))*VLOOKUP($B335,'vehicle multiplier'!$B$12:$L$61,(COLUMN(G335)-1)),0)</f>
        <v>0</v>
      </c>
      <c r="H335" s="180">
        <f>ROUND(VLOOKUP($A335,'vehicle multiplier'!$B$2:$M$10,12)*VLOOKUP($A335,'vehicle multiplier'!$B$2:$M$10,(COLUMN(H335)-1))*VLOOKUP($B335,'vehicle multiplier'!$B$12:$L$61,(COLUMN(H335)-1)),0)</f>
        <v>0</v>
      </c>
      <c r="I335" s="180">
        <f>ROUND(VLOOKUP($A335,'vehicle multiplier'!$B$2:$M$10,12)*VLOOKUP($A335,'vehicle multiplier'!$B$2:$M$10,(COLUMN(I335)-1))*VLOOKUP($B335,'vehicle multiplier'!$B$12:$L$61,(COLUMN(I335)-1)),0)</f>
        <v>0</v>
      </c>
      <c r="J335" s="180">
        <f>ROUND(VLOOKUP($A335,'vehicle multiplier'!$B$2:$M$10,12)*VLOOKUP($A335,'vehicle multiplier'!$B$2:$M$10,(COLUMN(J335)-1))*VLOOKUP($B335,'vehicle multiplier'!$B$12:$L$61,(COLUMN(J335)-1)),0)</f>
        <v>0</v>
      </c>
      <c r="K335" s="180">
        <f>ROUND(VLOOKUP($A335,'vehicle multiplier'!$B$2:$M$10,12)*VLOOKUP($A335,'vehicle multiplier'!$B$2:$M$10,(COLUMN(K335)-1))*VLOOKUP($B335,'vehicle multiplier'!$B$12:$L$61,(COLUMN(K335)-1)),0)</f>
        <v>0</v>
      </c>
      <c r="L335" s="180">
        <f>ROUND(VLOOKUP($A335,'vehicle multiplier'!$B$2:$M$10,12)*VLOOKUP($A335,'vehicle multiplier'!$B$2:$M$10,(COLUMN(L335)-1))*VLOOKUP($B335,'vehicle multiplier'!$B$12:$L$61,(COLUMN(L335)-1)),0)</f>
        <v>0</v>
      </c>
    </row>
    <row r="336" spans="1:12" x14ac:dyDescent="0.15">
      <c r="A336" s="138" t="s">
        <v>632</v>
      </c>
      <c r="B336" s="138">
        <v>35</v>
      </c>
      <c r="C336" s="136">
        <f>ROUND(VLOOKUP($A336,'vehicle multiplier'!$B$2:$M$10,12)*VLOOKUP($A336,'vehicle multiplier'!$B$2:$M$10,(COLUMN(C336)-1))*VLOOKUP($B336,'vehicle multiplier'!$B$12:$L$61,(COLUMN(C336)-1)),0)</f>
        <v>2821</v>
      </c>
      <c r="D336" s="136">
        <f>ROUND(VLOOKUP($A336,'vehicle multiplier'!$B$2:$M$10,12)*VLOOKUP($A336,'vehicle multiplier'!$B$2:$M$10,(COLUMN(D336)-1))*VLOOKUP($B336,'vehicle multiplier'!$B$12:$L$61,(COLUMN(D336)-1)),0)</f>
        <v>705</v>
      </c>
      <c r="E336" s="136">
        <f>ROUND(VLOOKUP($A336,'vehicle multiplier'!$B$2:$M$10,12)*VLOOKUP($A336,'vehicle multiplier'!$B$2:$M$10,(COLUMN(E336)-1))*VLOOKUP($B336,'vehicle multiplier'!$B$12:$L$61,(COLUMN(E336)-1)),0)</f>
        <v>665</v>
      </c>
      <c r="F336" s="180">
        <f>ROUND(VLOOKUP($A336,'vehicle multiplier'!$B$2:$M$10,12)*VLOOKUP($A336,'vehicle multiplier'!$B$2:$M$10,(COLUMN(F336)-1))*VLOOKUP($B336,'vehicle multiplier'!$B$12:$L$61,(COLUMN(F336)-1)),0)</f>
        <v>0</v>
      </c>
      <c r="G336" s="180">
        <f>ROUND(VLOOKUP($A336,'vehicle multiplier'!$B$2:$M$10,12)*VLOOKUP($A336,'vehicle multiplier'!$B$2:$M$10,(COLUMN(G336)-1))*VLOOKUP($B336,'vehicle multiplier'!$B$12:$L$61,(COLUMN(G336)-1)),0)</f>
        <v>0</v>
      </c>
      <c r="H336" s="180">
        <f>ROUND(VLOOKUP($A336,'vehicle multiplier'!$B$2:$M$10,12)*VLOOKUP($A336,'vehicle multiplier'!$B$2:$M$10,(COLUMN(H336)-1))*VLOOKUP($B336,'vehicle multiplier'!$B$12:$L$61,(COLUMN(H336)-1)),0)</f>
        <v>0</v>
      </c>
      <c r="I336" s="180">
        <f>ROUND(VLOOKUP($A336,'vehicle multiplier'!$B$2:$M$10,12)*VLOOKUP($A336,'vehicle multiplier'!$B$2:$M$10,(COLUMN(I336)-1))*VLOOKUP($B336,'vehicle multiplier'!$B$12:$L$61,(COLUMN(I336)-1)),0)</f>
        <v>0</v>
      </c>
      <c r="J336" s="180">
        <f>ROUND(VLOOKUP($A336,'vehicle multiplier'!$B$2:$M$10,12)*VLOOKUP($A336,'vehicle multiplier'!$B$2:$M$10,(COLUMN(J336)-1))*VLOOKUP($B336,'vehicle multiplier'!$B$12:$L$61,(COLUMN(J336)-1)),0)</f>
        <v>0</v>
      </c>
      <c r="K336" s="180">
        <f>ROUND(VLOOKUP($A336,'vehicle multiplier'!$B$2:$M$10,12)*VLOOKUP($A336,'vehicle multiplier'!$B$2:$M$10,(COLUMN(K336)-1))*VLOOKUP($B336,'vehicle multiplier'!$B$12:$L$61,(COLUMN(K336)-1)),0)</f>
        <v>0</v>
      </c>
      <c r="L336" s="180">
        <f>ROUND(VLOOKUP($A336,'vehicle multiplier'!$B$2:$M$10,12)*VLOOKUP($A336,'vehicle multiplier'!$B$2:$M$10,(COLUMN(L336)-1))*VLOOKUP($B336,'vehicle multiplier'!$B$12:$L$61,(COLUMN(L336)-1)),0)</f>
        <v>0</v>
      </c>
    </row>
    <row r="337" spans="1:12" x14ac:dyDescent="0.15">
      <c r="A337" s="138" t="s">
        <v>632</v>
      </c>
      <c r="B337" s="138">
        <v>36</v>
      </c>
      <c r="C337" s="136">
        <f>ROUND(VLOOKUP($A337,'vehicle multiplier'!$B$2:$M$10,12)*VLOOKUP($A337,'vehicle multiplier'!$B$2:$M$10,(COLUMN(C337)-1))*VLOOKUP($B337,'vehicle multiplier'!$B$12:$L$61,(COLUMN(C337)-1)),0)</f>
        <v>2854</v>
      </c>
      <c r="D337" s="136">
        <f>ROUND(VLOOKUP($A337,'vehicle multiplier'!$B$2:$M$10,12)*VLOOKUP($A337,'vehicle multiplier'!$B$2:$M$10,(COLUMN(D337)-1))*VLOOKUP($B337,'vehicle multiplier'!$B$12:$L$61,(COLUMN(D337)-1)),0)</f>
        <v>713</v>
      </c>
      <c r="E337" s="136">
        <f>ROUND(VLOOKUP($A337,'vehicle multiplier'!$B$2:$M$10,12)*VLOOKUP($A337,'vehicle multiplier'!$B$2:$M$10,(COLUMN(E337)-1))*VLOOKUP($B337,'vehicle multiplier'!$B$12:$L$61,(COLUMN(E337)-1)),0)</f>
        <v>673</v>
      </c>
      <c r="F337" s="180">
        <f>ROUND(VLOOKUP($A337,'vehicle multiplier'!$B$2:$M$10,12)*VLOOKUP($A337,'vehicle multiplier'!$B$2:$M$10,(COLUMN(F337)-1))*VLOOKUP($B337,'vehicle multiplier'!$B$12:$L$61,(COLUMN(F337)-1)),0)</f>
        <v>0</v>
      </c>
      <c r="G337" s="180">
        <f>ROUND(VLOOKUP($A337,'vehicle multiplier'!$B$2:$M$10,12)*VLOOKUP($A337,'vehicle multiplier'!$B$2:$M$10,(COLUMN(G337)-1))*VLOOKUP($B337,'vehicle multiplier'!$B$12:$L$61,(COLUMN(G337)-1)),0)</f>
        <v>0</v>
      </c>
      <c r="H337" s="180">
        <f>ROUND(VLOOKUP($A337,'vehicle multiplier'!$B$2:$M$10,12)*VLOOKUP($A337,'vehicle multiplier'!$B$2:$M$10,(COLUMN(H337)-1))*VLOOKUP($B337,'vehicle multiplier'!$B$12:$L$61,(COLUMN(H337)-1)),0)</f>
        <v>0</v>
      </c>
      <c r="I337" s="180">
        <f>ROUND(VLOOKUP($A337,'vehicle multiplier'!$B$2:$M$10,12)*VLOOKUP($A337,'vehicle multiplier'!$B$2:$M$10,(COLUMN(I337)-1))*VLOOKUP($B337,'vehicle multiplier'!$B$12:$L$61,(COLUMN(I337)-1)),0)</f>
        <v>0</v>
      </c>
      <c r="J337" s="180">
        <f>ROUND(VLOOKUP($A337,'vehicle multiplier'!$B$2:$M$10,12)*VLOOKUP($A337,'vehicle multiplier'!$B$2:$M$10,(COLUMN(J337)-1))*VLOOKUP($B337,'vehicle multiplier'!$B$12:$L$61,(COLUMN(J337)-1)),0)</f>
        <v>0</v>
      </c>
      <c r="K337" s="180">
        <f>ROUND(VLOOKUP($A337,'vehicle multiplier'!$B$2:$M$10,12)*VLOOKUP($A337,'vehicle multiplier'!$B$2:$M$10,(COLUMN(K337)-1))*VLOOKUP($B337,'vehicle multiplier'!$B$12:$L$61,(COLUMN(K337)-1)),0)</f>
        <v>0</v>
      </c>
      <c r="L337" s="180">
        <f>ROUND(VLOOKUP($A337,'vehicle multiplier'!$B$2:$M$10,12)*VLOOKUP($A337,'vehicle multiplier'!$B$2:$M$10,(COLUMN(L337)-1))*VLOOKUP($B337,'vehicle multiplier'!$B$12:$L$61,(COLUMN(L337)-1)),0)</f>
        <v>0</v>
      </c>
    </row>
    <row r="338" spans="1:12" x14ac:dyDescent="0.15">
      <c r="A338" s="138" t="s">
        <v>632</v>
      </c>
      <c r="B338" s="138">
        <v>37</v>
      </c>
      <c r="C338" s="136">
        <f>ROUND(VLOOKUP($A338,'vehicle multiplier'!$B$2:$M$10,12)*VLOOKUP($A338,'vehicle multiplier'!$B$2:$M$10,(COLUMN(C338)-1))*VLOOKUP($B338,'vehicle multiplier'!$B$12:$L$61,(COLUMN(C338)-1)),0)</f>
        <v>2887</v>
      </c>
      <c r="D338" s="136">
        <f>ROUND(VLOOKUP($A338,'vehicle multiplier'!$B$2:$M$10,12)*VLOOKUP($A338,'vehicle multiplier'!$B$2:$M$10,(COLUMN(D338)-1))*VLOOKUP($B338,'vehicle multiplier'!$B$12:$L$61,(COLUMN(D338)-1)),0)</f>
        <v>722</v>
      </c>
      <c r="E338" s="136">
        <f>ROUND(VLOOKUP($A338,'vehicle multiplier'!$B$2:$M$10,12)*VLOOKUP($A338,'vehicle multiplier'!$B$2:$M$10,(COLUMN(E338)-1))*VLOOKUP($B338,'vehicle multiplier'!$B$12:$L$61,(COLUMN(E338)-1)),0)</f>
        <v>681</v>
      </c>
      <c r="F338" s="180">
        <f>ROUND(VLOOKUP($A338,'vehicle multiplier'!$B$2:$M$10,12)*VLOOKUP($A338,'vehicle multiplier'!$B$2:$M$10,(COLUMN(F338)-1))*VLOOKUP($B338,'vehicle multiplier'!$B$12:$L$61,(COLUMN(F338)-1)),0)</f>
        <v>0</v>
      </c>
      <c r="G338" s="180">
        <f>ROUND(VLOOKUP($A338,'vehicle multiplier'!$B$2:$M$10,12)*VLOOKUP($A338,'vehicle multiplier'!$B$2:$M$10,(COLUMN(G338)-1))*VLOOKUP($B338,'vehicle multiplier'!$B$12:$L$61,(COLUMN(G338)-1)),0)</f>
        <v>0</v>
      </c>
      <c r="H338" s="180">
        <f>ROUND(VLOOKUP($A338,'vehicle multiplier'!$B$2:$M$10,12)*VLOOKUP($A338,'vehicle multiplier'!$B$2:$M$10,(COLUMN(H338)-1))*VLOOKUP($B338,'vehicle multiplier'!$B$12:$L$61,(COLUMN(H338)-1)),0)</f>
        <v>0</v>
      </c>
      <c r="I338" s="180">
        <f>ROUND(VLOOKUP($A338,'vehicle multiplier'!$B$2:$M$10,12)*VLOOKUP($A338,'vehicle multiplier'!$B$2:$M$10,(COLUMN(I338)-1))*VLOOKUP($B338,'vehicle multiplier'!$B$12:$L$61,(COLUMN(I338)-1)),0)</f>
        <v>0</v>
      </c>
      <c r="J338" s="180">
        <f>ROUND(VLOOKUP($A338,'vehicle multiplier'!$B$2:$M$10,12)*VLOOKUP($A338,'vehicle multiplier'!$B$2:$M$10,(COLUMN(J338)-1))*VLOOKUP($B338,'vehicle multiplier'!$B$12:$L$61,(COLUMN(J338)-1)),0)</f>
        <v>0</v>
      </c>
      <c r="K338" s="180">
        <f>ROUND(VLOOKUP($A338,'vehicle multiplier'!$B$2:$M$10,12)*VLOOKUP($A338,'vehicle multiplier'!$B$2:$M$10,(COLUMN(K338)-1))*VLOOKUP($B338,'vehicle multiplier'!$B$12:$L$61,(COLUMN(K338)-1)),0)</f>
        <v>0</v>
      </c>
      <c r="L338" s="180">
        <f>ROUND(VLOOKUP($A338,'vehicle multiplier'!$B$2:$M$10,12)*VLOOKUP($A338,'vehicle multiplier'!$B$2:$M$10,(COLUMN(L338)-1))*VLOOKUP($B338,'vehicle multiplier'!$B$12:$L$61,(COLUMN(L338)-1)),0)</f>
        <v>0</v>
      </c>
    </row>
    <row r="339" spans="1:12" x14ac:dyDescent="0.15">
      <c r="A339" s="138" t="s">
        <v>632</v>
      </c>
      <c r="B339" s="138">
        <v>38</v>
      </c>
      <c r="C339" s="136">
        <f>ROUND(VLOOKUP($A339,'vehicle multiplier'!$B$2:$M$10,12)*VLOOKUP($A339,'vehicle multiplier'!$B$2:$M$10,(COLUMN(C339)-1))*VLOOKUP($B339,'vehicle multiplier'!$B$12:$L$61,(COLUMN(C339)-1)),0)</f>
        <v>2920</v>
      </c>
      <c r="D339" s="136">
        <f>ROUND(VLOOKUP($A339,'vehicle multiplier'!$B$2:$M$10,12)*VLOOKUP($A339,'vehicle multiplier'!$B$2:$M$10,(COLUMN(D339)-1))*VLOOKUP($B339,'vehicle multiplier'!$B$12:$L$61,(COLUMN(D339)-1)),0)</f>
        <v>730</v>
      </c>
      <c r="E339" s="136">
        <f>ROUND(VLOOKUP($A339,'vehicle multiplier'!$B$2:$M$10,12)*VLOOKUP($A339,'vehicle multiplier'!$B$2:$M$10,(COLUMN(E339)-1))*VLOOKUP($B339,'vehicle multiplier'!$B$12:$L$61,(COLUMN(E339)-1)),0)</f>
        <v>689</v>
      </c>
      <c r="F339" s="180">
        <f>ROUND(VLOOKUP($A339,'vehicle multiplier'!$B$2:$M$10,12)*VLOOKUP($A339,'vehicle multiplier'!$B$2:$M$10,(COLUMN(F339)-1))*VLOOKUP($B339,'vehicle multiplier'!$B$12:$L$61,(COLUMN(F339)-1)),0)</f>
        <v>0</v>
      </c>
      <c r="G339" s="180">
        <f>ROUND(VLOOKUP($A339,'vehicle multiplier'!$B$2:$M$10,12)*VLOOKUP($A339,'vehicle multiplier'!$B$2:$M$10,(COLUMN(G339)-1))*VLOOKUP($B339,'vehicle multiplier'!$B$12:$L$61,(COLUMN(G339)-1)),0)</f>
        <v>0</v>
      </c>
      <c r="H339" s="180">
        <f>ROUND(VLOOKUP($A339,'vehicle multiplier'!$B$2:$M$10,12)*VLOOKUP($A339,'vehicle multiplier'!$B$2:$M$10,(COLUMN(H339)-1))*VLOOKUP($B339,'vehicle multiplier'!$B$12:$L$61,(COLUMN(H339)-1)),0)</f>
        <v>0</v>
      </c>
      <c r="I339" s="180">
        <f>ROUND(VLOOKUP($A339,'vehicle multiplier'!$B$2:$M$10,12)*VLOOKUP($A339,'vehicle multiplier'!$B$2:$M$10,(COLUMN(I339)-1))*VLOOKUP($B339,'vehicle multiplier'!$B$12:$L$61,(COLUMN(I339)-1)),0)</f>
        <v>0</v>
      </c>
      <c r="J339" s="180">
        <f>ROUND(VLOOKUP($A339,'vehicle multiplier'!$B$2:$M$10,12)*VLOOKUP($A339,'vehicle multiplier'!$B$2:$M$10,(COLUMN(J339)-1))*VLOOKUP($B339,'vehicle multiplier'!$B$12:$L$61,(COLUMN(J339)-1)),0)</f>
        <v>0</v>
      </c>
      <c r="K339" s="180">
        <f>ROUND(VLOOKUP($A339,'vehicle multiplier'!$B$2:$M$10,12)*VLOOKUP($A339,'vehicle multiplier'!$B$2:$M$10,(COLUMN(K339)-1))*VLOOKUP($B339,'vehicle multiplier'!$B$12:$L$61,(COLUMN(K339)-1)),0)</f>
        <v>0</v>
      </c>
      <c r="L339" s="180">
        <f>ROUND(VLOOKUP($A339,'vehicle multiplier'!$B$2:$M$10,12)*VLOOKUP($A339,'vehicle multiplier'!$B$2:$M$10,(COLUMN(L339)-1))*VLOOKUP($B339,'vehicle multiplier'!$B$12:$L$61,(COLUMN(L339)-1)),0)</f>
        <v>0</v>
      </c>
    </row>
    <row r="340" spans="1:12" x14ac:dyDescent="0.15">
      <c r="A340" s="138" t="s">
        <v>632</v>
      </c>
      <c r="B340" s="138">
        <v>39</v>
      </c>
      <c r="C340" s="136">
        <f>ROUND(VLOOKUP($A340,'vehicle multiplier'!$B$2:$M$10,12)*VLOOKUP($A340,'vehicle multiplier'!$B$2:$M$10,(COLUMN(C340)-1))*VLOOKUP($B340,'vehicle multiplier'!$B$12:$L$61,(COLUMN(C340)-1)),0)</f>
        <v>2953</v>
      </c>
      <c r="D340" s="136">
        <f>ROUND(VLOOKUP($A340,'vehicle multiplier'!$B$2:$M$10,12)*VLOOKUP($A340,'vehicle multiplier'!$B$2:$M$10,(COLUMN(D340)-1))*VLOOKUP($B340,'vehicle multiplier'!$B$12:$L$61,(COLUMN(D340)-1)),0)</f>
        <v>738</v>
      </c>
      <c r="E340" s="136">
        <f>ROUND(VLOOKUP($A340,'vehicle multiplier'!$B$2:$M$10,12)*VLOOKUP($A340,'vehicle multiplier'!$B$2:$M$10,(COLUMN(E340)-1))*VLOOKUP($B340,'vehicle multiplier'!$B$12:$L$61,(COLUMN(E340)-1)),0)</f>
        <v>697</v>
      </c>
      <c r="F340" s="180">
        <f>ROUND(VLOOKUP($A340,'vehicle multiplier'!$B$2:$M$10,12)*VLOOKUP($A340,'vehicle multiplier'!$B$2:$M$10,(COLUMN(F340)-1))*VLOOKUP($B340,'vehicle multiplier'!$B$12:$L$61,(COLUMN(F340)-1)),0)</f>
        <v>0</v>
      </c>
      <c r="G340" s="180">
        <f>ROUND(VLOOKUP($A340,'vehicle multiplier'!$B$2:$M$10,12)*VLOOKUP($A340,'vehicle multiplier'!$B$2:$M$10,(COLUMN(G340)-1))*VLOOKUP($B340,'vehicle multiplier'!$B$12:$L$61,(COLUMN(G340)-1)),0)</f>
        <v>0</v>
      </c>
      <c r="H340" s="180">
        <f>ROUND(VLOOKUP($A340,'vehicle multiplier'!$B$2:$M$10,12)*VLOOKUP($A340,'vehicle multiplier'!$B$2:$M$10,(COLUMN(H340)-1))*VLOOKUP($B340,'vehicle multiplier'!$B$12:$L$61,(COLUMN(H340)-1)),0)</f>
        <v>0</v>
      </c>
      <c r="I340" s="180">
        <f>ROUND(VLOOKUP($A340,'vehicle multiplier'!$B$2:$M$10,12)*VLOOKUP($A340,'vehicle multiplier'!$B$2:$M$10,(COLUMN(I340)-1))*VLOOKUP($B340,'vehicle multiplier'!$B$12:$L$61,(COLUMN(I340)-1)),0)</f>
        <v>0</v>
      </c>
      <c r="J340" s="180">
        <f>ROUND(VLOOKUP($A340,'vehicle multiplier'!$B$2:$M$10,12)*VLOOKUP($A340,'vehicle multiplier'!$B$2:$M$10,(COLUMN(J340)-1))*VLOOKUP($B340,'vehicle multiplier'!$B$12:$L$61,(COLUMN(J340)-1)),0)</f>
        <v>0</v>
      </c>
      <c r="K340" s="180">
        <f>ROUND(VLOOKUP($A340,'vehicle multiplier'!$B$2:$M$10,12)*VLOOKUP($A340,'vehicle multiplier'!$B$2:$M$10,(COLUMN(K340)-1))*VLOOKUP($B340,'vehicle multiplier'!$B$12:$L$61,(COLUMN(K340)-1)),0)</f>
        <v>0</v>
      </c>
      <c r="L340" s="180">
        <f>ROUND(VLOOKUP($A340,'vehicle multiplier'!$B$2:$M$10,12)*VLOOKUP($A340,'vehicle multiplier'!$B$2:$M$10,(COLUMN(L340)-1))*VLOOKUP($B340,'vehicle multiplier'!$B$12:$L$61,(COLUMN(L340)-1)),0)</f>
        <v>0</v>
      </c>
    </row>
    <row r="341" spans="1:12" x14ac:dyDescent="0.15">
      <c r="A341" s="138" t="s">
        <v>632</v>
      </c>
      <c r="B341" s="138">
        <v>40</v>
      </c>
      <c r="C341" s="136">
        <f>ROUND(VLOOKUP($A341,'vehicle multiplier'!$B$2:$M$10,12)*VLOOKUP($A341,'vehicle multiplier'!$B$2:$M$10,(COLUMN(C341)-1))*VLOOKUP($B341,'vehicle multiplier'!$B$12:$L$61,(COLUMN(C341)-1)),0)</f>
        <v>2986</v>
      </c>
      <c r="D341" s="136">
        <f>ROUND(VLOOKUP($A341,'vehicle multiplier'!$B$2:$M$10,12)*VLOOKUP($A341,'vehicle multiplier'!$B$2:$M$10,(COLUMN(D341)-1))*VLOOKUP($B341,'vehicle multiplier'!$B$12:$L$61,(COLUMN(D341)-1)),0)</f>
        <v>747</v>
      </c>
      <c r="E341" s="136">
        <f>ROUND(VLOOKUP($A341,'vehicle multiplier'!$B$2:$M$10,12)*VLOOKUP($A341,'vehicle multiplier'!$B$2:$M$10,(COLUMN(E341)-1))*VLOOKUP($B341,'vehicle multiplier'!$B$12:$L$61,(COLUMN(E341)-1)),0)</f>
        <v>704</v>
      </c>
      <c r="F341" s="180">
        <f>ROUND(VLOOKUP($A341,'vehicle multiplier'!$B$2:$M$10,12)*VLOOKUP($A341,'vehicle multiplier'!$B$2:$M$10,(COLUMN(F341)-1))*VLOOKUP($B341,'vehicle multiplier'!$B$12:$L$61,(COLUMN(F341)-1)),0)</f>
        <v>0</v>
      </c>
      <c r="G341" s="180">
        <f>ROUND(VLOOKUP($A341,'vehicle multiplier'!$B$2:$M$10,12)*VLOOKUP($A341,'vehicle multiplier'!$B$2:$M$10,(COLUMN(G341)-1))*VLOOKUP($B341,'vehicle multiplier'!$B$12:$L$61,(COLUMN(G341)-1)),0)</f>
        <v>0</v>
      </c>
      <c r="H341" s="180">
        <f>ROUND(VLOOKUP($A341,'vehicle multiplier'!$B$2:$M$10,12)*VLOOKUP($A341,'vehicle multiplier'!$B$2:$M$10,(COLUMN(H341)-1))*VLOOKUP($B341,'vehicle multiplier'!$B$12:$L$61,(COLUMN(H341)-1)),0)</f>
        <v>0</v>
      </c>
      <c r="I341" s="180">
        <f>ROUND(VLOOKUP($A341,'vehicle multiplier'!$B$2:$M$10,12)*VLOOKUP($A341,'vehicle multiplier'!$B$2:$M$10,(COLUMN(I341)-1))*VLOOKUP($B341,'vehicle multiplier'!$B$12:$L$61,(COLUMN(I341)-1)),0)</f>
        <v>0</v>
      </c>
      <c r="J341" s="180">
        <f>ROUND(VLOOKUP($A341,'vehicle multiplier'!$B$2:$M$10,12)*VLOOKUP($A341,'vehicle multiplier'!$B$2:$M$10,(COLUMN(J341)-1))*VLOOKUP($B341,'vehicle multiplier'!$B$12:$L$61,(COLUMN(J341)-1)),0)</f>
        <v>0</v>
      </c>
      <c r="K341" s="180">
        <f>ROUND(VLOOKUP($A341,'vehicle multiplier'!$B$2:$M$10,12)*VLOOKUP($A341,'vehicle multiplier'!$B$2:$M$10,(COLUMN(K341)-1))*VLOOKUP($B341,'vehicle multiplier'!$B$12:$L$61,(COLUMN(K341)-1)),0)</f>
        <v>0</v>
      </c>
      <c r="L341" s="180">
        <f>ROUND(VLOOKUP($A341,'vehicle multiplier'!$B$2:$M$10,12)*VLOOKUP($A341,'vehicle multiplier'!$B$2:$M$10,(COLUMN(L341)-1))*VLOOKUP($B341,'vehicle multiplier'!$B$12:$L$61,(COLUMN(L341)-1)),0)</f>
        <v>0</v>
      </c>
    </row>
    <row r="342" spans="1:12" x14ac:dyDescent="0.15">
      <c r="A342" s="138" t="s">
        <v>632</v>
      </c>
      <c r="B342" s="138">
        <v>41</v>
      </c>
      <c r="C342" s="136">
        <f>ROUND(VLOOKUP($A342,'vehicle multiplier'!$B$2:$M$10,12)*VLOOKUP($A342,'vehicle multiplier'!$B$2:$M$10,(COLUMN(C342)-1))*VLOOKUP($B342,'vehicle multiplier'!$B$12:$L$61,(COLUMN(C342)-1)),0)</f>
        <v>3020</v>
      </c>
      <c r="D342" s="136">
        <f>ROUND(VLOOKUP($A342,'vehicle multiplier'!$B$2:$M$10,12)*VLOOKUP($A342,'vehicle multiplier'!$B$2:$M$10,(COLUMN(D342)-1))*VLOOKUP($B342,'vehicle multiplier'!$B$12:$L$61,(COLUMN(D342)-1)),0)</f>
        <v>755</v>
      </c>
      <c r="E342" s="136">
        <f>ROUND(VLOOKUP($A342,'vehicle multiplier'!$B$2:$M$10,12)*VLOOKUP($A342,'vehicle multiplier'!$B$2:$M$10,(COLUMN(E342)-1))*VLOOKUP($B342,'vehicle multiplier'!$B$12:$L$61,(COLUMN(E342)-1)),0)</f>
        <v>712</v>
      </c>
      <c r="F342" s="180">
        <f>ROUND(VLOOKUP($A342,'vehicle multiplier'!$B$2:$M$10,12)*VLOOKUP($A342,'vehicle multiplier'!$B$2:$M$10,(COLUMN(F342)-1))*VLOOKUP($B342,'vehicle multiplier'!$B$12:$L$61,(COLUMN(F342)-1)),0)</f>
        <v>0</v>
      </c>
      <c r="G342" s="180">
        <f>ROUND(VLOOKUP($A342,'vehicle multiplier'!$B$2:$M$10,12)*VLOOKUP($A342,'vehicle multiplier'!$B$2:$M$10,(COLUMN(G342)-1))*VLOOKUP($B342,'vehicle multiplier'!$B$12:$L$61,(COLUMN(G342)-1)),0)</f>
        <v>0</v>
      </c>
      <c r="H342" s="180">
        <f>ROUND(VLOOKUP($A342,'vehicle multiplier'!$B$2:$M$10,12)*VLOOKUP($A342,'vehicle multiplier'!$B$2:$M$10,(COLUMN(H342)-1))*VLOOKUP($B342,'vehicle multiplier'!$B$12:$L$61,(COLUMN(H342)-1)),0)</f>
        <v>0</v>
      </c>
      <c r="I342" s="180">
        <f>ROUND(VLOOKUP($A342,'vehicle multiplier'!$B$2:$M$10,12)*VLOOKUP($A342,'vehicle multiplier'!$B$2:$M$10,(COLUMN(I342)-1))*VLOOKUP($B342,'vehicle multiplier'!$B$12:$L$61,(COLUMN(I342)-1)),0)</f>
        <v>0</v>
      </c>
      <c r="J342" s="180">
        <f>ROUND(VLOOKUP($A342,'vehicle multiplier'!$B$2:$M$10,12)*VLOOKUP($A342,'vehicle multiplier'!$B$2:$M$10,(COLUMN(J342)-1))*VLOOKUP($B342,'vehicle multiplier'!$B$12:$L$61,(COLUMN(J342)-1)),0)</f>
        <v>0</v>
      </c>
      <c r="K342" s="180">
        <f>ROUND(VLOOKUP($A342,'vehicle multiplier'!$B$2:$M$10,12)*VLOOKUP($A342,'vehicle multiplier'!$B$2:$M$10,(COLUMN(K342)-1))*VLOOKUP($B342,'vehicle multiplier'!$B$12:$L$61,(COLUMN(K342)-1)),0)</f>
        <v>0</v>
      </c>
      <c r="L342" s="180">
        <f>ROUND(VLOOKUP($A342,'vehicle multiplier'!$B$2:$M$10,12)*VLOOKUP($A342,'vehicle multiplier'!$B$2:$M$10,(COLUMN(L342)-1))*VLOOKUP($B342,'vehicle multiplier'!$B$12:$L$61,(COLUMN(L342)-1)),0)</f>
        <v>0</v>
      </c>
    </row>
    <row r="343" spans="1:12" x14ac:dyDescent="0.15">
      <c r="A343" s="138" t="s">
        <v>632</v>
      </c>
      <c r="B343" s="138">
        <v>42</v>
      </c>
      <c r="C343" s="136">
        <f>ROUND(VLOOKUP($A343,'vehicle multiplier'!$B$2:$M$10,12)*VLOOKUP($A343,'vehicle multiplier'!$B$2:$M$10,(COLUMN(C343)-1))*VLOOKUP($B343,'vehicle multiplier'!$B$12:$L$61,(COLUMN(C343)-1)),0)</f>
        <v>3053</v>
      </c>
      <c r="D343" s="136">
        <f>ROUND(VLOOKUP($A343,'vehicle multiplier'!$B$2:$M$10,12)*VLOOKUP($A343,'vehicle multiplier'!$B$2:$M$10,(COLUMN(D343)-1))*VLOOKUP($B343,'vehicle multiplier'!$B$12:$L$61,(COLUMN(D343)-1)),0)</f>
        <v>763</v>
      </c>
      <c r="E343" s="136">
        <f>ROUND(VLOOKUP($A343,'vehicle multiplier'!$B$2:$M$10,12)*VLOOKUP($A343,'vehicle multiplier'!$B$2:$M$10,(COLUMN(E343)-1))*VLOOKUP($B343,'vehicle multiplier'!$B$12:$L$61,(COLUMN(E343)-1)),0)</f>
        <v>720</v>
      </c>
      <c r="F343" s="180">
        <f>ROUND(VLOOKUP($A343,'vehicle multiplier'!$B$2:$M$10,12)*VLOOKUP($A343,'vehicle multiplier'!$B$2:$M$10,(COLUMN(F343)-1))*VLOOKUP($B343,'vehicle multiplier'!$B$12:$L$61,(COLUMN(F343)-1)),0)</f>
        <v>0</v>
      </c>
      <c r="G343" s="180">
        <f>ROUND(VLOOKUP($A343,'vehicle multiplier'!$B$2:$M$10,12)*VLOOKUP($A343,'vehicle multiplier'!$B$2:$M$10,(COLUMN(G343)-1))*VLOOKUP($B343,'vehicle multiplier'!$B$12:$L$61,(COLUMN(G343)-1)),0)</f>
        <v>0</v>
      </c>
      <c r="H343" s="180">
        <f>ROUND(VLOOKUP($A343,'vehicle multiplier'!$B$2:$M$10,12)*VLOOKUP($A343,'vehicle multiplier'!$B$2:$M$10,(COLUMN(H343)-1))*VLOOKUP($B343,'vehicle multiplier'!$B$12:$L$61,(COLUMN(H343)-1)),0)</f>
        <v>0</v>
      </c>
      <c r="I343" s="180">
        <f>ROUND(VLOOKUP($A343,'vehicle multiplier'!$B$2:$M$10,12)*VLOOKUP($A343,'vehicle multiplier'!$B$2:$M$10,(COLUMN(I343)-1))*VLOOKUP($B343,'vehicle multiplier'!$B$12:$L$61,(COLUMN(I343)-1)),0)</f>
        <v>0</v>
      </c>
      <c r="J343" s="180">
        <f>ROUND(VLOOKUP($A343,'vehicle multiplier'!$B$2:$M$10,12)*VLOOKUP($A343,'vehicle multiplier'!$B$2:$M$10,(COLUMN(J343)-1))*VLOOKUP($B343,'vehicle multiplier'!$B$12:$L$61,(COLUMN(J343)-1)),0)</f>
        <v>0</v>
      </c>
      <c r="K343" s="180">
        <f>ROUND(VLOOKUP($A343,'vehicle multiplier'!$B$2:$M$10,12)*VLOOKUP($A343,'vehicle multiplier'!$B$2:$M$10,(COLUMN(K343)-1))*VLOOKUP($B343,'vehicle multiplier'!$B$12:$L$61,(COLUMN(K343)-1)),0)</f>
        <v>0</v>
      </c>
      <c r="L343" s="180">
        <f>ROUND(VLOOKUP($A343,'vehicle multiplier'!$B$2:$M$10,12)*VLOOKUP($A343,'vehicle multiplier'!$B$2:$M$10,(COLUMN(L343)-1))*VLOOKUP($B343,'vehicle multiplier'!$B$12:$L$61,(COLUMN(L343)-1)),0)</f>
        <v>0</v>
      </c>
    </row>
    <row r="344" spans="1:12" x14ac:dyDescent="0.15">
      <c r="A344" s="138" t="s">
        <v>632</v>
      </c>
      <c r="B344" s="138">
        <v>43</v>
      </c>
      <c r="C344" s="136">
        <f>ROUND(VLOOKUP($A344,'vehicle multiplier'!$B$2:$M$10,12)*VLOOKUP($A344,'vehicle multiplier'!$B$2:$M$10,(COLUMN(C344)-1))*VLOOKUP($B344,'vehicle multiplier'!$B$12:$L$61,(COLUMN(C344)-1)),0)</f>
        <v>3086</v>
      </c>
      <c r="D344" s="136">
        <f>ROUND(VLOOKUP($A344,'vehicle multiplier'!$B$2:$M$10,12)*VLOOKUP($A344,'vehicle multiplier'!$B$2:$M$10,(COLUMN(D344)-1))*VLOOKUP($B344,'vehicle multiplier'!$B$12:$L$61,(COLUMN(D344)-1)),0)</f>
        <v>771</v>
      </c>
      <c r="E344" s="136">
        <f>ROUND(VLOOKUP($A344,'vehicle multiplier'!$B$2:$M$10,12)*VLOOKUP($A344,'vehicle multiplier'!$B$2:$M$10,(COLUMN(E344)-1))*VLOOKUP($B344,'vehicle multiplier'!$B$12:$L$61,(COLUMN(E344)-1)),0)</f>
        <v>728</v>
      </c>
      <c r="F344" s="180">
        <f>ROUND(VLOOKUP($A344,'vehicle multiplier'!$B$2:$M$10,12)*VLOOKUP($A344,'vehicle multiplier'!$B$2:$M$10,(COLUMN(F344)-1))*VLOOKUP($B344,'vehicle multiplier'!$B$12:$L$61,(COLUMN(F344)-1)),0)</f>
        <v>0</v>
      </c>
      <c r="G344" s="180">
        <f>ROUND(VLOOKUP($A344,'vehicle multiplier'!$B$2:$M$10,12)*VLOOKUP($A344,'vehicle multiplier'!$B$2:$M$10,(COLUMN(G344)-1))*VLOOKUP($B344,'vehicle multiplier'!$B$12:$L$61,(COLUMN(G344)-1)),0)</f>
        <v>0</v>
      </c>
      <c r="H344" s="180">
        <f>ROUND(VLOOKUP($A344,'vehicle multiplier'!$B$2:$M$10,12)*VLOOKUP($A344,'vehicle multiplier'!$B$2:$M$10,(COLUMN(H344)-1))*VLOOKUP($B344,'vehicle multiplier'!$B$12:$L$61,(COLUMN(H344)-1)),0)</f>
        <v>0</v>
      </c>
      <c r="I344" s="180">
        <f>ROUND(VLOOKUP($A344,'vehicle multiplier'!$B$2:$M$10,12)*VLOOKUP($A344,'vehicle multiplier'!$B$2:$M$10,(COLUMN(I344)-1))*VLOOKUP($B344,'vehicle multiplier'!$B$12:$L$61,(COLUMN(I344)-1)),0)</f>
        <v>0</v>
      </c>
      <c r="J344" s="180">
        <f>ROUND(VLOOKUP($A344,'vehicle multiplier'!$B$2:$M$10,12)*VLOOKUP($A344,'vehicle multiplier'!$B$2:$M$10,(COLUMN(J344)-1))*VLOOKUP($B344,'vehicle multiplier'!$B$12:$L$61,(COLUMN(J344)-1)),0)</f>
        <v>0</v>
      </c>
      <c r="K344" s="180">
        <f>ROUND(VLOOKUP($A344,'vehicle multiplier'!$B$2:$M$10,12)*VLOOKUP($A344,'vehicle multiplier'!$B$2:$M$10,(COLUMN(K344)-1))*VLOOKUP($B344,'vehicle multiplier'!$B$12:$L$61,(COLUMN(K344)-1)),0)</f>
        <v>0</v>
      </c>
      <c r="L344" s="180">
        <f>ROUND(VLOOKUP($A344,'vehicle multiplier'!$B$2:$M$10,12)*VLOOKUP($A344,'vehicle multiplier'!$B$2:$M$10,(COLUMN(L344)-1))*VLOOKUP($B344,'vehicle multiplier'!$B$12:$L$61,(COLUMN(L344)-1)),0)</f>
        <v>0</v>
      </c>
    </row>
    <row r="345" spans="1:12" x14ac:dyDescent="0.15">
      <c r="A345" s="138" t="s">
        <v>632</v>
      </c>
      <c r="B345" s="138">
        <v>44</v>
      </c>
      <c r="C345" s="136">
        <f>ROUND(VLOOKUP($A345,'vehicle multiplier'!$B$2:$M$10,12)*VLOOKUP($A345,'vehicle multiplier'!$B$2:$M$10,(COLUMN(C345)-1))*VLOOKUP($B345,'vehicle multiplier'!$B$12:$L$61,(COLUMN(C345)-1)),0)</f>
        <v>3119</v>
      </c>
      <c r="D345" s="136">
        <f>ROUND(VLOOKUP($A345,'vehicle multiplier'!$B$2:$M$10,12)*VLOOKUP($A345,'vehicle multiplier'!$B$2:$M$10,(COLUMN(D345)-1))*VLOOKUP($B345,'vehicle multiplier'!$B$12:$L$61,(COLUMN(D345)-1)),0)</f>
        <v>780</v>
      </c>
      <c r="E345" s="136">
        <f>ROUND(VLOOKUP($A345,'vehicle multiplier'!$B$2:$M$10,12)*VLOOKUP($A345,'vehicle multiplier'!$B$2:$M$10,(COLUMN(E345)-1))*VLOOKUP($B345,'vehicle multiplier'!$B$12:$L$61,(COLUMN(E345)-1)),0)</f>
        <v>736</v>
      </c>
      <c r="F345" s="180">
        <f>ROUND(VLOOKUP($A345,'vehicle multiplier'!$B$2:$M$10,12)*VLOOKUP($A345,'vehicle multiplier'!$B$2:$M$10,(COLUMN(F345)-1))*VLOOKUP($B345,'vehicle multiplier'!$B$12:$L$61,(COLUMN(F345)-1)),0)</f>
        <v>0</v>
      </c>
      <c r="G345" s="180">
        <f>ROUND(VLOOKUP($A345,'vehicle multiplier'!$B$2:$M$10,12)*VLOOKUP($A345,'vehicle multiplier'!$B$2:$M$10,(COLUMN(G345)-1))*VLOOKUP($B345,'vehicle multiplier'!$B$12:$L$61,(COLUMN(G345)-1)),0)</f>
        <v>0</v>
      </c>
      <c r="H345" s="180">
        <f>ROUND(VLOOKUP($A345,'vehicle multiplier'!$B$2:$M$10,12)*VLOOKUP($A345,'vehicle multiplier'!$B$2:$M$10,(COLUMN(H345)-1))*VLOOKUP($B345,'vehicle multiplier'!$B$12:$L$61,(COLUMN(H345)-1)),0)</f>
        <v>0</v>
      </c>
      <c r="I345" s="180">
        <f>ROUND(VLOOKUP($A345,'vehicle multiplier'!$B$2:$M$10,12)*VLOOKUP($A345,'vehicle multiplier'!$B$2:$M$10,(COLUMN(I345)-1))*VLOOKUP($B345,'vehicle multiplier'!$B$12:$L$61,(COLUMN(I345)-1)),0)</f>
        <v>0</v>
      </c>
      <c r="J345" s="180">
        <f>ROUND(VLOOKUP($A345,'vehicle multiplier'!$B$2:$M$10,12)*VLOOKUP($A345,'vehicle multiplier'!$B$2:$M$10,(COLUMN(J345)-1))*VLOOKUP($B345,'vehicle multiplier'!$B$12:$L$61,(COLUMN(J345)-1)),0)</f>
        <v>0</v>
      </c>
      <c r="K345" s="180">
        <f>ROUND(VLOOKUP($A345,'vehicle multiplier'!$B$2:$M$10,12)*VLOOKUP($A345,'vehicle multiplier'!$B$2:$M$10,(COLUMN(K345)-1))*VLOOKUP($B345,'vehicle multiplier'!$B$12:$L$61,(COLUMN(K345)-1)),0)</f>
        <v>0</v>
      </c>
      <c r="L345" s="180">
        <f>ROUND(VLOOKUP($A345,'vehicle multiplier'!$B$2:$M$10,12)*VLOOKUP($A345,'vehicle multiplier'!$B$2:$M$10,(COLUMN(L345)-1))*VLOOKUP($B345,'vehicle multiplier'!$B$12:$L$61,(COLUMN(L345)-1)),0)</f>
        <v>0</v>
      </c>
    </row>
    <row r="346" spans="1:12" x14ac:dyDescent="0.15">
      <c r="A346" s="138" t="s">
        <v>632</v>
      </c>
      <c r="B346" s="138">
        <v>45</v>
      </c>
      <c r="C346" s="136">
        <f>ROUND(VLOOKUP($A346,'vehicle multiplier'!$B$2:$M$10,12)*VLOOKUP($A346,'vehicle multiplier'!$B$2:$M$10,(COLUMN(C346)-1))*VLOOKUP($B346,'vehicle multiplier'!$B$12:$L$61,(COLUMN(C346)-1)),0)</f>
        <v>3152</v>
      </c>
      <c r="D346" s="136">
        <f>ROUND(VLOOKUP($A346,'vehicle multiplier'!$B$2:$M$10,12)*VLOOKUP($A346,'vehicle multiplier'!$B$2:$M$10,(COLUMN(D346)-1))*VLOOKUP($B346,'vehicle multiplier'!$B$12:$L$61,(COLUMN(D346)-1)),0)</f>
        <v>788</v>
      </c>
      <c r="E346" s="136">
        <f>ROUND(VLOOKUP($A346,'vehicle multiplier'!$B$2:$M$10,12)*VLOOKUP($A346,'vehicle multiplier'!$B$2:$M$10,(COLUMN(E346)-1))*VLOOKUP($B346,'vehicle multiplier'!$B$12:$L$61,(COLUMN(E346)-1)),0)</f>
        <v>743</v>
      </c>
      <c r="F346" s="180">
        <f>ROUND(VLOOKUP($A346,'vehicle multiplier'!$B$2:$M$10,12)*VLOOKUP($A346,'vehicle multiplier'!$B$2:$M$10,(COLUMN(F346)-1))*VLOOKUP($B346,'vehicle multiplier'!$B$12:$L$61,(COLUMN(F346)-1)),0)</f>
        <v>0</v>
      </c>
      <c r="G346" s="180">
        <f>ROUND(VLOOKUP($A346,'vehicle multiplier'!$B$2:$M$10,12)*VLOOKUP($A346,'vehicle multiplier'!$B$2:$M$10,(COLUMN(G346)-1))*VLOOKUP($B346,'vehicle multiplier'!$B$12:$L$61,(COLUMN(G346)-1)),0)</f>
        <v>0</v>
      </c>
      <c r="H346" s="180">
        <f>ROUND(VLOOKUP($A346,'vehicle multiplier'!$B$2:$M$10,12)*VLOOKUP($A346,'vehicle multiplier'!$B$2:$M$10,(COLUMN(H346)-1))*VLOOKUP($B346,'vehicle multiplier'!$B$12:$L$61,(COLUMN(H346)-1)),0)</f>
        <v>0</v>
      </c>
      <c r="I346" s="180">
        <f>ROUND(VLOOKUP($A346,'vehicle multiplier'!$B$2:$M$10,12)*VLOOKUP($A346,'vehicle multiplier'!$B$2:$M$10,(COLUMN(I346)-1))*VLOOKUP($B346,'vehicle multiplier'!$B$12:$L$61,(COLUMN(I346)-1)),0)</f>
        <v>0</v>
      </c>
      <c r="J346" s="180">
        <f>ROUND(VLOOKUP($A346,'vehicle multiplier'!$B$2:$M$10,12)*VLOOKUP($A346,'vehicle multiplier'!$B$2:$M$10,(COLUMN(J346)-1))*VLOOKUP($B346,'vehicle multiplier'!$B$12:$L$61,(COLUMN(J346)-1)),0)</f>
        <v>0</v>
      </c>
      <c r="K346" s="180">
        <f>ROUND(VLOOKUP($A346,'vehicle multiplier'!$B$2:$M$10,12)*VLOOKUP($A346,'vehicle multiplier'!$B$2:$M$10,(COLUMN(K346)-1))*VLOOKUP($B346,'vehicle multiplier'!$B$12:$L$61,(COLUMN(K346)-1)),0)</f>
        <v>0</v>
      </c>
      <c r="L346" s="180">
        <f>ROUND(VLOOKUP($A346,'vehicle multiplier'!$B$2:$M$10,12)*VLOOKUP($A346,'vehicle multiplier'!$B$2:$M$10,(COLUMN(L346)-1))*VLOOKUP($B346,'vehicle multiplier'!$B$12:$L$61,(COLUMN(L346)-1)),0)</f>
        <v>0</v>
      </c>
    </row>
    <row r="347" spans="1:12" x14ac:dyDescent="0.15">
      <c r="A347" s="138" t="s">
        <v>632</v>
      </c>
      <c r="B347" s="138">
        <v>46</v>
      </c>
      <c r="C347" s="136">
        <f>ROUND(VLOOKUP($A347,'vehicle multiplier'!$B$2:$M$10,12)*VLOOKUP($A347,'vehicle multiplier'!$B$2:$M$10,(COLUMN(C347)-1))*VLOOKUP($B347,'vehicle multiplier'!$B$12:$L$61,(COLUMN(C347)-1)),0)</f>
        <v>3186</v>
      </c>
      <c r="D347" s="136">
        <f>ROUND(VLOOKUP($A347,'vehicle multiplier'!$B$2:$M$10,12)*VLOOKUP($A347,'vehicle multiplier'!$B$2:$M$10,(COLUMN(D347)-1))*VLOOKUP($B347,'vehicle multiplier'!$B$12:$L$61,(COLUMN(D347)-1)),0)</f>
        <v>796</v>
      </c>
      <c r="E347" s="136">
        <f>ROUND(VLOOKUP($A347,'vehicle multiplier'!$B$2:$M$10,12)*VLOOKUP($A347,'vehicle multiplier'!$B$2:$M$10,(COLUMN(E347)-1))*VLOOKUP($B347,'vehicle multiplier'!$B$12:$L$61,(COLUMN(E347)-1)),0)</f>
        <v>751</v>
      </c>
      <c r="F347" s="180">
        <f>ROUND(VLOOKUP($A347,'vehicle multiplier'!$B$2:$M$10,12)*VLOOKUP($A347,'vehicle multiplier'!$B$2:$M$10,(COLUMN(F347)-1))*VLOOKUP($B347,'vehicle multiplier'!$B$12:$L$61,(COLUMN(F347)-1)),0)</f>
        <v>0</v>
      </c>
      <c r="G347" s="180">
        <f>ROUND(VLOOKUP($A347,'vehicle multiplier'!$B$2:$M$10,12)*VLOOKUP($A347,'vehicle multiplier'!$B$2:$M$10,(COLUMN(G347)-1))*VLOOKUP($B347,'vehicle multiplier'!$B$12:$L$61,(COLUMN(G347)-1)),0)</f>
        <v>0</v>
      </c>
      <c r="H347" s="180">
        <f>ROUND(VLOOKUP($A347,'vehicle multiplier'!$B$2:$M$10,12)*VLOOKUP($A347,'vehicle multiplier'!$B$2:$M$10,(COLUMN(H347)-1))*VLOOKUP($B347,'vehicle multiplier'!$B$12:$L$61,(COLUMN(H347)-1)),0)</f>
        <v>0</v>
      </c>
      <c r="I347" s="180">
        <f>ROUND(VLOOKUP($A347,'vehicle multiplier'!$B$2:$M$10,12)*VLOOKUP($A347,'vehicle multiplier'!$B$2:$M$10,(COLUMN(I347)-1))*VLOOKUP($B347,'vehicle multiplier'!$B$12:$L$61,(COLUMN(I347)-1)),0)</f>
        <v>0</v>
      </c>
      <c r="J347" s="180">
        <f>ROUND(VLOOKUP($A347,'vehicle multiplier'!$B$2:$M$10,12)*VLOOKUP($A347,'vehicle multiplier'!$B$2:$M$10,(COLUMN(J347)-1))*VLOOKUP($B347,'vehicle multiplier'!$B$12:$L$61,(COLUMN(J347)-1)),0)</f>
        <v>0</v>
      </c>
      <c r="K347" s="180">
        <f>ROUND(VLOOKUP($A347,'vehicle multiplier'!$B$2:$M$10,12)*VLOOKUP($A347,'vehicle multiplier'!$B$2:$M$10,(COLUMN(K347)-1))*VLOOKUP($B347,'vehicle multiplier'!$B$12:$L$61,(COLUMN(K347)-1)),0)</f>
        <v>0</v>
      </c>
      <c r="L347" s="180">
        <f>ROUND(VLOOKUP($A347,'vehicle multiplier'!$B$2:$M$10,12)*VLOOKUP($A347,'vehicle multiplier'!$B$2:$M$10,(COLUMN(L347)-1))*VLOOKUP($B347,'vehicle multiplier'!$B$12:$L$61,(COLUMN(L347)-1)),0)</f>
        <v>0</v>
      </c>
    </row>
    <row r="348" spans="1:12" x14ac:dyDescent="0.15">
      <c r="A348" s="138" t="s">
        <v>632</v>
      </c>
      <c r="B348" s="138">
        <v>47</v>
      </c>
      <c r="C348" s="136">
        <f>ROUND(VLOOKUP($A348,'vehicle multiplier'!$B$2:$M$10,12)*VLOOKUP($A348,'vehicle multiplier'!$B$2:$M$10,(COLUMN(C348)-1))*VLOOKUP($B348,'vehicle multiplier'!$B$12:$L$61,(COLUMN(C348)-1)),0)</f>
        <v>3219</v>
      </c>
      <c r="D348" s="136">
        <f>ROUND(VLOOKUP($A348,'vehicle multiplier'!$B$2:$M$10,12)*VLOOKUP($A348,'vehicle multiplier'!$B$2:$M$10,(COLUMN(D348)-1))*VLOOKUP($B348,'vehicle multiplier'!$B$12:$L$61,(COLUMN(D348)-1)),0)</f>
        <v>805</v>
      </c>
      <c r="E348" s="136">
        <f>ROUND(VLOOKUP($A348,'vehicle multiplier'!$B$2:$M$10,12)*VLOOKUP($A348,'vehicle multiplier'!$B$2:$M$10,(COLUMN(E348)-1))*VLOOKUP($B348,'vehicle multiplier'!$B$12:$L$61,(COLUMN(E348)-1)),0)</f>
        <v>759</v>
      </c>
      <c r="F348" s="180">
        <f>ROUND(VLOOKUP($A348,'vehicle multiplier'!$B$2:$M$10,12)*VLOOKUP($A348,'vehicle multiplier'!$B$2:$M$10,(COLUMN(F348)-1))*VLOOKUP($B348,'vehicle multiplier'!$B$12:$L$61,(COLUMN(F348)-1)),0)</f>
        <v>0</v>
      </c>
      <c r="G348" s="180">
        <f>ROUND(VLOOKUP($A348,'vehicle multiplier'!$B$2:$M$10,12)*VLOOKUP($A348,'vehicle multiplier'!$B$2:$M$10,(COLUMN(G348)-1))*VLOOKUP($B348,'vehicle multiplier'!$B$12:$L$61,(COLUMN(G348)-1)),0)</f>
        <v>0</v>
      </c>
      <c r="H348" s="180">
        <f>ROUND(VLOOKUP($A348,'vehicle multiplier'!$B$2:$M$10,12)*VLOOKUP($A348,'vehicle multiplier'!$B$2:$M$10,(COLUMN(H348)-1))*VLOOKUP($B348,'vehicle multiplier'!$B$12:$L$61,(COLUMN(H348)-1)),0)</f>
        <v>0</v>
      </c>
      <c r="I348" s="180">
        <f>ROUND(VLOOKUP($A348,'vehicle multiplier'!$B$2:$M$10,12)*VLOOKUP($A348,'vehicle multiplier'!$B$2:$M$10,(COLUMN(I348)-1))*VLOOKUP($B348,'vehicle multiplier'!$B$12:$L$61,(COLUMN(I348)-1)),0)</f>
        <v>0</v>
      </c>
      <c r="J348" s="180">
        <f>ROUND(VLOOKUP($A348,'vehicle multiplier'!$B$2:$M$10,12)*VLOOKUP($A348,'vehicle multiplier'!$B$2:$M$10,(COLUMN(J348)-1))*VLOOKUP($B348,'vehicle multiplier'!$B$12:$L$61,(COLUMN(J348)-1)),0)</f>
        <v>0</v>
      </c>
      <c r="K348" s="180">
        <f>ROUND(VLOOKUP($A348,'vehicle multiplier'!$B$2:$M$10,12)*VLOOKUP($A348,'vehicle multiplier'!$B$2:$M$10,(COLUMN(K348)-1))*VLOOKUP($B348,'vehicle multiplier'!$B$12:$L$61,(COLUMN(K348)-1)),0)</f>
        <v>0</v>
      </c>
      <c r="L348" s="180">
        <f>ROUND(VLOOKUP($A348,'vehicle multiplier'!$B$2:$M$10,12)*VLOOKUP($A348,'vehicle multiplier'!$B$2:$M$10,(COLUMN(L348)-1))*VLOOKUP($B348,'vehicle multiplier'!$B$12:$L$61,(COLUMN(L348)-1)),0)</f>
        <v>0</v>
      </c>
    </row>
    <row r="349" spans="1:12" x14ac:dyDescent="0.15">
      <c r="A349" s="138" t="s">
        <v>632</v>
      </c>
      <c r="B349" s="138">
        <v>48</v>
      </c>
      <c r="C349" s="136">
        <f>ROUND(VLOOKUP($A349,'vehicle multiplier'!$B$2:$M$10,12)*VLOOKUP($A349,'vehicle multiplier'!$B$2:$M$10,(COLUMN(C349)-1))*VLOOKUP($B349,'vehicle multiplier'!$B$12:$L$61,(COLUMN(C349)-1)),0)</f>
        <v>3252</v>
      </c>
      <c r="D349" s="136">
        <f>ROUND(VLOOKUP($A349,'vehicle multiplier'!$B$2:$M$10,12)*VLOOKUP($A349,'vehicle multiplier'!$B$2:$M$10,(COLUMN(D349)-1))*VLOOKUP($B349,'vehicle multiplier'!$B$12:$L$61,(COLUMN(D349)-1)),0)</f>
        <v>813</v>
      </c>
      <c r="E349" s="136">
        <f>ROUND(VLOOKUP($A349,'vehicle multiplier'!$B$2:$M$10,12)*VLOOKUP($A349,'vehicle multiplier'!$B$2:$M$10,(COLUMN(E349)-1))*VLOOKUP($B349,'vehicle multiplier'!$B$12:$L$61,(COLUMN(E349)-1)),0)</f>
        <v>767</v>
      </c>
      <c r="F349" s="180">
        <f>ROUND(VLOOKUP($A349,'vehicle multiplier'!$B$2:$M$10,12)*VLOOKUP($A349,'vehicle multiplier'!$B$2:$M$10,(COLUMN(F349)-1))*VLOOKUP($B349,'vehicle multiplier'!$B$12:$L$61,(COLUMN(F349)-1)),0)</f>
        <v>0</v>
      </c>
      <c r="G349" s="180">
        <f>ROUND(VLOOKUP($A349,'vehicle multiplier'!$B$2:$M$10,12)*VLOOKUP($A349,'vehicle multiplier'!$B$2:$M$10,(COLUMN(G349)-1))*VLOOKUP($B349,'vehicle multiplier'!$B$12:$L$61,(COLUMN(G349)-1)),0)</f>
        <v>0</v>
      </c>
      <c r="H349" s="180">
        <f>ROUND(VLOOKUP($A349,'vehicle multiplier'!$B$2:$M$10,12)*VLOOKUP($A349,'vehicle multiplier'!$B$2:$M$10,(COLUMN(H349)-1))*VLOOKUP($B349,'vehicle multiplier'!$B$12:$L$61,(COLUMN(H349)-1)),0)</f>
        <v>0</v>
      </c>
      <c r="I349" s="180">
        <f>ROUND(VLOOKUP($A349,'vehicle multiplier'!$B$2:$M$10,12)*VLOOKUP($A349,'vehicle multiplier'!$B$2:$M$10,(COLUMN(I349)-1))*VLOOKUP($B349,'vehicle multiplier'!$B$12:$L$61,(COLUMN(I349)-1)),0)</f>
        <v>0</v>
      </c>
      <c r="J349" s="180">
        <f>ROUND(VLOOKUP($A349,'vehicle multiplier'!$B$2:$M$10,12)*VLOOKUP($A349,'vehicle multiplier'!$B$2:$M$10,(COLUMN(J349)-1))*VLOOKUP($B349,'vehicle multiplier'!$B$12:$L$61,(COLUMN(J349)-1)),0)</f>
        <v>0</v>
      </c>
      <c r="K349" s="180">
        <f>ROUND(VLOOKUP($A349,'vehicle multiplier'!$B$2:$M$10,12)*VLOOKUP($A349,'vehicle multiplier'!$B$2:$M$10,(COLUMN(K349)-1))*VLOOKUP($B349,'vehicle multiplier'!$B$12:$L$61,(COLUMN(K349)-1)),0)</f>
        <v>0</v>
      </c>
      <c r="L349" s="180">
        <f>ROUND(VLOOKUP($A349,'vehicle multiplier'!$B$2:$M$10,12)*VLOOKUP($A349,'vehicle multiplier'!$B$2:$M$10,(COLUMN(L349)-1))*VLOOKUP($B349,'vehicle multiplier'!$B$12:$L$61,(COLUMN(L349)-1)),0)</f>
        <v>0</v>
      </c>
    </row>
    <row r="350" spans="1:12" x14ac:dyDescent="0.15">
      <c r="A350" s="138" t="s">
        <v>632</v>
      </c>
      <c r="B350" s="138">
        <v>49</v>
      </c>
      <c r="C350" s="136">
        <f>ROUND(VLOOKUP($A350,'vehicle multiplier'!$B$2:$M$10,12)*VLOOKUP($A350,'vehicle multiplier'!$B$2:$M$10,(COLUMN(C350)-1))*VLOOKUP($B350,'vehicle multiplier'!$B$12:$L$61,(COLUMN(C350)-1)),0)</f>
        <v>3285</v>
      </c>
      <c r="D350" s="136">
        <f>ROUND(VLOOKUP($A350,'vehicle multiplier'!$B$2:$M$10,12)*VLOOKUP($A350,'vehicle multiplier'!$B$2:$M$10,(COLUMN(D350)-1))*VLOOKUP($B350,'vehicle multiplier'!$B$12:$L$61,(COLUMN(D350)-1)),0)</f>
        <v>821</v>
      </c>
      <c r="E350" s="136">
        <f>ROUND(VLOOKUP($A350,'vehicle multiplier'!$B$2:$M$10,12)*VLOOKUP($A350,'vehicle multiplier'!$B$2:$M$10,(COLUMN(E350)-1))*VLOOKUP($B350,'vehicle multiplier'!$B$12:$L$61,(COLUMN(E350)-1)),0)</f>
        <v>775</v>
      </c>
      <c r="F350" s="180">
        <f>ROUND(VLOOKUP($A350,'vehicle multiplier'!$B$2:$M$10,12)*VLOOKUP($A350,'vehicle multiplier'!$B$2:$M$10,(COLUMN(F350)-1))*VLOOKUP($B350,'vehicle multiplier'!$B$12:$L$61,(COLUMN(F350)-1)),0)</f>
        <v>0</v>
      </c>
      <c r="G350" s="180">
        <f>ROUND(VLOOKUP($A350,'vehicle multiplier'!$B$2:$M$10,12)*VLOOKUP($A350,'vehicle multiplier'!$B$2:$M$10,(COLUMN(G350)-1))*VLOOKUP($B350,'vehicle multiplier'!$B$12:$L$61,(COLUMN(G350)-1)),0)</f>
        <v>0</v>
      </c>
      <c r="H350" s="180">
        <f>ROUND(VLOOKUP($A350,'vehicle multiplier'!$B$2:$M$10,12)*VLOOKUP($A350,'vehicle multiplier'!$B$2:$M$10,(COLUMN(H350)-1))*VLOOKUP($B350,'vehicle multiplier'!$B$12:$L$61,(COLUMN(H350)-1)),0)</f>
        <v>0</v>
      </c>
      <c r="I350" s="180">
        <f>ROUND(VLOOKUP($A350,'vehicle multiplier'!$B$2:$M$10,12)*VLOOKUP($A350,'vehicle multiplier'!$B$2:$M$10,(COLUMN(I350)-1))*VLOOKUP($B350,'vehicle multiplier'!$B$12:$L$61,(COLUMN(I350)-1)),0)</f>
        <v>0</v>
      </c>
      <c r="J350" s="180">
        <f>ROUND(VLOOKUP($A350,'vehicle multiplier'!$B$2:$M$10,12)*VLOOKUP($A350,'vehicle multiplier'!$B$2:$M$10,(COLUMN(J350)-1))*VLOOKUP($B350,'vehicle multiplier'!$B$12:$L$61,(COLUMN(J350)-1)),0)</f>
        <v>0</v>
      </c>
      <c r="K350" s="180">
        <f>ROUND(VLOOKUP($A350,'vehicle multiplier'!$B$2:$M$10,12)*VLOOKUP($A350,'vehicle multiplier'!$B$2:$M$10,(COLUMN(K350)-1))*VLOOKUP($B350,'vehicle multiplier'!$B$12:$L$61,(COLUMN(K350)-1)),0)</f>
        <v>0</v>
      </c>
      <c r="L350" s="180">
        <f>ROUND(VLOOKUP($A350,'vehicle multiplier'!$B$2:$M$10,12)*VLOOKUP($A350,'vehicle multiplier'!$B$2:$M$10,(COLUMN(L350)-1))*VLOOKUP($B350,'vehicle multiplier'!$B$12:$L$61,(COLUMN(L350)-1)),0)</f>
        <v>0</v>
      </c>
    </row>
    <row r="351" spans="1:12" x14ac:dyDescent="0.15">
      <c r="A351" s="138" t="s">
        <v>632</v>
      </c>
      <c r="B351" s="138">
        <v>50</v>
      </c>
      <c r="C351" s="136">
        <f>ROUND(VLOOKUP($A351,'vehicle multiplier'!$B$2:$M$10,12)*VLOOKUP($A351,'vehicle multiplier'!$B$2:$M$10,(COLUMN(C351)-1))*VLOOKUP($B351,'vehicle multiplier'!$B$12:$L$61,(COLUMN(C351)-1)),0)</f>
        <v>3318</v>
      </c>
      <c r="D351" s="136">
        <f>ROUND(VLOOKUP($A351,'vehicle multiplier'!$B$2:$M$10,12)*VLOOKUP($A351,'vehicle multiplier'!$B$2:$M$10,(COLUMN(D351)-1))*VLOOKUP($B351,'vehicle multiplier'!$B$12:$L$61,(COLUMN(D351)-1)),0)</f>
        <v>830</v>
      </c>
      <c r="E351" s="136">
        <f>ROUND(VLOOKUP($A351,'vehicle multiplier'!$B$2:$M$10,12)*VLOOKUP($A351,'vehicle multiplier'!$B$2:$M$10,(COLUMN(E351)-1))*VLOOKUP($B351,'vehicle multiplier'!$B$12:$L$61,(COLUMN(E351)-1)),0)</f>
        <v>783</v>
      </c>
      <c r="F351" s="180">
        <f>ROUND(VLOOKUP($A351,'vehicle multiplier'!$B$2:$M$10,12)*VLOOKUP($A351,'vehicle multiplier'!$B$2:$M$10,(COLUMN(F351)-1))*VLOOKUP($B351,'vehicle multiplier'!$B$12:$L$61,(COLUMN(F351)-1)),0)</f>
        <v>0</v>
      </c>
      <c r="G351" s="180">
        <f>ROUND(VLOOKUP($A351,'vehicle multiplier'!$B$2:$M$10,12)*VLOOKUP($A351,'vehicle multiplier'!$B$2:$M$10,(COLUMN(G351)-1))*VLOOKUP($B351,'vehicle multiplier'!$B$12:$L$61,(COLUMN(G351)-1)),0)</f>
        <v>0</v>
      </c>
      <c r="H351" s="180">
        <f>ROUND(VLOOKUP($A351,'vehicle multiplier'!$B$2:$M$10,12)*VLOOKUP($A351,'vehicle multiplier'!$B$2:$M$10,(COLUMN(H351)-1))*VLOOKUP($B351,'vehicle multiplier'!$B$12:$L$61,(COLUMN(H351)-1)),0)</f>
        <v>0</v>
      </c>
      <c r="I351" s="180">
        <f>ROUND(VLOOKUP($A351,'vehicle multiplier'!$B$2:$M$10,12)*VLOOKUP($A351,'vehicle multiplier'!$B$2:$M$10,(COLUMN(I351)-1))*VLOOKUP($B351,'vehicle multiplier'!$B$12:$L$61,(COLUMN(I351)-1)),0)</f>
        <v>0</v>
      </c>
      <c r="J351" s="180">
        <f>ROUND(VLOOKUP($A351,'vehicle multiplier'!$B$2:$M$10,12)*VLOOKUP($A351,'vehicle multiplier'!$B$2:$M$10,(COLUMN(J351)-1))*VLOOKUP($B351,'vehicle multiplier'!$B$12:$L$61,(COLUMN(J351)-1)),0)</f>
        <v>0</v>
      </c>
      <c r="K351" s="180">
        <f>ROUND(VLOOKUP($A351,'vehicle multiplier'!$B$2:$M$10,12)*VLOOKUP($A351,'vehicle multiplier'!$B$2:$M$10,(COLUMN(K351)-1))*VLOOKUP($B351,'vehicle multiplier'!$B$12:$L$61,(COLUMN(K351)-1)),0)</f>
        <v>0</v>
      </c>
      <c r="L351" s="180">
        <f>ROUND(VLOOKUP($A351,'vehicle multiplier'!$B$2:$M$10,12)*VLOOKUP($A351,'vehicle multiplier'!$B$2:$M$10,(COLUMN(L351)-1))*VLOOKUP($B351,'vehicle multiplier'!$B$12:$L$61,(COLUMN(L351)-1)),0)</f>
        <v>0</v>
      </c>
    </row>
    <row r="352" spans="1:12" x14ac:dyDescent="0.15">
      <c r="A352" s="138" t="s">
        <v>635</v>
      </c>
      <c r="B352" s="138">
        <v>1</v>
      </c>
      <c r="C352" s="136">
        <f>ROUND(VLOOKUP($A352,'vehicle multiplier'!$B$2:$M$10,12)*VLOOKUP($A352,'vehicle multiplier'!$B$2:$M$10,(COLUMN(C352)-1))*VLOOKUP($B352,'vehicle multiplier'!$B$12:$L$61,(COLUMN(C352)-1)),0)</f>
        <v>1692</v>
      </c>
      <c r="D352" s="136">
        <f>ROUND(VLOOKUP($A352,'vehicle multiplier'!$B$2:$M$10,12)*VLOOKUP($A352,'vehicle multiplier'!$B$2:$M$10,(COLUMN(D352)-1))*VLOOKUP($B352,'vehicle multiplier'!$B$12:$L$61,(COLUMN(D352)-1)),0)</f>
        <v>423</v>
      </c>
      <c r="E352" s="136">
        <f>ROUND(VLOOKUP($A352,'vehicle multiplier'!$B$2:$M$10,12)*VLOOKUP($A352,'vehicle multiplier'!$B$2:$M$10,(COLUMN(E352)-1))*VLOOKUP($B352,'vehicle multiplier'!$B$12:$L$61,(COLUMN(E352)-1)),0)</f>
        <v>399</v>
      </c>
      <c r="F352" s="180">
        <f>ROUND(VLOOKUP($A352,'vehicle multiplier'!$B$2:$M$10,12)*VLOOKUP($A352,'vehicle multiplier'!$B$2:$M$10,(COLUMN(F352)-1))*VLOOKUP($B352,'vehicle multiplier'!$B$12:$L$61,(COLUMN(F352)-1)),0)</f>
        <v>0</v>
      </c>
      <c r="G352" s="180">
        <f>ROUND(VLOOKUP($A352,'vehicle multiplier'!$B$2:$M$10,12)*VLOOKUP($A352,'vehicle multiplier'!$B$2:$M$10,(COLUMN(G352)-1))*VLOOKUP($B352,'vehicle multiplier'!$B$12:$L$61,(COLUMN(G352)-1)),0)</f>
        <v>0</v>
      </c>
      <c r="H352" s="180">
        <f>ROUND(VLOOKUP($A352,'vehicle multiplier'!$B$2:$M$10,12)*VLOOKUP($A352,'vehicle multiplier'!$B$2:$M$10,(COLUMN(H352)-1))*VLOOKUP($B352,'vehicle multiplier'!$B$12:$L$61,(COLUMN(H352)-1)),0)</f>
        <v>0</v>
      </c>
      <c r="I352" s="180">
        <f>ROUND(VLOOKUP($A352,'vehicle multiplier'!$B$2:$M$10,12)*VLOOKUP($A352,'vehicle multiplier'!$B$2:$M$10,(COLUMN(I352)-1))*VLOOKUP($B352,'vehicle multiplier'!$B$12:$L$61,(COLUMN(I352)-1)),0)</f>
        <v>0</v>
      </c>
      <c r="J352" s="180">
        <f>ROUND(VLOOKUP($A352,'vehicle multiplier'!$B$2:$M$10,12)*VLOOKUP($A352,'vehicle multiplier'!$B$2:$M$10,(COLUMN(J352)-1))*VLOOKUP($B352,'vehicle multiplier'!$B$12:$L$61,(COLUMN(J352)-1)),0)</f>
        <v>0</v>
      </c>
      <c r="K352" s="180">
        <f>ROUND(VLOOKUP($A352,'vehicle multiplier'!$B$2:$M$10,12)*VLOOKUP($A352,'vehicle multiplier'!$B$2:$M$10,(COLUMN(K352)-1))*VLOOKUP($B352,'vehicle multiplier'!$B$12:$L$61,(COLUMN(K352)-1)),0)</f>
        <v>0</v>
      </c>
      <c r="L352" s="180">
        <f>ROUND(VLOOKUP($A352,'vehicle multiplier'!$B$2:$M$10,12)*VLOOKUP($A352,'vehicle multiplier'!$B$2:$M$10,(COLUMN(L352)-1))*VLOOKUP($B352,'vehicle multiplier'!$B$12:$L$61,(COLUMN(L352)-1)),0)</f>
        <v>0</v>
      </c>
    </row>
    <row r="353" spans="1:12" x14ac:dyDescent="0.15">
      <c r="A353" s="138" t="s">
        <v>635</v>
      </c>
      <c r="B353" s="138">
        <v>2</v>
      </c>
      <c r="C353" s="136">
        <f>ROUND(VLOOKUP($A353,'vehicle multiplier'!$B$2:$M$10,12)*VLOOKUP($A353,'vehicle multiplier'!$B$2:$M$10,(COLUMN(C353)-1))*VLOOKUP($B353,'vehicle multiplier'!$B$12:$L$61,(COLUMN(C353)-1)),0)</f>
        <v>1725</v>
      </c>
      <c r="D353" s="136">
        <f>ROUND(VLOOKUP($A353,'vehicle multiplier'!$B$2:$M$10,12)*VLOOKUP($A353,'vehicle multiplier'!$B$2:$M$10,(COLUMN(D353)-1))*VLOOKUP($B353,'vehicle multiplier'!$B$12:$L$61,(COLUMN(D353)-1)),0)</f>
        <v>431</v>
      </c>
      <c r="E353" s="136">
        <f>ROUND(VLOOKUP($A353,'vehicle multiplier'!$B$2:$M$10,12)*VLOOKUP($A353,'vehicle multiplier'!$B$2:$M$10,(COLUMN(E353)-1))*VLOOKUP($B353,'vehicle multiplier'!$B$12:$L$61,(COLUMN(E353)-1)),0)</f>
        <v>407</v>
      </c>
      <c r="F353" s="180">
        <f>ROUND(VLOOKUP($A353,'vehicle multiplier'!$B$2:$M$10,12)*VLOOKUP($A353,'vehicle multiplier'!$B$2:$M$10,(COLUMN(F353)-1))*VLOOKUP($B353,'vehicle multiplier'!$B$12:$L$61,(COLUMN(F353)-1)),0)</f>
        <v>0</v>
      </c>
      <c r="G353" s="180">
        <f>ROUND(VLOOKUP($A353,'vehicle multiplier'!$B$2:$M$10,12)*VLOOKUP($A353,'vehicle multiplier'!$B$2:$M$10,(COLUMN(G353)-1))*VLOOKUP($B353,'vehicle multiplier'!$B$12:$L$61,(COLUMN(G353)-1)),0)</f>
        <v>0</v>
      </c>
      <c r="H353" s="180">
        <f>ROUND(VLOOKUP($A353,'vehicle multiplier'!$B$2:$M$10,12)*VLOOKUP($A353,'vehicle multiplier'!$B$2:$M$10,(COLUMN(H353)-1))*VLOOKUP($B353,'vehicle multiplier'!$B$12:$L$61,(COLUMN(H353)-1)),0)</f>
        <v>0</v>
      </c>
      <c r="I353" s="180">
        <f>ROUND(VLOOKUP($A353,'vehicle multiplier'!$B$2:$M$10,12)*VLOOKUP($A353,'vehicle multiplier'!$B$2:$M$10,(COLUMN(I353)-1))*VLOOKUP($B353,'vehicle multiplier'!$B$12:$L$61,(COLUMN(I353)-1)),0)</f>
        <v>0</v>
      </c>
      <c r="J353" s="180">
        <f>ROUND(VLOOKUP($A353,'vehicle multiplier'!$B$2:$M$10,12)*VLOOKUP($A353,'vehicle multiplier'!$B$2:$M$10,(COLUMN(J353)-1))*VLOOKUP($B353,'vehicle multiplier'!$B$12:$L$61,(COLUMN(J353)-1)),0)</f>
        <v>0</v>
      </c>
      <c r="K353" s="180">
        <f>ROUND(VLOOKUP($A353,'vehicle multiplier'!$B$2:$M$10,12)*VLOOKUP($A353,'vehicle multiplier'!$B$2:$M$10,(COLUMN(K353)-1))*VLOOKUP($B353,'vehicle multiplier'!$B$12:$L$61,(COLUMN(K353)-1)),0)</f>
        <v>0</v>
      </c>
      <c r="L353" s="180">
        <f>ROUND(VLOOKUP($A353,'vehicle multiplier'!$B$2:$M$10,12)*VLOOKUP($A353,'vehicle multiplier'!$B$2:$M$10,(COLUMN(L353)-1))*VLOOKUP($B353,'vehicle multiplier'!$B$12:$L$61,(COLUMN(L353)-1)),0)</f>
        <v>0</v>
      </c>
    </row>
    <row r="354" spans="1:12" x14ac:dyDescent="0.15">
      <c r="A354" s="138" t="s">
        <v>635</v>
      </c>
      <c r="B354" s="138">
        <v>3</v>
      </c>
      <c r="C354" s="136">
        <f>ROUND(VLOOKUP($A354,'vehicle multiplier'!$B$2:$M$10,12)*VLOOKUP($A354,'vehicle multiplier'!$B$2:$M$10,(COLUMN(C354)-1))*VLOOKUP($B354,'vehicle multiplier'!$B$12:$L$61,(COLUMN(C354)-1)),0)</f>
        <v>1759</v>
      </c>
      <c r="D354" s="136">
        <f>ROUND(VLOOKUP($A354,'vehicle multiplier'!$B$2:$M$10,12)*VLOOKUP($A354,'vehicle multiplier'!$B$2:$M$10,(COLUMN(D354)-1))*VLOOKUP($B354,'vehicle multiplier'!$B$12:$L$61,(COLUMN(D354)-1)),0)</f>
        <v>440</v>
      </c>
      <c r="E354" s="136">
        <f>ROUND(VLOOKUP($A354,'vehicle multiplier'!$B$2:$M$10,12)*VLOOKUP($A354,'vehicle multiplier'!$B$2:$M$10,(COLUMN(E354)-1))*VLOOKUP($B354,'vehicle multiplier'!$B$12:$L$61,(COLUMN(E354)-1)),0)</f>
        <v>415</v>
      </c>
      <c r="F354" s="180">
        <f>ROUND(VLOOKUP($A354,'vehicle multiplier'!$B$2:$M$10,12)*VLOOKUP($A354,'vehicle multiplier'!$B$2:$M$10,(COLUMN(F354)-1))*VLOOKUP($B354,'vehicle multiplier'!$B$12:$L$61,(COLUMN(F354)-1)),0)</f>
        <v>0</v>
      </c>
      <c r="G354" s="180">
        <f>ROUND(VLOOKUP($A354,'vehicle multiplier'!$B$2:$M$10,12)*VLOOKUP($A354,'vehicle multiplier'!$B$2:$M$10,(COLUMN(G354)-1))*VLOOKUP($B354,'vehicle multiplier'!$B$12:$L$61,(COLUMN(G354)-1)),0)</f>
        <v>0</v>
      </c>
      <c r="H354" s="180">
        <f>ROUND(VLOOKUP($A354,'vehicle multiplier'!$B$2:$M$10,12)*VLOOKUP($A354,'vehicle multiplier'!$B$2:$M$10,(COLUMN(H354)-1))*VLOOKUP($B354,'vehicle multiplier'!$B$12:$L$61,(COLUMN(H354)-1)),0)</f>
        <v>0</v>
      </c>
      <c r="I354" s="180">
        <f>ROUND(VLOOKUP($A354,'vehicle multiplier'!$B$2:$M$10,12)*VLOOKUP($A354,'vehicle multiplier'!$B$2:$M$10,(COLUMN(I354)-1))*VLOOKUP($B354,'vehicle multiplier'!$B$12:$L$61,(COLUMN(I354)-1)),0)</f>
        <v>0</v>
      </c>
      <c r="J354" s="180">
        <f>ROUND(VLOOKUP($A354,'vehicle multiplier'!$B$2:$M$10,12)*VLOOKUP($A354,'vehicle multiplier'!$B$2:$M$10,(COLUMN(J354)-1))*VLOOKUP($B354,'vehicle multiplier'!$B$12:$L$61,(COLUMN(J354)-1)),0)</f>
        <v>0</v>
      </c>
      <c r="K354" s="180">
        <f>ROUND(VLOOKUP($A354,'vehicle multiplier'!$B$2:$M$10,12)*VLOOKUP($A354,'vehicle multiplier'!$B$2:$M$10,(COLUMN(K354)-1))*VLOOKUP($B354,'vehicle multiplier'!$B$12:$L$61,(COLUMN(K354)-1)),0)</f>
        <v>0</v>
      </c>
      <c r="L354" s="180">
        <f>ROUND(VLOOKUP($A354,'vehicle multiplier'!$B$2:$M$10,12)*VLOOKUP($A354,'vehicle multiplier'!$B$2:$M$10,(COLUMN(L354)-1))*VLOOKUP($B354,'vehicle multiplier'!$B$12:$L$61,(COLUMN(L354)-1)),0)</f>
        <v>0</v>
      </c>
    </row>
    <row r="355" spans="1:12" x14ac:dyDescent="0.15">
      <c r="A355" s="138" t="s">
        <v>635</v>
      </c>
      <c r="B355" s="138">
        <v>4</v>
      </c>
      <c r="C355" s="136">
        <f>ROUND(VLOOKUP($A355,'vehicle multiplier'!$B$2:$M$10,12)*VLOOKUP($A355,'vehicle multiplier'!$B$2:$M$10,(COLUMN(C355)-1))*VLOOKUP($B355,'vehicle multiplier'!$B$12:$L$61,(COLUMN(C355)-1)),0)</f>
        <v>1792</v>
      </c>
      <c r="D355" s="136">
        <f>ROUND(VLOOKUP($A355,'vehicle multiplier'!$B$2:$M$10,12)*VLOOKUP($A355,'vehicle multiplier'!$B$2:$M$10,(COLUMN(D355)-1))*VLOOKUP($B355,'vehicle multiplier'!$B$12:$L$61,(COLUMN(D355)-1)),0)</f>
        <v>448</v>
      </c>
      <c r="E355" s="136">
        <f>ROUND(VLOOKUP($A355,'vehicle multiplier'!$B$2:$M$10,12)*VLOOKUP($A355,'vehicle multiplier'!$B$2:$M$10,(COLUMN(E355)-1))*VLOOKUP($B355,'vehicle multiplier'!$B$12:$L$61,(COLUMN(E355)-1)),0)</f>
        <v>423</v>
      </c>
      <c r="F355" s="180">
        <f>ROUND(VLOOKUP($A355,'vehicle multiplier'!$B$2:$M$10,12)*VLOOKUP($A355,'vehicle multiplier'!$B$2:$M$10,(COLUMN(F355)-1))*VLOOKUP($B355,'vehicle multiplier'!$B$12:$L$61,(COLUMN(F355)-1)),0)</f>
        <v>0</v>
      </c>
      <c r="G355" s="180">
        <f>ROUND(VLOOKUP($A355,'vehicle multiplier'!$B$2:$M$10,12)*VLOOKUP($A355,'vehicle multiplier'!$B$2:$M$10,(COLUMN(G355)-1))*VLOOKUP($B355,'vehicle multiplier'!$B$12:$L$61,(COLUMN(G355)-1)),0)</f>
        <v>0</v>
      </c>
      <c r="H355" s="180">
        <f>ROUND(VLOOKUP($A355,'vehicle multiplier'!$B$2:$M$10,12)*VLOOKUP($A355,'vehicle multiplier'!$B$2:$M$10,(COLUMN(H355)-1))*VLOOKUP($B355,'vehicle multiplier'!$B$12:$L$61,(COLUMN(H355)-1)),0)</f>
        <v>0</v>
      </c>
      <c r="I355" s="180">
        <f>ROUND(VLOOKUP($A355,'vehicle multiplier'!$B$2:$M$10,12)*VLOOKUP($A355,'vehicle multiplier'!$B$2:$M$10,(COLUMN(I355)-1))*VLOOKUP($B355,'vehicle multiplier'!$B$12:$L$61,(COLUMN(I355)-1)),0)</f>
        <v>0</v>
      </c>
      <c r="J355" s="180">
        <f>ROUND(VLOOKUP($A355,'vehicle multiplier'!$B$2:$M$10,12)*VLOOKUP($A355,'vehicle multiplier'!$B$2:$M$10,(COLUMN(J355)-1))*VLOOKUP($B355,'vehicle multiplier'!$B$12:$L$61,(COLUMN(J355)-1)),0)</f>
        <v>0</v>
      </c>
      <c r="K355" s="180">
        <f>ROUND(VLOOKUP($A355,'vehicle multiplier'!$B$2:$M$10,12)*VLOOKUP($A355,'vehicle multiplier'!$B$2:$M$10,(COLUMN(K355)-1))*VLOOKUP($B355,'vehicle multiplier'!$B$12:$L$61,(COLUMN(K355)-1)),0)</f>
        <v>0</v>
      </c>
      <c r="L355" s="180">
        <f>ROUND(VLOOKUP($A355,'vehicle multiplier'!$B$2:$M$10,12)*VLOOKUP($A355,'vehicle multiplier'!$B$2:$M$10,(COLUMN(L355)-1))*VLOOKUP($B355,'vehicle multiplier'!$B$12:$L$61,(COLUMN(L355)-1)),0)</f>
        <v>0</v>
      </c>
    </row>
    <row r="356" spans="1:12" x14ac:dyDescent="0.15">
      <c r="A356" s="138" t="s">
        <v>635</v>
      </c>
      <c r="B356" s="138">
        <v>5</v>
      </c>
      <c r="C356" s="136">
        <f>ROUND(VLOOKUP($A356,'vehicle multiplier'!$B$2:$M$10,12)*VLOOKUP($A356,'vehicle multiplier'!$B$2:$M$10,(COLUMN(C356)-1))*VLOOKUP($B356,'vehicle multiplier'!$B$12:$L$61,(COLUMN(C356)-1)),0)</f>
        <v>1825</v>
      </c>
      <c r="D356" s="136">
        <f>ROUND(VLOOKUP($A356,'vehicle multiplier'!$B$2:$M$10,12)*VLOOKUP($A356,'vehicle multiplier'!$B$2:$M$10,(COLUMN(D356)-1))*VLOOKUP($B356,'vehicle multiplier'!$B$12:$L$61,(COLUMN(D356)-1)),0)</f>
        <v>456</v>
      </c>
      <c r="E356" s="136">
        <f>ROUND(VLOOKUP($A356,'vehicle multiplier'!$B$2:$M$10,12)*VLOOKUP($A356,'vehicle multiplier'!$B$2:$M$10,(COLUMN(E356)-1))*VLOOKUP($B356,'vehicle multiplier'!$B$12:$L$61,(COLUMN(E356)-1)),0)</f>
        <v>430</v>
      </c>
      <c r="F356" s="180">
        <f>ROUND(VLOOKUP($A356,'vehicle multiplier'!$B$2:$M$10,12)*VLOOKUP($A356,'vehicle multiplier'!$B$2:$M$10,(COLUMN(F356)-1))*VLOOKUP($B356,'vehicle multiplier'!$B$12:$L$61,(COLUMN(F356)-1)),0)</f>
        <v>0</v>
      </c>
      <c r="G356" s="180">
        <f>ROUND(VLOOKUP($A356,'vehicle multiplier'!$B$2:$M$10,12)*VLOOKUP($A356,'vehicle multiplier'!$B$2:$M$10,(COLUMN(G356)-1))*VLOOKUP($B356,'vehicle multiplier'!$B$12:$L$61,(COLUMN(G356)-1)),0)</f>
        <v>0</v>
      </c>
      <c r="H356" s="180">
        <f>ROUND(VLOOKUP($A356,'vehicle multiplier'!$B$2:$M$10,12)*VLOOKUP($A356,'vehicle multiplier'!$B$2:$M$10,(COLUMN(H356)-1))*VLOOKUP($B356,'vehicle multiplier'!$B$12:$L$61,(COLUMN(H356)-1)),0)</f>
        <v>0</v>
      </c>
      <c r="I356" s="180">
        <f>ROUND(VLOOKUP($A356,'vehicle multiplier'!$B$2:$M$10,12)*VLOOKUP($A356,'vehicle multiplier'!$B$2:$M$10,(COLUMN(I356)-1))*VLOOKUP($B356,'vehicle multiplier'!$B$12:$L$61,(COLUMN(I356)-1)),0)</f>
        <v>0</v>
      </c>
      <c r="J356" s="180">
        <f>ROUND(VLOOKUP($A356,'vehicle multiplier'!$B$2:$M$10,12)*VLOOKUP($A356,'vehicle multiplier'!$B$2:$M$10,(COLUMN(J356)-1))*VLOOKUP($B356,'vehicle multiplier'!$B$12:$L$61,(COLUMN(J356)-1)),0)</f>
        <v>0</v>
      </c>
      <c r="K356" s="180">
        <f>ROUND(VLOOKUP($A356,'vehicle multiplier'!$B$2:$M$10,12)*VLOOKUP($A356,'vehicle multiplier'!$B$2:$M$10,(COLUMN(K356)-1))*VLOOKUP($B356,'vehicle multiplier'!$B$12:$L$61,(COLUMN(K356)-1)),0)</f>
        <v>0</v>
      </c>
      <c r="L356" s="180">
        <f>ROUND(VLOOKUP($A356,'vehicle multiplier'!$B$2:$M$10,12)*VLOOKUP($A356,'vehicle multiplier'!$B$2:$M$10,(COLUMN(L356)-1))*VLOOKUP($B356,'vehicle multiplier'!$B$12:$L$61,(COLUMN(L356)-1)),0)</f>
        <v>0</v>
      </c>
    </row>
    <row r="357" spans="1:12" x14ac:dyDescent="0.15">
      <c r="A357" s="138" t="s">
        <v>635</v>
      </c>
      <c r="B357" s="138">
        <v>6</v>
      </c>
      <c r="C357" s="136">
        <f>ROUND(VLOOKUP($A357,'vehicle multiplier'!$B$2:$M$10,12)*VLOOKUP($A357,'vehicle multiplier'!$B$2:$M$10,(COLUMN(C357)-1))*VLOOKUP($B357,'vehicle multiplier'!$B$12:$L$61,(COLUMN(C357)-1)),0)</f>
        <v>1858</v>
      </c>
      <c r="D357" s="136">
        <f>ROUND(VLOOKUP($A357,'vehicle multiplier'!$B$2:$M$10,12)*VLOOKUP($A357,'vehicle multiplier'!$B$2:$M$10,(COLUMN(D357)-1))*VLOOKUP($B357,'vehicle multiplier'!$B$12:$L$61,(COLUMN(D357)-1)),0)</f>
        <v>465</v>
      </c>
      <c r="E357" s="136">
        <f>ROUND(VLOOKUP($A357,'vehicle multiplier'!$B$2:$M$10,12)*VLOOKUP($A357,'vehicle multiplier'!$B$2:$M$10,(COLUMN(E357)-1))*VLOOKUP($B357,'vehicle multiplier'!$B$12:$L$61,(COLUMN(E357)-1)),0)</f>
        <v>438</v>
      </c>
      <c r="F357" s="180">
        <f>ROUND(VLOOKUP($A357,'vehicle multiplier'!$B$2:$M$10,12)*VLOOKUP($A357,'vehicle multiplier'!$B$2:$M$10,(COLUMN(F357)-1))*VLOOKUP($B357,'vehicle multiplier'!$B$12:$L$61,(COLUMN(F357)-1)),0)</f>
        <v>0</v>
      </c>
      <c r="G357" s="180">
        <f>ROUND(VLOOKUP($A357,'vehicle multiplier'!$B$2:$M$10,12)*VLOOKUP($A357,'vehicle multiplier'!$B$2:$M$10,(COLUMN(G357)-1))*VLOOKUP($B357,'vehicle multiplier'!$B$12:$L$61,(COLUMN(G357)-1)),0)</f>
        <v>0</v>
      </c>
      <c r="H357" s="180">
        <f>ROUND(VLOOKUP($A357,'vehicle multiplier'!$B$2:$M$10,12)*VLOOKUP($A357,'vehicle multiplier'!$B$2:$M$10,(COLUMN(H357)-1))*VLOOKUP($B357,'vehicle multiplier'!$B$12:$L$61,(COLUMN(H357)-1)),0)</f>
        <v>0</v>
      </c>
      <c r="I357" s="180">
        <f>ROUND(VLOOKUP($A357,'vehicle multiplier'!$B$2:$M$10,12)*VLOOKUP($A357,'vehicle multiplier'!$B$2:$M$10,(COLUMN(I357)-1))*VLOOKUP($B357,'vehicle multiplier'!$B$12:$L$61,(COLUMN(I357)-1)),0)</f>
        <v>0</v>
      </c>
      <c r="J357" s="180">
        <f>ROUND(VLOOKUP($A357,'vehicle multiplier'!$B$2:$M$10,12)*VLOOKUP($A357,'vehicle multiplier'!$B$2:$M$10,(COLUMN(J357)-1))*VLOOKUP($B357,'vehicle multiplier'!$B$12:$L$61,(COLUMN(J357)-1)),0)</f>
        <v>0</v>
      </c>
      <c r="K357" s="180">
        <f>ROUND(VLOOKUP($A357,'vehicle multiplier'!$B$2:$M$10,12)*VLOOKUP($A357,'vehicle multiplier'!$B$2:$M$10,(COLUMN(K357)-1))*VLOOKUP($B357,'vehicle multiplier'!$B$12:$L$61,(COLUMN(K357)-1)),0)</f>
        <v>0</v>
      </c>
      <c r="L357" s="180">
        <f>ROUND(VLOOKUP($A357,'vehicle multiplier'!$B$2:$M$10,12)*VLOOKUP($A357,'vehicle multiplier'!$B$2:$M$10,(COLUMN(L357)-1))*VLOOKUP($B357,'vehicle multiplier'!$B$12:$L$61,(COLUMN(L357)-1)),0)</f>
        <v>0</v>
      </c>
    </row>
    <row r="358" spans="1:12" x14ac:dyDescent="0.15">
      <c r="A358" s="138" t="s">
        <v>635</v>
      </c>
      <c r="B358" s="138">
        <v>7</v>
      </c>
      <c r="C358" s="136">
        <f>ROUND(VLOOKUP($A358,'vehicle multiplier'!$B$2:$M$10,12)*VLOOKUP($A358,'vehicle multiplier'!$B$2:$M$10,(COLUMN(C358)-1))*VLOOKUP($B358,'vehicle multiplier'!$B$12:$L$61,(COLUMN(C358)-1)),0)</f>
        <v>1891</v>
      </c>
      <c r="D358" s="136">
        <f>ROUND(VLOOKUP($A358,'vehicle multiplier'!$B$2:$M$10,12)*VLOOKUP($A358,'vehicle multiplier'!$B$2:$M$10,(COLUMN(D358)-1))*VLOOKUP($B358,'vehicle multiplier'!$B$12:$L$61,(COLUMN(D358)-1)),0)</f>
        <v>473</v>
      </c>
      <c r="E358" s="136">
        <f>ROUND(VLOOKUP($A358,'vehicle multiplier'!$B$2:$M$10,12)*VLOOKUP($A358,'vehicle multiplier'!$B$2:$M$10,(COLUMN(E358)-1))*VLOOKUP($B358,'vehicle multiplier'!$B$12:$L$61,(COLUMN(E358)-1)),0)</f>
        <v>446</v>
      </c>
      <c r="F358" s="180">
        <f>ROUND(VLOOKUP($A358,'vehicle multiplier'!$B$2:$M$10,12)*VLOOKUP($A358,'vehicle multiplier'!$B$2:$M$10,(COLUMN(F358)-1))*VLOOKUP($B358,'vehicle multiplier'!$B$12:$L$61,(COLUMN(F358)-1)),0)</f>
        <v>0</v>
      </c>
      <c r="G358" s="180">
        <f>ROUND(VLOOKUP($A358,'vehicle multiplier'!$B$2:$M$10,12)*VLOOKUP($A358,'vehicle multiplier'!$B$2:$M$10,(COLUMN(G358)-1))*VLOOKUP($B358,'vehicle multiplier'!$B$12:$L$61,(COLUMN(G358)-1)),0)</f>
        <v>0</v>
      </c>
      <c r="H358" s="180">
        <f>ROUND(VLOOKUP($A358,'vehicle multiplier'!$B$2:$M$10,12)*VLOOKUP($A358,'vehicle multiplier'!$B$2:$M$10,(COLUMN(H358)-1))*VLOOKUP($B358,'vehicle multiplier'!$B$12:$L$61,(COLUMN(H358)-1)),0)</f>
        <v>0</v>
      </c>
      <c r="I358" s="180">
        <f>ROUND(VLOOKUP($A358,'vehicle multiplier'!$B$2:$M$10,12)*VLOOKUP($A358,'vehicle multiplier'!$B$2:$M$10,(COLUMN(I358)-1))*VLOOKUP($B358,'vehicle multiplier'!$B$12:$L$61,(COLUMN(I358)-1)),0)</f>
        <v>0</v>
      </c>
      <c r="J358" s="180">
        <f>ROUND(VLOOKUP($A358,'vehicle multiplier'!$B$2:$M$10,12)*VLOOKUP($A358,'vehicle multiplier'!$B$2:$M$10,(COLUMN(J358)-1))*VLOOKUP($B358,'vehicle multiplier'!$B$12:$L$61,(COLUMN(J358)-1)),0)</f>
        <v>0</v>
      </c>
      <c r="K358" s="180">
        <f>ROUND(VLOOKUP($A358,'vehicle multiplier'!$B$2:$M$10,12)*VLOOKUP($A358,'vehicle multiplier'!$B$2:$M$10,(COLUMN(K358)-1))*VLOOKUP($B358,'vehicle multiplier'!$B$12:$L$61,(COLUMN(K358)-1)),0)</f>
        <v>0</v>
      </c>
      <c r="L358" s="180">
        <f>ROUND(VLOOKUP($A358,'vehicle multiplier'!$B$2:$M$10,12)*VLOOKUP($A358,'vehicle multiplier'!$B$2:$M$10,(COLUMN(L358)-1))*VLOOKUP($B358,'vehicle multiplier'!$B$12:$L$61,(COLUMN(L358)-1)),0)</f>
        <v>0</v>
      </c>
    </row>
    <row r="359" spans="1:12" x14ac:dyDescent="0.15">
      <c r="A359" s="138" t="s">
        <v>635</v>
      </c>
      <c r="B359" s="138">
        <v>8</v>
      </c>
      <c r="C359" s="136">
        <f>ROUND(VLOOKUP($A359,'vehicle multiplier'!$B$2:$M$10,12)*VLOOKUP($A359,'vehicle multiplier'!$B$2:$M$10,(COLUMN(C359)-1))*VLOOKUP($B359,'vehicle multiplier'!$B$12:$L$61,(COLUMN(C359)-1)),0)</f>
        <v>1925</v>
      </c>
      <c r="D359" s="136">
        <f>ROUND(VLOOKUP($A359,'vehicle multiplier'!$B$2:$M$10,12)*VLOOKUP($A359,'vehicle multiplier'!$B$2:$M$10,(COLUMN(D359)-1))*VLOOKUP($B359,'vehicle multiplier'!$B$12:$L$61,(COLUMN(D359)-1)),0)</f>
        <v>481</v>
      </c>
      <c r="E359" s="136">
        <f>ROUND(VLOOKUP($A359,'vehicle multiplier'!$B$2:$M$10,12)*VLOOKUP($A359,'vehicle multiplier'!$B$2:$M$10,(COLUMN(E359)-1))*VLOOKUP($B359,'vehicle multiplier'!$B$12:$L$61,(COLUMN(E359)-1)),0)</f>
        <v>454</v>
      </c>
      <c r="F359" s="180">
        <f>ROUND(VLOOKUP($A359,'vehicle multiplier'!$B$2:$M$10,12)*VLOOKUP($A359,'vehicle multiplier'!$B$2:$M$10,(COLUMN(F359)-1))*VLOOKUP($B359,'vehicle multiplier'!$B$12:$L$61,(COLUMN(F359)-1)),0)</f>
        <v>0</v>
      </c>
      <c r="G359" s="180">
        <f>ROUND(VLOOKUP($A359,'vehicle multiplier'!$B$2:$M$10,12)*VLOOKUP($A359,'vehicle multiplier'!$B$2:$M$10,(COLUMN(G359)-1))*VLOOKUP($B359,'vehicle multiplier'!$B$12:$L$61,(COLUMN(G359)-1)),0)</f>
        <v>0</v>
      </c>
      <c r="H359" s="180">
        <f>ROUND(VLOOKUP($A359,'vehicle multiplier'!$B$2:$M$10,12)*VLOOKUP($A359,'vehicle multiplier'!$B$2:$M$10,(COLUMN(H359)-1))*VLOOKUP($B359,'vehicle multiplier'!$B$12:$L$61,(COLUMN(H359)-1)),0)</f>
        <v>0</v>
      </c>
      <c r="I359" s="180">
        <f>ROUND(VLOOKUP($A359,'vehicle multiplier'!$B$2:$M$10,12)*VLOOKUP($A359,'vehicle multiplier'!$B$2:$M$10,(COLUMN(I359)-1))*VLOOKUP($B359,'vehicle multiplier'!$B$12:$L$61,(COLUMN(I359)-1)),0)</f>
        <v>0</v>
      </c>
      <c r="J359" s="180">
        <f>ROUND(VLOOKUP($A359,'vehicle multiplier'!$B$2:$M$10,12)*VLOOKUP($A359,'vehicle multiplier'!$B$2:$M$10,(COLUMN(J359)-1))*VLOOKUP($B359,'vehicle multiplier'!$B$12:$L$61,(COLUMN(J359)-1)),0)</f>
        <v>0</v>
      </c>
      <c r="K359" s="180">
        <f>ROUND(VLOOKUP($A359,'vehicle multiplier'!$B$2:$M$10,12)*VLOOKUP($A359,'vehicle multiplier'!$B$2:$M$10,(COLUMN(K359)-1))*VLOOKUP($B359,'vehicle multiplier'!$B$12:$L$61,(COLUMN(K359)-1)),0)</f>
        <v>0</v>
      </c>
      <c r="L359" s="180">
        <f>ROUND(VLOOKUP($A359,'vehicle multiplier'!$B$2:$M$10,12)*VLOOKUP($A359,'vehicle multiplier'!$B$2:$M$10,(COLUMN(L359)-1))*VLOOKUP($B359,'vehicle multiplier'!$B$12:$L$61,(COLUMN(L359)-1)),0)</f>
        <v>0</v>
      </c>
    </row>
    <row r="360" spans="1:12" x14ac:dyDescent="0.15">
      <c r="A360" s="138" t="s">
        <v>635</v>
      </c>
      <c r="B360" s="138">
        <v>9</v>
      </c>
      <c r="C360" s="136">
        <f>ROUND(VLOOKUP($A360,'vehicle multiplier'!$B$2:$M$10,12)*VLOOKUP($A360,'vehicle multiplier'!$B$2:$M$10,(COLUMN(C360)-1))*VLOOKUP($B360,'vehicle multiplier'!$B$12:$L$61,(COLUMN(C360)-1)),0)</f>
        <v>1958</v>
      </c>
      <c r="D360" s="136">
        <f>ROUND(VLOOKUP($A360,'vehicle multiplier'!$B$2:$M$10,12)*VLOOKUP($A360,'vehicle multiplier'!$B$2:$M$10,(COLUMN(D360)-1))*VLOOKUP($B360,'vehicle multiplier'!$B$12:$L$61,(COLUMN(D360)-1)),0)</f>
        <v>489</v>
      </c>
      <c r="E360" s="136">
        <f>ROUND(VLOOKUP($A360,'vehicle multiplier'!$B$2:$M$10,12)*VLOOKUP($A360,'vehicle multiplier'!$B$2:$M$10,(COLUMN(E360)-1))*VLOOKUP($B360,'vehicle multiplier'!$B$12:$L$61,(COLUMN(E360)-1)),0)</f>
        <v>462</v>
      </c>
      <c r="F360" s="180">
        <f>ROUND(VLOOKUP($A360,'vehicle multiplier'!$B$2:$M$10,12)*VLOOKUP($A360,'vehicle multiplier'!$B$2:$M$10,(COLUMN(F360)-1))*VLOOKUP($B360,'vehicle multiplier'!$B$12:$L$61,(COLUMN(F360)-1)),0)</f>
        <v>0</v>
      </c>
      <c r="G360" s="180">
        <f>ROUND(VLOOKUP($A360,'vehicle multiplier'!$B$2:$M$10,12)*VLOOKUP($A360,'vehicle multiplier'!$B$2:$M$10,(COLUMN(G360)-1))*VLOOKUP($B360,'vehicle multiplier'!$B$12:$L$61,(COLUMN(G360)-1)),0)</f>
        <v>0</v>
      </c>
      <c r="H360" s="180">
        <f>ROUND(VLOOKUP($A360,'vehicle multiplier'!$B$2:$M$10,12)*VLOOKUP($A360,'vehicle multiplier'!$B$2:$M$10,(COLUMN(H360)-1))*VLOOKUP($B360,'vehicle multiplier'!$B$12:$L$61,(COLUMN(H360)-1)),0)</f>
        <v>0</v>
      </c>
      <c r="I360" s="180">
        <f>ROUND(VLOOKUP($A360,'vehicle multiplier'!$B$2:$M$10,12)*VLOOKUP($A360,'vehicle multiplier'!$B$2:$M$10,(COLUMN(I360)-1))*VLOOKUP($B360,'vehicle multiplier'!$B$12:$L$61,(COLUMN(I360)-1)),0)</f>
        <v>0</v>
      </c>
      <c r="J360" s="180">
        <f>ROUND(VLOOKUP($A360,'vehicle multiplier'!$B$2:$M$10,12)*VLOOKUP($A360,'vehicle multiplier'!$B$2:$M$10,(COLUMN(J360)-1))*VLOOKUP($B360,'vehicle multiplier'!$B$12:$L$61,(COLUMN(J360)-1)),0)</f>
        <v>0</v>
      </c>
      <c r="K360" s="180">
        <f>ROUND(VLOOKUP($A360,'vehicle multiplier'!$B$2:$M$10,12)*VLOOKUP($A360,'vehicle multiplier'!$B$2:$M$10,(COLUMN(K360)-1))*VLOOKUP($B360,'vehicle multiplier'!$B$12:$L$61,(COLUMN(K360)-1)),0)</f>
        <v>0</v>
      </c>
      <c r="L360" s="180">
        <f>ROUND(VLOOKUP($A360,'vehicle multiplier'!$B$2:$M$10,12)*VLOOKUP($A360,'vehicle multiplier'!$B$2:$M$10,(COLUMN(L360)-1))*VLOOKUP($B360,'vehicle multiplier'!$B$12:$L$61,(COLUMN(L360)-1)),0)</f>
        <v>0</v>
      </c>
    </row>
    <row r="361" spans="1:12" x14ac:dyDescent="0.15">
      <c r="A361" s="138" t="s">
        <v>635</v>
      </c>
      <c r="B361" s="138">
        <v>10</v>
      </c>
      <c r="C361" s="136">
        <f>ROUND(VLOOKUP($A361,'vehicle multiplier'!$B$2:$M$10,12)*VLOOKUP($A361,'vehicle multiplier'!$B$2:$M$10,(COLUMN(C361)-1))*VLOOKUP($B361,'vehicle multiplier'!$B$12:$L$61,(COLUMN(C361)-1)),0)</f>
        <v>1991</v>
      </c>
      <c r="D361" s="136">
        <f>ROUND(VLOOKUP($A361,'vehicle multiplier'!$B$2:$M$10,12)*VLOOKUP($A361,'vehicle multiplier'!$B$2:$M$10,(COLUMN(D361)-1))*VLOOKUP($B361,'vehicle multiplier'!$B$12:$L$61,(COLUMN(D361)-1)),0)</f>
        <v>498</v>
      </c>
      <c r="E361" s="136">
        <f>ROUND(VLOOKUP($A361,'vehicle multiplier'!$B$2:$M$10,12)*VLOOKUP($A361,'vehicle multiplier'!$B$2:$M$10,(COLUMN(E361)-1))*VLOOKUP($B361,'vehicle multiplier'!$B$12:$L$61,(COLUMN(E361)-1)),0)</f>
        <v>470</v>
      </c>
      <c r="F361" s="180">
        <f>ROUND(VLOOKUP($A361,'vehicle multiplier'!$B$2:$M$10,12)*VLOOKUP($A361,'vehicle multiplier'!$B$2:$M$10,(COLUMN(F361)-1))*VLOOKUP($B361,'vehicle multiplier'!$B$12:$L$61,(COLUMN(F361)-1)),0)</f>
        <v>0</v>
      </c>
      <c r="G361" s="180">
        <f>ROUND(VLOOKUP($A361,'vehicle multiplier'!$B$2:$M$10,12)*VLOOKUP($A361,'vehicle multiplier'!$B$2:$M$10,(COLUMN(G361)-1))*VLOOKUP($B361,'vehicle multiplier'!$B$12:$L$61,(COLUMN(G361)-1)),0)</f>
        <v>0</v>
      </c>
      <c r="H361" s="180">
        <f>ROUND(VLOOKUP($A361,'vehicle multiplier'!$B$2:$M$10,12)*VLOOKUP($A361,'vehicle multiplier'!$B$2:$M$10,(COLUMN(H361)-1))*VLOOKUP($B361,'vehicle multiplier'!$B$12:$L$61,(COLUMN(H361)-1)),0)</f>
        <v>0</v>
      </c>
      <c r="I361" s="180">
        <f>ROUND(VLOOKUP($A361,'vehicle multiplier'!$B$2:$M$10,12)*VLOOKUP($A361,'vehicle multiplier'!$B$2:$M$10,(COLUMN(I361)-1))*VLOOKUP($B361,'vehicle multiplier'!$B$12:$L$61,(COLUMN(I361)-1)),0)</f>
        <v>0</v>
      </c>
      <c r="J361" s="180">
        <f>ROUND(VLOOKUP($A361,'vehicle multiplier'!$B$2:$M$10,12)*VLOOKUP($A361,'vehicle multiplier'!$B$2:$M$10,(COLUMN(J361)-1))*VLOOKUP($B361,'vehicle multiplier'!$B$12:$L$61,(COLUMN(J361)-1)),0)</f>
        <v>0</v>
      </c>
      <c r="K361" s="180">
        <f>ROUND(VLOOKUP($A361,'vehicle multiplier'!$B$2:$M$10,12)*VLOOKUP($A361,'vehicle multiplier'!$B$2:$M$10,(COLUMN(K361)-1))*VLOOKUP($B361,'vehicle multiplier'!$B$12:$L$61,(COLUMN(K361)-1)),0)</f>
        <v>0</v>
      </c>
      <c r="L361" s="180">
        <f>ROUND(VLOOKUP($A361,'vehicle multiplier'!$B$2:$M$10,12)*VLOOKUP($A361,'vehicle multiplier'!$B$2:$M$10,(COLUMN(L361)-1))*VLOOKUP($B361,'vehicle multiplier'!$B$12:$L$61,(COLUMN(L361)-1)),0)</f>
        <v>0</v>
      </c>
    </row>
    <row r="362" spans="1:12" x14ac:dyDescent="0.15">
      <c r="A362" s="138" t="s">
        <v>635</v>
      </c>
      <c r="B362" s="138">
        <v>11</v>
      </c>
      <c r="C362" s="136">
        <f>ROUND(VLOOKUP($A362,'vehicle multiplier'!$B$2:$M$10,12)*VLOOKUP($A362,'vehicle multiplier'!$B$2:$M$10,(COLUMN(C362)-1))*VLOOKUP($B362,'vehicle multiplier'!$B$12:$L$61,(COLUMN(C362)-1)),0)</f>
        <v>2024</v>
      </c>
      <c r="D362" s="136">
        <f>ROUND(VLOOKUP($A362,'vehicle multiplier'!$B$2:$M$10,12)*VLOOKUP($A362,'vehicle multiplier'!$B$2:$M$10,(COLUMN(D362)-1))*VLOOKUP($B362,'vehicle multiplier'!$B$12:$L$61,(COLUMN(D362)-1)),0)</f>
        <v>506</v>
      </c>
      <c r="E362" s="136">
        <f>ROUND(VLOOKUP($A362,'vehicle multiplier'!$B$2:$M$10,12)*VLOOKUP($A362,'vehicle multiplier'!$B$2:$M$10,(COLUMN(E362)-1))*VLOOKUP($B362,'vehicle multiplier'!$B$12:$L$61,(COLUMN(E362)-1)),0)</f>
        <v>477</v>
      </c>
      <c r="F362" s="180">
        <f>ROUND(VLOOKUP($A362,'vehicle multiplier'!$B$2:$M$10,12)*VLOOKUP($A362,'vehicle multiplier'!$B$2:$M$10,(COLUMN(F362)-1))*VLOOKUP($B362,'vehicle multiplier'!$B$12:$L$61,(COLUMN(F362)-1)),0)</f>
        <v>0</v>
      </c>
      <c r="G362" s="180">
        <f>ROUND(VLOOKUP($A362,'vehicle multiplier'!$B$2:$M$10,12)*VLOOKUP($A362,'vehicle multiplier'!$B$2:$M$10,(COLUMN(G362)-1))*VLOOKUP($B362,'vehicle multiplier'!$B$12:$L$61,(COLUMN(G362)-1)),0)</f>
        <v>0</v>
      </c>
      <c r="H362" s="180">
        <f>ROUND(VLOOKUP($A362,'vehicle multiplier'!$B$2:$M$10,12)*VLOOKUP($A362,'vehicle multiplier'!$B$2:$M$10,(COLUMN(H362)-1))*VLOOKUP($B362,'vehicle multiplier'!$B$12:$L$61,(COLUMN(H362)-1)),0)</f>
        <v>0</v>
      </c>
      <c r="I362" s="180">
        <f>ROUND(VLOOKUP($A362,'vehicle multiplier'!$B$2:$M$10,12)*VLOOKUP($A362,'vehicle multiplier'!$B$2:$M$10,(COLUMN(I362)-1))*VLOOKUP($B362,'vehicle multiplier'!$B$12:$L$61,(COLUMN(I362)-1)),0)</f>
        <v>0</v>
      </c>
      <c r="J362" s="180">
        <f>ROUND(VLOOKUP($A362,'vehicle multiplier'!$B$2:$M$10,12)*VLOOKUP($A362,'vehicle multiplier'!$B$2:$M$10,(COLUMN(J362)-1))*VLOOKUP($B362,'vehicle multiplier'!$B$12:$L$61,(COLUMN(J362)-1)),0)</f>
        <v>0</v>
      </c>
      <c r="K362" s="180">
        <f>ROUND(VLOOKUP($A362,'vehicle multiplier'!$B$2:$M$10,12)*VLOOKUP($A362,'vehicle multiplier'!$B$2:$M$10,(COLUMN(K362)-1))*VLOOKUP($B362,'vehicle multiplier'!$B$12:$L$61,(COLUMN(K362)-1)),0)</f>
        <v>0</v>
      </c>
      <c r="L362" s="180">
        <f>ROUND(VLOOKUP($A362,'vehicle multiplier'!$B$2:$M$10,12)*VLOOKUP($A362,'vehicle multiplier'!$B$2:$M$10,(COLUMN(L362)-1))*VLOOKUP($B362,'vehicle multiplier'!$B$12:$L$61,(COLUMN(L362)-1)),0)</f>
        <v>0</v>
      </c>
    </row>
    <row r="363" spans="1:12" x14ac:dyDescent="0.15">
      <c r="A363" s="138" t="s">
        <v>635</v>
      </c>
      <c r="B363" s="138">
        <v>12</v>
      </c>
      <c r="C363" s="136">
        <f>ROUND(VLOOKUP($A363,'vehicle multiplier'!$B$2:$M$10,12)*VLOOKUP($A363,'vehicle multiplier'!$B$2:$M$10,(COLUMN(C363)-1))*VLOOKUP($B363,'vehicle multiplier'!$B$12:$L$61,(COLUMN(C363)-1)),0)</f>
        <v>2057</v>
      </c>
      <c r="D363" s="136">
        <f>ROUND(VLOOKUP($A363,'vehicle multiplier'!$B$2:$M$10,12)*VLOOKUP($A363,'vehicle multiplier'!$B$2:$M$10,(COLUMN(D363)-1))*VLOOKUP($B363,'vehicle multiplier'!$B$12:$L$61,(COLUMN(D363)-1)),0)</f>
        <v>514</v>
      </c>
      <c r="E363" s="136">
        <f>ROUND(VLOOKUP($A363,'vehicle multiplier'!$B$2:$M$10,12)*VLOOKUP($A363,'vehicle multiplier'!$B$2:$M$10,(COLUMN(E363)-1))*VLOOKUP($B363,'vehicle multiplier'!$B$12:$L$61,(COLUMN(E363)-1)),0)</f>
        <v>485</v>
      </c>
      <c r="F363" s="180">
        <f>ROUND(VLOOKUP($A363,'vehicle multiplier'!$B$2:$M$10,12)*VLOOKUP($A363,'vehicle multiplier'!$B$2:$M$10,(COLUMN(F363)-1))*VLOOKUP($B363,'vehicle multiplier'!$B$12:$L$61,(COLUMN(F363)-1)),0)</f>
        <v>0</v>
      </c>
      <c r="G363" s="180">
        <f>ROUND(VLOOKUP($A363,'vehicle multiplier'!$B$2:$M$10,12)*VLOOKUP($A363,'vehicle multiplier'!$B$2:$M$10,(COLUMN(G363)-1))*VLOOKUP($B363,'vehicle multiplier'!$B$12:$L$61,(COLUMN(G363)-1)),0)</f>
        <v>0</v>
      </c>
      <c r="H363" s="180">
        <f>ROUND(VLOOKUP($A363,'vehicle multiplier'!$B$2:$M$10,12)*VLOOKUP($A363,'vehicle multiplier'!$B$2:$M$10,(COLUMN(H363)-1))*VLOOKUP($B363,'vehicle multiplier'!$B$12:$L$61,(COLUMN(H363)-1)),0)</f>
        <v>0</v>
      </c>
      <c r="I363" s="180">
        <f>ROUND(VLOOKUP($A363,'vehicle multiplier'!$B$2:$M$10,12)*VLOOKUP($A363,'vehicle multiplier'!$B$2:$M$10,(COLUMN(I363)-1))*VLOOKUP($B363,'vehicle multiplier'!$B$12:$L$61,(COLUMN(I363)-1)),0)</f>
        <v>0</v>
      </c>
      <c r="J363" s="180">
        <f>ROUND(VLOOKUP($A363,'vehicle multiplier'!$B$2:$M$10,12)*VLOOKUP($A363,'vehicle multiplier'!$B$2:$M$10,(COLUMN(J363)-1))*VLOOKUP($B363,'vehicle multiplier'!$B$12:$L$61,(COLUMN(J363)-1)),0)</f>
        <v>0</v>
      </c>
      <c r="K363" s="180">
        <f>ROUND(VLOOKUP($A363,'vehicle multiplier'!$B$2:$M$10,12)*VLOOKUP($A363,'vehicle multiplier'!$B$2:$M$10,(COLUMN(K363)-1))*VLOOKUP($B363,'vehicle multiplier'!$B$12:$L$61,(COLUMN(K363)-1)),0)</f>
        <v>0</v>
      </c>
      <c r="L363" s="180">
        <f>ROUND(VLOOKUP($A363,'vehicle multiplier'!$B$2:$M$10,12)*VLOOKUP($A363,'vehicle multiplier'!$B$2:$M$10,(COLUMN(L363)-1))*VLOOKUP($B363,'vehicle multiplier'!$B$12:$L$61,(COLUMN(L363)-1)),0)</f>
        <v>0</v>
      </c>
    </row>
    <row r="364" spans="1:12" x14ac:dyDescent="0.15">
      <c r="A364" s="138" t="s">
        <v>635</v>
      </c>
      <c r="B364" s="138">
        <v>13</v>
      </c>
      <c r="C364" s="136">
        <f>ROUND(VLOOKUP($A364,'vehicle multiplier'!$B$2:$M$10,12)*VLOOKUP($A364,'vehicle multiplier'!$B$2:$M$10,(COLUMN(C364)-1))*VLOOKUP($B364,'vehicle multiplier'!$B$12:$L$61,(COLUMN(C364)-1)),0)</f>
        <v>2090</v>
      </c>
      <c r="D364" s="136">
        <f>ROUND(VLOOKUP($A364,'vehicle multiplier'!$B$2:$M$10,12)*VLOOKUP($A364,'vehicle multiplier'!$B$2:$M$10,(COLUMN(D364)-1))*VLOOKUP($B364,'vehicle multiplier'!$B$12:$L$61,(COLUMN(D364)-1)),0)</f>
        <v>523</v>
      </c>
      <c r="E364" s="136">
        <f>ROUND(VLOOKUP($A364,'vehicle multiplier'!$B$2:$M$10,12)*VLOOKUP($A364,'vehicle multiplier'!$B$2:$M$10,(COLUMN(E364)-1))*VLOOKUP($B364,'vehicle multiplier'!$B$12:$L$61,(COLUMN(E364)-1)),0)</f>
        <v>493</v>
      </c>
      <c r="F364" s="180">
        <f>ROUND(VLOOKUP($A364,'vehicle multiplier'!$B$2:$M$10,12)*VLOOKUP($A364,'vehicle multiplier'!$B$2:$M$10,(COLUMN(F364)-1))*VLOOKUP($B364,'vehicle multiplier'!$B$12:$L$61,(COLUMN(F364)-1)),0)</f>
        <v>0</v>
      </c>
      <c r="G364" s="180">
        <f>ROUND(VLOOKUP($A364,'vehicle multiplier'!$B$2:$M$10,12)*VLOOKUP($A364,'vehicle multiplier'!$B$2:$M$10,(COLUMN(G364)-1))*VLOOKUP($B364,'vehicle multiplier'!$B$12:$L$61,(COLUMN(G364)-1)),0)</f>
        <v>0</v>
      </c>
      <c r="H364" s="180">
        <f>ROUND(VLOOKUP($A364,'vehicle multiplier'!$B$2:$M$10,12)*VLOOKUP($A364,'vehicle multiplier'!$B$2:$M$10,(COLUMN(H364)-1))*VLOOKUP($B364,'vehicle multiplier'!$B$12:$L$61,(COLUMN(H364)-1)),0)</f>
        <v>0</v>
      </c>
      <c r="I364" s="180">
        <f>ROUND(VLOOKUP($A364,'vehicle multiplier'!$B$2:$M$10,12)*VLOOKUP($A364,'vehicle multiplier'!$B$2:$M$10,(COLUMN(I364)-1))*VLOOKUP($B364,'vehicle multiplier'!$B$12:$L$61,(COLUMN(I364)-1)),0)</f>
        <v>0</v>
      </c>
      <c r="J364" s="180">
        <f>ROUND(VLOOKUP($A364,'vehicle multiplier'!$B$2:$M$10,12)*VLOOKUP($A364,'vehicle multiplier'!$B$2:$M$10,(COLUMN(J364)-1))*VLOOKUP($B364,'vehicle multiplier'!$B$12:$L$61,(COLUMN(J364)-1)),0)</f>
        <v>0</v>
      </c>
      <c r="K364" s="180">
        <f>ROUND(VLOOKUP($A364,'vehicle multiplier'!$B$2:$M$10,12)*VLOOKUP($A364,'vehicle multiplier'!$B$2:$M$10,(COLUMN(K364)-1))*VLOOKUP($B364,'vehicle multiplier'!$B$12:$L$61,(COLUMN(K364)-1)),0)</f>
        <v>0</v>
      </c>
      <c r="L364" s="180">
        <f>ROUND(VLOOKUP($A364,'vehicle multiplier'!$B$2:$M$10,12)*VLOOKUP($A364,'vehicle multiplier'!$B$2:$M$10,(COLUMN(L364)-1))*VLOOKUP($B364,'vehicle multiplier'!$B$12:$L$61,(COLUMN(L364)-1)),0)</f>
        <v>0</v>
      </c>
    </row>
    <row r="365" spans="1:12" x14ac:dyDescent="0.15">
      <c r="A365" s="138" t="s">
        <v>635</v>
      </c>
      <c r="B365" s="138">
        <v>14</v>
      </c>
      <c r="C365" s="136">
        <f>ROUND(VLOOKUP($A365,'vehicle multiplier'!$B$2:$M$10,12)*VLOOKUP($A365,'vehicle multiplier'!$B$2:$M$10,(COLUMN(C365)-1))*VLOOKUP($B365,'vehicle multiplier'!$B$12:$L$61,(COLUMN(C365)-1)),0)</f>
        <v>2124</v>
      </c>
      <c r="D365" s="136">
        <f>ROUND(VLOOKUP($A365,'vehicle multiplier'!$B$2:$M$10,12)*VLOOKUP($A365,'vehicle multiplier'!$B$2:$M$10,(COLUMN(D365)-1))*VLOOKUP($B365,'vehicle multiplier'!$B$12:$L$61,(COLUMN(D365)-1)),0)</f>
        <v>531</v>
      </c>
      <c r="E365" s="136">
        <f>ROUND(VLOOKUP($A365,'vehicle multiplier'!$B$2:$M$10,12)*VLOOKUP($A365,'vehicle multiplier'!$B$2:$M$10,(COLUMN(E365)-1))*VLOOKUP($B365,'vehicle multiplier'!$B$12:$L$61,(COLUMN(E365)-1)),0)</f>
        <v>501</v>
      </c>
      <c r="F365" s="180">
        <f>ROUND(VLOOKUP($A365,'vehicle multiplier'!$B$2:$M$10,12)*VLOOKUP($A365,'vehicle multiplier'!$B$2:$M$10,(COLUMN(F365)-1))*VLOOKUP($B365,'vehicle multiplier'!$B$12:$L$61,(COLUMN(F365)-1)),0)</f>
        <v>0</v>
      </c>
      <c r="G365" s="180">
        <f>ROUND(VLOOKUP($A365,'vehicle multiplier'!$B$2:$M$10,12)*VLOOKUP($A365,'vehicle multiplier'!$B$2:$M$10,(COLUMN(G365)-1))*VLOOKUP($B365,'vehicle multiplier'!$B$12:$L$61,(COLUMN(G365)-1)),0)</f>
        <v>0</v>
      </c>
      <c r="H365" s="180">
        <f>ROUND(VLOOKUP($A365,'vehicle multiplier'!$B$2:$M$10,12)*VLOOKUP($A365,'vehicle multiplier'!$B$2:$M$10,(COLUMN(H365)-1))*VLOOKUP($B365,'vehicle multiplier'!$B$12:$L$61,(COLUMN(H365)-1)),0)</f>
        <v>0</v>
      </c>
      <c r="I365" s="180">
        <f>ROUND(VLOOKUP($A365,'vehicle multiplier'!$B$2:$M$10,12)*VLOOKUP($A365,'vehicle multiplier'!$B$2:$M$10,(COLUMN(I365)-1))*VLOOKUP($B365,'vehicle multiplier'!$B$12:$L$61,(COLUMN(I365)-1)),0)</f>
        <v>0</v>
      </c>
      <c r="J365" s="180">
        <f>ROUND(VLOOKUP($A365,'vehicle multiplier'!$B$2:$M$10,12)*VLOOKUP($A365,'vehicle multiplier'!$B$2:$M$10,(COLUMN(J365)-1))*VLOOKUP($B365,'vehicle multiplier'!$B$12:$L$61,(COLUMN(J365)-1)),0)</f>
        <v>0</v>
      </c>
      <c r="K365" s="180">
        <f>ROUND(VLOOKUP($A365,'vehicle multiplier'!$B$2:$M$10,12)*VLOOKUP($A365,'vehicle multiplier'!$B$2:$M$10,(COLUMN(K365)-1))*VLOOKUP($B365,'vehicle multiplier'!$B$12:$L$61,(COLUMN(K365)-1)),0)</f>
        <v>0</v>
      </c>
      <c r="L365" s="180">
        <f>ROUND(VLOOKUP($A365,'vehicle multiplier'!$B$2:$M$10,12)*VLOOKUP($A365,'vehicle multiplier'!$B$2:$M$10,(COLUMN(L365)-1))*VLOOKUP($B365,'vehicle multiplier'!$B$12:$L$61,(COLUMN(L365)-1)),0)</f>
        <v>0</v>
      </c>
    </row>
    <row r="366" spans="1:12" x14ac:dyDescent="0.15">
      <c r="A366" s="138" t="s">
        <v>635</v>
      </c>
      <c r="B366" s="138">
        <v>15</v>
      </c>
      <c r="C366" s="136">
        <f>ROUND(VLOOKUP($A366,'vehicle multiplier'!$B$2:$M$10,12)*VLOOKUP($A366,'vehicle multiplier'!$B$2:$M$10,(COLUMN(C366)-1))*VLOOKUP($B366,'vehicle multiplier'!$B$12:$L$61,(COLUMN(C366)-1)),0)</f>
        <v>2157</v>
      </c>
      <c r="D366" s="136">
        <f>ROUND(VLOOKUP($A366,'vehicle multiplier'!$B$2:$M$10,12)*VLOOKUP($A366,'vehicle multiplier'!$B$2:$M$10,(COLUMN(D366)-1))*VLOOKUP($B366,'vehicle multiplier'!$B$12:$L$61,(COLUMN(D366)-1)),0)</f>
        <v>539</v>
      </c>
      <c r="E366" s="136">
        <f>ROUND(VLOOKUP($A366,'vehicle multiplier'!$B$2:$M$10,12)*VLOOKUP($A366,'vehicle multiplier'!$B$2:$M$10,(COLUMN(E366)-1))*VLOOKUP($B366,'vehicle multiplier'!$B$12:$L$61,(COLUMN(E366)-1)),0)</f>
        <v>509</v>
      </c>
      <c r="F366" s="180">
        <f>ROUND(VLOOKUP($A366,'vehicle multiplier'!$B$2:$M$10,12)*VLOOKUP($A366,'vehicle multiplier'!$B$2:$M$10,(COLUMN(F366)-1))*VLOOKUP($B366,'vehicle multiplier'!$B$12:$L$61,(COLUMN(F366)-1)),0)</f>
        <v>0</v>
      </c>
      <c r="G366" s="180">
        <f>ROUND(VLOOKUP($A366,'vehicle multiplier'!$B$2:$M$10,12)*VLOOKUP($A366,'vehicle multiplier'!$B$2:$M$10,(COLUMN(G366)-1))*VLOOKUP($B366,'vehicle multiplier'!$B$12:$L$61,(COLUMN(G366)-1)),0)</f>
        <v>0</v>
      </c>
      <c r="H366" s="180">
        <f>ROUND(VLOOKUP($A366,'vehicle multiplier'!$B$2:$M$10,12)*VLOOKUP($A366,'vehicle multiplier'!$B$2:$M$10,(COLUMN(H366)-1))*VLOOKUP($B366,'vehicle multiplier'!$B$12:$L$61,(COLUMN(H366)-1)),0)</f>
        <v>0</v>
      </c>
      <c r="I366" s="180">
        <f>ROUND(VLOOKUP($A366,'vehicle multiplier'!$B$2:$M$10,12)*VLOOKUP($A366,'vehicle multiplier'!$B$2:$M$10,(COLUMN(I366)-1))*VLOOKUP($B366,'vehicle multiplier'!$B$12:$L$61,(COLUMN(I366)-1)),0)</f>
        <v>0</v>
      </c>
      <c r="J366" s="180">
        <f>ROUND(VLOOKUP($A366,'vehicle multiplier'!$B$2:$M$10,12)*VLOOKUP($A366,'vehicle multiplier'!$B$2:$M$10,(COLUMN(J366)-1))*VLOOKUP($B366,'vehicle multiplier'!$B$12:$L$61,(COLUMN(J366)-1)),0)</f>
        <v>0</v>
      </c>
      <c r="K366" s="180">
        <f>ROUND(VLOOKUP($A366,'vehicle multiplier'!$B$2:$M$10,12)*VLOOKUP($A366,'vehicle multiplier'!$B$2:$M$10,(COLUMN(K366)-1))*VLOOKUP($B366,'vehicle multiplier'!$B$12:$L$61,(COLUMN(K366)-1)),0)</f>
        <v>0</v>
      </c>
      <c r="L366" s="180">
        <f>ROUND(VLOOKUP($A366,'vehicle multiplier'!$B$2:$M$10,12)*VLOOKUP($A366,'vehicle multiplier'!$B$2:$M$10,(COLUMN(L366)-1))*VLOOKUP($B366,'vehicle multiplier'!$B$12:$L$61,(COLUMN(L366)-1)),0)</f>
        <v>0</v>
      </c>
    </row>
    <row r="367" spans="1:12" x14ac:dyDescent="0.15">
      <c r="A367" s="138" t="s">
        <v>635</v>
      </c>
      <c r="B367" s="138">
        <v>16</v>
      </c>
      <c r="C367" s="136">
        <f>ROUND(VLOOKUP($A367,'vehicle multiplier'!$B$2:$M$10,12)*VLOOKUP($A367,'vehicle multiplier'!$B$2:$M$10,(COLUMN(C367)-1))*VLOOKUP($B367,'vehicle multiplier'!$B$12:$L$61,(COLUMN(C367)-1)),0)</f>
        <v>2190</v>
      </c>
      <c r="D367" s="136">
        <f>ROUND(VLOOKUP($A367,'vehicle multiplier'!$B$2:$M$10,12)*VLOOKUP($A367,'vehicle multiplier'!$B$2:$M$10,(COLUMN(D367)-1))*VLOOKUP($B367,'vehicle multiplier'!$B$12:$L$61,(COLUMN(D367)-1)),0)</f>
        <v>548</v>
      </c>
      <c r="E367" s="136">
        <f>ROUND(VLOOKUP($A367,'vehicle multiplier'!$B$2:$M$10,12)*VLOOKUP($A367,'vehicle multiplier'!$B$2:$M$10,(COLUMN(E367)-1))*VLOOKUP($B367,'vehicle multiplier'!$B$12:$L$61,(COLUMN(E367)-1)),0)</f>
        <v>517</v>
      </c>
      <c r="F367" s="180">
        <f>ROUND(VLOOKUP($A367,'vehicle multiplier'!$B$2:$M$10,12)*VLOOKUP($A367,'vehicle multiplier'!$B$2:$M$10,(COLUMN(F367)-1))*VLOOKUP($B367,'vehicle multiplier'!$B$12:$L$61,(COLUMN(F367)-1)),0)</f>
        <v>0</v>
      </c>
      <c r="G367" s="180">
        <f>ROUND(VLOOKUP($A367,'vehicle multiplier'!$B$2:$M$10,12)*VLOOKUP($A367,'vehicle multiplier'!$B$2:$M$10,(COLUMN(G367)-1))*VLOOKUP($B367,'vehicle multiplier'!$B$12:$L$61,(COLUMN(G367)-1)),0)</f>
        <v>0</v>
      </c>
      <c r="H367" s="180">
        <f>ROUND(VLOOKUP($A367,'vehicle multiplier'!$B$2:$M$10,12)*VLOOKUP($A367,'vehicle multiplier'!$B$2:$M$10,(COLUMN(H367)-1))*VLOOKUP($B367,'vehicle multiplier'!$B$12:$L$61,(COLUMN(H367)-1)),0)</f>
        <v>0</v>
      </c>
      <c r="I367" s="180">
        <f>ROUND(VLOOKUP($A367,'vehicle multiplier'!$B$2:$M$10,12)*VLOOKUP($A367,'vehicle multiplier'!$B$2:$M$10,(COLUMN(I367)-1))*VLOOKUP($B367,'vehicle multiplier'!$B$12:$L$61,(COLUMN(I367)-1)),0)</f>
        <v>0</v>
      </c>
      <c r="J367" s="180">
        <f>ROUND(VLOOKUP($A367,'vehicle multiplier'!$B$2:$M$10,12)*VLOOKUP($A367,'vehicle multiplier'!$B$2:$M$10,(COLUMN(J367)-1))*VLOOKUP($B367,'vehicle multiplier'!$B$12:$L$61,(COLUMN(J367)-1)),0)</f>
        <v>0</v>
      </c>
      <c r="K367" s="180">
        <f>ROUND(VLOOKUP($A367,'vehicle multiplier'!$B$2:$M$10,12)*VLOOKUP($A367,'vehicle multiplier'!$B$2:$M$10,(COLUMN(K367)-1))*VLOOKUP($B367,'vehicle multiplier'!$B$12:$L$61,(COLUMN(K367)-1)),0)</f>
        <v>0</v>
      </c>
      <c r="L367" s="180">
        <f>ROUND(VLOOKUP($A367,'vehicle multiplier'!$B$2:$M$10,12)*VLOOKUP($A367,'vehicle multiplier'!$B$2:$M$10,(COLUMN(L367)-1))*VLOOKUP($B367,'vehicle multiplier'!$B$12:$L$61,(COLUMN(L367)-1)),0)</f>
        <v>0</v>
      </c>
    </row>
    <row r="368" spans="1:12" x14ac:dyDescent="0.15">
      <c r="A368" s="138" t="s">
        <v>635</v>
      </c>
      <c r="B368" s="138">
        <v>17</v>
      </c>
      <c r="C368" s="136">
        <f>ROUND(VLOOKUP($A368,'vehicle multiplier'!$B$2:$M$10,12)*VLOOKUP($A368,'vehicle multiplier'!$B$2:$M$10,(COLUMN(C368)-1))*VLOOKUP($B368,'vehicle multiplier'!$B$12:$L$61,(COLUMN(C368)-1)),0)</f>
        <v>2223</v>
      </c>
      <c r="D368" s="136">
        <f>ROUND(VLOOKUP($A368,'vehicle multiplier'!$B$2:$M$10,12)*VLOOKUP($A368,'vehicle multiplier'!$B$2:$M$10,(COLUMN(D368)-1))*VLOOKUP($B368,'vehicle multiplier'!$B$12:$L$61,(COLUMN(D368)-1)),0)</f>
        <v>556</v>
      </c>
      <c r="E368" s="136">
        <f>ROUND(VLOOKUP($A368,'vehicle multiplier'!$B$2:$M$10,12)*VLOOKUP($A368,'vehicle multiplier'!$B$2:$M$10,(COLUMN(E368)-1))*VLOOKUP($B368,'vehicle multiplier'!$B$12:$L$61,(COLUMN(E368)-1)),0)</f>
        <v>524</v>
      </c>
      <c r="F368" s="180">
        <f>ROUND(VLOOKUP($A368,'vehicle multiplier'!$B$2:$M$10,12)*VLOOKUP($A368,'vehicle multiplier'!$B$2:$M$10,(COLUMN(F368)-1))*VLOOKUP($B368,'vehicle multiplier'!$B$12:$L$61,(COLUMN(F368)-1)),0)</f>
        <v>0</v>
      </c>
      <c r="G368" s="180">
        <f>ROUND(VLOOKUP($A368,'vehicle multiplier'!$B$2:$M$10,12)*VLOOKUP($A368,'vehicle multiplier'!$B$2:$M$10,(COLUMN(G368)-1))*VLOOKUP($B368,'vehicle multiplier'!$B$12:$L$61,(COLUMN(G368)-1)),0)</f>
        <v>0</v>
      </c>
      <c r="H368" s="180">
        <f>ROUND(VLOOKUP($A368,'vehicle multiplier'!$B$2:$M$10,12)*VLOOKUP($A368,'vehicle multiplier'!$B$2:$M$10,(COLUMN(H368)-1))*VLOOKUP($B368,'vehicle multiplier'!$B$12:$L$61,(COLUMN(H368)-1)),0)</f>
        <v>0</v>
      </c>
      <c r="I368" s="180">
        <f>ROUND(VLOOKUP($A368,'vehicle multiplier'!$B$2:$M$10,12)*VLOOKUP($A368,'vehicle multiplier'!$B$2:$M$10,(COLUMN(I368)-1))*VLOOKUP($B368,'vehicle multiplier'!$B$12:$L$61,(COLUMN(I368)-1)),0)</f>
        <v>0</v>
      </c>
      <c r="J368" s="180">
        <f>ROUND(VLOOKUP($A368,'vehicle multiplier'!$B$2:$M$10,12)*VLOOKUP($A368,'vehicle multiplier'!$B$2:$M$10,(COLUMN(J368)-1))*VLOOKUP($B368,'vehicle multiplier'!$B$12:$L$61,(COLUMN(J368)-1)),0)</f>
        <v>0</v>
      </c>
      <c r="K368" s="180">
        <f>ROUND(VLOOKUP($A368,'vehicle multiplier'!$B$2:$M$10,12)*VLOOKUP($A368,'vehicle multiplier'!$B$2:$M$10,(COLUMN(K368)-1))*VLOOKUP($B368,'vehicle multiplier'!$B$12:$L$61,(COLUMN(K368)-1)),0)</f>
        <v>0</v>
      </c>
      <c r="L368" s="180">
        <f>ROUND(VLOOKUP($A368,'vehicle multiplier'!$B$2:$M$10,12)*VLOOKUP($A368,'vehicle multiplier'!$B$2:$M$10,(COLUMN(L368)-1))*VLOOKUP($B368,'vehicle multiplier'!$B$12:$L$61,(COLUMN(L368)-1)),0)</f>
        <v>0</v>
      </c>
    </row>
    <row r="369" spans="1:12" x14ac:dyDescent="0.15">
      <c r="A369" s="138" t="s">
        <v>635</v>
      </c>
      <c r="B369" s="138">
        <v>18</v>
      </c>
      <c r="C369" s="136">
        <f>ROUND(VLOOKUP($A369,'vehicle multiplier'!$B$2:$M$10,12)*VLOOKUP($A369,'vehicle multiplier'!$B$2:$M$10,(COLUMN(C369)-1))*VLOOKUP($B369,'vehicle multiplier'!$B$12:$L$61,(COLUMN(C369)-1)),0)</f>
        <v>2256</v>
      </c>
      <c r="D369" s="136">
        <f>ROUND(VLOOKUP($A369,'vehicle multiplier'!$B$2:$M$10,12)*VLOOKUP($A369,'vehicle multiplier'!$B$2:$M$10,(COLUMN(D369)-1))*VLOOKUP($B369,'vehicle multiplier'!$B$12:$L$61,(COLUMN(D369)-1)),0)</f>
        <v>564</v>
      </c>
      <c r="E369" s="136">
        <f>ROUND(VLOOKUP($A369,'vehicle multiplier'!$B$2:$M$10,12)*VLOOKUP($A369,'vehicle multiplier'!$B$2:$M$10,(COLUMN(E369)-1))*VLOOKUP($B369,'vehicle multiplier'!$B$12:$L$61,(COLUMN(E369)-1)),0)</f>
        <v>532</v>
      </c>
      <c r="F369" s="180">
        <f>ROUND(VLOOKUP($A369,'vehicle multiplier'!$B$2:$M$10,12)*VLOOKUP($A369,'vehicle multiplier'!$B$2:$M$10,(COLUMN(F369)-1))*VLOOKUP($B369,'vehicle multiplier'!$B$12:$L$61,(COLUMN(F369)-1)),0)</f>
        <v>0</v>
      </c>
      <c r="G369" s="180">
        <f>ROUND(VLOOKUP($A369,'vehicle multiplier'!$B$2:$M$10,12)*VLOOKUP($A369,'vehicle multiplier'!$B$2:$M$10,(COLUMN(G369)-1))*VLOOKUP($B369,'vehicle multiplier'!$B$12:$L$61,(COLUMN(G369)-1)),0)</f>
        <v>0</v>
      </c>
      <c r="H369" s="180">
        <f>ROUND(VLOOKUP($A369,'vehicle multiplier'!$B$2:$M$10,12)*VLOOKUP($A369,'vehicle multiplier'!$B$2:$M$10,(COLUMN(H369)-1))*VLOOKUP($B369,'vehicle multiplier'!$B$12:$L$61,(COLUMN(H369)-1)),0)</f>
        <v>0</v>
      </c>
      <c r="I369" s="180">
        <f>ROUND(VLOOKUP($A369,'vehicle multiplier'!$B$2:$M$10,12)*VLOOKUP($A369,'vehicle multiplier'!$B$2:$M$10,(COLUMN(I369)-1))*VLOOKUP($B369,'vehicle multiplier'!$B$12:$L$61,(COLUMN(I369)-1)),0)</f>
        <v>0</v>
      </c>
      <c r="J369" s="180">
        <f>ROUND(VLOOKUP($A369,'vehicle multiplier'!$B$2:$M$10,12)*VLOOKUP($A369,'vehicle multiplier'!$B$2:$M$10,(COLUMN(J369)-1))*VLOOKUP($B369,'vehicle multiplier'!$B$12:$L$61,(COLUMN(J369)-1)),0)</f>
        <v>0</v>
      </c>
      <c r="K369" s="180">
        <f>ROUND(VLOOKUP($A369,'vehicle multiplier'!$B$2:$M$10,12)*VLOOKUP($A369,'vehicle multiplier'!$B$2:$M$10,(COLUMN(K369)-1))*VLOOKUP($B369,'vehicle multiplier'!$B$12:$L$61,(COLUMN(K369)-1)),0)</f>
        <v>0</v>
      </c>
      <c r="L369" s="180">
        <f>ROUND(VLOOKUP($A369,'vehicle multiplier'!$B$2:$M$10,12)*VLOOKUP($A369,'vehicle multiplier'!$B$2:$M$10,(COLUMN(L369)-1))*VLOOKUP($B369,'vehicle multiplier'!$B$12:$L$61,(COLUMN(L369)-1)),0)</f>
        <v>0</v>
      </c>
    </row>
    <row r="370" spans="1:12" x14ac:dyDescent="0.15">
      <c r="A370" s="138" t="s">
        <v>635</v>
      </c>
      <c r="B370" s="138">
        <v>19</v>
      </c>
      <c r="C370" s="136">
        <f>ROUND(VLOOKUP($A370,'vehicle multiplier'!$B$2:$M$10,12)*VLOOKUP($A370,'vehicle multiplier'!$B$2:$M$10,(COLUMN(C370)-1))*VLOOKUP($B370,'vehicle multiplier'!$B$12:$L$61,(COLUMN(C370)-1)),0)</f>
        <v>2290</v>
      </c>
      <c r="D370" s="136">
        <f>ROUND(VLOOKUP($A370,'vehicle multiplier'!$B$2:$M$10,12)*VLOOKUP($A370,'vehicle multiplier'!$B$2:$M$10,(COLUMN(D370)-1))*VLOOKUP($B370,'vehicle multiplier'!$B$12:$L$61,(COLUMN(D370)-1)),0)</f>
        <v>572</v>
      </c>
      <c r="E370" s="136">
        <f>ROUND(VLOOKUP($A370,'vehicle multiplier'!$B$2:$M$10,12)*VLOOKUP($A370,'vehicle multiplier'!$B$2:$M$10,(COLUMN(E370)-1))*VLOOKUP($B370,'vehicle multiplier'!$B$12:$L$61,(COLUMN(E370)-1)),0)</f>
        <v>540</v>
      </c>
      <c r="F370" s="180">
        <f>ROUND(VLOOKUP($A370,'vehicle multiplier'!$B$2:$M$10,12)*VLOOKUP($A370,'vehicle multiplier'!$B$2:$M$10,(COLUMN(F370)-1))*VLOOKUP($B370,'vehicle multiplier'!$B$12:$L$61,(COLUMN(F370)-1)),0)</f>
        <v>0</v>
      </c>
      <c r="G370" s="180">
        <f>ROUND(VLOOKUP($A370,'vehicle multiplier'!$B$2:$M$10,12)*VLOOKUP($A370,'vehicle multiplier'!$B$2:$M$10,(COLUMN(G370)-1))*VLOOKUP($B370,'vehicle multiplier'!$B$12:$L$61,(COLUMN(G370)-1)),0)</f>
        <v>0</v>
      </c>
      <c r="H370" s="180">
        <f>ROUND(VLOOKUP($A370,'vehicle multiplier'!$B$2:$M$10,12)*VLOOKUP($A370,'vehicle multiplier'!$B$2:$M$10,(COLUMN(H370)-1))*VLOOKUP($B370,'vehicle multiplier'!$B$12:$L$61,(COLUMN(H370)-1)),0)</f>
        <v>0</v>
      </c>
      <c r="I370" s="180">
        <f>ROUND(VLOOKUP($A370,'vehicle multiplier'!$B$2:$M$10,12)*VLOOKUP($A370,'vehicle multiplier'!$B$2:$M$10,(COLUMN(I370)-1))*VLOOKUP($B370,'vehicle multiplier'!$B$12:$L$61,(COLUMN(I370)-1)),0)</f>
        <v>0</v>
      </c>
      <c r="J370" s="180">
        <f>ROUND(VLOOKUP($A370,'vehicle multiplier'!$B$2:$M$10,12)*VLOOKUP($A370,'vehicle multiplier'!$B$2:$M$10,(COLUMN(J370)-1))*VLOOKUP($B370,'vehicle multiplier'!$B$12:$L$61,(COLUMN(J370)-1)),0)</f>
        <v>0</v>
      </c>
      <c r="K370" s="180">
        <f>ROUND(VLOOKUP($A370,'vehicle multiplier'!$B$2:$M$10,12)*VLOOKUP($A370,'vehicle multiplier'!$B$2:$M$10,(COLUMN(K370)-1))*VLOOKUP($B370,'vehicle multiplier'!$B$12:$L$61,(COLUMN(K370)-1)),0)</f>
        <v>0</v>
      </c>
      <c r="L370" s="180">
        <f>ROUND(VLOOKUP($A370,'vehicle multiplier'!$B$2:$M$10,12)*VLOOKUP($A370,'vehicle multiplier'!$B$2:$M$10,(COLUMN(L370)-1))*VLOOKUP($B370,'vehicle multiplier'!$B$12:$L$61,(COLUMN(L370)-1)),0)</f>
        <v>0</v>
      </c>
    </row>
    <row r="371" spans="1:12" x14ac:dyDescent="0.15">
      <c r="A371" s="138" t="s">
        <v>635</v>
      </c>
      <c r="B371" s="138">
        <v>20</v>
      </c>
      <c r="C371" s="136">
        <f>ROUND(VLOOKUP($A371,'vehicle multiplier'!$B$2:$M$10,12)*VLOOKUP($A371,'vehicle multiplier'!$B$2:$M$10,(COLUMN(C371)-1))*VLOOKUP($B371,'vehicle multiplier'!$B$12:$L$61,(COLUMN(C371)-1)),0)</f>
        <v>2323</v>
      </c>
      <c r="D371" s="136">
        <f>ROUND(VLOOKUP($A371,'vehicle multiplier'!$B$2:$M$10,12)*VLOOKUP($A371,'vehicle multiplier'!$B$2:$M$10,(COLUMN(D371)-1))*VLOOKUP($B371,'vehicle multiplier'!$B$12:$L$61,(COLUMN(D371)-1)),0)</f>
        <v>581</v>
      </c>
      <c r="E371" s="136">
        <f>ROUND(VLOOKUP($A371,'vehicle multiplier'!$B$2:$M$10,12)*VLOOKUP($A371,'vehicle multiplier'!$B$2:$M$10,(COLUMN(E371)-1))*VLOOKUP($B371,'vehicle multiplier'!$B$12:$L$61,(COLUMN(E371)-1)),0)</f>
        <v>548</v>
      </c>
      <c r="F371" s="180">
        <f>ROUND(VLOOKUP($A371,'vehicle multiplier'!$B$2:$M$10,12)*VLOOKUP($A371,'vehicle multiplier'!$B$2:$M$10,(COLUMN(F371)-1))*VLOOKUP($B371,'vehicle multiplier'!$B$12:$L$61,(COLUMN(F371)-1)),0)</f>
        <v>0</v>
      </c>
      <c r="G371" s="180">
        <f>ROUND(VLOOKUP($A371,'vehicle multiplier'!$B$2:$M$10,12)*VLOOKUP($A371,'vehicle multiplier'!$B$2:$M$10,(COLUMN(G371)-1))*VLOOKUP($B371,'vehicle multiplier'!$B$12:$L$61,(COLUMN(G371)-1)),0)</f>
        <v>0</v>
      </c>
      <c r="H371" s="180">
        <f>ROUND(VLOOKUP($A371,'vehicle multiplier'!$B$2:$M$10,12)*VLOOKUP($A371,'vehicle multiplier'!$B$2:$M$10,(COLUMN(H371)-1))*VLOOKUP($B371,'vehicle multiplier'!$B$12:$L$61,(COLUMN(H371)-1)),0)</f>
        <v>0</v>
      </c>
      <c r="I371" s="180">
        <f>ROUND(VLOOKUP($A371,'vehicle multiplier'!$B$2:$M$10,12)*VLOOKUP($A371,'vehicle multiplier'!$B$2:$M$10,(COLUMN(I371)-1))*VLOOKUP($B371,'vehicle multiplier'!$B$12:$L$61,(COLUMN(I371)-1)),0)</f>
        <v>0</v>
      </c>
      <c r="J371" s="180">
        <f>ROUND(VLOOKUP($A371,'vehicle multiplier'!$B$2:$M$10,12)*VLOOKUP($A371,'vehicle multiplier'!$B$2:$M$10,(COLUMN(J371)-1))*VLOOKUP($B371,'vehicle multiplier'!$B$12:$L$61,(COLUMN(J371)-1)),0)</f>
        <v>0</v>
      </c>
      <c r="K371" s="180">
        <f>ROUND(VLOOKUP($A371,'vehicle multiplier'!$B$2:$M$10,12)*VLOOKUP($A371,'vehicle multiplier'!$B$2:$M$10,(COLUMN(K371)-1))*VLOOKUP($B371,'vehicle multiplier'!$B$12:$L$61,(COLUMN(K371)-1)),0)</f>
        <v>0</v>
      </c>
      <c r="L371" s="180">
        <f>ROUND(VLOOKUP($A371,'vehicle multiplier'!$B$2:$M$10,12)*VLOOKUP($A371,'vehicle multiplier'!$B$2:$M$10,(COLUMN(L371)-1))*VLOOKUP($B371,'vehicle multiplier'!$B$12:$L$61,(COLUMN(L371)-1)),0)</f>
        <v>0</v>
      </c>
    </row>
    <row r="372" spans="1:12" x14ac:dyDescent="0.15">
      <c r="A372" s="138" t="s">
        <v>635</v>
      </c>
      <c r="B372" s="138">
        <v>21</v>
      </c>
      <c r="C372" s="136">
        <f>ROUND(VLOOKUP($A372,'vehicle multiplier'!$B$2:$M$10,12)*VLOOKUP($A372,'vehicle multiplier'!$B$2:$M$10,(COLUMN(C372)-1))*VLOOKUP($B372,'vehicle multiplier'!$B$12:$L$61,(COLUMN(C372)-1)),0)</f>
        <v>2356</v>
      </c>
      <c r="D372" s="136">
        <f>ROUND(VLOOKUP($A372,'vehicle multiplier'!$B$2:$M$10,12)*VLOOKUP($A372,'vehicle multiplier'!$B$2:$M$10,(COLUMN(D372)-1))*VLOOKUP($B372,'vehicle multiplier'!$B$12:$L$61,(COLUMN(D372)-1)),0)</f>
        <v>589</v>
      </c>
      <c r="E372" s="136">
        <f>ROUND(VLOOKUP($A372,'vehicle multiplier'!$B$2:$M$10,12)*VLOOKUP($A372,'vehicle multiplier'!$B$2:$M$10,(COLUMN(E372)-1))*VLOOKUP($B372,'vehicle multiplier'!$B$12:$L$61,(COLUMN(E372)-1)),0)</f>
        <v>556</v>
      </c>
      <c r="F372" s="180">
        <f>ROUND(VLOOKUP($A372,'vehicle multiplier'!$B$2:$M$10,12)*VLOOKUP($A372,'vehicle multiplier'!$B$2:$M$10,(COLUMN(F372)-1))*VLOOKUP($B372,'vehicle multiplier'!$B$12:$L$61,(COLUMN(F372)-1)),0)</f>
        <v>0</v>
      </c>
      <c r="G372" s="180">
        <f>ROUND(VLOOKUP($A372,'vehicle multiplier'!$B$2:$M$10,12)*VLOOKUP($A372,'vehicle multiplier'!$B$2:$M$10,(COLUMN(G372)-1))*VLOOKUP($B372,'vehicle multiplier'!$B$12:$L$61,(COLUMN(G372)-1)),0)</f>
        <v>0</v>
      </c>
      <c r="H372" s="180">
        <f>ROUND(VLOOKUP($A372,'vehicle multiplier'!$B$2:$M$10,12)*VLOOKUP($A372,'vehicle multiplier'!$B$2:$M$10,(COLUMN(H372)-1))*VLOOKUP($B372,'vehicle multiplier'!$B$12:$L$61,(COLUMN(H372)-1)),0)</f>
        <v>0</v>
      </c>
      <c r="I372" s="180">
        <f>ROUND(VLOOKUP($A372,'vehicle multiplier'!$B$2:$M$10,12)*VLOOKUP($A372,'vehicle multiplier'!$B$2:$M$10,(COLUMN(I372)-1))*VLOOKUP($B372,'vehicle multiplier'!$B$12:$L$61,(COLUMN(I372)-1)),0)</f>
        <v>0</v>
      </c>
      <c r="J372" s="180">
        <f>ROUND(VLOOKUP($A372,'vehicle multiplier'!$B$2:$M$10,12)*VLOOKUP($A372,'vehicle multiplier'!$B$2:$M$10,(COLUMN(J372)-1))*VLOOKUP($B372,'vehicle multiplier'!$B$12:$L$61,(COLUMN(J372)-1)),0)</f>
        <v>0</v>
      </c>
      <c r="K372" s="180">
        <f>ROUND(VLOOKUP($A372,'vehicle multiplier'!$B$2:$M$10,12)*VLOOKUP($A372,'vehicle multiplier'!$B$2:$M$10,(COLUMN(K372)-1))*VLOOKUP($B372,'vehicle multiplier'!$B$12:$L$61,(COLUMN(K372)-1)),0)</f>
        <v>0</v>
      </c>
      <c r="L372" s="180">
        <f>ROUND(VLOOKUP($A372,'vehicle multiplier'!$B$2:$M$10,12)*VLOOKUP($A372,'vehicle multiplier'!$B$2:$M$10,(COLUMN(L372)-1))*VLOOKUP($B372,'vehicle multiplier'!$B$12:$L$61,(COLUMN(L372)-1)),0)</f>
        <v>0</v>
      </c>
    </row>
    <row r="373" spans="1:12" x14ac:dyDescent="0.15">
      <c r="A373" s="138" t="s">
        <v>635</v>
      </c>
      <c r="B373" s="138">
        <v>22</v>
      </c>
      <c r="C373" s="136">
        <f>ROUND(VLOOKUP($A373,'vehicle multiplier'!$B$2:$M$10,12)*VLOOKUP($A373,'vehicle multiplier'!$B$2:$M$10,(COLUMN(C373)-1))*VLOOKUP($B373,'vehicle multiplier'!$B$12:$L$61,(COLUMN(C373)-1)),0)</f>
        <v>2389</v>
      </c>
      <c r="D373" s="136">
        <f>ROUND(VLOOKUP($A373,'vehicle multiplier'!$B$2:$M$10,12)*VLOOKUP($A373,'vehicle multiplier'!$B$2:$M$10,(COLUMN(D373)-1))*VLOOKUP($B373,'vehicle multiplier'!$B$12:$L$61,(COLUMN(D373)-1)),0)</f>
        <v>597</v>
      </c>
      <c r="E373" s="136">
        <f>ROUND(VLOOKUP($A373,'vehicle multiplier'!$B$2:$M$10,12)*VLOOKUP($A373,'vehicle multiplier'!$B$2:$M$10,(COLUMN(E373)-1))*VLOOKUP($B373,'vehicle multiplier'!$B$12:$L$61,(COLUMN(E373)-1)),0)</f>
        <v>563</v>
      </c>
      <c r="F373" s="180">
        <f>ROUND(VLOOKUP($A373,'vehicle multiplier'!$B$2:$M$10,12)*VLOOKUP($A373,'vehicle multiplier'!$B$2:$M$10,(COLUMN(F373)-1))*VLOOKUP($B373,'vehicle multiplier'!$B$12:$L$61,(COLUMN(F373)-1)),0)</f>
        <v>0</v>
      </c>
      <c r="G373" s="180">
        <f>ROUND(VLOOKUP($A373,'vehicle multiplier'!$B$2:$M$10,12)*VLOOKUP($A373,'vehicle multiplier'!$B$2:$M$10,(COLUMN(G373)-1))*VLOOKUP($B373,'vehicle multiplier'!$B$12:$L$61,(COLUMN(G373)-1)),0)</f>
        <v>0</v>
      </c>
      <c r="H373" s="180">
        <f>ROUND(VLOOKUP($A373,'vehicle multiplier'!$B$2:$M$10,12)*VLOOKUP($A373,'vehicle multiplier'!$B$2:$M$10,(COLUMN(H373)-1))*VLOOKUP($B373,'vehicle multiplier'!$B$12:$L$61,(COLUMN(H373)-1)),0)</f>
        <v>0</v>
      </c>
      <c r="I373" s="180">
        <f>ROUND(VLOOKUP($A373,'vehicle multiplier'!$B$2:$M$10,12)*VLOOKUP($A373,'vehicle multiplier'!$B$2:$M$10,(COLUMN(I373)-1))*VLOOKUP($B373,'vehicle multiplier'!$B$12:$L$61,(COLUMN(I373)-1)),0)</f>
        <v>0</v>
      </c>
      <c r="J373" s="180">
        <f>ROUND(VLOOKUP($A373,'vehicle multiplier'!$B$2:$M$10,12)*VLOOKUP($A373,'vehicle multiplier'!$B$2:$M$10,(COLUMN(J373)-1))*VLOOKUP($B373,'vehicle multiplier'!$B$12:$L$61,(COLUMN(J373)-1)),0)</f>
        <v>0</v>
      </c>
      <c r="K373" s="180">
        <f>ROUND(VLOOKUP($A373,'vehicle multiplier'!$B$2:$M$10,12)*VLOOKUP($A373,'vehicle multiplier'!$B$2:$M$10,(COLUMN(K373)-1))*VLOOKUP($B373,'vehicle multiplier'!$B$12:$L$61,(COLUMN(K373)-1)),0)</f>
        <v>0</v>
      </c>
      <c r="L373" s="180">
        <f>ROUND(VLOOKUP($A373,'vehicle multiplier'!$B$2:$M$10,12)*VLOOKUP($A373,'vehicle multiplier'!$B$2:$M$10,(COLUMN(L373)-1))*VLOOKUP($B373,'vehicle multiplier'!$B$12:$L$61,(COLUMN(L373)-1)),0)</f>
        <v>0</v>
      </c>
    </row>
    <row r="374" spans="1:12" x14ac:dyDescent="0.15">
      <c r="A374" s="138" t="s">
        <v>635</v>
      </c>
      <c r="B374" s="138">
        <v>23</v>
      </c>
      <c r="C374" s="136">
        <f>ROUND(VLOOKUP($A374,'vehicle multiplier'!$B$2:$M$10,12)*VLOOKUP($A374,'vehicle multiplier'!$B$2:$M$10,(COLUMN(C374)-1))*VLOOKUP($B374,'vehicle multiplier'!$B$12:$L$61,(COLUMN(C374)-1)),0)</f>
        <v>2422</v>
      </c>
      <c r="D374" s="136">
        <f>ROUND(VLOOKUP($A374,'vehicle multiplier'!$B$2:$M$10,12)*VLOOKUP($A374,'vehicle multiplier'!$B$2:$M$10,(COLUMN(D374)-1))*VLOOKUP($B374,'vehicle multiplier'!$B$12:$L$61,(COLUMN(D374)-1)),0)</f>
        <v>606</v>
      </c>
      <c r="E374" s="136">
        <f>ROUND(VLOOKUP($A374,'vehicle multiplier'!$B$2:$M$10,12)*VLOOKUP($A374,'vehicle multiplier'!$B$2:$M$10,(COLUMN(E374)-1))*VLOOKUP($B374,'vehicle multiplier'!$B$12:$L$61,(COLUMN(E374)-1)),0)</f>
        <v>571</v>
      </c>
      <c r="F374" s="180">
        <f>ROUND(VLOOKUP($A374,'vehicle multiplier'!$B$2:$M$10,12)*VLOOKUP($A374,'vehicle multiplier'!$B$2:$M$10,(COLUMN(F374)-1))*VLOOKUP($B374,'vehicle multiplier'!$B$12:$L$61,(COLUMN(F374)-1)),0)</f>
        <v>0</v>
      </c>
      <c r="G374" s="180">
        <f>ROUND(VLOOKUP($A374,'vehicle multiplier'!$B$2:$M$10,12)*VLOOKUP($A374,'vehicle multiplier'!$B$2:$M$10,(COLUMN(G374)-1))*VLOOKUP($B374,'vehicle multiplier'!$B$12:$L$61,(COLUMN(G374)-1)),0)</f>
        <v>0</v>
      </c>
      <c r="H374" s="180">
        <f>ROUND(VLOOKUP($A374,'vehicle multiplier'!$B$2:$M$10,12)*VLOOKUP($A374,'vehicle multiplier'!$B$2:$M$10,(COLUMN(H374)-1))*VLOOKUP($B374,'vehicle multiplier'!$B$12:$L$61,(COLUMN(H374)-1)),0)</f>
        <v>0</v>
      </c>
      <c r="I374" s="180">
        <f>ROUND(VLOOKUP($A374,'vehicle multiplier'!$B$2:$M$10,12)*VLOOKUP($A374,'vehicle multiplier'!$B$2:$M$10,(COLUMN(I374)-1))*VLOOKUP($B374,'vehicle multiplier'!$B$12:$L$61,(COLUMN(I374)-1)),0)</f>
        <v>0</v>
      </c>
      <c r="J374" s="180">
        <f>ROUND(VLOOKUP($A374,'vehicle multiplier'!$B$2:$M$10,12)*VLOOKUP($A374,'vehicle multiplier'!$B$2:$M$10,(COLUMN(J374)-1))*VLOOKUP($B374,'vehicle multiplier'!$B$12:$L$61,(COLUMN(J374)-1)),0)</f>
        <v>0</v>
      </c>
      <c r="K374" s="180">
        <f>ROUND(VLOOKUP($A374,'vehicle multiplier'!$B$2:$M$10,12)*VLOOKUP($A374,'vehicle multiplier'!$B$2:$M$10,(COLUMN(K374)-1))*VLOOKUP($B374,'vehicle multiplier'!$B$12:$L$61,(COLUMN(K374)-1)),0)</f>
        <v>0</v>
      </c>
      <c r="L374" s="180">
        <f>ROUND(VLOOKUP($A374,'vehicle multiplier'!$B$2:$M$10,12)*VLOOKUP($A374,'vehicle multiplier'!$B$2:$M$10,(COLUMN(L374)-1))*VLOOKUP($B374,'vehicle multiplier'!$B$12:$L$61,(COLUMN(L374)-1)),0)</f>
        <v>0</v>
      </c>
    </row>
    <row r="375" spans="1:12" x14ac:dyDescent="0.15">
      <c r="A375" s="138" t="s">
        <v>635</v>
      </c>
      <c r="B375" s="138">
        <v>24</v>
      </c>
      <c r="C375" s="136">
        <f>ROUND(VLOOKUP($A375,'vehicle multiplier'!$B$2:$M$10,12)*VLOOKUP($A375,'vehicle multiplier'!$B$2:$M$10,(COLUMN(C375)-1))*VLOOKUP($B375,'vehicle multiplier'!$B$12:$L$61,(COLUMN(C375)-1)),0)</f>
        <v>2456</v>
      </c>
      <c r="D375" s="136">
        <f>ROUND(VLOOKUP($A375,'vehicle multiplier'!$B$2:$M$10,12)*VLOOKUP($A375,'vehicle multiplier'!$B$2:$M$10,(COLUMN(D375)-1))*VLOOKUP($B375,'vehicle multiplier'!$B$12:$L$61,(COLUMN(D375)-1)),0)</f>
        <v>614</v>
      </c>
      <c r="E375" s="136">
        <f>ROUND(VLOOKUP($A375,'vehicle multiplier'!$B$2:$M$10,12)*VLOOKUP($A375,'vehicle multiplier'!$B$2:$M$10,(COLUMN(E375)-1))*VLOOKUP($B375,'vehicle multiplier'!$B$12:$L$61,(COLUMN(E375)-1)),0)</f>
        <v>579</v>
      </c>
      <c r="F375" s="180">
        <f>ROUND(VLOOKUP($A375,'vehicle multiplier'!$B$2:$M$10,12)*VLOOKUP($A375,'vehicle multiplier'!$B$2:$M$10,(COLUMN(F375)-1))*VLOOKUP($B375,'vehicle multiplier'!$B$12:$L$61,(COLUMN(F375)-1)),0)</f>
        <v>0</v>
      </c>
      <c r="G375" s="180">
        <f>ROUND(VLOOKUP($A375,'vehicle multiplier'!$B$2:$M$10,12)*VLOOKUP($A375,'vehicle multiplier'!$B$2:$M$10,(COLUMN(G375)-1))*VLOOKUP($B375,'vehicle multiplier'!$B$12:$L$61,(COLUMN(G375)-1)),0)</f>
        <v>0</v>
      </c>
      <c r="H375" s="180">
        <f>ROUND(VLOOKUP($A375,'vehicle multiplier'!$B$2:$M$10,12)*VLOOKUP($A375,'vehicle multiplier'!$B$2:$M$10,(COLUMN(H375)-1))*VLOOKUP($B375,'vehicle multiplier'!$B$12:$L$61,(COLUMN(H375)-1)),0)</f>
        <v>0</v>
      </c>
      <c r="I375" s="180">
        <f>ROUND(VLOOKUP($A375,'vehicle multiplier'!$B$2:$M$10,12)*VLOOKUP($A375,'vehicle multiplier'!$B$2:$M$10,(COLUMN(I375)-1))*VLOOKUP($B375,'vehicle multiplier'!$B$12:$L$61,(COLUMN(I375)-1)),0)</f>
        <v>0</v>
      </c>
      <c r="J375" s="180">
        <f>ROUND(VLOOKUP($A375,'vehicle multiplier'!$B$2:$M$10,12)*VLOOKUP($A375,'vehicle multiplier'!$B$2:$M$10,(COLUMN(J375)-1))*VLOOKUP($B375,'vehicle multiplier'!$B$12:$L$61,(COLUMN(J375)-1)),0)</f>
        <v>0</v>
      </c>
      <c r="K375" s="180">
        <f>ROUND(VLOOKUP($A375,'vehicle multiplier'!$B$2:$M$10,12)*VLOOKUP($A375,'vehicle multiplier'!$B$2:$M$10,(COLUMN(K375)-1))*VLOOKUP($B375,'vehicle multiplier'!$B$12:$L$61,(COLUMN(K375)-1)),0)</f>
        <v>0</v>
      </c>
      <c r="L375" s="180">
        <f>ROUND(VLOOKUP($A375,'vehicle multiplier'!$B$2:$M$10,12)*VLOOKUP($A375,'vehicle multiplier'!$B$2:$M$10,(COLUMN(L375)-1))*VLOOKUP($B375,'vehicle multiplier'!$B$12:$L$61,(COLUMN(L375)-1)),0)</f>
        <v>0</v>
      </c>
    </row>
    <row r="376" spans="1:12" x14ac:dyDescent="0.15">
      <c r="A376" s="138" t="s">
        <v>635</v>
      </c>
      <c r="B376" s="138">
        <v>25</v>
      </c>
      <c r="C376" s="136">
        <f>ROUND(VLOOKUP($A376,'vehicle multiplier'!$B$2:$M$10,12)*VLOOKUP($A376,'vehicle multiplier'!$B$2:$M$10,(COLUMN(C376)-1))*VLOOKUP($B376,'vehicle multiplier'!$B$12:$L$61,(COLUMN(C376)-1)),0)</f>
        <v>2489</v>
      </c>
      <c r="D376" s="136">
        <f>ROUND(VLOOKUP($A376,'vehicle multiplier'!$B$2:$M$10,12)*VLOOKUP($A376,'vehicle multiplier'!$B$2:$M$10,(COLUMN(D376)-1))*VLOOKUP($B376,'vehicle multiplier'!$B$12:$L$61,(COLUMN(D376)-1)),0)</f>
        <v>622</v>
      </c>
      <c r="E376" s="136">
        <f>ROUND(VLOOKUP($A376,'vehicle multiplier'!$B$2:$M$10,12)*VLOOKUP($A376,'vehicle multiplier'!$B$2:$M$10,(COLUMN(E376)-1))*VLOOKUP($B376,'vehicle multiplier'!$B$12:$L$61,(COLUMN(E376)-1)),0)</f>
        <v>587</v>
      </c>
      <c r="F376" s="180">
        <f>ROUND(VLOOKUP($A376,'vehicle multiplier'!$B$2:$M$10,12)*VLOOKUP($A376,'vehicle multiplier'!$B$2:$M$10,(COLUMN(F376)-1))*VLOOKUP($B376,'vehicle multiplier'!$B$12:$L$61,(COLUMN(F376)-1)),0)</f>
        <v>0</v>
      </c>
      <c r="G376" s="180">
        <f>ROUND(VLOOKUP($A376,'vehicle multiplier'!$B$2:$M$10,12)*VLOOKUP($A376,'vehicle multiplier'!$B$2:$M$10,(COLUMN(G376)-1))*VLOOKUP($B376,'vehicle multiplier'!$B$12:$L$61,(COLUMN(G376)-1)),0)</f>
        <v>0</v>
      </c>
      <c r="H376" s="180">
        <f>ROUND(VLOOKUP($A376,'vehicle multiplier'!$B$2:$M$10,12)*VLOOKUP($A376,'vehicle multiplier'!$B$2:$M$10,(COLUMN(H376)-1))*VLOOKUP($B376,'vehicle multiplier'!$B$12:$L$61,(COLUMN(H376)-1)),0)</f>
        <v>0</v>
      </c>
      <c r="I376" s="180">
        <f>ROUND(VLOOKUP($A376,'vehicle multiplier'!$B$2:$M$10,12)*VLOOKUP($A376,'vehicle multiplier'!$B$2:$M$10,(COLUMN(I376)-1))*VLOOKUP($B376,'vehicle multiplier'!$B$12:$L$61,(COLUMN(I376)-1)),0)</f>
        <v>0</v>
      </c>
      <c r="J376" s="180">
        <f>ROUND(VLOOKUP($A376,'vehicle multiplier'!$B$2:$M$10,12)*VLOOKUP($A376,'vehicle multiplier'!$B$2:$M$10,(COLUMN(J376)-1))*VLOOKUP($B376,'vehicle multiplier'!$B$12:$L$61,(COLUMN(J376)-1)),0)</f>
        <v>0</v>
      </c>
      <c r="K376" s="180">
        <f>ROUND(VLOOKUP($A376,'vehicle multiplier'!$B$2:$M$10,12)*VLOOKUP($A376,'vehicle multiplier'!$B$2:$M$10,(COLUMN(K376)-1))*VLOOKUP($B376,'vehicle multiplier'!$B$12:$L$61,(COLUMN(K376)-1)),0)</f>
        <v>0</v>
      </c>
      <c r="L376" s="180">
        <f>ROUND(VLOOKUP($A376,'vehicle multiplier'!$B$2:$M$10,12)*VLOOKUP($A376,'vehicle multiplier'!$B$2:$M$10,(COLUMN(L376)-1))*VLOOKUP($B376,'vehicle multiplier'!$B$12:$L$61,(COLUMN(L376)-1)),0)</f>
        <v>0</v>
      </c>
    </row>
    <row r="377" spans="1:12" x14ac:dyDescent="0.15">
      <c r="A377" s="138" t="s">
        <v>635</v>
      </c>
      <c r="B377" s="138">
        <v>26</v>
      </c>
      <c r="C377" s="136">
        <f>ROUND(VLOOKUP($A377,'vehicle multiplier'!$B$2:$M$10,12)*VLOOKUP($A377,'vehicle multiplier'!$B$2:$M$10,(COLUMN(C377)-1))*VLOOKUP($B377,'vehicle multiplier'!$B$12:$L$61,(COLUMN(C377)-1)),0)</f>
        <v>2522</v>
      </c>
      <c r="D377" s="136">
        <f>ROUND(VLOOKUP($A377,'vehicle multiplier'!$B$2:$M$10,12)*VLOOKUP($A377,'vehicle multiplier'!$B$2:$M$10,(COLUMN(D377)-1))*VLOOKUP($B377,'vehicle multiplier'!$B$12:$L$61,(COLUMN(D377)-1)),0)</f>
        <v>630</v>
      </c>
      <c r="E377" s="136">
        <f>ROUND(VLOOKUP($A377,'vehicle multiplier'!$B$2:$M$10,12)*VLOOKUP($A377,'vehicle multiplier'!$B$2:$M$10,(COLUMN(E377)-1))*VLOOKUP($B377,'vehicle multiplier'!$B$12:$L$61,(COLUMN(E377)-1)),0)</f>
        <v>595</v>
      </c>
      <c r="F377" s="180">
        <f>ROUND(VLOOKUP($A377,'vehicle multiplier'!$B$2:$M$10,12)*VLOOKUP($A377,'vehicle multiplier'!$B$2:$M$10,(COLUMN(F377)-1))*VLOOKUP($B377,'vehicle multiplier'!$B$12:$L$61,(COLUMN(F377)-1)),0)</f>
        <v>0</v>
      </c>
      <c r="G377" s="180">
        <f>ROUND(VLOOKUP($A377,'vehicle multiplier'!$B$2:$M$10,12)*VLOOKUP($A377,'vehicle multiplier'!$B$2:$M$10,(COLUMN(G377)-1))*VLOOKUP($B377,'vehicle multiplier'!$B$12:$L$61,(COLUMN(G377)-1)),0)</f>
        <v>0</v>
      </c>
      <c r="H377" s="180">
        <f>ROUND(VLOOKUP($A377,'vehicle multiplier'!$B$2:$M$10,12)*VLOOKUP($A377,'vehicle multiplier'!$B$2:$M$10,(COLUMN(H377)-1))*VLOOKUP($B377,'vehicle multiplier'!$B$12:$L$61,(COLUMN(H377)-1)),0)</f>
        <v>0</v>
      </c>
      <c r="I377" s="180">
        <f>ROUND(VLOOKUP($A377,'vehicle multiplier'!$B$2:$M$10,12)*VLOOKUP($A377,'vehicle multiplier'!$B$2:$M$10,(COLUMN(I377)-1))*VLOOKUP($B377,'vehicle multiplier'!$B$12:$L$61,(COLUMN(I377)-1)),0)</f>
        <v>0</v>
      </c>
      <c r="J377" s="180">
        <f>ROUND(VLOOKUP($A377,'vehicle multiplier'!$B$2:$M$10,12)*VLOOKUP($A377,'vehicle multiplier'!$B$2:$M$10,(COLUMN(J377)-1))*VLOOKUP($B377,'vehicle multiplier'!$B$12:$L$61,(COLUMN(J377)-1)),0)</f>
        <v>0</v>
      </c>
      <c r="K377" s="180">
        <f>ROUND(VLOOKUP($A377,'vehicle multiplier'!$B$2:$M$10,12)*VLOOKUP($A377,'vehicle multiplier'!$B$2:$M$10,(COLUMN(K377)-1))*VLOOKUP($B377,'vehicle multiplier'!$B$12:$L$61,(COLUMN(K377)-1)),0)</f>
        <v>0</v>
      </c>
      <c r="L377" s="180">
        <f>ROUND(VLOOKUP($A377,'vehicle multiplier'!$B$2:$M$10,12)*VLOOKUP($A377,'vehicle multiplier'!$B$2:$M$10,(COLUMN(L377)-1))*VLOOKUP($B377,'vehicle multiplier'!$B$12:$L$61,(COLUMN(L377)-1)),0)</f>
        <v>0</v>
      </c>
    </row>
    <row r="378" spans="1:12" x14ac:dyDescent="0.15">
      <c r="A378" s="138" t="s">
        <v>635</v>
      </c>
      <c r="B378" s="138">
        <v>27</v>
      </c>
      <c r="C378" s="136">
        <f>ROUND(VLOOKUP($A378,'vehicle multiplier'!$B$2:$M$10,12)*VLOOKUP($A378,'vehicle multiplier'!$B$2:$M$10,(COLUMN(C378)-1))*VLOOKUP($B378,'vehicle multiplier'!$B$12:$L$61,(COLUMN(C378)-1)),0)</f>
        <v>2555</v>
      </c>
      <c r="D378" s="136">
        <f>ROUND(VLOOKUP($A378,'vehicle multiplier'!$B$2:$M$10,12)*VLOOKUP($A378,'vehicle multiplier'!$B$2:$M$10,(COLUMN(D378)-1))*VLOOKUP($B378,'vehicle multiplier'!$B$12:$L$61,(COLUMN(D378)-1)),0)</f>
        <v>639</v>
      </c>
      <c r="E378" s="136">
        <f>ROUND(VLOOKUP($A378,'vehicle multiplier'!$B$2:$M$10,12)*VLOOKUP($A378,'vehicle multiplier'!$B$2:$M$10,(COLUMN(E378)-1))*VLOOKUP($B378,'vehicle multiplier'!$B$12:$L$61,(COLUMN(E378)-1)),0)</f>
        <v>603</v>
      </c>
      <c r="F378" s="180">
        <f>ROUND(VLOOKUP($A378,'vehicle multiplier'!$B$2:$M$10,12)*VLOOKUP($A378,'vehicle multiplier'!$B$2:$M$10,(COLUMN(F378)-1))*VLOOKUP($B378,'vehicle multiplier'!$B$12:$L$61,(COLUMN(F378)-1)),0)</f>
        <v>0</v>
      </c>
      <c r="G378" s="180">
        <f>ROUND(VLOOKUP($A378,'vehicle multiplier'!$B$2:$M$10,12)*VLOOKUP($A378,'vehicle multiplier'!$B$2:$M$10,(COLUMN(G378)-1))*VLOOKUP($B378,'vehicle multiplier'!$B$12:$L$61,(COLUMN(G378)-1)),0)</f>
        <v>0</v>
      </c>
      <c r="H378" s="180">
        <f>ROUND(VLOOKUP($A378,'vehicle multiplier'!$B$2:$M$10,12)*VLOOKUP($A378,'vehicle multiplier'!$B$2:$M$10,(COLUMN(H378)-1))*VLOOKUP($B378,'vehicle multiplier'!$B$12:$L$61,(COLUMN(H378)-1)),0)</f>
        <v>0</v>
      </c>
      <c r="I378" s="180">
        <f>ROUND(VLOOKUP($A378,'vehicle multiplier'!$B$2:$M$10,12)*VLOOKUP($A378,'vehicle multiplier'!$B$2:$M$10,(COLUMN(I378)-1))*VLOOKUP($B378,'vehicle multiplier'!$B$12:$L$61,(COLUMN(I378)-1)),0)</f>
        <v>0</v>
      </c>
      <c r="J378" s="180">
        <f>ROUND(VLOOKUP($A378,'vehicle multiplier'!$B$2:$M$10,12)*VLOOKUP($A378,'vehicle multiplier'!$B$2:$M$10,(COLUMN(J378)-1))*VLOOKUP($B378,'vehicle multiplier'!$B$12:$L$61,(COLUMN(J378)-1)),0)</f>
        <v>0</v>
      </c>
      <c r="K378" s="180">
        <f>ROUND(VLOOKUP($A378,'vehicle multiplier'!$B$2:$M$10,12)*VLOOKUP($A378,'vehicle multiplier'!$B$2:$M$10,(COLUMN(K378)-1))*VLOOKUP($B378,'vehicle multiplier'!$B$12:$L$61,(COLUMN(K378)-1)),0)</f>
        <v>0</v>
      </c>
      <c r="L378" s="180">
        <f>ROUND(VLOOKUP($A378,'vehicle multiplier'!$B$2:$M$10,12)*VLOOKUP($A378,'vehicle multiplier'!$B$2:$M$10,(COLUMN(L378)-1))*VLOOKUP($B378,'vehicle multiplier'!$B$12:$L$61,(COLUMN(L378)-1)),0)</f>
        <v>0</v>
      </c>
    </row>
    <row r="379" spans="1:12" x14ac:dyDescent="0.15">
      <c r="A379" s="138" t="s">
        <v>635</v>
      </c>
      <c r="B379" s="138">
        <v>28</v>
      </c>
      <c r="C379" s="136">
        <f>ROUND(VLOOKUP($A379,'vehicle multiplier'!$B$2:$M$10,12)*VLOOKUP($A379,'vehicle multiplier'!$B$2:$M$10,(COLUMN(C379)-1))*VLOOKUP($B379,'vehicle multiplier'!$B$12:$L$61,(COLUMN(C379)-1)),0)</f>
        <v>2588</v>
      </c>
      <c r="D379" s="136">
        <f>ROUND(VLOOKUP($A379,'vehicle multiplier'!$B$2:$M$10,12)*VLOOKUP($A379,'vehicle multiplier'!$B$2:$M$10,(COLUMN(D379)-1))*VLOOKUP($B379,'vehicle multiplier'!$B$12:$L$61,(COLUMN(D379)-1)),0)</f>
        <v>647</v>
      </c>
      <c r="E379" s="136">
        <f>ROUND(VLOOKUP($A379,'vehicle multiplier'!$B$2:$M$10,12)*VLOOKUP($A379,'vehicle multiplier'!$B$2:$M$10,(COLUMN(E379)-1))*VLOOKUP($B379,'vehicle multiplier'!$B$12:$L$61,(COLUMN(E379)-1)),0)</f>
        <v>610</v>
      </c>
      <c r="F379" s="180">
        <f>ROUND(VLOOKUP($A379,'vehicle multiplier'!$B$2:$M$10,12)*VLOOKUP($A379,'vehicle multiplier'!$B$2:$M$10,(COLUMN(F379)-1))*VLOOKUP($B379,'vehicle multiplier'!$B$12:$L$61,(COLUMN(F379)-1)),0)</f>
        <v>0</v>
      </c>
      <c r="G379" s="180">
        <f>ROUND(VLOOKUP($A379,'vehicle multiplier'!$B$2:$M$10,12)*VLOOKUP($A379,'vehicle multiplier'!$B$2:$M$10,(COLUMN(G379)-1))*VLOOKUP($B379,'vehicle multiplier'!$B$12:$L$61,(COLUMN(G379)-1)),0)</f>
        <v>0</v>
      </c>
      <c r="H379" s="180">
        <f>ROUND(VLOOKUP($A379,'vehicle multiplier'!$B$2:$M$10,12)*VLOOKUP($A379,'vehicle multiplier'!$B$2:$M$10,(COLUMN(H379)-1))*VLOOKUP($B379,'vehicle multiplier'!$B$12:$L$61,(COLUMN(H379)-1)),0)</f>
        <v>0</v>
      </c>
      <c r="I379" s="180">
        <f>ROUND(VLOOKUP($A379,'vehicle multiplier'!$B$2:$M$10,12)*VLOOKUP($A379,'vehicle multiplier'!$B$2:$M$10,(COLUMN(I379)-1))*VLOOKUP($B379,'vehicle multiplier'!$B$12:$L$61,(COLUMN(I379)-1)),0)</f>
        <v>0</v>
      </c>
      <c r="J379" s="180">
        <f>ROUND(VLOOKUP($A379,'vehicle multiplier'!$B$2:$M$10,12)*VLOOKUP($A379,'vehicle multiplier'!$B$2:$M$10,(COLUMN(J379)-1))*VLOOKUP($B379,'vehicle multiplier'!$B$12:$L$61,(COLUMN(J379)-1)),0)</f>
        <v>0</v>
      </c>
      <c r="K379" s="180">
        <f>ROUND(VLOOKUP($A379,'vehicle multiplier'!$B$2:$M$10,12)*VLOOKUP($A379,'vehicle multiplier'!$B$2:$M$10,(COLUMN(K379)-1))*VLOOKUP($B379,'vehicle multiplier'!$B$12:$L$61,(COLUMN(K379)-1)),0)</f>
        <v>0</v>
      </c>
      <c r="L379" s="180">
        <f>ROUND(VLOOKUP($A379,'vehicle multiplier'!$B$2:$M$10,12)*VLOOKUP($A379,'vehicle multiplier'!$B$2:$M$10,(COLUMN(L379)-1))*VLOOKUP($B379,'vehicle multiplier'!$B$12:$L$61,(COLUMN(L379)-1)),0)</f>
        <v>0</v>
      </c>
    </row>
    <row r="380" spans="1:12" x14ac:dyDescent="0.15">
      <c r="A380" s="138" t="s">
        <v>635</v>
      </c>
      <c r="B380" s="138">
        <v>29</v>
      </c>
      <c r="C380" s="136">
        <f>ROUND(VLOOKUP($A380,'vehicle multiplier'!$B$2:$M$10,12)*VLOOKUP($A380,'vehicle multiplier'!$B$2:$M$10,(COLUMN(C380)-1))*VLOOKUP($B380,'vehicle multiplier'!$B$12:$L$61,(COLUMN(C380)-1)),0)</f>
        <v>2621</v>
      </c>
      <c r="D380" s="136">
        <f>ROUND(VLOOKUP($A380,'vehicle multiplier'!$B$2:$M$10,12)*VLOOKUP($A380,'vehicle multiplier'!$B$2:$M$10,(COLUMN(D380)-1))*VLOOKUP($B380,'vehicle multiplier'!$B$12:$L$61,(COLUMN(D380)-1)),0)</f>
        <v>655</v>
      </c>
      <c r="E380" s="136">
        <f>ROUND(VLOOKUP($A380,'vehicle multiplier'!$B$2:$M$10,12)*VLOOKUP($A380,'vehicle multiplier'!$B$2:$M$10,(COLUMN(E380)-1))*VLOOKUP($B380,'vehicle multiplier'!$B$12:$L$61,(COLUMN(E380)-1)),0)</f>
        <v>618</v>
      </c>
      <c r="F380" s="180">
        <f>ROUND(VLOOKUP($A380,'vehicle multiplier'!$B$2:$M$10,12)*VLOOKUP($A380,'vehicle multiplier'!$B$2:$M$10,(COLUMN(F380)-1))*VLOOKUP($B380,'vehicle multiplier'!$B$12:$L$61,(COLUMN(F380)-1)),0)</f>
        <v>0</v>
      </c>
      <c r="G380" s="180">
        <f>ROUND(VLOOKUP($A380,'vehicle multiplier'!$B$2:$M$10,12)*VLOOKUP($A380,'vehicle multiplier'!$B$2:$M$10,(COLUMN(G380)-1))*VLOOKUP($B380,'vehicle multiplier'!$B$12:$L$61,(COLUMN(G380)-1)),0)</f>
        <v>0</v>
      </c>
      <c r="H380" s="180">
        <f>ROUND(VLOOKUP($A380,'vehicle multiplier'!$B$2:$M$10,12)*VLOOKUP($A380,'vehicle multiplier'!$B$2:$M$10,(COLUMN(H380)-1))*VLOOKUP($B380,'vehicle multiplier'!$B$12:$L$61,(COLUMN(H380)-1)),0)</f>
        <v>0</v>
      </c>
      <c r="I380" s="180">
        <f>ROUND(VLOOKUP($A380,'vehicle multiplier'!$B$2:$M$10,12)*VLOOKUP($A380,'vehicle multiplier'!$B$2:$M$10,(COLUMN(I380)-1))*VLOOKUP($B380,'vehicle multiplier'!$B$12:$L$61,(COLUMN(I380)-1)),0)</f>
        <v>0</v>
      </c>
      <c r="J380" s="180">
        <f>ROUND(VLOOKUP($A380,'vehicle multiplier'!$B$2:$M$10,12)*VLOOKUP($A380,'vehicle multiplier'!$B$2:$M$10,(COLUMN(J380)-1))*VLOOKUP($B380,'vehicle multiplier'!$B$12:$L$61,(COLUMN(J380)-1)),0)</f>
        <v>0</v>
      </c>
      <c r="K380" s="180">
        <f>ROUND(VLOOKUP($A380,'vehicle multiplier'!$B$2:$M$10,12)*VLOOKUP($A380,'vehicle multiplier'!$B$2:$M$10,(COLUMN(K380)-1))*VLOOKUP($B380,'vehicle multiplier'!$B$12:$L$61,(COLUMN(K380)-1)),0)</f>
        <v>0</v>
      </c>
      <c r="L380" s="180">
        <f>ROUND(VLOOKUP($A380,'vehicle multiplier'!$B$2:$M$10,12)*VLOOKUP($A380,'vehicle multiplier'!$B$2:$M$10,(COLUMN(L380)-1))*VLOOKUP($B380,'vehicle multiplier'!$B$12:$L$61,(COLUMN(L380)-1)),0)</f>
        <v>0</v>
      </c>
    </row>
    <row r="381" spans="1:12" x14ac:dyDescent="0.15">
      <c r="A381" s="138" t="s">
        <v>635</v>
      </c>
      <c r="B381" s="138">
        <v>30</v>
      </c>
      <c r="C381" s="136">
        <f>ROUND(VLOOKUP($A381,'vehicle multiplier'!$B$2:$M$10,12)*VLOOKUP($A381,'vehicle multiplier'!$B$2:$M$10,(COLUMN(C381)-1))*VLOOKUP($B381,'vehicle multiplier'!$B$12:$L$61,(COLUMN(C381)-1)),0)</f>
        <v>2655</v>
      </c>
      <c r="D381" s="136">
        <f>ROUND(VLOOKUP($A381,'vehicle multiplier'!$B$2:$M$10,12)*VLOOKUP($A381,'vehicle multiplier'!$B$2:$M$10,(COLUMN(D381)-1))*VLOOKUP($B381,'vehicle multiplier'!$B$12:$L$61,(COLUMN(D381)-1)),0)</f>
        <v>664</v>
      </c>
      <c r="E381" s="136">
        <f>ROUND(VLOOKUP($A381,'vehicle multiplier'!$B$2:$M$10,12)*VLOOKUP($A381,'vehicle multiplier'!$B$2:$M$10,(COLUMN(E381)-1))*VLOOKUP($B381,'vehicle multiplier'!$B$12:$L$61,(COLUMN(E381)-1)),0)</f>
        <v>626</v>
      </c>
      <c r="F381" s="180">
        <f>ROUND(VLOOKUP($A381,'vehicle multiplier'!$B$2:$M$10,12)*VLOOKUP($A381,'vehicle multiplier'!$B$2:$M$10,(COLUMN(F381)-1))*VLOOKUP($B381,'vehicle multiplier'!$B$12:$L$61,(COLUMN(F381)-1)),0)</f>
        <v>0</v>
      </c>
      <c r="G381" s="180">
        <f>ROUND(VLOOKUP($A381,'vehicle multiplier'!$B$2:$M$10,12)*VLOOKUP($A381,'vehicle multiplier'!$B$2:$M$10,(COLUMN(G381)-1))*VLOOKUP($B381,'vehicle multiplier'!$B$12:$L$61,(COLUMN(G381)-1)),0)</f>
        <v>0</v>
      </c>
      <c r="H381" s="180">
        <f>ROUND(VLOOKUP($A381,'vehicle multiplier'!$B$2:$M$10,12)*VLOOKUP($A381,'vehicle multiplier'!$B$2:$M$10,(COLUMN(H381)-1))*VLOOKUP($B381,'vehicle multiplier'!$B$12:$L$61,(COLUMN(H381)-1)),0)</f>
        <v>0</v>
      </c>
      <c r="I381" s="180">
        <f>ROUND(VLOOKUP($A381,'vehicle multiplier'!$B$2:$M$10,12)*VLOOKUP($A381,'vehicle multiplier'!$B$2:$M$10,(COLUMN(I381)-1))*VLOOKUP($B381,'vehicle multiplier'!$B$12:$L$61,(COLUMN(I381)-1)),0)</f>
        <v>0</v>
      </c>
      <c r="J381" s="180">
        <f>ROUND(VLOOKUP($A381,'vehicle multiplier'!$B$2:$M$10,12)*VLOOKUP($A381,'vehicle multiplier'!$B$2:$M$10,(COLUMN(J381)-1))*VLOOKUP($B381,'vehicle multiplier'!$B$12:$L$61,(COLUMN(J381)-1)),0)</f>
        <v>0</v>
      </c>
      <c r="K381" s="180">
        <f>ROUND(VLOOKUP($A381,'vehicle multiplier'!$B$2:$M$10,12)*VLOOKUP($A381,'vehicle multiplier'!$B$2:$M$10,(COLUMN(K381)-1))*VLOOKUP($B381,'vehicle multiplier'!$B$12:$L$61,(COLUMN(K381)-1)),0)</f>
        <v>0</v>
      </c>
      <c r="L381" s="180">
        <f>ROUND(VLOOKUP($A381,'vehicle multiplier'!$B$2:$M$10,12)*VLOOKUP($A381,'vehicle multiplier'!$B$2:$M$10,(COLUMN(L381)-1))*VLOOKUP($B381,'vehicle multiplier'!$B$12:$L$61,(COLUMN(L381)-1)),0)</f>
        <v>0</v>
      </c>
    </row>
    <row r="382" spans="1:12" x14ac:dyDescent="0.15">
      <c r="A382" s="138" t="s">
        <v>635</v>
      </c>
      <c r="B382" s="138">
        <v>31</v>
      </c>
      <c r="C382" s="136">
        <f>ROUND(VLOOKUP($A382,'vehicle multiplier'!$B$2:$M$10,12)*VLOOKUP($A382,'vehicle multiplier'!$B$2:$M$10,(COLUMN(C382)-1))*VLOOKUP($B382,'vehicle multiplier'!$B$12:$L$61,(COLUMN(C382)-1)),0)</f>
        <v>2688</v>
      </c>
      <c r="D382" s="136">
        <f>ROUND(VLOOKUP($A382,'vehicle multiplier'!$B$2:$M$10,12)*VLOOKUP($A382,'vehicle multiplier'!$B$2:$M$10,(COLUMN(D382)-1))*VLOOKUP($B382,'vehicle multiplier'!$B$12:$L$61,(COLUMN(D382)-1)),0)</f>
        <v>672</v>
      </c>
      <c r="E382" s="136">
        <f>ROUND(VLOOKUP($A382,'vehicle multiplier'!$B$2:$M$10,12)*VLOOKUP($A382,'vehicle multiplier'!$B$2:$M$10,(COLUMN(E382)-1))*VLOOKUP($B382,'vehicle multiplier'!$B$12:$L$61,(COLUMN(E382)-1)),0)</f>
        <v>634</v>
      </c>
      <c r="F382" s="180">
        <f>ROUND(VLOOKUP($A382,'vehicle multiplier'!$B$2:$M$10,12)*VLOOKUP($A382,'vehicle multiplier'!$B$2:$M$10,(COLUMN(F382)-1))*VLOOKUP($B382,'vehicle multiplier'!$B$12:$L$61,(COLUMN(F382)-1)),0)</f>
        <v>0</v>
      </c>
      <c r="G382" s="180">
        <f>ROUND(VLOOKUP($A382,'vehicle multiplier'!$B$2:$M$10,12)*VLOOKUP($A382,'vehicle multiplier'!$B$2:$M$10,(COLUMN(G382)-1))*VLOOKUP($B382,'vehicle multiplier'!$B$12:$L$61,(COLUMN(G382)-1)),0)</f>
        <v>0</v>
      </c>
      <c r="H382" s="180">
        <f>ROUND(VLOOKUP($A382,'vehicle multiplier'!$B$2:$M$10,12)*VLOOKUP($A382,'vehicle multiplier'!$B$2:$M$10,(COLUMN(H382)-1))*VLOOKUP($B382,'vehicle multiplier'!$B$12:$L$61,(COLUMN(H382)-1)),0)</f>
        <v>0</v>
      </c>
      <c r="I382" s="180">
        <f>ROUND(VLOOKUP($A382,'vehicle multiplier'!$B$2:$M$10,12)*VLOOKUP($A382,'vehicle multiplier'!$B$2:$M$10,(COLUMN(I382)-1))*VLOOKUP($B382,'vehicle multiplier'!$B$12:$L$61,(COLUMN(I382)-1)),0)</f>
        <v>0</v>
      </c>
      <c r="J382" s="180">
        <f>ROUND(VLOOKUP($A382,'vehicle multiplier'!$B$2:$M$10,12)*VLOOKUP($A382,'vehicle multiplier'!$B$2:$M$10,(COLUMN(J382)-1))*VLOOKUP($B382,'vehicle multiplier'!$B$12:$L$61,(COLUMN(J382)-1)),0)</f>
        <v>0</v>
      </c>
      <c r="K382" s="180">
        <f>ROUND(VLOOKUP($A382,'vehicle multiplier'!$B$2:$M$10,12)*VLOOKUP($A382,'vehicle multiplier'!$B$2:$M$10,(COLUMN(K382)-1))*VLOOKUP($B382,'vehicle multiplier'!$B$12:$L$61,(COLUMN(K382)-1)),0)</f>
        <v>0</v>
      </c>
      <c r="L382" s="180">
        <f>ROUND(VLOOKUP($A382,'vehicle multiplier'!$B$2:$M$10,12)*VLOOKUP($A382,'vehicle multiplier'!$B$2:$M$10,(COLUMN(L382)-1))*VLOOKUP($B382,'vehicle multiplier'!$B$12:$L$61,(COLUMN(L382)-1)),0)</f>
        <v>0</v>
      </c>
    </row>
    <row r="383" spans="1:12" x14ac:dyDescent="0.15">
      <c r="A383" s="138" t="s">
        <v>635</v>
      </c>
      <c r="B383" s="138">
        <v>32</v>
      </c>
      <c r="C383" s="136">
        <f>ROUND(VLOOKUP($A383,'vehicle multiplier'!$B$2:$M$10,12)*VLOOKUP($A383,'vehicle multiplier'!$B$2:$M$10,(COLUMN(C383)-1))*VLOOKUP($B383,'vehicle multiplier'!$B$12:$L$61,(COLUMN(C383)-1)),0)</f>
        <v>2721</v>
      </c>
      <c r="D383" s="136">
        <f>ROUND(VLOOKUP($A383,'vehicle multiplier'!$B$2:$M$10,12)*VLOOKUP($A383,'vehicle multiplier'!$B$2:$M$10,(COLUMN(D383)-1))*VLOOKUP($B383,'vehicle multiplier'!$B$12:$L$61,(COLUMN(D383)-1)),0)</f>
        <v>680</v>
      </c>
      <c r="E383" s="136">
        <f>ROUND(VLOOKUP($A383,'vehicle multiplier'!$B$2:$M$10,12)*VLOOKUP($A383,'vehicle multiplier'!$B$2:$M$10,(COLUMN(E383)-1))*VLOOKUP($B383,'vehicle multiplier'!$B$12:$L$61,(COLUMN(E383)-1)),0)</f>
        <v>642</v>
      </c>
      <c r="F383" s="180">
        <f>ROUND(VLOOKUP($A383,'vehicle multiplier'!$B$2:$M$10,12)*VLOOKUP($A383,'vehicle multiplier'!$B$2:$M$10,(COLUMN(F383)-1))*VLOOKUP($B383,'vehicle multiplier'!$B$12:$L$61,(COLUMN(F383)-1)),0)</f>
        <v>0</v>
      </c>
      <c r="G383" s="180">
        <f>ROUND(VLOOKUP($A383,'vehicle multiplier'!$B$2:$M$10,12)*VLOOKUP($A383,'vehicle multiplier'!$B$2:$M$10,(COLUMN(G383)-1))*VLOOKUP($B383,'vehicle multiplier'!$B$12:$L$61,(COLUMN(G383)-1)),0)</f>
        <v>0</v>
      </c>
      <c r="H383" s="180">
        <f>ROUND(VLOOKUP($A383,'vehicle multiplier'!$B$2:$M$10,12)*VLOOKUP($A383,'vehicle multiplier'!$B$2:$M$10,(COLUMN(H383)-1))*VLOOKUP($B383,'vehicle multiplier'!$B$12:$L$61,(COLUMN(H383)-1)),0)</f>
        <v>0</v>
      </c>
      <c r="I383" s="180">
        <f>ROUND(VLOOKUP($A383,'vehicle multiplier'!$B$2:$M$10,12)*VLOOKUP($A383,'vehicle multiplier'!$B$2:$M$10,(COLUMN(I383)-1))*VLOOKUP($B383,'vehicle multiplier'!$B$12:$L$61,(COLUMN(I383)-1)),0)</f>
        <v>0</v>
      </c>
      <c r="J383" s="180">
        <f>ROUND(VLOOKUP($A383,'vehicle multiplier'!$B$2:$M$10,12)*VLOOKUP($A383,'vehicle multiplier'!$B$2:$M$10,(COLUMN(J383)-1))*VLOOKUP($B383,'vehicle multiplier'!$B$12:$L$61,(COLUMN(J383)-1)),0)</f>
        <v>0</v>
      </c>
      <c r="K383" s="180">
        <f>ROUND(VLOOKUP($A383,'vehicle multiplier'!$B$2:$M$10,12)*VLOOKUP($A383,'vehicle multiplier'!$B$2:$M$10,(COLUMN(K383)-1))*VLOOKUP($B383,'vehicle multiplier'!$B$12:$L$61,(COLUMN(K383)-1)),0)</f>
        <v>0</v>
      </c>
      <c r="L383" s="180">
        <f>ROUND(VLOOKUP($A383,'vehicle multiplier'!$B$2:$M$10,12)*VLOOKUP($A383,'vehicle multiplier'!$B$2:$M$10,(COLUMN(L383)-1))*VLOOKUP($B383,'vehicle multiplier'!$B$12:$L$61,(COLUMN(L383)-1)),0)</f>
        <v>0</v>
      </c>
    </row>
    <row r="384" spans="1:12" x14ac:dyDescent="0.15">
      <c r="A384" s="138" t="s">
        <v>635</v>
      </c>
      <c r="B384" s="138">
        <v>33</v>
      </c>
      <c r="C384" s="136">
        <f>ROUND(VLOOKUP($A384,'vehicle multiplier'!$B$2:$M$10,12)*VLOOKUP($A384,'vehicle multiplier'!$B$2:$M$10,(COLUMN(C384)-1))*VLOOKUP($B384,'vehicle multiplier'!$B$12:$L$61,(COLUMN(C384)-1)),0)</f>
        <v>2754</v>
      </c>
      <c r="D384" s="136">
        <f>ROUND(VLOOKUP($A384,'vehicle multiplier'!$B$2:$M$10,12)*VLOOKUP($A384,'vehicle multiplier'!$B$2:$M$10,(COLUMN(D384)-1))*VLOOKUP($B384,'vehicle multiplier'!$B$12:$L$61,(COLUMN(D384)-1)),0)</f>
        <v>689</v>
      </c>
      <c r="E384" s="136">
        <f>ROUND(VLOOKUP($A384,'vehicle multiplier'!$B$2:$M$10,12)*VLOOKUP($A384,'vehicle multiplier'!$B$2:$M$10,(COLUMN(E384)-1))*VLOOKUP($B384,'vehicle multiplier'!$B$12:$L$61,(COLUMN(E384)-1)),0)</f>
        <v>650</v>
      </c>
      <c r="F384" s="180">
        <f>ROUND(VLOOKUP($A384,'vehicle multiplier'!$B$2:$M$10,12)*VLOOKUP($A384,'vehicle multiplier'!$B$2:$M$10,(COLUMN(F384)-1))*VLOOKUP($B384,'vehicle multiplier'!$B$12:$L$61,(COLUMN(F384)-1)),0)</f>
        <v>0</v>
      </c>
      <c r="G384" s="180">
        <f>ROUND(VLOOKUP($A384,'vehicle multiplier'!$B$2:$M$10,12)*VLOOKUP($A384,'vehicle multiplier'!$B$2:$M$10,(COLUMN(G384)-1))*VLOOKUP($B384,'vehicle multiplier'!$B$12:$L$61,(COLUMN(G384)-1)),0)</f>
        <v>0</v>
      </c>
      <c r="H384" s="180">
        <f>ROUND(VLOOKUP($A384,'vehicle multiplier'!$B$2:$M$10,12)*VLOOKUP($A384,'vehicle multiplier'!$B$2:$M$10,(COLUMN(H384)-1))*VLOOKUP($B384,'vehicle multiplier'!$B$12:$L$61,(COLUMN(H384)-1)),0)</f>
        <v>0</v>
      </c>
      <c r="I384" s="180">
        <f>ROUND(VLOOKUP($A384,'vehicle multiplier'!$B$2:$M$10,12)*VLOOKUP($A384,'vehicle multiplier'!$B$2:$M$10,(COLUMN(I384)-1))*VLOOKUP($B384,'vehicle multiplier'!$B$12:$L$61,(COLUMN(I384)-1)),0)</f>
        <v>0</v>
      </c>
      <c r="J384" s="180">
        <f>ROUND(VLOOKUP($A384,'vehicle multiplier'!$B$2:$M$10,12)*VLOOKUP($A384,'vehicle multiplier'!$B$2:$M$10,(COLUMN(J384)-1))*VLOOKUP($B384,'vehicle multiplier'!$B$12:$L$61,(COLUMN(J384)-1)),0)</f>
        <v>0</v>
      </c>
      <c r="K384" s="180">
        <f>ROUND(VLOOKUP($A384,'vehicle multiplier'!$B$2:$M$10,12)*VLOOKUP($A384,'vehicle multiplier'!$B$2:$M$10,(COLUMN(K384)-1))*VLOOKUP($B384,'vehicle multiplier'!$B$12:$L$61,(COLUMN(K384)-1)),0)</f>
        <v>0</v>
      </c>
      <c r="L384" s="180">
        <f>ROUND(VLOOKUP($A384,'vehicle multiplier'!$B$2:$M$10,12)*VLOOKUP($A384,'vehicle multiplier'!$B$2:$M$10,(COLUMN(L384)-1))*VLOOKUP($B384,'vehicle multiplier'!$B$12:$L$61,(COLUMN(L384)-1)),0)</f>
        <v>0</v>
      </c>
    </row>
    <row r="385" spans="1:12" x14ac:dyDescent="0.15">
      <c r="A385" s="138" t="s">
        <v>635</v>
      </c>
      <c r="B385" s="138">
        <v>34</v>
      </c>
      <c r="C385" s="136">
        <f>ROUND(VLOOKUP($A385,'vehicle multiplier'!$B$2:$M$10,12)*VLOOKUP($A385,'vehicle multiplier'!$B$2:$M$10,(COLUMN(C385)-1))*VLOOKUP($B385,'vehicle multiplier'!$B$12:$L$61,(COLUMN(C385)-1)),0)</f>
        <v>2787</v>
      </c>
      <c r="D385" s="136">
        <f>ROUND(VLOOKUP($A385,'vehicle multiplier'!$B$2:$M$10,12)*VLOOKUP($A385,'vehicle multiplier'!$B$2:$M$10,(COLUMN(D385)-1))*VLOOKUP($B385,'vehicle multiplier'!$B$12:$L$61,(COLUMN(D385)-1)),0)</f>
        <v>697</v>
      </c>
      <c r="E385" s="136">
        <f>ROUND(VLOOKUP($A385,'vehicle multiplier'!$B$2:$M$10,12)*VLOOKUP($A385,'vehicle multiplier'!$B$2:$M$10,(COLUMN(E385)-1))*VLOOKUP($B385,'vehicle multiplier'!$B$12:$L$61,(COLUMN(E385)-1)),0)</f>
        <v>657</v>
      </c>
      <c r="F385" s="180">
        <f>ROUND(VLOOKUP($A385,'vehicle multiplier'!$B$2:$M$10,12)*VLOOKUP($A385,'vehicle multiplier'!$B$2:$M$10,(COLUMN(F385)-1))*VLOOKUP($B385,'vehicle multiplier'!$B$12:$L$61,(COLUMN(F385)-1)),0)</f>
        <v>0</v>
      </c>
      <c r="G385" s="180">
        <f>ROUND(VLOOKUP($A385,'vehicle multiplier'!$B$2:$M$10,12)*VLOOKUP($A385,'vehicle multiplier'!$B$2:$M$10,(COLUMN(G385)-1))*VLOOKUP($B385,'vehicle multiplier'!$B$12:$L$61,(COLUMN(G385)-1)),0)</f>
        <v>0</v>
      </c>
      <c r="H385" s="180">
        <f>ROUND(VLOOKUP($A385,'vehicle multiplier'!$B$2:$M$10,12)*VLOOKUP($A385,'vehicle multiplier'!$B$2:$M$10,(COLUMN(H385)-1))*VLOOKUP($B385,'vehicle multiplier'!$B$12:$L$61,(COLUMN(H385)-1)),0)</f>
        <v>0</v>
      </c>
      <c r="I385" s="180">
        <f>ROUND(VLOOKUP($A385,'vehicle multiplier'!$B$2:$M$10,12)*VLOOKUP($A385,'vehicle multiplier'!$B$2:$M$10,(COLUMN(I385)-1))*VLOOKUP($B385,'vehicle multiplier'!$B$12:$L$61,(COLUMN(I385)-1)),0)</f>
        <v>0</v>
      </c>
      <c r="J385" s="180">
        <f>ROUND(VLOOKUP($A385,'vehicle multiplier'!$B$2:$M$10,12)*VLOOKUP($A385,'vehicle multiplier'!$B$2:$M$10,(COLUMN(J385)-1))*VLOOKUP($B385,'vehicle multiplier'!$B$12:$L$61,(COLUMN(J385)-1)),0)</f>
        <v>0</v>
      </c>
      <c r="K385" s="180">
        <f>ROUND(VLOOKUP($A385,'vehicle multiplier'!$B$2:$M$10,12)*VLOOKUP($A385,'vehicle multiplier'!$B$2:$M$10,(COLUMN(K385)-1))*VLOOKUP($B385,'vehicle multiplier'!$B$12:$L$61,(COLUMN(K385)-1)),0)</f>
        <v>0</v>
      </c>
      <c r="L385" s="180">
        <f>ROUND(VLOOKUP($A385,'vehicle multiplier'!$B$2:$M$10,12)*VLOOKUP($A385,'vehicle multiplier'!$B$2:$M$10,(COLUMN(L385)-1))*VLOOKUP($B385,'vehicle multiplier'!$B$12:$L$61,(COLUMN(L385)-1)),0)</f>
        <v>0</v>
      </c>
    </row>
    <row r="386" spans="1:12" x14ac:dyDescent="0.15">
      <c r="A386" s="138" t="s">
        <v>635</v>
      </c>
      <c r="B386" s="138">
        <v>35</v>
      </c>
      <c r="C386" s="136">
        <f>ROUND(VLOOKUP($A386,'vehicle multiplier'!$B$2:$M$10,12)*VLOOKUP($A386,'vehicle multiplier'!$B$2:$M$10,(COLUMN(C386)-1))*VLOOKUP($B386,'vehicle multiplier'!$B$12:$L$61,(COLUMN(C386)-1)),0)</f>
        <v>2821</v>
      </c>
      <c r="D386" s="136">
        <f>ROUND(VLOOKUP($A386,'vehicle multiplier'!$B$2:$M$10,12)*VLOOKUP($A386,'vehicle multiplier'!$B$2:$M$10,(COLUMN(D386)-1))*VLOOKUP($B386,'vehicle multiplier'!$B$12:$L$61,(COLUMN(D386)-1)),0)</f>
        <v>705</v>
      </c>
      <c r="E386" s="136">
        <f>ROUND(VLOOKUP($A386,'vehicle multiplier'!$B$2:$M$10,12)*VLOOKUP($A386,'vehicle multiplier'!$B$2:$M$10,(COLUMN(E386)-1))*VLOOKUP($B386,'vehicle multiplier'!$B$12:$L$61,(COLUMN(E386)-1)),0)</f>
        <v>665</v>
      </c>
      <c r="F386" s="180">
        <f>ROUND(VLOOKUP($A386,'vehicle multiplier'!$B$2:$M$10,12)*VLOOKUP($A386,'vehicle multiplier'!$B$2:$M$10,(COLUMN(F386)-1))*VLOOKUP($B386,'vehicle multiplier'!$B$12:$L$61,(COLUMN(F386)-1)),0)</f>
        <v>0</v>
      </c>
      <c r="G386" s="180">
        <f>ROUND(VLOOKUP($A386,'vehicle multiplier'!$B$2:$M$10,12)*VLOOKUP($A386,'vehicle multiplier'!$B$2:$M$10,(COLUMN(G386)-1))*VLOOKUP($B386,'vehicle multiplier'!$B$12:$L$61,(COLUMN(G386)-1)),0)</f>
        <v>0</v>
      </c>
      <c r="H386" s="180">
        <f>ROUND(VLOOKUP($A386,'vehicle multiplier'!$B$2:$M$10,12)*VLOOKUP($A386,'vehicle multiplier'!$B$2:$M$10,(COLUMN(H386)-1))*VLOOKUP($B386,'vehicle multiplier'!$B$12:$L$61,(COLUMN(H386)-1)),0)</f>
        <v>0</v>
      </c>
      <c r="I386" s="180">
        <f>ROUND(VLOOKUP($A386,'vehicle multiplier'!$B$2:$M$10,12)*VLOOKUP($A386,'vehicle multiplier'!$B$2:$M$10,(COLUMN(I386)-1))*VLOOKUP($B386,'vehicle multiplier'!$B$12:$L$61,(COLUMN(I386)-1)),0)</f>
        <v>0</v>
      </c>
      <c r="J386" s="180">
        <f>ROUND(VLOOKUP($A386,'vehicle multiplier'!$B$2:$M$10,12)*VLOOKUP($A386,'vehicle multiplier'!$B$2:$M$10,(COLUMN(J386)-1))*VLOOKUP($B386,'vehicle multiplier'!$B$12:$L$61,(COLUMN(J386)-1)),0)</f>
        <v>0</v>
      </c>
      <c r="K386" s="180">
        <f>ROUND(VLOOKUP($A386,'vehicle multiplier'!$B$2:$M$10,12)*VLOOKUP($A386,'vehicle multiplier'!$B$2:$M$10,(COLUMN(K386)-1))*VLOOKUP($B386,'vehicle multiplier'!$B$12:$L$61,(COLUMN(K386)-1)),0)</f>
        <v>0</v>
      </c>
      <c r="L386" s="180">
        <f>ROUND(VLOOKUP($A386,'vehicle multiplier'!$B$2:$M$10,12)*VLOOKUP($A386,'vehicle multiplier'!$B$2:$M$10,(COLUMN(L386)-1))*VLOOKUP($B386,'vehicle multiplier'!$B$12:$L$61,(COLUMN(L386)-1)),0)</f>
        <v>0</v>
      </c>
    </row>
    <row r="387" spans="1:12" x14ac:dyDescent="0.15">
      <c r="A387" s="138" t="s">
        <v>635</v>
      </c>
      <c r="B387" s="138">
        <v>36</v>
      </c>
      <c r="C387" s="136">
        <f>ROUND(VLOOKUP($A387,'vehicle multiplier'!$B$2:$M$10,12)*VLOOKUP($A387,'vehicle multiplier'!$B$2:$M$10,(COLUMN(C387)-1))*VLOOKUP($B387,'vehicle multiplier'!$B$12:$L$61,(COLUMN(C387)-1)),0)</f>
        <v>2854</v>
      </c>
      <c r="D387" s="136">
        <f>ROUND(VLOOKUP($A387,'vehicle multiplier'!$B$2:$M$10,12)*VLOOKUP($A387,'vehicle multiplier'!$B$2:$M$10,(COLUMN(D387)-1))*VLOOKUP($B387,'vehicle multiplier'!$B$12:$L$61,(COLUMN(D387)-1)),0)</f>
        <v>713</v>
      </c>
      <c r="E387" s="136">
        <f>ROUND(VLOOKUP($A387,'vehicle multiplier'!$B$2:$M$10,12)*VLOOKUP($A387,'vehicle multiplier'!$B$2:$M$10,(COLUMN(E387)-1))*VLOOKUP($B387,'vehicle multiplier'!$B$12:$L$61,(COLUMN(E387)-1)),0)</f>
        <v>673</v>
      </c>
      <c r="F387" s="180">
        <f>ROUND(VLOOKUP($A387,'vehicle multiplier'!$B$2:$M$10,12)*VLOOKUP($A387,'vehicle multiplier'!$B$2:$M$10,(COLUMN(F387)-1))*VLOOKUP($B387,'vehicle multiplier'!$B$12:$L$61,(COLUMN(F387)-1)),0)</f>
        <v>0</v>
      </c>
      <c r="G387" s="180">
        <f>ROUND(VLOOKUP($A387,'vehicle multiplier'!$B$2:$M$10,12)*VLOOKUP($A387,'vehicle multiplier'!$B$2:$M$10,(COLUMN(G387)-1))*VLOOKUP($B387,'vehicle multiplier'!$B$12:$L$61,(COLUMN(G387)-1)),0)</f>
        <v>0</v>
      </c>
      <c r="H387" s="180">
        <f>ROUND(VLOOKUP($A387,'vehicle multiplier'!$B$2:$M$10,12)*VLOOKUP($A387,'vehicle multiplier'!$B$2:$M$10,(COLUMN(H387)-1))*VLOOKUP($B387,'vehicle multiplier'!$B$12:$L$61,(COLUMN(H387)-1)),0)</f>
        <v>0</v>
      </c>
      <c r="I387" s="180">
        <f>ROUND(VLOOKUP($A387,'vehicle multiplier'!$B$2:$M$10,12)*VLOOKUP($A387,'vehicle multiplier'!$B$2:$M$10,(COLUMN(I387)-1))*VLOOKUP($B387,'vehicle multiplier'!$B$12:$L$61,(COLUMN(I387)-1)),0)</f>
        <v>0</v>
      </c>
      <c r="J387" s="180">
        <f>ROUND(VLOOKUP($A387,'vehicle multiplier'!$B$2:$M$10,12)*VLOOKUP($A387,'vehicle multiplier'!$B$2:$M$10,(COLUMN(J387)-1))*VLOOKUP($B387,'vehicle multiplier'!$B$12:$L$61,(COLUMN(J387)-1)),0)</f>
        <v>0</v>
      </c>
      <c r="K387" s="180">
        <f>ROUND(VLOOKUP($A387,'vehicle multiplier'!$B$2:$M$10,12)*VLOOKUP($A387,'vehicle multiplier'!$B$2:$M$10,(COLUMN(K387)-1))*VLOOKUP($B387,'vehicle multiplier'!$B$12:$L$61,(COLUMN(K387)-1)),0)</f>
        <v>0</v>
      </c>
      <c r="L387" s="180">
        <f>ROUND(VLOOKUP($A387,'vehicle multiplier'!$B$2:$M$10,12)*VLOOKUP($A387,'vehicle multiplier'!$B$2:$M$10,(COLUMN(L387)-1))*VLOOKUP($B387,'vehicle multiplier'!$B$12:$L$61,(COLUMN(L387)-1)),0)</f>
        <v>0</v>
      </c>
    </row>
    <row r="388" spans="1:12" x14ac:dyDescent="0.15">
      <c r="A388" s="138" t="s">
        <v>635</v>
      </c>
      <c r="B388" s="138">
        <v>37</v>
      </c>
      <c r="C388" s="136">
        <f>ROUND(VLOOKUP($A388,'vehicle multiplier'!$B$2:$M$10,12)*VLOOKUP($A388,'vehicle multiplier'!$B$2:$M$10,(COLUMN(C388)-1))*VLOOKUP($B388,'vehicle multiplier'!$B$12:$L$61,(COLUMN(C388)-1)),0)</f>
        <v>2887</v>
      </c>
      <c r="D388" s="136">
        <f>ROUND(VLOOKUP($A388,'vehicle multiplier'!$B$2:$M$10,12)*VLOOKUP($A388,'vehicle multiplier'!$B$2:$M$10,(COLUMN(D388)-1))*VLOOKUP($B388,'vehicle multiplier'!$B$12:$L$61,(COLUMN(D388)-1)),0)</f>
        <v>722</v>
      </c>
      <c r="E388" s="136">
        <f>ROUND(VLOOKUP($A388,'vehicle multiplier'!$B$2:$M$10,12)*VLOOKUP($A388,'vehicle multiplier'!$B$2:$M$10,(COLUMN(E388)-1))*VLOOKUP($B388,'vehicle multiplier'!$B$12:$L$61,(COLUMN(E388)-1)),0)</f>
        <v>681</v>
      </c>
      <c r="F388" s="180">
        <f>ROUND(VLOOKUP($A388,'vehicle multiplier'!$B$2:$M$10,12)*VLOOKUP($A388,'vehicle multiplier'!$B$2:$M$10,(COLUMN(F388)-1))*VLOOKUP($B388,'vehicle multiplier'!$B$12:$L$61,(COLUMN(F388)-1)),0)</f>
        <v>0</v>
      </c>
      <c r="G388" s="180">
        <f>ROUND(VLOOKUP($A388,'vehicle multiplier'!$B$2:$M$10,12)*VLOOKUP($A388,'vehicle multiplier'!$B$2:$M$10,(COLUMN(G388)-1))*VLOOKUP($B388,'vehicle multiplier'!$B$12:$L$61,(COLUMN(G388)-1)),0)</f>
        <v>0</v>
      </c>
      <c r="H388" s="180">
        <f>ROUND(VLOOKUP($A388,'vehicle multiplier'!$B$2:$M$10,12)*VLOOKUP($A388,'vehicle multiplier'!$B$2:$M$10,(COLUMN(H388)-1))*VLOOKUP($B388,'vehicle multiplier'!$B$12:$L$61,(COLUMN(H388)-1)),0)</f>
        <v>0</v>
      </c>
      <c r="I388" s="180">
        <f>ROUND(VLOOKUP($A388,'vehicle multiplier'!$B$2:$M$10,12)*VLOOKUP($A388,'vehicle multiplier'!$B$2:$M$10,(COLUMN(I388)-1))*VLOOKUP($B388,'vehicle multiplier'!$B$12:$L$61,(COLUMN(I388)-1)),0)</f>
        <v>0</v>
      </c>
      <c r="J388" s="180">
        <f>ROUND(VLOOKUP($A388,'vehicle multiplier'!$B$2:$M$10,12)*VLOOKUP($A388,'vehicle multiplier'!$B$2:$M$10,(COLUMN(J388)-1))*VLOOKUP($B388,'vehicle multiplier'!$B$12:$L$61,(COLUMN(J388)-1)),0)</f>
        <v>0</v>
      </c>
      <c r="K388" s="180">
        <f>ROUND(VLOOKUP($A388,'vehicle multiplier'!$B$2:$M$10,12)*VLOOKUP($A388,'vehicle multiplier'!$B$2:$M$10,(COLUMN(K388)-1))*VLOOKUP($B388,'vehicle multiplier'!$B$12:$L$61,(COLUMN(K388)-1)),0)</f>
        <v>0</v>
      </c>
      <c r="L388" s="180">
        <f>ROUND(VLOOKUP($A388,'vehicle multiplier'!$B$2:$M$10,12)*VLOOKUP($A388,'vehicle multiplier'!$B$2:$M$10,(COLUMN(L388)-1))*VLOOKUP($B388,'vehicle multiplier'!$B$12:$L$61,(COLUMN(L388)-1)),0)</f>
        <v>0</v>
      </c>
    </row>
    <row r="389" spans="1:12" x14ac:dyDescent="0.15">
      <c r="A389" s="138" t="s">
        <v>635</v>
      </c>
      <c r="B389" s="138">
        <v>38</v>
      </c>
      <c r="C389" s="136">
        <f>ROUND(VLOOKUP($A389,'vehicle multiplier'!$B$2:$M$10,12)*VLOOKUP($A389,'vehicle multiplier'!$B$2:$M$10,(COLUMN(C389)-1))*VLOOKUP($B389,'vehicle multiplier'!$B$12:$L$61,(COLUMN(C389)-1)),0)</f>
        <v>2920</v>
      </c>
      <c r="D389" s="136">
        <f>ROUND(VLOOKUP($A389,'vehicle multiplier'!$B$2:$M$10,12)*VLOOKUP($A389,'vehicle multiplier'!$B$2:$M$10,(COLUMN(D389)-1))*VLOOKUP($B389,'vehicle multiplier'!$B$12:$L$61,(COLUMN(D389)-1)),0)</f>
        <v>730</v>
      </c>
      <c r="E389" s="136">
        <f>ROUND(VLOOKUP($A389,'vehicle multiplier'!$B$2:$M$10,12)*VLOOKUP($A389,'vehicle multiplier'!$B$2:$M$10,(COLUMN(E389)-1))*VLOOKUP($B389,'vehicle multiplier'!$B$12:$L$61,(COLUMN(E389)-1)),0)</f>
        <v>689</v>
      </c>
      <c r="F389" s="180">
        <f>ROUND(VLOOKUP($A389,'vehicle multiplier'!$B$2:$M$10,12)*VLOOKUP($A389,'vehicle multiplier'!$B$2:$M$10,(COLUMN(F389)-1))*VLOOKUP($B389,'vehicle multiplier'!$B$12:$L$61,(COLUMN(F389)-1)),0)</f>
        <v>0</v>
      </c>
      <c r="G389" s="180">
        <f>ROUND(VLOOKUP($A389,'vehicle multiplier'!$B$2:$M$10,12)*VLOOKUP($A389,'vehicle multiplier'!$B$2:$M$10,(COLUMN(G389)-1))*VLOOKUP($B389,'vehicle multiplier'!$B$12:$L$61,(COLUMN(G389)-1)),0)</f>
        <v>0</v>
      </c>
      <c r="H389" s="180">
        <f>ROUND(VLOOKUP($A389,'vehicle multiplier'!$B$2:$M$10,12)*VLOOKUP($A389,'vehicle multiplier'!$B$2:$M$10,(COLUMN(H389)-1))*VLOOKUP($B389,'vehicle multiplier'!$B$12:$L$61,(COLUMN(H389)-1)),0)</f>
        <v>0</v>
      </c>
      <c r="I389" s="180">
        <f>ROUND(VLOOKUP($A389,'vehicle multiplier'!$B$2:$M$10,12)*VLOOKUP($A389,'vehicle multiplier'!$B$2:$M$10,(COLUMN(I389)-1))*VLOOKUP($B389,'vehicle multiplier'!$B$12:$L$61,(COLUMN(I389)-1)),0)</f>
        <v>0</v>
      </c>
      <c r="J389" s="180">
        <f>ROUND(VLOOKUP($A389,'vehicle multiplier'!$B$2:$M$10,12)*VLOOKUP($A389,'vehicle multiplier'!$B$2:$M$10,(COLUMN(J389)-1))*VLOOKUP($B389,'vehicle multiplier'!$B$12:$L$61,(COLUMN(J389)-1)),0)</f>
        <v>0</v>
      </c>
      <c r="K389" s="180">
        <f>ROUND(VLOOKUP($A389,'vehicle multiplier'!$B$2:$M$10,12)*VLOOKUP($A389,'vehicle multiplier'!$B$2:$M$10,(COLUMN(K389)-1))*VLOOKUP($B389,'vehicle multiplier'!$B$12:$L$61,(COLUMN(K389)-1)),0)</f>
        <v>0</v>
      </c>
      <c r="L389" s="180">
        <f>ROUND(VLOOKUP($A389,'vehicle multiplier'!$B$2:$M$10,12)*VLOOKUP($A389,'vehicle multiplier'!$B$2:$M$10,(COLUMN(L389)-1))*VLOOKUP($B389,'vehicle multiplier'!$B$12:$L$61,(COLUMN(L389)-1)),0)</f>
        <v>0</v>
      </c>
    </row>
    <row r="390" spans="1:12" x14ac:dyDescent="0.15">
      <c r="A390" s="138" t="s">
        <v>635</v>
      </c>
      <c r="B390" s="138">
        <v>39</v>
      </c>
      <c r="C390" s="136">
        <f>ROUND(VLOOKUP($A390,'vehicle multiplier'!$B$2:$M$10,12)*VLOOKUP($A390,'vehicle multiplier'!$B$2:$M$10,(COLUMN(C390)-1))*VLOOKUP($B390,'vehicle multiplier'!$B$12:$L$61,(COLUMN(C390)-1)),0)</f>
        <v>2953</v>
      </c>
      <c r="D390" s="136">
        <f>ROUND(VLOOKUP($A390,'vehicle multiplier'!$B$2:$M$10,12)*VLOOKUP($A390,'vehicle multiplier'!$B$2:$M$10,(COLUMN(D390)-1))*VLOOKUP($B390,'vehicle multiplier'!$B$12:$L$61,(COLUMN(D390)-1)),0)</f>
        <v>738</v>
      </c>
      <c r="E390" s="136">
        <f>ROUND(VLOOKUP($A390,'vehicle multiplier'!$B$2:$M$10,12)*VLOOKUP($A390,'vehicle multiplier'!$B$2:$M$10,(COLUMN(E390)-1))*VLOOKUP($B390,'vehicle multiplier'!$B$12:$L$61,(COLUMN(E390)-1)),0)</f>
        <v>697</v>
      </c>
      <c r="F390" s="180">
        <f>ROUND(VLOOKUP($A390,'vehicle multiplier'!$B$2:$M$10,12)*VLOOKUP($A390,'vehicle multiplier'!$B$2:$M$10,(COLUMN(F390)-1))*VLOOKUP($B390,'vehicle multiplier'!$B$12:$L$61,(COLUMN(F390)-1)),0)</f>
        <v>0</v>
      </c>
      <c r="G390" s="180">
        <f>ROUND(VLOOKUP($A390,'vehicle multiplier'!$B$2:$M$10,12)*VLOOKUP($A390,'vehicle multiplier'!$B$2:$M$10,(COLUMN(G390)-1))*VLOOKUP($B390,'vehicle multiplier'!$B$12:$L$61,(COLUMN(G390)-1)),0)</f>
        <v>0</v>
      </c>
      <c r="H390" s="180">
        <f>ROUND(VLOOKUP($A390,'vehicle multiplier'!$B$2:$M$10,12)*VLOOKUP($A390,'vehicle multiplier'!$B$2:$M$10,(COLUMN(H390)-1))*VLOOKUP($B390,'vehicle multiplier'!$B$12:$L$61,(COLUMN(H390)-1)),0)</f>
        <v>0</v>
      </c>
      <c r="I390" s="180">
        <f>ROUND(VLOOKUP($A390,'vehicle multiplier'!$B$2:$M$10,12)*VLOOKUP($A390,'vehicle multiplier'!$B$2:$M$10,(COLUMN(I390)-1))*VLOOKUP($B390,'vehicle multiplier'!$B$12:$L$61,(COLUMN(I390)-1)),0)</f>
        <v>0</v>
      </c>
      <c r="J390" s="180">
        <f>ROUND(VLOOKUP($A390,'vehicle multiplier'!$B$2:$M$10,12)*VLOOKUP($A390,'vehicle multiplier'!$B$2:$M$10,(COLUMN(J390)-1))*VLOOKUP($B390,'vehicle multiplier'!$B$12:$L$61,(COLUMN(J390)-1)),0)</f>
        <v>0</v>
      </c>
      <c r="K390" s="180">
        <f>ROUND(VLOOKUP($A390,'vehicle multiplier'!$B$2:$M$10,12)*VLOOKUP($A390,'vehicle multiplier'!$B$2:$M$10,(COLUMN(K390)-1))*VLOOKUP($B390,'vehicle multiplier'!$B$12:$L$61,(COLUMN(K390)-1)),0)</f>
        <v>0</v>
      </c>
      <c r="L390" s="180">
        <f>ROUND(VLOOKUP($A390,'vehicle multiplier'!$B$2:$M$10,12)*VLOOKUP($A390,'vehicle multiplier'!$B$2:$M$10,(COLUMN(L390)-1))*VLOOKUP($B390,'vehicle multiplier'!$B$12:$L$61,(COLUMN(L390)-1)),0)</f>
        <v>0</v>
      </c>
    </row>
    <row r="391" spans="1:12" x14ac:dyDescent="0.15">
      <c r="A391" s="138" t="s">
        <v>635</v>
      </c>
      <c r="B391" s="138">
        <v>40</v>
      </c>
      <c r="C391" s="136">
        <f>ROUND(VLOOKUP($A391,'vehicle multiplier'!$B$2:$M$10,12)*VLOOKUP($A391,'vehicle multiplier'!$B$2:$M$10,(COLUMN(C391)-1))*VLOOKUP($B391,'vehicle multiplier'!$B$12:$L$61,(COLUMN(C391)-1)),0)</f>
        <v>2986</v>
      </c>
      <c r="D391" s="136">
        <f>ROUND(VLOOKUP($A391,'vehicle multiplier'!$B$2:$M$10,12)*VLOOKUP($A391,'vehicle multiplier'!$B$2:$M$10,(COLUMN(D391)-1))*VLOOKUP($B391,'vehicle multiplier'!$B$12:$L$61,(COLUMN(D391)-1)),0)</f>
        <v>747</v>
      </c>
      <c r="E391" s="136">
        <f>ROUND(VLOOKUP($A391,'vehicle multiplier'!$B$2:$M$10,12)*VLOOKUP($A391,'vehicle multiplier'!$B$2:$M$10,(COLUMN(E391)-1))*VLOOKUP($B391,'vehicle multiplier'!$B$12:$L$61,(COLUMN(E391)-1)),0)</f>
        <v>704</v>
      </c>
      <c r="F391" s="180">
        <f>ROUND(VLOOKUP($A391,'vehicle multiplier'!$B$2:$M$10,12)*VLOOKUP($A391,'vehicle multiplier'!$B$2:$M$10,(COLUMN(F391)-1))*VLOOKUP($B391,'vehicle multiplier'!$B$12:$L$61,(COLUMN(F391)-1)),0)</f>
        <v>0</v>
      </c>
      <c r="G391" s="180">
        <f>ROUND(VLOOKUP($A391,'vehicle multiplier'!$B$2:$M$10,12)*VLOOKUP($A391,'vehicle multiplier'!$B$2:$M$10,(COLUMN(G391)-1))*VLOOKUP($B391,'vehicle multiplier'!$B$12:$L$61,(COLUMN(G391)-1)),0)</f>
        <v>0</v>
      </c>
      <c r="H391" s="180">
        <f>ROUND(VLOOKUP($A391,'vehicle multiplier'!$B$2:$M$10,12)*VLOOKUP($A391,'vehicle multiplier'!$B$2:$M$10,(COLUMN(H391)-1))*VLOOKUP($B391,'vehicle multiplier'!$B$12:$L$61,(COLUMN(H391)-1)),0)</f>
        <v>0</v>
      </c>
      <c r="I391" s="180">
        <f>ROUND(VLOOKUP($A391,'vehicle multiplier'!$B$2:$M$10,12)*VLOOKUP($A391,'vehicle multiplier'!$B$2:$M$10,(COLUMN(I391)-1))*VLOOKUP($B391,'vehicle multiplier'!$B$12:$L$61,(COLUMN(I391)-1)),0)</f>
        <v>0</v>
      </c>
      <c r="J391" s="180">
        <f>ROUND(VLOOKUP($A391,'vehicle multiplier'!$B$2:$M$10,12)*VLOOKUP($A391,'vehicle multiplier'!$B$2:$M$10,(COLUMN(J391)-1))*VLOOKUP($B391,'vehicle multiplier'!$B$12:$L$61,(COLUMN(J391)-1)),0)</f>
        <v>0</v>
      </c>
      <c r="K391" s="180">
        <f>ROUND(VLOOKUP($A391,'vehicle multiplier'!$B$2:$M$10,12)*VLOOKUP($A391,'vehicle multiplier'!$B$2:$M$10,(COLUMN(K391)-1))*VLOOKUP($B391,'vehicle multiplier'!$B$12:$L$61,(COLUMN(K391)-1)),0)</f>
        <v>0</v>
      </c>
      <c r="L391" s="180">
        <f>ROUND(VLOOKUP($A391,'vehicle multiplier'!$B$2:$M$10,12)*VLOOKUP($A391,'vehicle multiplier'!$B$2:$M$10,(COLUMN(L391)-1))*VLOOKUP($B391,'vehicle multiplier'!$B$12:$L$61,(COLUMN(L391)-1)),0)</f>
        <v>0</v>
      </c>
    </row>
    <row r="392" spans="1:12" x14ac:dyDescent="0.15">
      <c r="A392" s="138" t="s">
        <v>635</v>
      </c>
      <c r="B392" s="138">
        <v>41</v>
      </c>
      <c r="C392" s="136">
        <f>ROUND(VLOOKUP($A392,'vehicle multiplier'!$B$2:$M$10,12)*VLOOKUP($A392,'vehicle multiplier'!$B$2:$M$10,(COLUMN(C392)-1))*VLOOKUP($B392,'vehicle multiplier'!$B$12:$L$61,(COLUMN(C392)-1)),0)</f>
        <v>3020</v>
      </c>
      <c r="D392" s="136">
        <f>ROUND(VLOOKUP($A392,'vehicle multiplier'!$B$2:$M$10,12)*VLOOKUP($A392,'vehicle multiplier'!$B$2:$M$10,(COLUMN(D392)-1))*VLOOKUP($B392,'vehicle multiplier'!$B$12:$L$61,(COLUMN(D392)-1)),0)</f>
        <v>755</v>
      </c>
      <c r="E392" s="136">
        <f>ROUND(VLOOKUP($A392,'vehicle multiplier'!$B$2:$M$10,12)*VLOOKUP($A392,'vehicle multiplier'!$B$2:$M$10,(COLUMN(E392)-1))*VLOOKUP($B392,'vehicle multiplier'!$B$12:$L$61,(COLUMN(E392)-1)),0)</f>
        <v>712</v>
      </c>
      <c r="F392" s="180">
        <f>ROUND(VLOOKUP($A392,'vehicle multiplier'!$B$2:$M$10,12)*VLOOKUP($A392,'vehicle multiplier'!$B$2:$M$10,(COLUMN(F392)-1))*VLOOKUP($B392,'vehicle multiplier'!$B$12:$L$61,(COLUMN(F392)-1)),0)</f>
        <v>0</v>
      </c>
      <c r="G392" s="180">
        <f>ROUND(VLOOKUP($A392,'vehicle multiplier'!$B$2:$M$10,12)*VLOOKUP($A392,'vehicle multiplier'!$B$2:$M$10,(COLUMN(G392)-1))*VLOOKUP($B392,'vehicle multiplier'!$B$12:$L$61,(COLUMN(G392)-1)),0)</f>
        <v>0</v>
      </c>
      <c r="H392" s="180">
        <f>ROUND(VLOOKUP($A392,'vehicle multiplier'!$B$2:$M$10,12)*VLOOKUP($A392,'vehicle multiplier'!$B$2:$M$10,(COLUMN(H392)-1))*VLOOKUP($B392,'vehicle multiplier'!$B$12:$L$61,(COLUMN(H392)-1)),0)</f>
        <v>0</v>
      </c>
      <c r="I392" s="180">
        <f>ROUND(VLOOKUP($A392,'vehicle multiplier'!$B$2:$M$10,12)*VLOOKUP($A392,'vehicle multiplier'!$B$2:$M$10,(COLUMN(I392)-1))*VLOOKUP($B392,'vehicle multiplier'!$B$12:$L$61,(COLUMN(I392)-1)),0)</f>
        <v>0</v>
      </c>
      <c r="J392" s="180">
        <f>ROUND(VLOOKUP($A392,'vehicle multiplier'!$B$2:$M$10,12)*VLOOKUP($A392,'vehicle multiplier'!$B$2:$M$10,(COLUMN(J392)-1))*VLOOKUP($B392,'vehicle multiplier'!$B$12:$L$61,(COLUMN(J392)-1)),0)</f>
        <v>0</v>
      </c>
      <c r="K392" s="180">
        <f>ROUND(VLOOKUP($A392,'vehicle multiplier'!$B$2:$M$10,12)*VLOOKUP($A392,'vehicle multiplier'!$B$2:$M$10,(COLUMN(K392)-1))*VLOOKUP($B392,'vehicle multiplier'!$B$12:$L$61,(COLUMN(K392)-1)),0)</f>
        <v>0</v>
      </c>
      <c r="L392" s="180">
        <f>ROUND(VLOOKUP($A392,'vehicle multiplier'!$B$2:$M$10,12)*VLOOKUP($A392,'vehicle multiplier'!$B$2:$M$10,(COLUMN(L392)-1))*VLOOKUP($B392,'vehicle multiplier'!$B$12:$L$61,(COLUMN(L392)-1)),0)</f>
        <v>0</v>
      </c>
    </row>
    <row r="393" spans="1:12" x14ac:dyDescent="0.15">
      <c r="A393" s="138" t="s">
        <v>635</v>
      </c>
      <c r="B393" s="138">
        <v>42</v>
      </c>
      <c r="C393" s="136">
        <f>ROUND(VLOOKUP($A393,'vehicle multiplier'!$B$2:$M$10,12)*VLOOKUP($A393,'vehicle multiplier'!$B$2:$M$10,(COLUMN(C393)-1))*VLOOKUP($B393,'vehicle multiplier'!$B$12:$L$61,(COLUMN(C393)-1)),0)</f>
        <v>3053</v>
      </c>
      <c r="D393" s="136">
        <f>ROUND(VLOOKUP($A393,'vehicle multiplier'!$B$2:$M$10,12)*VLOOKUP($A393,'vehicle multiplier'!$B$2:$M$10,(COLUMN(D393)-1))*VLOOKUP($B393,'vehicle multiplier'!$B$12:$L$61,(COLUMN(D393)-1)),0)</f>
        <v>763</v>
      </c>
      <c r="E393" s="136">
        <f>ROUND(VLOOKUP($A393,'vehicle multiplier'!$B$2:$M$10,12)*VLOOKUP($A393,'vehicle multiplier'!$B$2:$M$10,(COLUMN(E393)-1))*VLOOKUP($B393,'vehicle multiplier'!$B$12:$L$61,(COLUMN(E393)-1)),0)</f>
        <v>720</v>
      </c>
      <c r="F393" s="180">
        <f>ROUND(VLOOKUP($A393,'vehicle multiplier'!$B$2:$M$10,12)*VLOOKUP($A393,'vehicle multiplier'!$B$2:$M$10,(COLUMN(F393)-1))*VLOOKUP($B393,'vehicle multiplier'!$B$12:$L$61,(COLUMN(F393)-1)),0)</f>
        <v>0</v>
      </c>
      <c r="G393" s="180">
        <f>ROUND(VLOOKUP($A393,'vehicle multiplier'!$B$2:$M$10,12)*VLOOKUP($A393,'vehicle multiplier'!$B$2:$M$10,(COLUMN(G393)-1))*VLOOKUP($B393,'vehicle multiplier'!$B$12:$L$61,(COLUMN(G393)-1)),0)</f>
        <v>0</v>
      </c>
      <c r="H393" s="180">
        <f>ROUND(VLOOKUP($A393,'vehicle multiplier'!$B$2:$M$10,12)*VLOOKUP($A393,'vehicle multiplier'!$B$2:$M$10,(COLUMN(H393)-1))*VLOOKUP($B393,'vehicle multiplier'!$B$12:$L$61,(COLUMN(H393)-1)),0)</f>
        <v>0</v>
      </c>
      <c r="I393" s="180">
        <f>ROUND(VLOOKUP($A393,'vehicle multiplier'!$B$2:$M$10,12)*VLOOKUP($A393,'vehicle multiplier'!$B$2:$M$10,(COLUMN(I393)-1))*VLOOKUP($B393,'vehicle multiplier'!$B$12:$L$61,(COLUMN(I393)-1)),0)</f>
        <v>0</v>
      </c>
      <c r="J393" s="180">
        <f>ROUND(VLOOKUP($A393,'vehicle multiplier'!$B$2:$M$10,12)*VLOOKUP($A393,'vehicle multiplier'!$B$2:$M$10,(COLUMN(J393)-1))*VLOOKUP($B393,'vehicle multiplier'!$B$12:$L$61,(COLUMN(J393)-1)),0)</f>
        <v>0</v>
      </c>
      <c r="K393" s="180">
        <f>ROUND(VLOOKUP($A393,'vehicle multiplier'!$B$2:$M$10,12)*VLOOKUP($A393,'vehicle multiplier'!$B$2:$M$10,(COLUMN(K393)-1))*VLOOKUP($B393,'vehicle multiplier'!$B$12:$L$61,(COLUMN(K393)-1)),0)</f>
        <v>0</v>
      </c>
      <c r="L393" s="180">
        <f>ROUND(VLOOKUP($A393,'vehicle multiplier'!$B$2:$M$10,12)*VLOOKUP($A393,'vehicle multiplier'!$B$2:$M$10,(COLUMN(L393)-1))*VLOOKUP($B393,'vehicle multiplier'!$B$12:$L$61,(COLUMN(L393)-1)),0)</f>
        <v>0</v>
      </c>
    </row>
    <row r="394" spans="1:12" x14ac:dyDescent="0.15">
      <c r="A394" s="138" t="s">
        <v>635</v>
      </c>
      <c r="B394" s="138">
        <v>43</v>
      </c>
      <c r="C394" s="136">
        <f>ROUND(VLOOKUP($A394,'vehicle multiplier'!$B$2:$M$10,12)*VLOOKUP($A394,'vehicle multiplier'!$B$2:$M$10,(COLUMN(C394)-1))*VLOOKUP($B394,'vehicle multiplier'!$B$12:$L$61,(COLUMN(C394)-1)),0)</f>
        <v>3086</v>
      </c>
      <c r="D394" s="136">
        <f>ROUND(VLOOKUP($A394,'vehicle multiplier'!$B$2:$M$10,12)*VLOOKUP($A394,'vehicle multiplier'!$B$2:$M$10,(COLUMN(D394)-1))*VLOOKUP($B394,'vehicle multiplier'!$B$12:$L$61,(COLUMN(D394)-1)),0)</f>
        <v>771</v>
      </c>
      <c r="E394" s="136">
        <f>ROUND(VLOOKUP($A394,'vehicle multiplier'!$B$2:$M$10,12)*VLOOKUP($A394,'vehicle multiplier'!$B$2:$M$10,(COLUMN(E394)-1))*VLOOKUP($B394,'vehicle multiplier'!$B$12:$L$61,(COLUMN(E394)-1)),0)</f>
        <v>728</v>
      </c>
      <c r="F394" s="180">
        <f>ROUND(VLOOKUP($A394,'vehicle multiplier'!$B$2:$M$10,12)*VLOOKUP($A394,'vehicle multiplier'!$B$2:$M$10,(COLUMN(F394)-1))*VLOOKUP($B394,'vehicle multiplier'!$B$12:$L$61,(COLUMN(F394)-1)),0)</f>
        <v>0</v>
      </c>
      <c r="G394" s="180">
        <f>ROUND(VLOOKUP($A394,'vehicle multiplier'!$B$2:$M$10,12)*VLOOKUP($A394,'vehicle multiplier'!$B$2:$M$10,(COLUMN(G394)-1))*VLOOKUP($B394,'vehicle multiplier'!$B$12:$L$61,(COLUMN(G394)-1)),0)</f>
        <v>0</v>
      </c>
      <c r="H394" s="180">
        <f>ROUND(VLOOKUP($A394,'vehicle multiplier'!$B$2:$M$10,12)*VLOOKUP($A394,'vehicle multiplier'!$B$2:$M$10,(COLUMN(H394)-1))*VLOOKUP($B394,'vehicle multiplier'!$B$12:$L$61,(COLUMN(H394)-1)),0)</f>
        <v>0</v>
      </c>
      <c r="I394" s="180">
        <f>ROUND(VLOOKUP($A394,'vehicle multiplier'!$B$2:$M$10,12)*VLOOKUP($A394,'vehicle multiplier'!$B$2:$M$10,(COLUMN(I394)-1))*VLOOKUP($B394,'vehicle multiplier'!$B$12:$L$61,(COLUMN(I394)-1)),0)</f>
        <v>0</v>
      </c>
      <c r="J394" s="180">
        <f>ROUND(VLOOKUP($A394,'vehicle multiplier'!$B$2:$M$10,12)*VLOOKUP($A394,'vehicle multiplier'!$B$2:$M$10,(COLUMN(J394)-1))*VLOOKUP($B394,'vehicle multiplier'!$B$12:$L$61,(COLUMN(J394)-1)),0)</f>
        <v>0</v>
      </c>
      <c r="K394" s="180">
        <f>ROUND(VLOOKUP($A394,'vehicle multiplier'!$B$2:$M$10,12)*VLOOKUP($A394,'vehicle multiplier'!$B$2:$M$10,(COLUMN(K394)-1))*VLOOKUP($B394,'vehicle multiplier'!$B$12:$L$61,(COLUMN(K394)-1)),0)</f>
        <v>0</v>
      </c>
      <c r="L394" s="180">
        <f>ROUND(VLOOKUP($A394,'vehicle multiplier'!$B$2:$M$10,12)*VLOOKUP($A394,'vehicle multiplier'!$B$2:$M$10,(COLUMN(L394)-1))*VLOOKUP($B394,'vehicle multiplier'!$B$12:$L$61,(COLUMN(L394)-1)),0)</f>
        <v>0</v>
      </c>
    </row>
    <row r="395" spans="1:12" x14ac:dyDescent="0.15">
      <c r="A395" s="138" t="s">
        <v>635</v>
      </c>
      <c r="B395" s="138">
        <v>44</v>
      </c>
      <c r="C395" s="136">
        <f>ROUND(VLOOKUP($A395,'vehicle multiplier'!$B$2:$M$10,12)*VLOOKUP($A395,'vehicle multiplier'!$B$2:$M$10,(COLUMN(C395)-1))*VLOOKUP($B395,'vehicle multiplier'!$B$12:$L$61,(COLUMN(C395)-1)),0)</f>
        <v>3119</v>
      </c>
      <c r="D395" s="136">
        <f>ROUND(VLOOKUP($A395,'vehicle multiplier'!$B$2:$M$10,12)*VLOOKUP($A395,'vehicle multiplier'!$B$2:$M$10,(COLUMN(D395)-1))*VLOOKUP($B395,'vehicle multiplier'!$B$12:$L$61,(COLUMN(D395)-1)),0)</f>
        <v>780</v>
      </c>
      <c r="E395" s="136">
        <f>ROUND(VLOOKUP($A395,'vehicle multiplier'!$B$2:$M$10,12)*VLOOKUP($A395,'vehicle multiplier'!$B$2:$M$10,(COLUMN(E395)-1))*VLOOKUP($B395,'vehicle multiplier'!$B$12:$L$61,(COLUMN(E395)-1)),0)</f>
        <v>736</v>
      </c>
      <c r="F395" s="180">
        <f>ROUND(VLOOKUP($A395,'vehicle multiplier'!$B$2:$M$10,12)*VLOOKUP($A395,'vehicle multiplier'!$B$2:$M$10,(COLUMN(F395)-1))*VLOOKUP($B395,'vehicle multiplier'!$B$12:$L$61,(COLUMN(F395)-1)),0)</f>
        <v>0</v>
      </c>
      <c r="G395" s="180">
        <f>ROUND(VLOOKUP($A395,'vehicle multiplier'!$B$2:$M$10,12)*VLOOKUP($A395,'vehicle multiplier'!$B$2:$M$10,(COLUMN(G395)-1))*VLOOKUP($B395,'vehicle multiplier'!$B$12:$L$61,(COLUMN(G395)-1)),0)</f>
        <v>0</v>
      </c>
      <c r="H395" s="180">
        <f>ROUND(VLOOKUP($A395,'vehicle multiplier'!$B$2:$M$10,12)*VLOOKUP($A395,'vehicle multiplier'!$B$2:$M$10,(COLUMN(H395)-1))*VLOOKUP($B395,'vehicle multiplier'!$B$12:$L$61,(COLUMN(H395)-1)),0)</f>
        <v>0</v>
      </c>
      <c r="I395" s="180">
        <f>ROUND(VLOOKUP($A395,'vehicle multiplier'!$B$2:$M$10,12)*VLOOKUP($A395,'vehicle multiplier'!$B$2:$M$10,(COLUMN(I395)-1))*VLOOKUP($B395,'vehicle multiplier'!$B$12:$L$61,(COLUMN(I395)-1)),0)</f>
        <v>0</v>
      </c>
      <c r="J395" s="180">
        <f>ROUND(VLOOKUP($A395,'vehicle multiplier'!$B$2:$M$10,12)*VLOOKUP($A395,'vehicle multiplier'!$B$2:$M$10,(COLUMN(J395)-1))*VLOOKUP($B395,'vehicle multiplier'!$B$12:$L$61,(COLUMN(J395)-1)),0)</f>
        <v>0</v>
      </c>
      <c r="K395" s="180">
        <f>ROUND(VLOOKUP($A395,'vehicle multiplier'!$B$2:$M$10,12)*VLOOKUP($A395,'vehicle multiplier'!$B$2:$M$10,(COLUMN(K395)-1))*VLOOKUP($B395,'vehicle multiplier'!$B$12:$L$61,(COLUMN(K395)-1)),0)</f>
        <v>0</v>
      </c>
      <c r="L395" s="180">
        <f>ROUND(VLOOKUP($A395,'vehicle multiplier'!$B$2:$M$10,12)*VLOOKUP($A395,'vehicle multiplier'!$B$2:$M$10,(COLUMN(L395)-1))*VLOOKUP($B395,'vehicle multiplier'!$B$12:$L$61,(COLUMN(L395)-1)),0)</f>
        <v>0</v>
      </c>
    </row>
    <row r="396" spans="1:12" x14ac:dyDescent="0.15">
      <c r="A396" s="138" t="s">
        <v>635</v>
      </c>
      <c r="B396" s="138">
        <v>45</v>
      </c>
      <c r="C396" s="136">
        <f>ROUND(VLOOKUP($A396,'vehicle multiplier'!$B$2:$M$10,12)*VLOOKUP($A396,'vehicle multiplier'!$B$2:$M$10,(COLUMN(C396)-1))*VLOOKUP($B396,'vehicle multiplier'!$B$12:$L$61,(COLUMN(C396)-1)),0)</f>
        <v>3152</v>
      </c>
      <c r="D396" s="136">
        <f>ROUND(VLOOKUP($A396,'vehicle multiplier'!$B$2:$M$10,12)*VLOOKUP($A396,'vehicle multiplier'!$B$2:$M$10,(COLUMN(D396)-1))*VLOOKUP($B396,'vehicle multiplier'!$B$12:$L$61,(COLUMN(D396)-1)),0)</f>
        <v>788</v>
      </c>
      <c r="E396" s="136">
        <f>ROUND(VLOOKUP($A396,'vehicle multiplier'!$B$2:$M$10,12)*VLOOKUP($A396,'vehicle multiplier'!$B$2:$M$10,(COLUMN(E396)-1))*VLOOKUP($B396,'vehicle multiplier'!$B$12:$L$61,(COLUMN(E396)-1)),0)</f>
        <v>743</v>
      </c>
      <c r="F396" s="180">
        <f>ROUND(VLOOKUP($A396,'vehicle multiplier'!$B$2:$M$10,12)*VLOOKUP($A396,'vehicle multiplier'!$B$2:$M$10,(COLUMN(F396)-1))*VLOOKUP($B396,'vehicle multiplier'!$B$12:$L$61,(COLUMN(F396)-1)),0)</f>
        <v>0</v>
      </c>
      <c r="G396" s="180">
        <f>ROUND(VLOOKUP($A396,'vehicle multiplier'!$B$2:$M$10,12)*VLOOKUP($A396,'vehicle multiplier'!$B$2:$M$10,(COLUMN(G396)-1))*VLOOKUP($B396,'vehicle multiplier'!$B$12:$L$61,(COLUMN(G396)-1)),0)</f>
        <v>0</v>
      </c>
      <c r="H396" s="180">
        <f>ROUND(VLOOKUP($A396,'vehicle multiplier'!$B$2:$M$10,12)*VLOOKUP($A396,'vehicle multiplier'!$B$2:$M$10,(COLUMN(H396)-1))*VLOOKUP($B396,'vehicle multiplier'!$B$12:$L$61,(COLUMN(H396)-1)),0)</f>
        <v>0</v>
      </c>
      <c r="I396" s="180">
        <f>ROUND(VLOOKUP($A396,'vehicle multiplier'!$B$2:$M$10,12)*VLOOKUP($A396,'vehicle multiplier'!$B$2:$M$10,(COLUMN(I396)-1))*VLOOKUP($B396,'vehicle multiplier'!$B$12:$L$61,(COLUMN(I396)-1)),0)</f>
        <v>0</v>
      </c>
      <c r="J396" s="180">
        <f>ROUND(VLOOKUP($A396,'vehicle multiplier'!$B$2:$M$10,12)*VLOOKUP($A396,'vehicle multiplier'!$B$2:$M$10,(COLUMN(J396)-1))*VLOOKUP($B396,'vehicle multiplier'!$B$12:$L$61,(COLUMN(J396)-1)),0)</f>
        <v>0</v>
      </c>
      <c r="K396" s="180">
        <f>ROUND(VLOOKUP($A396,'vehicle multiplier'!$B$2:$M$10,12)*VLOOKUP($A396,'vehicle multiplier'!$B$2:$M$10,(COLUMN(K396)-1))*VLOOKUP($B396,'vehicle multiplier'!$B$12:$L$61,(COLUMN(K396)-1)),0)</f>
        <v>0</v>
      </c>
      <c r="L396" s="180">
        <f>ROUND(VLOOKUP($A396,'vehicle multiplier'!$B$2:$M$10,12)*VLOOKUP($A396,'vehicle multiplier'!$B$2:$M$10,(COLUMN(L396)-1))*VLOOKUP($B396,'vehicle multiplier'!$B$12:$L$61,(COLUMN(L396)-1)),0)</f>
        <v>0</v>
      </c>
    </row>
    <row r="397" spans="1:12" x14ac:dyDescent="0.15">
      <c r="A397" s="138" t="s">
        <v>635</v>
      </c>
      <c r="B397" s="138">
        <v>46</v>
      </c>
      <c r="C397" s="136">
        <f>ROUND(VLOOKUP($A397,'vehicle multiplier'!$B$2:$M$10,12)*VLOOKUP($A397,'vehicle multiplier'!$B$2:$M$10,(COLUMN(C397)-1))*VLOOKUP($B397,'vehicle multiplier'!$B$12:$L$61,(COLUMN(C397)-1)),0)</f>
        <v>3186</v>
      </c>
      <c r="D397" s="136">
        <f>ROUND(VLOOKUP($A397,'vehicle multiplier'!$B$2:$M$10,12)*VLOOKUP($A397,'vehicle multiplier'!$B$2:$M$10,(COLUMN(D397)-1))*VLOOKUP($B397,'vehicle multiplier'!$B$12:$L$61,(COLUMN(D397)-1)),0)</f>
        <v>796</v>
      </c>
      <c r="E397" s="136">
        <f>ROUND(VLOOKUP($A397,'vehicle multiplier'!$B$2:$M$10,12)*VLOOKUP($A397,'vehicle multiplier'!$B$2:$M$10,(COLUMN(E397)-1))*VLOOKUP($B397,'vehicle multiplier'!$B$12:$L$61,(COLUMN(E397)-1)),0)</f>
        <v>751</v>
      </c>
      <c r="F397" s="180">
        <f>ROUND(VLOOKUP($A397,'vehicle multiplier'!$B$2:$M$10,12)*VLOOKUP($A397,'vehicle multiplier'!$B$2:$M$10,(COLUMN(F397)-1))*VLOOKUP($B397,'vehicle multiplier'!$B$12:$L$61,(COLUMN(F397)-1)),0)</f>
        <v>0</v>
      </c>
      <c r="G397" s="180">
        <f>ROUND(VLOOKUP($A397,'vehicle multiplier'!$B$2:$M$10,12)*VLOOKUP($A397,'vehicle multiplier'!$B$2:$M$10,(COLUMN(G397)-1))*VLOOKUP($B397,'vehicle multiplier'!$B$12:$L$61,(COLUMN(G397)-1)),0)</f>
        <v>0</v>
      </c>
      <c r="H397" s="180">
        <f>ROUND(VLOOKUP($A397,'vehicle multiplier'!$B$2:$M$10,12)*VLOOKUP($A397,'vehicle multiplier'!$B$2:$M$10,(COLUMN(H397)-1))*VLOOKUP($B397,'vehicle multiplier'!$B$12:$L$61,(COLUMN(H397)-1)),0)</f>
        <v>0</v>
      </c>
      <c r="I397" s="180">
        <f>ROUND(VLOOKUP($A397,'vehicle multiplier'!$B$2:$M$10,12)*VLOOKUP($A397,'vehicle multiplier'!$B$2:$M$10,(COLUMN(I397)-1))*VLOOKUP($B397,'vehicle multiplier'!$B$12:$L$61,(COLUMN(I397)-1)),0)</f>
        <v>0</v>
      </c>
      <c r="J397" s="180">
        <f>ROUND(VLOOKUP($A397,'vehicle multiplier'!$B$2:$M$10,12)*VLOOKUP($A397,'vehicle multiplier'!$B$2:$M$10,(COLUMN(J397)-1))*VLOOKUP($B397,'vehicle multiplier'!$B$12:$L$61,(COLUMN(J397)-1)),0)</f>
        <v>0</v>
      </c>
      <c r="K397" s="180">
        <f>ROUND(VLOOKUP($A397,'vehicle multiplier'!$B$2:$M$10,12)*VLOOKUP($A397,'vehicle multiplier'!$B$2:$M$10,(COLUMN(K397)-1))*VLOOKUP($B397,'vehicle multiplier'!$B$12:$L$61,(COLUMN(K397)-1)),0)</f>
        <v>0</v>
      </c>
      <c r="L397" s="180">
        <f>ROUND(VLOOKUP($A397,'vehicle multiplier'!$B$2:$M$10,12)*VLOOKUP($A397,'vehicle multiplier'!$B$2:$M$10,(COLUMN(L397)-1))*VLOOKUP($B397,'vehicle multiplier'!$B$12:$L$61,(COLUMN(L397)-1)),0)</f>
        <v>0</v>
      </c>
    </row>
    <row r="398" spans="1:12" x14ac:dyDescent="0.15">
      <c r="A398" s="138" t="s">
        <v>635</v>
      </c>
      <c r="B398" s="138">
        <v>47</v>
      </c>
      <c r="C398" s="136">
        <f>ROUND(VLOOKUP($A398,'vehicle multiplier'!$B$2:$M$10,12)*VLOOKUP($A398,'vehicle multiplier'!$B$2:$M$10,(COLUMN(C398)-1))*VLOOKUP($B398,'vehicle multiplier'!$B$12:$L$61,(COLUMN(C398)-1)),0)</f>
        <v>3219</v>
      </c>
      <c r="D398" s="136">
        <f>ROUND(VLOOKUP($A398,'vehicle multiplier'!$B$2:$M$10,12)*VLOOKUP($A398,'vehicle multiplier'!$B$2:$M$10,(COLUMN(D398)-1))*VLOOKUP($B398,'vehicle multiplier'!$B$12:$L$61,(COLUMN(D398)-1)),0)</f>
        <v>805</v>
      </c>
      <c r="E398" s="136">
        <f>ROUND(VLOOKUP($A398,'vehicle multiplier'!$B$2:$M$10,12)*VLOOKUP($A398,'vehicle multiplier'!$B$2:$M$10,(COLUMN(E398)-1))*VLOOKUP($B398,'vehicle multiplier'!$B$12:$L$61,(COLUMN(E398)-1)),0)</f>
        <v>759</v>
      </c>
      <c r="F398" s="180">
        <f>ROUND(VLOOKUP($A398,'vehicle multiplier'!$B$2:$M$10,12)*VLOOKUP($A398,'vehicle multiplier'!$B$2:$M$10,(COLUMN(F398)-1))*VLOOKUP($B398,'vehicle multiplier'!$B$12:$L$61,(COLUMN(F398)-1)),0)</f>
        <v>0</v>
      </c>
      <c r="G398" s="180">
        <f>ROUND(VLOOKUP($A398,'vehicle multiplier'!$B$2:$M$10,12)*VLOOKUP($A398,'vehicle multiplier'!$B$2:$M$10,(COLUMN(G398)-1))*VLOOKUP($B398,'vehicle multiplier'!$B$12:$L$61,(COLUMN(G398)-1)),0)</f>
        <v>0</v>
      </c>
      <c r="H398" s="180">
        <f>ROUND(VLOOKUP($A398,'vehicle multiplier'!$B$2:$M$10,12)*VLOOKUP($A398,'vehicle multiplier'!$B$2:$M$10,(COLUMN(H398)-1))*VLOOKUP($B398,'vehicle multiplier'!$B$12:$L$61,(COLUMN(H398)-1)),0)</f>
        <v>0</v>
      </c>
      <c r="I398" s="180">
        <f>ROUND(VLOOKUP($A398,'vehicle multiplier'!$B$2:$M$10,12)*VLOOKUP($A398,'vehicle multiplier'!$B$2:$M$10,(COLUMN(I398)-1))*VLOOKUP($B398,'vehicle multiplier'!$B$12:$L$61,(COLUMN(I398)-1)),0)</f>
        <v>0</v>
      </c>
      <c r="J398" s="180">
        <f>ROUND(VLOOKUP($A398,'vehicle multiplier'!$B$2:$M$10,12)*VLOOKUP($A398,'vehicle multiplier'!$B$2:$M$10,(COLUMN(J398)-1))*VLOOKUP($B398,'vehicle multiplier'!$B$12:$L$61,(COLUMN(J398)-1)),0)</f>
        <v>0</v>
      </c>
      <c r="K398" s="180">
        <f>ROUND(VLOOKUP($A398,'vehicle multiplier'!$B$2:$M$10,12)*VLOOKUP($A398,'vehicle multiplier'!$B$2:$M$10,(COLUMN(K398)-1))*VLOOKUP($B398,'vehicle multiplier'!$B$12:$L$61,(COLUMN(K398)-1)),0)</f>
        <v>0</v>
      </c>
      <c r="L398" s="180">
        <f>ROUND(VLOOKUP($A398,'vehicle multiplier'!$B$2:$M$10,12)*VLOOKUP($A398,'vehicle multiplier'!$B$2:$M$10,(COLUMN(L398)-1))*VLOOKUP($B398,'vehicle multiplier'!$B$12:$L$61,(COLUMN(L398)-1)),0)</f>
        <v>0</v>
      </c>
    </row>
    <row r="399" spans="1:12" x14ac:dyDescent="0.15">
      <c r="A399" s="138" t="s">
        <v>635</v>
      </c>
      <c r="B399" s="138">
        <v>48</v>
      </c>
      <c r="C399" s="136">
        <f>ROUND(VLOOKUP($A399,'vehicle multiplier'!$B$2:$M$10,12)*VLOOKUP($A399,'vehicle multiplier'!$B$2:$M$10,(COLUMN(C399)-1))*VLOOKUP($B399,'vehicle multiplier'!$B$12:$L$61,(COLUMN(C399)-1)),0)</f>
        <v>3252</v>
      </c>
      <c r="D399" s="136">
        <f>ROUND(VLOOKUP($A399,'vehicle multiplier'!$B$2:$M$10,12)*VLOOKUP($A399,'vehicle multiplier'!$B$2:$M$10,(COLUMN(D399)-1))*VLOOKUP($B399,'vehicle multiplier'!$B$12:$L$61,(COLUMN(D399)-1)),0)</f>
        <v>813</v>
      </c>
      <c r="E399" s="136">
        <f>ROUND(VLOOKUP($A399,'vehicle multiplier'!$B$2:$M$10,12)*VLOOKUP($A399,'vehicle multiplier'!$B$2:$M$10,(COLUMN(E399)-1))*VLOOKUP($B399,'vehicle multiplier'!$B$12:$L$61,(COLUMN(E399)-1)),0)</f>
        <v>767</v>
      </c>
      <c r="F399" s="180">
        <f>ROUND(VLOOKUP($A399,'vehicle multiplier'!$B$2:$M$10,12)*VLOOKUP($A399,'vehicle multiplier'!$B$2:$M$10,(COLUMN(F399)-1))*VLOOKUP($B399,'vehicle multiplier'!$B$12:$L$61,(COLUMN(F399)-1)),0)</f>
        <v>0</v>
      </c>
      <c r="G399" s="180">
        <f>ROUND(VLOOKUP($A399,'vehicle multiplier'!$B$2:$M$10,12)*VLOOKUP($A399,'vehicle multiplier'!$B$2:$M$10,(COLUMN(G399)-1))*VLOOKUP($B399,'vehicle multiplier'!$B$12:$L$61,(COLUMN(G399)-1)),0)</f>
        <v>0</v>
      </c>
      <c r="H399" s="180">
        <f>ROUND(VLOOKUP($A399,'vehicle multiplier'!$B$2:$M$10,12)*VLOOKUP($A399,'vehicle multiplier'!$B$2:$M$10,(COLUMN(H399)-1))*VLOOKUP($B399,'vehicle multiplier'!$B$12:$L$61,(COLUMN(H399)-1)),0)</f>
        <v>0</v>
      </c>
      <c r="I399" s="180">
        <f>ROUND(VLOOKUP($A399,'vehicle multiplier'!$B$2:$M$10,12)*VLOOKUP($A399,'vehicle multiplier'!$B$2:$M$10,(COLUMN(I399)-1))*VLOOKUP($B399,'vehicle multiplier'!$B$12:$L$61,(COLUMN(I399)-1)),0)</f>
        <v>0</v>
      </c>
      <c r="J399" s="180">
        <f>ROUND(VLOOKUP($A399,'vehicle multiplier'!$B$2:$M$10,12)*VLOOKUP($A399,'vehicle multiplier'!$B$2:$M$10,(COLUMN(J399)-1))*VLOOKUP($B399,'vehicle multiplier'!$B$12:$L$61,(COLUMN(J399)-1)),0)</f>
        <v>0</v>
      </c>
      <c r="K399" s="180">
        <f>ROUND(VLOOKUP($A399,'vehicle multiplier'!$B$2:$M$10,12)*VLOOKUP($A399,'vehicle multiplier'!$B$2:$M$10,(COLUMN(K399)-1))*VLOOKUP($B399,'vehicle multiplier'!$B$12:$L$61,(COLUMN(K399)-1)),0)</f>
        <v>0</v>
      </c>
      <c r="L399" s="180">
        <f>ROUND(VLOOKUP($A399,'vehicle multiplier'!$B$2:$M$10,12)*VLOOKUP($A399,'vehicle multiplier'!$B$2:$M$10,(COLUMN(L399)-1))*VLOOKUP($B399,'vehicle multiplier'!$B$12:$L$61,(COLUMN(L399)-1)),0)</f>
        <v>0</v>
      </c>
    </row>
    <row r="400" spans="1:12" x14ac:dyDescent="0.15">
      <c r="A400" s="138" t="s">
        <v>635</v>
      </c>
      <c r="B400" s="138">
        <v>49</v>
      </c>
      <c r="C400" s="136">
        <f>ROUND(VLOOKUP($A400,'vehicle multiplier'!$B$2:$M$10,12)*VLOOKUP($A400,'vehicle multiplier'!$B$2:$M$10,(COLUMN(C400)-1))*VLOOKUP($B400,'vehicle multiplier'!$B$12:$L$61,(COLUMN(C400)-1)),0)</f>
        <v>3285</v>
      </c>
      <c r="D400" s="136">
        <f>ROUND(VLOOKUP($A400,'vehicle multiplier'!$B$2:$M$10,12)*VLOOKUP($A400,'vehicle multiplier'!$B$2:$M$10,(COLUMN(D400)-1))*VLOOKUP($B400,'vehicle multiplier'!$B$12:$L$61,(COLUMN(D400)-1)),0)</f>
        <v>821</v>
      </c>
      <c r="E400" s="136">
        <f>ROUND(VLOOKUP($A400,'vehicle multiplier'!$B$2:$M$10,12)*VLOOKUP($A400,'vehicle multiplier'!$B$2:$M$10,(COLUMN(E400)-1))*VLOOKUP($B400,'vehicle multiplier'!$B$12:$L$61,(COLUMN(E400)-1)),0)</f>
        <v>775</v>
      </c>
      <c r="F400" s="180">
        <f>ROUND(VLOOKUP($A400,'vehicle multiplier'!$B$2:$M$10,12)*VLOOKUP($A400,'vehicle multiplier'!$B$2:$M$10,(COLUMN(F400)-1))*VLOOKUP($B400,'vehicle multiplier'!$B$12:$L$61,(COLUMN(F400)-1)),0)</f>
        <v>0</v>
      </c>
      <c r="G400" s="180">
        <f>ROUND(VLOOKUP($A400,'vehicle multiplier'!$B$2:$M$10,12)*VLOOKUP($A400,'vehicle multiplier'!$B$2:$M$10,(COLUMN(G400)-1))*VLOOKUP($B400,'vehicle multiplier'!$B$12:$L$61,(COLUMN(G400)-1)),0)</f>
        <v>0</v>
      </c>
      <c r="H400" s="180">
        <f>ROUND(VLOOKUP($A400,'vehicle multiplier'!$B$2:$M$10,12)*VLOOKUP($A400,'vehicle multiplier'!$B$2:$M$10,(COLUMN(H400)-1))*VLOOKUP($B400,'vehicle multiplier'!$B$12:$L$61,(COLUMN(H400)-1)),0)</f>
        <v>0</v>
      </c>
      <c r="I400" s="180">
        <f>ROUND(VLOOKUP($A400,'vehicle multiplier'!$B$2:$M$10,12)*VLOOKUP($A400,'vehicle multiplier'!$B$2:$M$10,(COLUMN(I400)-1))*VLOOKUP($B400,'vehicle multiplier'!$B$12:$L$61,(COLUMN(I400)-1)),0)</f>
        <v>0</v>
      </c>
      <c r="J400" s="180">
        <f>ROUND(VLOOKUP($A400,'vehicle multiplier'!$B$2:$M$10,12)*VLOOKUP($A400,'vehicle multiplier'!$B$2:$M$10,(COLUMN(J400)-1))*VLOOKUP($B400,'vehicle multiplier'!$B$12:$L$61,(COLUMN(J400)-1)),0)</f>
        <v>0</v>
      </c>
      <c r="K400" s="180">
        <f>ROUND(VLOOKUP($A400,'vehicle multiplier'!$B$2:$M$10,12)*VLOOKUP($A400,'vehicle multiplier'!$B$2:$M$10,(COLUMN(K400)-1))*VLOOKUP($B400,'vehicle multiplier'!$B$12:$L$61,(COLUMN(K400)-1)),0)</f>
        <v>0</v>
      </c>
      <c r="L400" s="180">
        <f>ROUND(VLOOKUP($A400,'vehicle multiplier'!$B$2:$M$10,12)*VLOOKUP($A400,'vehicle multiplier'!$B$2:$M$10,(COLUMN(L400)-1))*VLOOKUP($B400,'vehicle multiplier'!$B$12:$L$61,(COLUMN(L400)-1)),0)</f>
        <v>0</v>
      </c>
    </row>
    <row r="401" spans="1:12" x14ac:dyDescent="0.15">
      <c r="A401" s="138" t="s">
        <v>635</v>
      </c>
      <c r="B401" s="138">
        <v>50</v>
      </c>
      <c r="C401" s="136">
        <f>ROUND(VLOOKUP($A401,'vehicle multiplier'!$B$2:$M$10,12)*VLOOKUP($A401,'vehicle multiplier'!$B$2:$M$10,(COLUMN(C401)-1))*VLOOKUP($B401,'vehicle multiplier'!$B$12:$L$61,(COLUMN(C401)-1)),0)</f>
        <v>3318</v>
      </c>
      <c r="D401" s="136">
        <f>ROUND(VLOOKUP($A401,'vehicle multiplier'!$B$2:$M$10,12)*VLOOKUP($A401,'vehicle multiplier'!$B$2:$M$10,(COLUMN(D401)-1))*VLOOKUP($B401,'vehicle multiplier'!$B$12:$L$61,(COLUMN(D401)-1)),0)</f>
        <v>830</v>
      </c>
      <c r="E401" s="136">
        <f>ROUND(VLOOKUP($A401,'vehicle multiplier'!$B$2:$M$10,12)*VLOOKUP($A401,'vehicle multiplier'!$B$2:$M$10,(COLUMN(E401)-1))*VLOOKUP($B401,'vehicle multiplier'!$B$12:$L$61,(COLUMN(E401)-1)),0)</f>
        <v>783</v>
      </c>
      <c r="F401" s="180">
        <f>ROUND(VLOOKUP($A401,'vehicle multiplier'!$B$2:$M$10,12)*VLOOKUP($A401,'vehicle multiplier'!$B$2:$M$10,(COLUMN(F401)-1))*VLOOKUP($B401,'vehicle multiplier'!$B$12:$L$61,(COLUMN(F401)-1)),0)</f>
        <v>0</v>
      </c>
      <c r="G401" s="180">
        <f>ROUND(VLOOKUP($A401,'vehicle multiplier'!$B$2:$M$10,12)*VLOOKUP($A401,'vehicle multiplier'!$B$2:$M$10,(COLUMN(G401)-1))*VLOOKUP($B401,'vehicle multiplier'!$B$12:$L$61,(COLUMN(G401)-1)),0)</f>
        <v>0</v>
      </c>
      <c r="H401" s="180">
        <f>ROUND(VLOOKUP($A401,'vehicle multiplier'!$B$2:$M$10,12)*VLOOKUP($A401,'vehicle multiplier'!$B$2:$M$10,(COLUMN(H401)-1))*VLOOKUP($B401,'vehicle multiplier'!$B$12:$L$61,(COLUMN(H401)-1)),0)</f>
        <v>0</v>
      </c>
      <c r="I401" s="180">
        <f>ROUND(VLOOKUP($A401,'vehicle multiplier'!$B$2:$M$10,12)*VLOOKUP($A401,'vehicle multiplier'!$B$2:$M$10,(COLUMN(I401)-1))*VLOOKUP($B401,'vehicle multiplier'!$B$12:$L$61,(COLUMN(I401)-1)),0)</f>
        <v>0</v>
      </c>
      <c r="J401" s="180">
        <f>ROUND(VLOOKUP($A401,'vehicle multiplier'!$B$2:$M$10,12)*VLOOKUP($A401,'vehicle multiplier'!$B$2:$M$10,(COLUMN(J401)-1))*VLOOKUP($B401,'vehicle multiplier'!$B$12:$L$61,(COLUMN(J401)-1)),0)</f>
        <v>0</v>
      </c>
      <c r="K401" s="180">
        <f>ROUND(VLOOKUP($A401,'vehicle multiplier'!$B$2:$M$10,12)*VLOOKUP($A401,'vehicle multiplier'!$B$2:$M$10,(COLUMN(K401)-1))*VLOOKUP($B401,'vehicle multiplier'!$B$12:$L$61,(COLUMN(K401)-1)),0)</f>
        <v>0</v>
      </c>
      <c r="L401" s="180">
        <f>ROUND(VLOOKUP($A401,'vehicle multiplier'!$B$2:$M$10,12)*VLOOKUP($A401,'vehicle multiplier'!$B$2:$M$10,(COLUMN(L401)-1))*VLOOKUP($B401,'vehicle multiplier'!$B$12:$L$61,(COLUMN(L401)-1)),0)</f>
        <v>0</v>
      </c>
    </row>
    <row r="402" spans="1:12" x14ac:dyDescent="0.15">
      <c r="A402" s="138" t="s">
        <v>638</v>
      </c>
      <c r="B402" s="138">
        <v>1</v>
      </c>
      <c r="C402" s="136">
        <f>ROUND(VLOOKUP($A402,'vehicle multiplier'!$B$2:$M$10,12)*VLOOKUP($A402,'vehicle multiplier'!$B$2:$M$10,(COLUMN(C402)-1))*VLOOKUP($B402,'vehicle multiplier'!$B$12:$L$61,(COLUMN(C402)-1)),0)</f>
        <v>1862</v>
      </c>
      <c r="D402" s="136">
        <f>ROUND(VLOOKUP($A402,'vehicle multiplier'!$B$2:$M$10,12)*VLOOKUP($A402,'vehicle multiplier'!$B$2:$M$10,(COLUMN(D402)-1))*VLOOKUP($B402,'vehicle multiplier'!$B$12:$L$61,(COLUMN(D402)-1)),0)</f>
        <v>381</v>
      </c>
      <c r="E402" s="136">
        <f>ROUND(VLOOKUP($A402,'vehicle multiplier'!$B$2:$M$10,12)*VLOOKUP($A402,'vehicle multiplier'!$B$2:$M$10,(COLUMN(E402)-1))*VLOOKUP($B402,'vehicle multiplier'!$B$12:$L$61,(COLUMN(E402)-1)),0)</f>
        <v>399</v>
      </c>
      <c r="F402" s="180">
        <f>ROUND(VLOOKUP($A402,'vehicle multiplier'!$B$2:$M$10,12)*VLOOKUP($A402,'vehicle multiplier'!$B$2:$M$10,(COLUMN(F402)-1))*VLOOKUP($B402,'vehicle multiplier'!$B$12:$L$61,(COLUMN(F402)-1)),0)</f>
        <v>0</v>
      </c>
      <c r="G402" s="180">
        <f>ROUND(VLOOKUP($A402,'vehicle multiplier'!$B$2:$M$10,12)*VLOOKUP($A402,'vehicle multiplier'!$B$2:$M$10,(COLUMN(G402)-1))*VLOOKUP($B402,'vehicle multiplier'!$B$12:$L$61,(COLUMN(G402)-1)),0)</f>
        <v>0</v>
      </c>
      <c r="H402" s="180">
        <f>ROUND(VLOOKUP($A402,'vehicle multiplier'!$B$2:$M$10,12)*VLOOKUP($A402,'vehicle multiplier'!$B$2:$M$10,(COLUMN(H402)-1))*VLOOKUP($B402,'vehicle multiplier'!$B$12:$L$61,(COLUMN(H402)-1)),0)</f>
        <v>0</v>
      </c>
      <c r="I402" s="180">
        <f>ROUND(VLOOKUP($A402,'vehicle multiplier'!$B$2:$M$10,12)*VLOOKUP($A402,'vehicle multiplier'!$B$2:$M$10,(COLUMN(I402)-1))*VLOOKUP($B402,'vehicle multiplier'!$B$12:$L$61,(COLUMN(I402)-1)),0)</f>
        <v>0</v>
      </c>
      <c r="J402" s="180">
        <f>ROUND(VLOOKUP($A402,'vehicle multiplier'!$B$2:$M$10,12)*VLOOKUP($A402,'vehicle multiplier'!$B$2:$M$10,(COLUMN(J402)-1))*VLOOKUP($B402,'vehicle multiplier'!$B$12:$L$61,(COLUMN(J402)-1)),0)</f>
        <v>0</v>
      </c>
      <c r="K402" s="180">
        <f>ROUND(VLOOKUP($A402,'vehicle multiplier'!$B$2:$M$10,12)*VLOOKUP($A402,'vehicle multiplier'!$B$2:$M$10,(COLUMN(K402)-1))*VLOOKUP($B402,'vehicle multiplier'!$B$12:$L$61,(COLUMN(K402)-1)),0)</f>
        <v>0</v>
      </c>
      <c r="L402" s="180">
        <f>ROUND(VLOOKUP($A402,'vehicle multiplier'!$B$2:$M$10,12)*VLOOKUP($A402,'vehicle multiplier'!$B$2:$M$10,(COLUMN(L402)-1))*VLOOKUP($B402,'vehicle multiplier'!$B$12:$L$61,(COLUMN(L402)-1)),0)</f>
        <v>0</v>
      </c>
    </row>
    <row r="403" spans="1:12" x14ac:dyDescent="0.15">
      <c r="A403" s="138" t="s">
        <v>638</v>
      </c>
      <c r="B403" s="138">
        <v>2</v>
      </c>
      <c r="C403" s="136">
        <f>ROUND(VLOOKUP($A403,'vehicle multiplier'!$B$2:$M$10,12)*VLOOKUP($A403,'vehicle multiplier'!$B$2:$M$10,(COLUMN(C403)-1))*VLOOKUP($B403,'vehicle multiplier'!$B$12:$L$61,(COLUMN(C403)-1)),0)</f>
        <v>1898</v>
      </c>
      <c r="D403" s="136">
        <f>ROUND(VLOOKUP($A403,'vehicle multiplier'!$B$2:$M$10,12)*VLOOKUP($A403,'vehicle multiplier'!$B$2:$M$10,(COLUMN(D403)-1))*VLOOKUP($B403,'vehicle multiplier'!$B$12:$L$61,(COLUMN(D403)-1)),0)</f>
        <v>388</v>
      </c>
      <c r="E403" s="136">
        <f>ROUND(VLOOKUP($A403,'vehicle multiplier'!$B$2:$M$10,12)*VLOOKUP($A403,'vehicle multiplier'!$B$2:$M$10,(COLUMN(E403)-1))*VLOOKUP($B403,'vehicle multiplier'!$B$12:$L$61,(COLUMN(E403)-1)),0)</f>
        <v>407</v>
      </c>
      <c r="F403" s="180">
        <f>ROUND(VLOOKUP($A403,'vehicle multiplier'!$B$2:$M$10,12)*VLOOKUP($A403,'vehicle multiplier'!$B$2:$M$10,(COLUMN(F403)-1))*VLOOKUP($B403,'vehicle multiplier'!$B$12:$L$61,(COLUMN(F403)-1)),0)</f>
        <v>0</v>
      </c>
      <c r="G403" s="180">
        <f>ROUND(VLOOKUP($A403,'vehicle multiplier'!$B$2:$M$10,12)*VLOOKUP($A403,'vehicle multiplier'!$B$2:$M$10,(COLUMN(G403)-1))*VLOOKUP($B403,'vehicle multiplier'!$B$12:$L$61,(COLUMN(G403)-1)),0)</f>
        <v>0</v>
      </c>
      <c r="H403" s="180">
        <f>ROUND(VLOOKUP($A403,'vehicle multiplier'!$B$2:$M$10,12)*VLOOKUP($A403,'vehicle multiplier'!$B$2:$M$10,(COLUMN(H403)-1))*VLOOKUP($B403,'vehicle multiplier'!$B$12:$L$61,(COLUMN(H403)-1)),0)</f>
        <v>0</v>
      </c>
      <c r="I403" s="180">
        <f>ROUND(VLOOKUP($A403,'vehicle multiplier'!$B$2:$M$10,12)*VLOOKUP($A403,'vehicle multiplier'!$B$2:$M$10,(COLUMN(I403)-1))*VLOOKUP($B403,'vehicle multiplier'!$B$12:$L$61,(COLUMN(I403)-1)),0)</f>
        <v>0</v>
      </c>
      <c r="J403" s="180">
        <f>ROUND(VLOOKUP($A403,'vehicle multiplier'!$B$2:$M$10,12)*VLOOKUP($A403,'vehicle multiplier'!$B$2:$M$10,(COLUMN(J403)-1))*VLOOKUP($B403,'vehicle multiplier'!$B$12:$L$61,(COLUMN(J403)-1)),0)</f>
        <v>0</v>
      </c>
      <c r="K403" s="180">
        <f>ROUND(VLOOKUP($A403,'vehicle multiplier'!$B$2:$M$10,12)*VLOOKUP($A403,'vehicle multiplier'!$B$2:$M$10,(COLUMN(K403)-1))*VLOOKUP($B403,'vehicle multiplier'!$B$12:$L$61,(COLUMN(K403)-1)),0)</f>
        <v>0</v>
      </c>
      <c r="L403" s="180">
        <f>ROUND(VLOOKUP($A403,'vehicle multiplier'!$B$2:$M$10,12)*VLOOKUP($A403,'vehicle multiplier'!$B$2:$M$10,(COLUMN(L403)-1))*VLOOKUP($B403,'vehicle multiplier'!$B$12:$L$61,(COLUMN(L403)-1)),0)</f>
        <v>0</v>
      </c>
    </row>
    <row r="404" spans="1:12" x14ac:dyDescent="0.15">
      <c r="A404" s="138" t="s">
        <v>638</v>
      </c>
      <c r="B404" s="138">
        <v>3</v>
      </c>
      <c r="C404" s="136">
        <f>ROUND(VLOOKUP($A404,'vehicle multiplier'!$B$2:$M$10,12)*VLOOKUP($A404,'vehicle multiplier'!$B$2:$M$10,(COLUMN(C404)-1))*VLOOKUP($B404,'vehicle multiplier'!$B$12:$L$61,(COLUMN(C404)-1)),0)</f>
        <v>1935</v>
      </c>
      <c r="D404" s="136">
        <f>ROUND(VLOOKUP($A404,'vehicle multiplier'!$B$2:$M$10,12)*VLOOKUP($A404,'vehicle multiplier'!$B$2:$M$10,(COLUMN(D404)-1))*VLOOKUP($B404,'vehicle multiplier'!$B$12:$L$61,(COLUMN(D404)-1)),0)</f>
        <v>396</v>
      </c>
      <c r="E404" s="136">
        <f>ROUND(VLOOKUP($A404,'vehicle multiplier'!$B$2:$M$10,12)*VLOOKUP($A404,'vehicle multiplier'!$B$2:$M$10,(COLUMN(E404)-1))*VLOOKUP($B404,'vehicle multiplier'!$B$12:$L$61,(COLUMN(E404)-1)),0)</f>
        <v>415</v>
      </c>
      <c r="F404" s="180">
        <f>ROUND(VLOOKUP($A404,'vehicle multiplier'!$B$2:$M$10,12)*VLOOKUP($A404,'vehicle multiplier'!$B$2:$M$10,(COLUMN(F404)-1))*VLOOKUP($B404,'vehicle multiplier'!$B$12:$L$61,(COLUMN(F404)-1)),0)</f>
        <v>0</v>
      </c>
      <c r="G404" s="180">
        <f>ROUND(VLOOKUP($A404,'vehicle multiplier'!$B$2:$M$10,12)*VLOOKUP($A404,'vehicle multiplier'!$B$2:$M$10,(COLUMN(G404)-1))*VLOOKUP($B404,'vehicle multiplier'!$B$12:$L$61,(COLUMN(G404)-1)),0)</f>
        <v>0</v>
      </c>
      <c r="H404" s="180">
        <f>ROUND(VLOOKUP($A404,'vehicle multiplier'!$B$2:$M$10,12)*VLOOKUP($A404,'vehicle multiplier'!$B$2:$M$10,(COLUMN(H404)-1))*VLOOKUP($B404,'vehicle multiplier'!$B$12:$L$61,(COLUMN(H404)-1)),0)</f>
        <v>0</v>
      </c>
      <c r="I404" s="180">
        <f>ROUND(VLOOKUP($A404,'vehicle multiplier'!$B$2:$M$10,12)*VLOOKUP($A404,'vehicle multiplier'!$B$2:$M$10,(COLUMN(I404)-1))*VLOOKUP($B404,'vehicle multiplier'!$B$12:$L$61,(COLUMN(I404)-1)),0)</f>
        <v>0</v>
      </c>
      <c r="J404" s="180">
        <f>ROUND(VLOOKUP($A404,'vehicle multiplier'!$B$2:$M$10,12)*VLOOKUP($A404,'vehicle multiplier'!$B$2:$M$10,(COLUMN(J404)-1))*VLOOKUP($B404,'vehicle multiplier'!$B$12:$L$61,(COLUMN(J404)-1)),0)</f>
        <v>0</v>
      </c>
      <c r="K404" s="180">
        <f>ROUND(VLOOKUP($A404,'vehicle multiplier'!$B$2:$M$10,12)*VLOOKUP($A404,'vehicle multiplier'!$B$2:$M$10,(COLUMN(K404)-1))*VLOOKUP($B404,'vehicle multiplier'!$B$12:$L$61,(COLUMN(K404)-1)),0)</f>
        <v>0</v>
      </c>
      <c r="L404" s="180">
        <f>ROUND(VLOOKUP($A404,'vehicle multiplier'!$B$2:$M$10,12)*VLOOKUP($A404,'vehicle multiplier'!$B$2:$M$10,(COLUMN(L404)-1))*VLOOKUP($B404,'vehicle multiplier'!$B$12:$L$61,(COLUMN(L404)-1)),0)</f>
        <v>0</v>
      </c>
    </row>
    <row r="405" spans="1:12" x14ac:dyDescent="0.15">
      <c r="A405" s="138" t="s">
        <v>638</v>
      </c>
      <c r="B405" s="138">
        <v>4</v>
      </c>
      <c r="C405" s="136">
        <f>ROUND(VLOOKUP($A405,'vehicle multiplier'!$B$2:$M$10,12)*VLOOKUP($A405,'vehicle multiplier'!$B$2:$M$10,(COLUMN(C405)-1))*VLOOKUP($B405,'vehicle multiplier'!$B$12:$L$61,(COLUMN(C405)-1)),0)</f>
        <v>1971</v>
      </c>
      <c r="D405" s="136">
        <f>ROUND(VLOOKUP($A405,'vehicle multiplier'!$B$2:$M$10,12)*VLOOKUP($A405,'vehicle multiplier'!$B$2:$M$10,(COLUMN(D405)-1))*VLOOKUP($B405,'vehicle multiplier'!$B$12:$L$61,(COLUMN(D405)-1)),0)</f>
        <v>403</v>
      </c>
      <c r="E405" s="136">
        <f>ROUND(VLOOKUP($A405,'vehicle multiplier'!$B$2:$M$10,12)*VLOOKUP($A405,'vehicle multiplier'!$B$2:$M$10,(COLUMN(E405)-1))*VLOOKUP($B405,'vehicle multiplier'!$B$12:$L$61,(COLUMN(E405)-1)),0)</f>
        <v>423</v>
      </c>
      <c r="F405" s="180">
        <f>ROUND(VLOOKUP($A405,'vehicle multiplier'!$B$2:$M$10,12)*VLOOKUP($A405,'vehicle multiplier'!$B$2:$M$10,(COLUMN(F405)-1))*VLOOKUP($B405,'vehicle multiplier'!$B$12:$L$61,(COLUMN(F405)-1)),0)</f>
        <v>0</v>
      </c>
      <c r="G405" s="180">
        <f>ROUND(VLOOKUP($A405,'vehicle multiplier'!$B$2:$M$10,12)*VLOOKUP($A405,'vehicle multiplier'!$B$2:$M$10,(COLUMN(G405)-1))*VLOOKUP($B405,'vehicle multiplier'!$B$12:$L$61,(COLUMN(G405)-1)),0)</f>
        <v>0</v>
      </c>
      <c r="H405" s="180">
        <f>ROUND(VLOOKUP($A405,'vehicle multiplier'!$B$2:$M$10,12)*VLOOKUP($A405,'vehicle multiplier'!$B$2:$M$10,(COLUMN(H405)-1))*VLOOKUP($B405,'vehicle multiplier'!$B$12:$L$61,(COLUMN(H405)-1)),0)</f>
        <v>0</v>
      </c>
      <c r="I405" s="180">
        <f>ROUND(VLOOKUP($A405,'vehicle multiplier'!$B$2:$M$10,12)*VLOOKUP($A405,'vehicle multiplier'!$B$2:$M$10,(COLUMN(I405)-1))*VLOOKUP($B405,'vehicle multiplier'!$B$12:$L$61,(COLUMN(I405)-1)),0)</f>
        <v>0</v>
      </c>
      <c r="J405" s="180">
        <f>ROUND(VLOOKUP($A405,'vehicle multiplier'!$B$2:$M$10,12)*VLOOKUP($A405,'vehicle multiplier'!$B$2:$M$10,(COLUMN(J405)-1))*VLOOKUP($B405,'vehicle multiplier'!$B$12:$L$61,(COLUMN(J405)-1)),0)</f>
        <v>0</v>
      </c>
      <c r="K405" s="180">
        <f>ROUND(VLOOKUP($A405,'vehicle multiplier'!$B$2:$M$10,12)*VLOOKUP($A405,'vehicle multiplier'!$B$2:$M$10,(COLUMN(K405)-1))*VLOOKUP($B405,'vehicle multiplier'!$B$12:$L$61,(COLUMN(K405)-1)),0)</f>
        <v>0</v>
      </c>
      <c r="L405" s="180">
        <f>ROUND(VLOOKUP($A405,'vehicle multiplier'!$B$2:$M$10,12)*VLOOKUP($A405,'vehicle multiplier'!$B$2:$M$10,(COLUMN(L405)-1))*VLOOKUP($B405,'vehicle multiplier'!$B$12:$L$61,(COLUMN(L405)-1)),0)</f>
        <v>0</v>
      </c>
    </row>
    <row r="406" spans="1:12" x14ac:dyDescent="0.15">
      <c r="A406" s="138" t="s">
        <v>638</v>
      </c>
      <c r="B406" s="138">
        <v>5</v>
      </c>
      <c r="C406" s="136">
        <f>ROUND(VLOOKUP($A406,'vehicle multiplier'!$B$2:$M$10,12)*VLOOKUP($A406,'vehicle multiplier'!$B$2:$M$10,(COLUMN(C406)-1))*VLOOKUP($B406,'vehicle multiplier'!$B$12:$L$61,(COLUMN(C406)-1)),0)</f>
        <v>2008</v>
      </c>
      <c r="D406" s="136">
        <f>ROUND(VLOOKUP($A406,'vehicle multiplier'!$B$2:$M$10,12)*VLOOKUP($A406,'vehicle multiplier'!$B$2:$M$10,(COLUMN(D406)-1))*VLOOKUP($B406,'vehicle multiplier'!$B$12:$L$61,(COLUMN(D406)-1)),0)</f>
        <v>411</v>
      </c>
      <c r="E406" s="136">
        <f>ROUND(VLOOKUP($A406,'vehicle multiplier'!$B$2:$M$10,12)*VLOOKUP($A406,'vehicle multiplier'!$B$2:$M$10,(COLUMN(E406)-1))*VLOOKUP($B406,'vehicle multiplier'!$B$12:$L$61,(COLUMN(E406)-1)),0)</f>
        <v>430</v>
      </c>
      <c r="F406" s="180">
        <f>ROUND(VLOOKUP($A406,'vehicle multiplier'!$B$2:$M$10,12)*VLOOKUP($A406,'vehicle multiplier'!$B$2:$M$10,(COLUMN(F406)-1))*VLOOKUP($B406,'vehicle multiplier'!$B$12:$L$61,(COLUMN(F406)-1)),0)</f>
        <v>0</v>
      </c>
      <c r="G406" s="180">
        <f>ROUND(VLOOKUP($A406,'vehicle multiplier'!$B$2:$M$10,12)*VLOOKUP($A406,'vehicle multiplier'!$B$2:$M$10,(COLUMN(G406)-1))*VLOOKUP($B406,'vehicle multiplier'!$B$12:$L$61,(COLUMN(G406)-1)),0)</f>
        <v>0</v>
      </c>
      <c r="H406" s="180">
        <f>ROUND(VLOOKUP($A406,'vehicle multiplier'!$B$2:$M$10,12)*VLOOKUP($A406,'vehicle multiplier'!$B$2:$M$10,(COLUMN(H406)-1))*VLOOKUP($B406,'vehicle multiplier'!$B$12:$L$61,(COLUMN(H406)-1)),0)</f>
        <v>0</v>
      </c>
      <c r="I406" s="180">
        <f>ROUND(VLOOKUP($A406,'vehicle multiplier'!$B$2:$M$10,12)*VLOOKUP($A406,'vehicle multiplier'!$B$2:$M$10,(COLUMN(I406)-1))*VLOOKUP($B406,'vehicle multiplier'!$B$12:$L$61,(COLUMN(I406)-1)),0)</f>
        <v>0</v>
      </c>
      <c r="J406" s="180">
        <f>ROUND(VLOOKUP($A406,'vehicle multiplier'!$B$2:$M$10,12)*VLOOKUP($A406,'vehicle multiplier'!$B$2:$M$10,(COLUMN(J406)-1))*VLOOKUP($B406,'vehicle multiplier'!$B$12:$L$61,(COLUMN(J406)-1)),0)</f>
        <v>0</v>
      </c>
      <c r="K406" s="180">
        <f>ROUND(VLOOKUP($A406,'vehicle multiplier'!$B$2:$M$10,12)*VLOOKUP($A406,'vehicle multiplier'!$B$2:$M$10,(COLUMN(K406)-1))*VLOOKUP($B406,'vehicle multiplier'!$B$12:$L$61,(COLUMN(K406)-1)),0)</f>
        <v>0</v>
      </c>
      <c r="L406" s="180">
        <f>ROUND(VLOOKUP($A406,'vehicle multiplier'!$B$2:$M$10,12)*VLOOKUP($A406,'vehicle multiplier'!$B$2:$M$10,(COLUMN(L406)-1))*VLOOKUP($B406,'vehicle multiplier'!$B$12:$L$61,(COLUMN(L406)-1)),0)</f>
        <v>0</v>
      </c>
    </row>
    <row r="407" spans="1:12" x14ac:dyDescent="0.15">
      <c r="A407" s="138" t="s">
        <v>638</v>
      </c>
      <c r="B407" s="138">
        <v>6</v>
      </c>
      <c r="C407" s="136">
        <f>ROUND(VLOOKUP($A407,'vehicle multiplier'!$B$2:$M$10,12)*VLOOKUP($A407,'vehicle multiplier'!$B$2:$M$10,(COLUMN(C407)-1))*VLOOKUP($B407,'vehicle multiplier'!$B$12:$L$61,(COLUMN(C407)-1)),0)</f>
        <v>2044</v>
      </c>
      <c r="D407" s="136">
        <f>ROUND(VLOOKUP($A407,'vehicle multiplier'!$B$2:$M$10,12)*VLOOKUP($A407,'vehicle multiplier'!$B$2:$M$10,(COLUMN(D407)-1))*VLOOKUP($B407,'vehicle multiplier'!$B$12:$L$61,(COLUMN(D407)-1)),0)</f>
        <v>418</v>
      </c>
      <c r="E407" s="136">
        <f>ROUND(VLOOKUP($A407,'vehicle multiplier'!$B$2:$M$10,12)*VLOOKUP($A407,'vehicle multiplier'!$B$2:$M$10,(COLUMN(E407)-1))*VLOOKUP($B407,'vehicle multiplier'!$B$12:$L$61,(COLUMN(E407)-1)),0)</f>
        <v>438</v>
      </c>
      <c r="F407" s="180">
        <f>ROUND(VLOOKUP($A407,'vehicle multiplier'!$B$2:$M$10,12)*VLOOKUP($A407,'vehicle multiplier'!$B$2:$M$10,(COLUMN(F407)-1))*VLOOKUP($B407,'vehicle multiplier'!$B$12:$L$61,(COLUMN(F407)-1)),0)</f>
        <v>0</v>
      </c>
      <c r="G407" s="180">
        <f>ROUND(VLOOKUP($A407,'vehicle multiplier'!$B$2:$M$10,12)*VLOOKUP($A407,'vehicle multiplier'!$B$2:$M$10,(COLUMN(G407)-1))*VLOOKUP($B407,'vehicle multiplier'!$B$12:$L$61,(COLUMN(G407)-1)),0)</f>
        <v>0</v>
      </c>
      <c r="H407" s="180">
        <f>ROUND(VLOOKUP($A407,'vehicle multiplier'!$B$2:$M$10,12)*VLOOKUP($A407,'vehicle multiplier'!$B$2:$M$10,(COLUMN(H407)-1))*VLOOKUP($B407,'vehicle multiplier'!$B$12:$L$61,(COLUMN(H407)-1)),0)</f>
        <v>0</v>
      </c>
      <c r="I407" s="180">
        <f>ROUND(VLOOKUP($A407,'vehicle multiplier'!$B$2:$M$10,12)*VLOOKUP($A407,'vehicle multiplier'!$B$2:$M$10,(COLUMN(I407)-1))*VLOOKUP($B407,'vehicle multiplier'!$B$12:$L$61,(COLUMN(I407)-1)),0)</f>
        <v>0</v>
      </c>
      <c r="J407" s="180">
        <f>ROUND(VLOOKUP($A407,'vehicle multiplier'!$B$2:$M$10,12)*VLOOKUP($A407,'vehicle multiplier'!$B$2:$M$10,(COLUMN(J407)-1))*VLOOKUP($B407,'vehicle multiplier'!$B$12:$L$61,(COLUMN(J407)-1)),0)</f>
        <v>0</v>
      </c>
      <c r="K407" s="180">
        <f>ROUND(VLOOKUP($A407,'vehicle multiplier'!$B$2:$M$10,12)*VLOOKUP($A407,'vehicle multiplier'!$B$2:$M$10,(COLUMN(K407)-1))*VLOOKUP($B407,'vehicle multiplier'!$B$12:$L$61,(COLUMN(K407)-1)),0)</f>
        <v>0</v>
      </c>
      <c r="L407" s="180">
        <f>ROUND(VLOOKUP($A407,'vehicle multiplier'!$B$2:$M$10,12)*VLOOKUP($A407,'vehicle multiplier'!$B$2:$M$10,(COLUMN(L407)-1))*VLOOKUP($B407,'vehicle multiplier'!$B$12:$L$61,(COLUMN(L407)-1)),0)</f>
        <v>0</v>
      </c>
    </row>
    <row r="408" spans="1:12" x14ac:dyDescent="0.15">
      <c r="A408" s="138" t="s">
        <v>638</v>
      </c>
      <c r="B408" s="138">
        <v>7</v>
      </c>
      <c r="C408" s="136">
        <f>ROUND(VLOOKUP($A408,'vehicle multiplier'!$B$2:$M$10,12)*VLOOKUP($A408,'vehicle multiplier'!$B$2:$M$10,(COLUMN(C408)-1))*VLOOKUP($B408,'vehicle multiplier'!$B$12:$L$61,(COLUMN(C408)-1)),0)</f>
        <v>2081</v>
      </c>
      <c r="D408" s="136">
        <f>ROUND(VLOOKUP($A408,'vehicle multiplier'!$B$2:$M$10,12)*VLOOKUP($A408,'vehicle multiplier'!$B$2:$M$10,(COLUMN(D408)-1))*VLOOKUP($B408,'vehicle multiplier'!$B$12:$L$61,(COLUMN(D408)-1)),0)</f>
        <v>426</v>
      </c>
      <c r="E408" s="136">
        <f>ROUND(VLOOKUP($A408,'vehicle multiplier'!$B$2:$M$10,12)*VLOOKUP($A408,'vehicle multiplier'!$B$2:$M$10,(COLUMN(E408)-1))*VLOOKUP($B408,'vehicle multiplier'!$B$12:$L$61,(COLUMN(E408)-1)),0)</f>
        <v>446</v>
      </c>
      <c r="F408" s="180">
        <f>ROUND(VLOOKUP($A408,'vehicle multiplier'!$B$2:$M$10,12)*VLOOKUP($A408,'vehicle multiplier'!$B$2:$M$10,(COLUMN(F408)-1))*VLOOKUP($B408,'vehicle multiplier'!$B$12:$L$61,(COLUMN(F408)-1)),0)</f>
        <v>0</v>
      </c>
      <c r="G408" s="180">
        <f>ROUND(VLOOKUP($A408,'vehicle multiplier'!$B$2:$M$10,12)*VLOOKUP($A408,'vehicle multiplier'!$B$2:$M$10,(COLUMN(G408)-1))*VLOOKUP($B408,'vehicle multiplier'!$B$12:$L$61,(COLUMN(G408)-1)),0)</f>
        <v>0</v>
      </c>
      <c r="H408" s="180">
        <f>ROUND(VLOOKUP($A408,'vehicle multiplier'!$B$2:$M$10,12)*VLOOKUP($A408,'vehicle multiplier'!$B$2:$M$10,(COLUMN(H408)-1))*VLOOKUP($B408,'vehicle multiplier'!$B$12:$L$61,(COLUMN(H408)-1)),0)</f>
        <v>0</v>
      </c>
      <c r="I408" s="180">
        <f>ROUND(VLOOKUP($A408,'vehicle multiplier'!$B$2:$M$10,12)*VLOOKUP($A408,'vehicle multiplier'!$B$2:$M$10,(COLUMN(I408)-1))*VLOOKUP($B408,'vehicle multiplier'!$B$12:$L$61,(COLUMN(I408)-1)),0)</f>
        <v>0</v>
      </c>
      <c r="J408" s="180">
        <f>ROUND(VLOOKUP($A408,'vehicle multiplier'!$B$2:$M$10,12)*VLOOKUP($A408,'vehicle multiplier'!$B$2:$M$10,(COLUMN(J408)-1))*VLOOKUP($B408,'vehicle multiplier'!$B$12:$L$61,(COLUMN(J408)-1)),0)</f>
        <v>0</v>
      </c>
      <c r="K408" s="180">
        <f>ROUND(VLOOKUP($A408,'vehicle multiplier'!$B$2:$M$10,12)*VLOOKUP($A408,'vehicle multiplier'!$B$2:$M$10,(COLUMN(K408)-1))*VLOOKUP($B408,'vehicle multiplier'!$B$12:$L$61,(COLUMN(K408)-1)),0)</f>
        <v>0</v>
      </c>
      <c r="L408" s="180">
        <f>ROUND(VLOOKUP($A408,'vehicle multiplier'!$B$2:$M$10,12)*VLOOKUP($A408,'vehicle multiplier'!$B$2:$M$10,(COLUMN(L408)-1))*VLOOKUP($B408,'vehicle multiplier'!$B$12:$L$61,(COLUMN(L408)-1)),0)</f>
        <v>0</v>
      </c>
    </row>
    <row r="409" spans="1:12" x14ac:dyDescent="0.15">
      <c r="A409" s="138" t="s">
        <v>638</v>
      </c>
      <c r="B409" s="138">
        <v>8</v>
      </c>
      <c r="C409" s="136">
        <f>ROUND(VLOOKUP($A409,'vehicle multiplier'!$B$2:$M$10,12)*VLOOKUP($A409,'vehicle multiplier'!$B$2:$M$10,(COLUMN(C409)-1))*VLOOKUP($B409,'vehicle multiplier'!$B$12:$L$61,(COLUMN(C409)-1)),0)</f>
        <v>2117</v>
      </c>
      <c r="D409" s="136">
        <f>ROUND(VLOOKUP($A409,'vehicle multiplier'!$B$2:$M$10,12)*VLOOKUP($A409,'vehicle multiplier'!$B$2:$M$10,(COLUMN(D409)-1))*VLOOKUP($B409,'vehicle multiplier'!$B$12:$L$61,(COLUMN(D409)-1)),0)</f>
        <v>433</v>
      </c>
      <c r="E409" s="136">
        <f>ROUND(VLOOKUP($A409,'vehicle multiplier'!$B$2:$M$10,12)*VLOOKUP($A409,'vehicle multiplier'!$B$2:$M$10,(COLUMN(E409)-1))*VLOOKUP($B409,'vehicle multiplier'!$B$12:$L$61,(COLUMN(E409)-1)),0)</f>
        <v>454</v>
      </c>
      <c r="F409" s="180">
        <f>ROUND(VLOOKUP($A409,'vehicle multiplier'!$B$2:$M$10,12)*VLOOKUP($A409,'vehicle multiplier'!$B$2:$M$10,(COLUMN(F409)-1))*VLOOKUP($B409,'vehicle multiplier'!$B$12:$L$61,(COLUMN(F409)-1)),0)</f>
        <v>0</v>
      </c>
      <c r="G409" s="180">
        <f>ROUND(VLOOKUP($A409,'vehicle multiplier'!$B$2:$M$10,12)*VLOOKUP($A409,'vehicle multiplier'!$B$2:$M$10,(COLUMN(G409)-1))*VLOOKUP($B409,'vehicle multiplier'!$B$12:$L$61,(COLUMN(G409)-1)),0)</f>
        <v>0</v>
      </c>
      <c r="H409" s="180">
        <f>ROUND(VLOOKUP($A409,'vehicle multiplier'!$B$2:$M$10,12)*VLOOKUP($A409,'vehicle multiplier'!$B$2:$M$10,(COLUMN(H409)-1))*VLOOKUP($B409,'vehicle multiplier'!$B$12:$L$61,(COLUMN(H409)-1)),0)</f>
        <v>0</v>
      </c>
      <c r="I409" s="180">
        <f>ROUND(VLOOKUP($A409,'vehicle multiplier'!$B$2:$M$10,12)*VLOOKUP($A409,'vehicle multiplier'!$B$2:$M$10,(COLUMN(I409)-1))*VLOOKUP($B409,'vehicle multiplier'!$B$12:$L$61,(COLUMN(I409)-1)),0)</f>
        <v>0</v>
      </c>
      <c r="J409" s="180">
        <f>ROUND(VLOOKUP($A409,'vehicle multiplier'!$B$2:$M$10,12)*VLOOKUP($A409,'vehicle multiplier'!$B$2:$M$10,(COLUMN(J409)-1))*VLOOKUP($B409,'vehicle multiplier'!$B$12:$L$61,(COLUMN(J409)-1)),0)</f>
        <v>0</v>
      </c>
      <c r="K409" s="180">
        <f>ROUND(VLOOKUP($A409,'vehicle multiplier'!$B$2:$M$10,12)*VLOOKUP($A409,'vehicle multiplier'!$B$2:$M$10,(COLUMN(K409)-1))*VLOOKUP($B409,'vehicle multiplier'!$B$12:$L$61,(COLUMN(K409)-1)),0)</f>
        <v>0</v>
      </c>
      <c r="L409" s="180">
        <f>ROUND(VLOOKUP($A409,'vehicle multiplier'!$B$2:$M$10,12)*VLOOKUP($A409,'vehicle multiplier'!$B$2:$M$10,(COLUMN(L409)-1))*VLOOKUP($B409,'vehicle multiplier'!$B$12:$L$61,(COLUMN(L409)-1)),0)</f>
        <v>0</v>
      </c>
    </row>
    <row r="410" spans="1:12" x14ac:dyDescent="0.15">
      <c r="A410" s="138" t="s">
        <v>638</v>
      </c>
      <c r="B410" s="138">
        <v>9</v>
      </c>
      <c r="C410" s="136">
        <f>ROUND(VLOOKUP($A410,'vehicle multiplier'!$B$2:$M$10,12)*VLOOKUP($A410,'vehicle multiplier'!$B$2:$M$10,(COLUMN(C410)-1))*VLOOKUP($B410,'vehicle multiplier'!$B$12:$L$61,(COLUMN(C410)-1)),0)</f>
        <v>2154</v>
      </c>
      <c r="D410" s="136">
        <f>ROUND(VLOOKUP($A410,'vehicle multiplier'!$B$2:$M$10,12)*VLOOKUP($A410,'vehicle multiplier'!$B$2:$M$10,(COLUMN(D410)-1))*VLOOKUP($B410,'vehicle multiplier'!$B$12:$L$61,(COLUMN(D410)-1)),0)</f>
        <v>440</v>
      </c>
      <c r="E410" s="136">
        <f>ROUND(VLOOKUP($A410,'vehicle multiplier'!$B$2:$M$10,12)*VLOOKUP($A410,'vehicle multiplier'!$B$2:$M$10,(COLUMN(E410)-1))*VLOOKUP($B410,'vehicle multiplier'!$B$12:$L$61,(COLUMN(E410)-1)),0)</f>
        <v>462</v>
      </c>
      <c r="F410" s="180">
        <f>ROUND(VLOOKUP($A410,'vehicle multiplier'!$B$2:$M$10,12)*VLOOKUP($A410,'vehicle multiplier'!$B$2:$M$10,(COLUMN(F410)-1))*VLOOKUP($B410,'vehicle multiplier'!$B$12:$L$61,(COLUMN(F410)-1)),0)</f>
        <v>0</v>
      </c>
      <c r="G410" s="180">
        <f>ROUND(VLOOKUP($A410,'vehicle multiplier'!$B$2:$M$10,12)*VLOOKUP($A410,'vehicle multiplier'!$B$2:$M$10,(COLUMN(G410)-1))*VLOOKUP($B410,'vehicle multiplier'!$B$12:$L$61,(COLUMN(G410)-1)),0)</f>
        <v>0</v>
      </c>
      <c r="H410" s="180">
        <f>ROUND(VLOOKUP($A410,'vehicle multiplier'!$B$2:$M$10,12)*VLOOKUP($A410,'vehicle multiplier'!$B$2:$M$10,(COLUMN(H410)-1))*VLOOKUP($B410,'vehicle multiplier'!$B$12:$L$61,(COLUMN(H410)-1)),0)</f>
        <v>0</v>
      </c>
      <c r="I410" s="180">
        <f>ROUND(VLOOKUP($A410,'vehicle multiplier'!$B$2:$M$10,12)*VLOOKUP($A410,'vehicle multiplier'!$B$2:$M$10,(COLUMN(I410)-1))*VLOOKUP($B410,'vehicle multiplier'!$B$12:$L$61,(COLUMN(I410)-1)),0)</f>
        <v>0</v>
      </c>
      <c r="J410" s="180">
        <f>ROUND(VLOOKUP($A410,'vehicle multiplier'!$B$2:$M$10,12)*VLOOKUP($A410,'vehicle multiplier'!$B$2:$M$10,(COLUMN(J410)-1))*VLOOKUP($B410,'vehicle multiplier'!$B$12:$L$61,(COLUMN(J410)-1)),0)</f>
        <v>0</v>
      </c>
      <c r="K410" s="180">
        <f>ROUND(VLOOKUP($A410,'vehicle multiplier'!$B$2:$M$10,12)*VLOOKUP($A410,'vehicle multiplier'!$B$2:$M$10,(COLUMN(K410)-1))*VLOOKUP($B410,'vehicle multiplier'!$B$12:$L$61,(COLUMN(K410)-1)),0)</f>
        <v>0</v>
      </c>
      <c r="L410" s="180">
        <f>ROUND(VLOOKUP($A410,'vehicle multiplier'!$B$2:$M$10,12)*VLOOKUP($A410,'vehicle multiplier'!$B$2:$M$10,(COLUMN(L410)-1))*VLOOKUP($B410,'vehicle multiplier'!$B$12:$L$61,(COLUMN(L410)-1)),0)</f>
        <v>0</v>
      </c>
    </row>
    <row r="411" spans="1:12" x14ac:dyDescent="0.15">
      <c r="A411" s="138" t="s">
        <v>638</v>
      </c>
      <c r="B411" s="138">
        <v>10</v>
      </c>
      <c r="C411" s="136">
        <f>ROUND(VLOOKUP($A411,'vehicle multiplier'!$B$2:$M$10,12)*VLOOKUP($A411,'vehicle multiplier'!$B$2:$M$10,(COLUMN(C411)-1))*VLOOKUP($B411,'vehicle multiplier'!$B$12:$L$61,(COLUMN(C411)-1)),0)</f>
        <v>2190</v>
      </c>
      <c r="D411" s="136">
        <f>ROUND(VLOOKUP($A411,'vehicle multiplier'!$B$2:$M$10,12)*VLOOKUP($A411,'vehicle multiplier'!$B$2:$M$10,(COLUMN(D411)-1))*VLOOKUP($B411,'vehicle multiplier'!$B$12:$L$61,(COLUMN(D411)-1)),0)</f>
        <v>448</v>
      </c>
      <c r="E411" s="136">
        <f>ROUND(VLOOKUP($A411,'vehicle multiplier'!$B$2:$M$10,12)*VLOOKUP($A411,'vehicle multiplier'!$B$2:$M$10,(COLUMN(E411)-1))*VLOOKUP($B411,'vehicle multiplier'!$B$12:$L$61,(COLUMN(E411)-1)),0)</f>
        <v>470</v>
      </c>
      <c r="F411" s="180">
        <f>ROUND(VLOOKUP($A411,'vehicle multiplier'!$B$2:$M$10,12)*VLOOKUP($A411,'vehicle multiplier'!$B$2:$M$10,(COLUMN(F411)-1))*VLOOKUP($B411,'vehicle multiplier'!$B$12:$L$61,(COLUMN(F411)-1)),0)</f>
        <v>0</v>
      </c>
      <c r="G411" s="180">
        <f>ROUND(VLOOKUP($A411,'vehicle multiplier'!$B$2:$M$10,12)*VLOOKUP($A411,'vehicle multiplier'!$B$2:$M$10,(COLUMN(G411)-1))*VLOOKUP($B411,'vehicle multiplier'!$B$12:$L$61,(COLUMN(G411)-1)),0)</f>
        <v>0</v>
      </c>
      <c r="H411" s="180">
        <f>ROUND(VLOOKUP($A411,'vehicle multiplier'!$B$2:$M$10,12)*VLOOKUP($A411,'vehicle multiplier'!$B$2:$M$10,(COLUMN(H411)-1))*VLOOKUP($B411,'vehicle multiplier'!$B$12:$L$61,(COLUMN(H411)-1)),0)</f>
        <v>0</v>
      </c>
      <c r="I411" s="180">
        <f>ROUND(VLOOKUP($A411,'vehicle multiplier'!$B$2:$M$10,12)*VLOOKUP($A411,'vehicle multiplier'!$B$2:$M$10,(COLUMN(I411)-1))*VLOOKUP($B411,'vehicle multiplier'!$B$12:$L$61,(COLUMN(I411)-1)),0)</f>
        <v>0</v>
      </c>
      <c r="J411" s="180">
        <f>ROUND(VLOOKUP($A411,'vehicle multiplier'!$B$2:$M$10,12)*VLOOKUP($A411,'vehicle multiplier'!$B$2:$M$10,(COLUMN(J411)-1))*VLOOKUP($B411,'vehicle multiplier'!$B$12:$L$61,(COLUMN(J411)-1)),0)</f>
        <v>0</v>
      </c>
      <c r="K411" s="180">
        <f>ROUND(VLOOKUP($A411,'vehicle multiplier'!$B$2:$M$10,12)*VLOOKUP($A411,'vehicle multiplier'!$B$2:$M$10,(COLUMN(K411)-1))*VLOOKUP($B411,'vehicle multiplier'!$B$12:$L$61,(COLUMN(K411)-1)),0)</f>
        <v>0</v>
      </c>
      <c r="L411" s="180">
        <f>ROUND(VLOOKUP($A411,'vehicle multiplier'!$B$2:$M$10,12)*VLOOKUP($A411,'vehicle multiplier'!$B$2:$M$10,(COLUMN(L411)-1))*VLOOKUP($B411,'vehicle multiplier'!$B$12:$L$61,(COLUMN(L411)-1)),0)</f>
        <v>0</v>
      </c>
    </row>
    <row r="412" spans="1:12" x14ac:dyDescent="0.15">
      <c r="A412" s="138" t="s">
        <v>638</v>
      </c>
      <c r="B412" s="138">
        <v>11</v>
      </c>
      <c r="C412" s="136">
        <f>ROUND(VLOOKUP($A412,'vehicle multiplier'!$B$2:$M$10,12)*VLOOKUP($A412,'vehicle multiplier'!$B$2:$M$10,(COLUMN(C412)-1))*VLOOKUP($B412,'vehicle multiplier'!$B$12:$L$61,(COLUMN(C412)-1)),0)</f>
        <v>2227</v>
      </c>
      <c r="D412" s="136">
        <f>ROUND(VLOOKUP($A412,'vehicle multiplier'!$B$2:$M$10,12)*VLOOKUP($A412,'vehicle multiplier'!$B$2:$M$10,(COLUMN(D412)-1))*VLOOKUP($B412,'vehicle multiplier'!$B$12:$L$61,(COLUMN(D412)-1)),0)</f>
        <v>455</v>
      </c>
      <c r="E412" s="136">
        <f>ROUND(VLOOKUP($A412,'vehicle multiplier'!$B$2:$M$10,12)*VLOOKUP($A412,'vehicle multiplier'!$B$2:$M$10,(COLUMN(E412)-1))*VLOOKUP($B412,'vehicle multiplier'!$B$12:$L$61,(COLUMN(E412)-1)),0)</f>
        <v>477</v>
      </c>
      <c r="F412" s="180">
        <f>ROUND(VLOOKUP($A412,'vehicle multiplier'!$B$2:$M$10,12)*VLOOKUP($A412,'vehicle multiplier'!$B$2:$M$10,(COLUMN(F412)-1))*VLOOKUP($B412,'vehicle multiplier'!$B$12:$L$61,(COLUMN(F412)-1)),0)</f>
        <v>0</v>
      </c>
      <c r="G412" s="180">
        <f>ROUND(VLOOKUP($A412,'vehicle multiplier'!$B$2:$M$10,12)*VLOOKUP($A412,'vehicle multiplier'!$B$2:$M$10,(COLUMN(G412)-1))*VLOOKUP($B412,'vehicle multiplier'!$B$12:$L$61,(COLUMN(G412)-1)),0)</f>
        <v>0</v>
      </c>
      <c r="H412" s="180">
        <f>ROUND(VLOOKUP($A412,'vehicle multiplier'!$B$2:$M$10,12)*VLOOKUP($A412,'vehicle multiplier'!$B$2:$M$10,(COLUMN(H412)-1))*VLOOKUP($B412,'vehicle multiplier'!$B$12:$L$61,(COLUMN(H412)-1)),0)</f>
        <v>0</v>
      </c>
      <c r="I412" s="180">
        <f>ROUND(VLOOKUP($A412,'vehicle multiplier'!$B$2:$M$10,12)*VLOOKUP($A412,'vehicle multiplier'!$B$2:$M$10,(COLUMN(I412)-1))*VLOOKUP($B412,'vehicle multiplier'!$B$12:$L$61,(COLUMN(I412)-1)),0)</f>
        <v>0</v>
      </c>
      <c r="J412" s="180">
        <f>ROUND(VLOOKUP($A412,'vehicle multiplier'!$B$2:$M$10,12)*VLOOKUP($A412,'vehicle multiplier'!$B$2:$M$10,(COLUMN(J412)-1))*VLOOKUP($B412,'vehicle multiplier'!$B$12:$L$61,(COLUMN(J412)-1)),0)</f>
        <v>0</v>
      </c>
      <c r="K412" s="180">
        <f>ROUND(VLOOKUP($A412,'vehicle multiplier'!$B$2:$M$10,12)*VLOOKUP($A412,'vehicle multiplier'!$B$2:$M$10,(COLUMN(K412)-1))*VLOOKUP($B412,'vehicle multiplier'!$B$12:$L$61,(COLUMN(K412)-1)),0)</f>
        <v>0</v>
      </c>
      <c r="L412" s="180">
        <f>ROUND(VLOOKUP($A412,'vehicle multiplier'!$B$2:$M$10,12)*VLOOKUP($A412,'vehicle multiplier'!$B$2:$M$10,(COLUMN(L412)-1))*VLOOKUP($B412,'vehicle multiplier'!$B$12:$L$61,(COLUMN(L412)-1)),0)</f>
        <v>0</v>
      </c>
    </row>
    <row r="413" spans="1:12" x14ac:dyDescent="0.15">
      <c r="A413" s="138" t="s">
        <v>638</v>
      </c>
      <c r="B413" s="138">
        <v>12</v>
      </c>
      <c r="C413" s="136">
        <f>ROUND(VLOOKUP($A413,'vehicle multiplier'!$B$2:$M$10,12)*VLOOKUP($A413,'vehicle multiplier'!$B$2:$M$10,(COLUMN(C413)-1))*VLOOKUP($B413,'vehicle multiplier'!$B$12:$L$61,(COLUMN(C413)-1)),0)</f>
        <v>2263</v>
      </c>
      <c r="D413" s="136">
        <f>ROUND(VLOOKUP($A413,'vehicle multiplier'!$B$2:$M$10,12)*VLOOKUP($A413,'vehicle multiplier'!$B$2:$M$10,(COLUMN(D413)-1))*VLOOKUP($B413,'vehicle multiplier'!$B$12:$L$61,(COLUMN(D413)-1)),0)</f>
        <v>463</v>
      </c>
      <c r="E413" s="136">
        <f>ROUND(VLOOKUP($A413,'vehicle multiplier'!$B$2:$M$10,12)*VLOOKUP($A413,'vehicle multiplier'!$B$2:$M$10,(COLUMN(E413)-1))*VLOOKUP($B413,'vehicle multiplier'!$B$12:$L$61,(COLUMN(E413)-1)),0)</f>
        <v>485</v>
      </c>
      <c r="F413" s="180">
        <f>ROUND(VLOOKUP($A413,'vehicle multiplier'!$B$2:$M$10,12)*VLOOKUP($A413,'vehicle multiplier'!$B$2:$M$10,(COLUMN(F413)-1))*VLOOKUP($B413,'vehicle multiplier'!$B$12:$L$61,(COLUMN(F413)-1)),0)</f>
        <v>0</v>
      </c>
      <c r="G413" s="180">
        <f>ROUND(VLOOKUP($A413,'vehicle multiplier'!$B$2:$M$10,12)*VLOOKUP($A413,'vehicle multiplier'!$B$2:$M$10,(COLUMN(G413)-1))*VLOOKUP($B413,'vehicle multiplier'!$B$12:$L$61,(COLUMN(G413)-1)),0)</f>
        <v>0</v>
      </c>
      <c r="H413" s="180">
        <f>ROUND(VLOOKUP($A413,'vehicle multiplier'!$B$2:$M$10,12)*VLOOKUP($A413,'vehicle multiplier'!$B$2:$M$10,(COLUMN(H413)-1))*VLOOKUP($B413,'vehicle multiplier'!$B$12:$L$61,(COLUMN(H413)-1)),0)</f>
        <v>0</v>
      </c>
      <c r="I413" s="180">
        <f>ROUND(VLOOKUP($A413,'vehicle multiplier'!$B$2:$M$10,12)*VLOOKUP($A413,'vehicle multiplier'!$B$2:$M$10,(COLUMN(I413)-1))*VLOOKUP($B413,'vehicle multiplier'!$B$12:$L$61,(COLUMN(I413)-1)),0)</f>
        <v>0</v>
      </c>
      <c r="J413" s="180">
        <f>ROUND(VLOOKUP($A413,'vehicle multiplier'!$B$2:$M$10,12)*VLOOKUP($A413,'vehicle multiplier'!$B$2:$M$10,(COLUMN(J413)-1))*VLOOKUP($B413,'vehicle multiplier'!$B$12:$L$61,(COLUMN(J413)-1)),0)</f>
        <v>0</v>
      </c>
      <c r="K413" s="180">
        <f>ROUND(VLOOKUP($A413,'vehicle multiplier'!$B$2:$M$10,12)*VLOOKUP($A413,'vehicle multiplier'!$B$2:$M$10,(COLUMN(K413)-1))*VLOOKUP($B413,'vehicle multiplier'!$B$12:$L$61,(COLUMN(K413)-1)),0)</f>
        <v>0</v>
      </c>
      <c r="L413" s="180">
        <f>ROUND(VLOOKUP($A413,'vehicle multiplier'!$B$2:$M$10,12)*VLOOKUP($A413,'vehicle multiplier'!$B$2:$M$10,(COLUMN(L413)-1))*VLOOKUP($B413,'vehicle multiplier'!$B$12:$L$61,(COLUMN(L413)-1)),0)</f>
        <v>0</v>
      </c>
    </row>
    <row r="414" spans="1:12" x14ac:dyDescent="0.15">
      <c r="A414" s="138" t="s">
        <v>638</v>
      </c>
      <c r="B414" s="138">
        <v>13</v>
      </c>
      <c r="C414" s="136">
        <f>ROUND(VLOOKUP($A414,'vehicle multiplier'!$B$2:$M$10,12)*VLOOKUP($A414,'vehicle multiplier'!$B$2:$M$10,(COLUMN(C414)-1))*VLOOKUP($B414,'vehicle multiplier'!$B$12:$L$61,(COLUMN(C414)-1)),0)</f>
        <v>2300</v>
      </c>
      <c r="D414" s="136">
        <f>ROUND(VLOOKUP($A414,'vehicle multiplier'!$B$2:$M$10,12)*VLOOKUP($A414,'vehicle multiplier'!$B$2:$M$10,(COLUMN(D414)-1))*VLOOKUP($B414,'vehicle multiplier'!$B$12:$L$61,(COLUMN(D414)-1)),0)</f>
        <v>470</v>
      </c>
      <c r="E414" s="136">
        <f>ROUND(VLOOKUP($A414,'vehicle multiplier'!$B$2:$M$10,12)*VLOOKUP($A414,'vehicle multiplier'!$B$2:$M$10,(COLUMN(E414)-1))*VLOOKUP($B414,'vehicle multiplier'!$B$12:$L$61,(COLUMN(E414)-1)),0)</f>
        <v>493</v>
      </c>
      <c r="F414" s="180">
        <f>ROUND(VLOOKUP($A414,'vehicle multiplier'!$B$2:$M$10,12)*VLOOKUP($A414,'vehicle multiplier'!$B$2:$M$10,(COLUMN(F414)-1))*VLOOKUP($B414,'vehicle multiplier'!$B$12:$L$61,(COLUMN(F414)-1)),0)</f>
        <v>0</v>
      </c>
      <c r="G414" s="180">
        <f>ROUND(VLOOKUP($A414,'vehicle multiplier'!$B$2:$M$10,12)*VLOOKUP($A414,'vehicle multiplier'!$B$2:$M$10,(COLUMN(G414)-1))*VLOOKUP($B414,'vehicle multiplier'!$B$12:$L$61,(COLUMN(G414)-1)),0)</f>
        <v>0</v>
      </c>
      <c r="H414" s="180">
        <f>ROUND(VLOOKUP($A414,'vehicle multiplier'!$B$2:$M$10,12)*VLOOKUP($A414,'vehicle multiplier'!$B$2:$M$10,(COLUMN(H414)-1))*VLOOKUP($B414,'vehicle multiplier'!$B$12:$L$61,(COLUMN(H414)-1)),0)</f>
        <v>0</v>
      </c>
      <c r="I414" s="180">
        <f>ROUND(VLOOKUP($A414,'vehicle multiplier'!$B$2:$M$10,12)*VLOOKUP($A414,'vehicle multiplier'!$B$2:$M$10,(COLUMN(I414)-1))*VLOOKUP($B414,'vehicle multiplier'!$B$12:$L$61,(COLUMN(I414)-1)),0)</f>
        <v>0</v>
      </c>
      <c r="J414" s="180">
        <f>ROUND(VLOOKUP($A414,'vehicle multiplier'!$B$2:$M$10,12)*VLOOKUP($A414,'vehicle multiplier'!$B$2:$M$10,(COLUMN(J414)-1))*VLOOKUP($B414,'vehicle multiplier'!$B$12:$L$61,(COLUMN(J414)-1)),0)</f>
        <v>0</v>
      </c>
      <c r="K414" s="180">
        <f>ROUND(VLOOKUP($A414,'vehicle multiplier'!$B$2:$M$10,12)*VLOOKUP($A414,'vehicle multiplier'!$B$2:$M$10,(COLUMN(K414)-1))*VLOOKUP($B414,'vehicle multiplier'!$B$12:$L$61,(COLUMN(K414)-1)),0)</f>
        <v>0</v>
      </c>
      <c r="L414" s="180">
        <f>ROUND(VLOOKUP($A414,'vehicle multiplier'!$B$2:$M$10,12)*VLOOKUP($A414,'vehicle multiplier'!$B$2:$M$10,(COLUMN(L414)-1))*VLOOKUP($B414,'vehicle multiplier'!$B$12:$L$61,(COLUMN(L414)-1)),0)</f>
        <v>0</v>
      </c>
    </row>
    <row r="415" spans="1:12" x14ac:dyDescent="0.15">
      <c r="A415" s="138" t="s">
        <v>638</v>
      </c>
      <c r="B415" s="138">
        <v>14</v>
      </c>
      <c r="C415" s="136">
        <f>ROUND(VLOOKUP($A415,'vehicle multiplier'!$B$2:$M$10,12)*VLOOKUP($A415,'vehicle multiplier'!$B$2:$M$10,(COLUMN(C415)-1))*VLOOKUP($B415,'vehicle multiplier'!$B$12:$L$61,(COLUMN(C415)-1)),0)</f>
        <v>2336</v>
      </c>
      <c r="D415" s="136">
        <f>ROUND(VLOOKUP($A415,'vehicle multiplier'!$B$2:$M$10,12)*VLOOKUP($A415,'vehicle multiplier'!$B$2:$M$10,(COLUMN(D415)-1))*VLOOKUP($B415,'vehicle multiplier'!$B$12:$L$61,(COLUMN(D415)-1)),0)</f>
        <v>478</v>
      </c>
      <c r="E415" s="136">
        <f>ROUND(VLOOKUP($A415,'vehicle multiplier'!$B$2:$M$10,12)*VLOOKUP($A415,'vehicle multiplier'!$B$2:$M$10,(COLUMN(E415)-1))*VLOOKUP($B415,'vehicle multiplier'!$B$12:$L$61,(COLUMN(E415)-1)),0)</f>
        <v>501</v>
      </c>
      <c r="F415" s="180">
        <f>ROUND(VLOOKUP($A415,'vehicle multiplier'!$B$2:$M$10,12)*VLOOKUP($A415,'vehicle multiplier'!$B$2:$M$10,(COLUMN(F415)-1))*VLOOKUP($B415,'vehicle multiplier'!$B$12:$L$61,(COLUMN(F415)-1)),0)</f>
        <v>0</v>
      </c>
      <c r="G415" s="180">
        <f>ROUND(VLOOKUP($A415,'vehicle multiplier'!$B$2:$M$10,12)*VLOOKUP($A415,'vehicle multiplier'!$B$2:$M$10,(COLUMN(G415)-1))*VLOOKUP($B415,'vehicle multiplier'!$B$12:$L$61,(COLUMN(G415)-1)),0)</f>
        <v>0</v>
      </c>
      <c r="H415" s="180">
        <f>ROUND(VLOOKUP($A415,'vehicle multiplier'!$B$2:$M$10,12)*VLOOKUP($A415,'vehicle multiplier'!$B$2:$M$10,(COLUMN(H415)-1))*VLOOKUP($B415,'vehicle multiplier'!$B$12:$L$61,(COLUMN(H415)-1)),0)</f>
        <v>0</v>
      </c>
      <c r="I415" s="180">
        <f>ROUND(VLOOKUP($A415,'vehicle multiplier'!$B$2:$M$10,12)*VLOOKUP($A415,'vehicle multiplier'!$B$2:$M$10,(COLUMN(I415)-1))*VLOOKUP($B415,'vehicle multiplier'!$B$12:$L$61,(COLUMN(I415)-1)),0)</f>
        <v>0</v>
      </c>
      <c r="J415" s="180">
        <f>ROUND(VLOOKUP($A415,'vehicle multiplier'!$B$2:$M$10,12)*VLOOKUP($A415,'vehicle multiplier'!$B$2:$M$10,(COLUMN(J415)-1))*VLOOKUP($B415,'vehicle multiplier'!$B$12:$L$61,(COLUMN(J415)-1)),0)</f>
        <v>0</v>
      </c>
      <c r="K415" s="180">
        <f>ROUND(VLOOKUP($A415,'vehicle multiplier'!$B$2:$M$10,12)*VLOOKUP($A415,'vehicle multiplier'!$B$2:$M$10,(COLUMN(K415)-1))*VLOOKUP($B415,'vehicle multiplier'!$B$12:$L$61,(COLUMN(K415)-1)),0)</f>
        <v>0</v>
      </c>
      <c r="L415" s="180">
        <f>ROUND(VLOOKUP($A415,'vehicle multiplier'!$B$2:$M$10,12)*VLOOKUP($A415,'vehicle multiplier'!$B$2:$M$10,(COLUMN(L415)-1))*VLOOKUP($B415,'vehicle multiplier'!$B$12:$L$61,(COLUMN(L415)-1)),0)</f>
        <v>0</v>
      </c>
    </row>
    <row r="416" spans="1:12" x14ac:dyDescent="0.15">
      <c r="A416" s="138" t="s">
        <v>638</v>
      </c>
      <c r="B416" s="138">
        <v>15</v>
      </c>
      <c r="C416" s="136">
        <f>ROUND(VLOOKUP($A416,'vehicle multiplier'!$B$2:$M$10,12)*VLOOKUP($A416,'vehicle multiplier'!$B$2:$M$10,(COLUMN(C416)-1))*VLOOKUP($B416,'vehicle multiplier'!$B$12:$L$61,(COLUMN(C416)-1)),0)</f>
        <v>2373</v>
      </c>
      <c r="D416" s="136">
        <f>ROUND(VLOOKUP($A416,'vehicle multiplier'!$B$2:$M$10,12)*VLOOKUP($A416,'vehicle multiplier'!$B$2:$M$10,(COLUMN(D416)-1))*VLOOKUP($B416,'vehicle multiplier'!$B$12:$L$61,(COLUMN(D416)-1)),0)</f>
        <v>485</v>
      </c>
      <c r="E416" s="136">
        <f>ROUND(VLOOKUP($A416,'vehicle multiplier'!$B$2:$M$10,12)*VLOOKUP($A416,'vehicle multiplier'!$B$2:$M$10,(COLUMN(E416)-1))*VLOOKUP($B416,'vehicle multiplier'!$B$12:$L$61,(COLUMN(E416)-1)),0)</f>
        <v>509</v>
      </c>
      <c r="F416" s="180">
        <f>ROUND(VLOOKUP($A416,'vehicle multiplier'!$B$2:$M$10,12)*VLOOKUP($A416,'vehicle multiplier'!$B$2:$M$10,(COLUMN(F416)-1))*VLOOKUP($B416,'vehicle multiplier'!$B$12:$L$61,(COLUMN(F416)-1)),0)</f>
        <v>0</v>
      </c>
      <c r="G416" s="180">
        <f>ROUND(VLOOKUP($A416,'vehicle multiplier'!$B$2:$M$10,12)*VLOOKUP($A416,'vehicle multiplier'!$B$2:$M$10,(COLUMN(G416)-1))*VLOOKUP($B416,'vehicle multiplier'!$B$12:$L$61,(COLUMN(G416)-1)),0)</f>
        <v>0</v>
      </c>
      <c r="H416" s="180">
        <f>ROUND(VLOOKUP($A416,'vehicle multiplier'!$B$2:$M$10,12)*VLOOKUP($A416,'vehicle multiplier'!$B$2:$M$10,(COLUMN(H416)-1))*VLOOKUP($B416,'vehicle multiplier'!$B$12:$L$61,(COLUMN(H416)-1)),0)</f>
        <v>0</v>
      </c>
      <c r="I416" s="180">
        <f>ROUND(VLOOKUP($A416,'vehicle multiplier'!$B$2:$M$10,12)*VLOOKUP($A416,'vehicle multiplier'!$B$2:$M$10,(COLUMN(I416)-1))*VLOOKUP($B416,'vehicle multiplier'!$B$12:$L$61,(COLUMN(I416)-1)),0)</f>
        <v>0</v>
      </c>
      <c r="J416" s="180">
        <f>ROUND(VLOOKUP($A416,'vehicle multiplier'!$B$2:$M$10,12)*VLOOKUP($A416,'vehicle multiplier'!$B$2:$M$10,(COLUMN(J416)-1))*VLOOKUP($B416,'vehicle multiplier'!$B$12:$L$61,(COLUMN(J416)-1)),0)</f>
        <v>0</v>
      </c>
      <c r="K416" s="180">
        <f>ROUND(VLOOKUP($A416,'vehicle multiplier'!$B$2:$M$10,12)*VLOOKUP($A416,'vehicle multiplier'!$B$2:$M$10,(COLUMN(K416)-1))*VLOOKUP($B416,'vehicle multiplier'!$B$12:$L$61,(COLUMN(K416)-1)),0)</f>
        <v>0</v>
      </c>
      <c r="L416" s="180">
        <f>ROUND(VLOOKUP($A416,'vehicle multiplier'!$B$2:$M$10,12)*VLOOKUP($A416,'vehicle multiplier'!$B$2:$M$10,(COLUMN(L416)-1))*VLOOKUP($B416,'vehicle multiplier'!$B$12:$L$61,(COLUMN(L416)-1)),0)</f>
        <v>0</v>
      </c>
    </row>
    <row r="417" spans="1:12" x14ac:dyDescent="0.15">
      <c r="A417" s="138" t="s">
        <v>638</v>
      </c>
      <c r="B417" s="138">
        <v>16</v>
      </c>
      <c r="C417" s="136">
        <f>ROUND(VLOOKUP($A417,'vehicle multiplier'!$B$2:$M$10,12)*VLOOKUP($A417,'vehicle multiplier'!$B$2:$M$10,(COLUMN(C417)-1))*VLOOKUP($B417,'vehicle multiplier'!$B$12:$L$61,(COLUMN(C417)-1)),0)</f>
        <v>2409</v>
      </c>
      <c r="D417" s="136">
        <f>ROUND(VLOOKUP($A417,'vehicle multiplier'!$B$2:$M$10,12)*VLOOKUP($A417,'vehicle multiplier'!$B$2:$M$10,(COLUMN(D417)-1))*VLOOKUP($B417,'vehicle multiplier'!$B$12:$L$61,(COLUMN(D417)-1)),0)</f>
        <v>493</v>
      </c>
      <c r="E417" s="136">
        <f>ROUND(VLOOKUP($A417,'vehicle multiplier'!$B$2:$M$10,12)*VLOOKUP($A417,'vehicle multiplier'!$B$2:$M$10,(COLUMN(E417)-1))*VLOOKUP($B417,'vehicle multiplier'!$B$12:$L$61,(COLUMN(E417)-1)),0)</f>
        <v>517</v>
      </c>
      <c r="F417" s="180">
        <f>ROUND(VLOOKUP($A417,'vehicle multiplier'!$B$2:$M$10,12)*VLOOKUP($A417,'vehicle multiplier'!$B$2:$M$10,(COLUMN(F417)-1))*VLOOKUP($B417,'vehicle multiplier'!$B$12:$L$61,(COLUMN(F417)-1)),0)</f>
        <v>0</v>
      </c>
      <c r="G417" s="180">
        <f>ROUND(VLOOKUP($A417,'vehicle multiplier'!$B$2:$M$10,12)*VLOOKUP($A417,'vehicle multiplier'!$B$2:$M$10,(COLUMN(G417)-1))*VLOOKUP($B417,'vehicle multiplier'!$B$12:$L$61,(COLUMN(G417)-1)),0)</f>
        <v>0</v>
      </c>
      <c r="H417" s="180">
        <f>ROUND(VLOOKUP($A417,'vehicle multiplier'!$B$2:$M$10,12)*VLOOKUP($A417,'vehicle multiplier'!$B$2:$M$10,(COLUMN(H417)-1))*VLOOKUP($B417,'vehicle multiplier'!$B$12:$L$61,(COLUMN(H417)-1)),0)</f>
        <v>0</v>
      </c>
      <c r="I417" s="180">
        <f>ROUND(VLOOKUP($A417,'vehicle multiplier'!$B$2:$M$10,12)*VLOOKUP($A417,'vehicle multiplier'!$B$2:$M$10,(COLUMN(I417)-1))*VLOOKUP($B417,'vehicle multiplier'!$B$12:$L$61,(COLUMN(I417)-1)),0)</f>
        <v>0</v>
      </c>
      <c r="J417" s="180">
        <f>ROUND(VLOOKUP($A417,'vehicle multiplier'!$B$2:$M$10,12)*VLOOKUP($A417,'vehicle multiplier'!$B$2:$M$10,(COLUMN(J417)-1))*VLOOKUP($B417,'vehicle multiplier'!$B$12:$L$61,(COLUMN(J417)-1)),0)</f>
        <v>0</v>
      </c>
      <c r="K417" s="180">
        <f>ROUND(VLOOKUP($A417,'vehicle multiplier'!$B$2:$M$10,12)*VLOOKUP($A417,'vehicle multiplier'!$B$2:$M$10,(COLUMN(K417)-1))*VLOOKUP($B417,'vehicle multiplier'!$B$12:$L$61,(COLUMN(K417)-1)),0)</f>
        <v>0</v>
      </c>
      <c r="L417" s="180">
        <f>ROUND(VLOOKUP($A417,'vehicle multiplier'!$B$2:$M$10,12)*VLOOKUP($A417,'vehicle multiplier'!$B$2:$M$10,(COLUMN(L417)-1))*VLOOKUP($B417,'vehicle multiplier'!$B$12:$L$61,(COLUMN(L417)-1)),0)</f>
        <v>0</v>
      </c>
    </row>
    <row r="418" spans="1:12" x14ac:dyDescent="0.15">
      <c r="A418" s="138" t="s">
        <v>638</v>
      </c>
      <c r="B418" s="138">
        <v>17</v>
      </c>
      <c r="C418" s="136">
        <f>ROUND(VLOOKUP($A418,'vehicle multiplier'!$B$2:$M$10,12)*VLOOKUP($A418,'vehicle multiplier'!$B$2:$M$10,(COLUMN(C418)-1))*VLOOKUP($B418,'vehicle multiplier'!$B$12:$L$61,(COLUMN(C418)-1)),0)</f>
        <v>2446</v>
      </c>
      <c r="D418" s="136">
        <f>ROUND(VLOOKUP($A418,'vehicle multiplier'!$B$2:$M$10,12)*VLOOKUP($A418,'vehicle multiplier'!$B$2:$M$10,(COLUMN(D418)-1))*VLOOKUP($B418,'vehicle multiplier'!$B$12:$L$61,(COLUMN(D418)-1)),0)</f>
        <v>500</v>
      </c>
      <c r="E418" s="136">
        <f>ROUND(VLOOKUP($A418,'vehicle multiplier'!$B$2:$M$10,12)*VLOOKUP($A418,'vehicle multiplier'!$B$2:$M$10,(COLUMN(E418)-1))*VLOOKUP($B418,'vehicle multiplier'!$B$12:$L$61,(COLUMN(E418)-1)),0)</f>
        <v>524</v>
      </c>
      <c r="F418" s="180">
        <f>ROUND(VLOOKUP($A418,'vehicle multiplier'!$B$2:$M$10,12)*VLOOKUP($A418,'vehicle multiplier'!$B$2:$M$10,(COLUMN(F418)-1))*VLOOKUP($B418,'vehicle multiplier'!$B$12:$L$61,(COLUMN(F418)-1)),0)</f>
        <v>0</v>
      </c>
      <c r="G418" s="180">
        <f>ROUND(VLOOKUP($A418,'vehicle multiplier'!$B$2:$M$10,12)*VLOOKUP($A418,'vehicle multiplier'!$B$2:$M$10,(COLUMN(G418)-1))*VLOOKUP($B418,'vehicle multiplier'!$B$12:$L$61,(COLUMN(G418)-1)),0)</f>
        <v>0</v>
      </c>
      <c r="H418" s="180">
        <f>ROUND(VLOOKUP($A418,'vehicle multiplier'!$B$2:$M$10,12)*VLOOKUP($A418,'vehicle multiplier'!$B$2:$M$10,(COLUMN(H418)-1))*VLOOKUP($B418,'vehicle multiplier'!$B$12:$L$61,(COLUMN(H418)-1)),0)</f>
        <v>0</v>
      </c>
      <c r="I418" s="180">
        <f>ROUND(VLOOKUP($A418,'vehicle multiplier'!$B$2:$M$10,12)*VLOOKUP($A418,'vehicle multiplier'!$B$2:$M$10,(COLUMN(I418)-1))*VLOOKUP($B418,'vehicle multiplier'!$B$12:$L$61,(COLUMN(I418)-1)),0)</f>
        <v>0</v>
      </c>
      <c r="J418" s="180">
        <f>ROUND(VLOOKUP($A418,'vehicle multiplier'!$B$2:$M$10,12)*VLOOKUP($A418,'vehicle multiplier'!$B$2:$M$10,(COLUMN(J418)-1))*VLOOKUP($B418,'vehicle multiplier'!$B$12:$L$61,(COLUMN(J418)-1)),0)</f>
        <v>0</v>
      </c>
      <c r="K418" s="180">
        <f>ROUND(VLOOKUP($A418,'vehicle multiplier'!$B$2:$M$10,12)*VLOOKUP($A418,'vehicle multiplier'!$B$2:$M$10,(COLUMN(K418)-1))*VLOOKUP($B418,'vehicle multiplier'!$B$12:$L$61,(COLUMN(K418)-1)),0)</f>
        <v>0</v>
      </c>
      <c r="L418" s="180">
        <f>ROUND(VLOOKUP($A418,'vehicle multiplier'!$B$2:$M$10,12)*VLOOKUP($A418,'vehicle multiplier'!$B$2:$M$10,(COLUMN(L418)-1))*VLOOKUP($B418,'vehicle multiplier'!$B$12:$L$61,(COLUMN(L418)-1)),0)</f>
        <v>0</v>
      </c>
    </row>
    <row r="419" spans="1:12" x14ac:dyDescent="0.15">
      <c r="A419" s="138" t="s">
        <v>638</v>
      </c>
      <c r="B419" s="138">
        <v>18</v>
      </c>
      <c r="C419" s="136">
        <f>ROUND(VLOOKUP($A419,'vehicle multiplier'!$B$2:$M$10,12)*VLOOKUP($A419,'vehicle multiplier'!$B$2:$M$10,(COLUMN(C419)-1))*VLOOKUP($B419,'vehicle multiplier'!$B$12:$L$61,(COLUMN(C419)-1)),0)</f>
        <v>2482</v>
      </c>
      <c r="D419" s="136">
        <f>ROUND(VLOOKUP($A419,'vehicle multiplier'!$B$2:$M$10,12)*VLOOKUP($A419,'vehicle multiplier'!$B$2:$M$10,(COLUMN(D419)-1))*VLOOKUP($B419,'vehicle multiplier'!$B$12:$L$61,(COLUMN(D419)-1)),0)</f>
        <v>508</v>
      </c>
      <c r="E419" s="136">
        <f>ROUND(VLOOKUP($A419,'vehicle multiplier'!$B$2:$M$10,12)*VLOOKUP($A419,'vehicle multiplier'!$B$2:$M$10,(COLUMN(E419)-1))*VLOOKUP($B419,'vehicle multiplier'!$B$12:$L$61,(COLUMN(E419)-1)),0)</f>
        <v>532</v>
      </c>
      <c r="F419" s="180">
        <f>ROUND(VLOOKUP($A419,'vehicle multiplier'!$B$2:$M$10,12)*VLOOKUP($A419,'vehicle multiplier'!$B$2:$M$10,(COLUMN(F419)-1))*VLOOKUP($B419,'vehicle multiplier'!$B$12:$L$61,(COLUMN(F419)-1)),0)</f>
        <v>0</v>
      </c>
      <c r="G419" s="180">
        <f>ROUND(VLOOKUP($A419,'vehicle multiplier'!$B$2:$M$10,12)*VLOOKUP($A419,'vehicle multiplier'!$B$2:$M$10,(COLUMN(G419)-1))*VLOOKUP($B419,'vehicle multiplier'!$B$12:$L$61,(COLUMN(G419)-1)),0)</f>
        <v>0</v>
      </c>
      <c r="H419" s="180">
        <f>ROUND(VLOOKUP($A419,'vehicle multiplier'!$B$2:$M$10,12)*VLOOKUP($A419,'vehicle multiplier'!$B$2:$M$10,(COLUMN(H419)-1))*VLOOKUP($B419,'vehicle multiplier'!$B$12:$L$61,(COLUMN(H419)-1)),0)</f>
        <v>0</v>
      </c>
      <c r="I419" s="180">
        <f>ROUND(VLOOKUP($A419,'vehicle multiplier'!$B$2:$M$10,12)*VLOOKUP($A419,'vehicle multiplier'!$B$2:$M$10,(COLUMN(I419)-1))*VLOOKUP($B419,'vehicle multiplier'!$B$12:$L$61,(COLUMN(I419)-1)),0)</f>
        <v>0</v>
      </c>
      <c r="J419" s="180">
        <f>ROUND(VLOOKUP($A419,'vehicle multiplier'!$B$2:$M$10,12)*VLOOKUP($A419,'vehicle multiplier'!$B$2:$M$10,(COLUMN(J419)-1))*VLOOKUP($B419,'vehicle multiplier'!$B$12:$L$61,(COLUMN(J419)-1)),0)</f>
        <v>0</v>
      </c>
      <c r="K419" s="180">
        <f>ROUND(VLOOKUP($A419,'vehicle multiplier'!$B$2:$M$10,12)*VLOOKUP($A419,'vehicle multiplier'!$B$2:$M$10,(COLUMN(K419)-1))*VLOOKUP($B419,'vehicle multiplier'!$B$12:$L$61,(COLUMN(K419)-1)),0)</f>
        <v>0</v>
      </c>
      <c r="L419" s="180">
        <f>ROUND(VLOOKUP($A419,'vehicle multiplier'!$B$2:$M$10,12)*VLOOKUP($A419,'vehicle multiplier'!$B$2:$M$10,(COLUMN(L419)-1))*VLOOKUP($B419,'vehicle multiplier'!$B$12:$L$61,(COLUMN(L419)-1)),0)</f>
        <v>0</v>
      </c>
    </row>
    <row r="420" spans="1:12" x14ac:dyDescent="0.15">
      <c r="A420" s="138" t="s">
        <v>638</v>
      </c>
      <c r="B420" s="138">
        <v>19</v>
      </c>
      <c r="C420" s="136">
        <f>ROUND(VLOOKUP($A420,'vehicle multiplier'!$B$2:$M$10,12)*VLOOKUP($A420,'vehicle multiplier'!$B$2:$M$10,(COLUMN(C420)-1))*VLOOKUP($B420,'vehicle multiplier'!$B$12:$L$61,(COLUMN(C420)-1)),0)</f>
        <v>2519</v>
      </c>
      <c r="D420" s="136">
        <f>ROUND(VLOOKUP($A420,'vehicle multiplier'!$B$2:$M$10,12)*VLOOKUP($A420,'vehicle multiplier'!$B$2:$M$10,(COLUMN(D420)-1))*VLOOKUP($B420,'vehicle multiplier'!$B$12:$L$61,(COLUMN(D420)-1)),0)</f>
        <v>515</v>
      </c>
      <c r="E420" s="136">
        <f>ROUND(VLOOKUP($A420,'vehicle multiplier'!$B$2:$M$10,12)*VLOOKUP($A420,'vehicle multiplier'!$B$2:$M$10,(COLUMN(E420)-1))*VLOOKUP($B420,'vehicle multiplier'!$B$12:$L$61,(COLUMN(E420)-1)),0)</f>
        <v>540</v>
      </c>
      <c r="F420" s="180">
        <f>ROUND(VLOOKUP($A420,'vehicle multiplier'!$B$2:$M$10,12)*VLOOKUP($A420,'vehicle multiplier'!$B$2:$M$10,(COLUMN(F420)-1))*VLOOKUP($B420,'vehicle multiplier'!$B$12:$L$61,(COLUMN(F420)-1)),0)</f>
        <v>0</v>
      </c>
      <c r="G420" s="180">
        <f>ROUND(VLOOKUP($A420,'vehicle multiplier'!$B$2:$M$10,12)*VLOOKUP($A420,'vehicle multiplier'!$B$2:$M$10,(COLUMN(G420)-1))*VLOOKUP($B420,'vehicle multiplier'!$B$12:$L$61,(COLUMN(G420)-1)),0)</f>
        <v>0</v>
      </c>
      <c r="H420" s="180">
        <f>ROUND(VLOOKUP($A420,'vehicle multiplier'!$B$2:$M$10,12)*VLOOKUP($A420,'vehicle multiplier'!$B$2:$M$10,(COLUMN(H420)-1))*VLOOKUP($B420,'vehicle multiplier'!$B$12:$L$61,(COLUMN(H420)-1)),0)</f>
        <v>0</v>
      </c>
      <c r="I420" s="180">
        <f>ROUND(VLOOKUP($A420,'vehicle multiplier'!$B$2:$M$10,12)*VLOOKUP($A420,'vehicle multiplier'!$B$2:$M$10,(COLUMN(I420)-1))*VLOOKUP($B420,'vehicle multiplier'!$B$12:$L$61,(COLUMN(I420)-1)),0)</f>
        <v>0</v>
      </c>
      <c r="J420" s="180">
        <f>ROUND(VLOOKUP($A420,'vehicle multiplier'!$B$2:$M$10,12)*VLOOKUP($A420,'vehicle multiplier'!$B$2:$M$10,(COLUMN(J420)-1))*VLOOKUP($B420,'vehicle multiplier'!$B$12:$L$61,(COLUMN(J420)-1)),0)</f>
        <v>0</v>
      </c>
      <c r="K420" s="180">
        <f>ROUND(VLOOKUP($A420,'vehicle multiplier'!$B$2:$M$10,12)*VLOOKUP($A420,'vehicle multiplier'!$B$2:$M$10,(COLUMN(K420)-1))*VLOOKUP($B420,'vehicle multiplier'!$B$12:$L$61,(COLUMN(K420)-1)),0)</f>
        <v>0</v>
      </c>
      <c r="L420" s="180">
        <f>ROUND(VLOOKUP($A420,'vehicle multiplier'!$B$2:$M$10,12)*VLOOKUP($A420,'vehicle multiplier'!$B$2:$M$10,(COLUMN(L420)-1))*VLOOKUP($B420,'vehicle multiplier'!$B$12:$L$61,(COLUMN(L420)-1)),0)</f>
        <v>0</v>
      </c>
    </row>
    <row r="421" spans="1:12" x14ac:dyDescent="0.15">
      <c r="A421" s="138" t="s">
        <v>638</v>
      </c>
      <c r="B421" s="138">
        <v>20</v>
      </c>
      <c r="C421" s="136">
        <f>ROUND(VLOOKUP($A421,'vehicle multiplier'!$B$2:$M$10,12)*VLOOKUP($A421,'vehicle multiplier'!$B$2:$M$10,(COLUMN(C421)-1))*VLOOKUP($B421,'vehicle multiplier'!$B$12:$L$61,(COLUMN(C421)-1)),0)</f>
        <v>2555</v>
      </c>
      <c r="D421" s="136">
        <f>ROUND(VLOOKUP($A421,'vehicle multiplier'!$B$2:$M$10,12)*VLOOKUP($A421,'vehicle multiplier'!$B$2:$M$10,(COLUMN(D421)-1))*VLOOKUP($B421,'vehicle multiplier'!$B$12:$L$61,(COLUMN(D421)-1)),0)</f>
        <v>523</v>
      </c>
      <c r="E421" s="136">
        <f>ROUND(VLOOKUP($A421,'vehicle multiplier'!$B$2:$M$10,12)*VLOOKUP($A421,'vehicle multiplier'!$B$2:$M$10,(COLUMN(E421)-1))*VLOOKUP($B421,'vehicle multiplier'!$B$12:$L$61,(COLUMN(E421)-1)),0)</f>
        <v>548</v>
      </c>
      <c r="F421" s="180">
        <f>ROUND(VLOOKUP($A421,'vehicle multiplier'!$B$2:$M$10,12)*VLOOKUP($A421,'vehicle multiplier'!$B$2:$M$10,(COLUMN(F421)-1))*VLOOKUP($B421,'vehicle multiplier'!$B$12:$L$61,(COLUMN(F421)-1)),0)</f>
        <v>0</v>
      </c>
      <c r="G421" s="180">
        <f>ROUND(VLOOKUP($A421,'vehicle multiplier'!$B$2:$M$10,12)*VLOOKUP($A421,'vehicle multiplier'!$B$2:$M$10,(COLUMN(G421)-1))*VLOOKUP($B421,'vehicle multiplier'!$B$12:$L$61,(COLUMN(G421)-1)),0)</f>
        <v>0</v>
      </c>
      <c r="H421" s="180">
        <f>ROUND(VLOOKUP($A421,'vehicle multiplier'!$B$2:$M$10,12)*VLOOKUP($A421,'vehicle multiplier'!$B$2:$M$10,(COLUMN(H421)-1))*VLOOKUP($B421,'vehicle multiplier'!$B$12:$L$61,(COLUMN(H421)-1)),0)</f>
        <v>0</v>
      </c>
      <c r="I421" s="180">
        <f>ROUND(VLOOKUP($A421,'vehicle multiplier'!$B$2:$M$10,12)*VLOOKUP($A421,'vehicle multiplier'!$B$2:$M$10,(COLUMN(I421)-1))*VLOOKUP($B421,'vehicle multiplier'!$B$12:$L$61,(COLUMN(I421)-1)),0)</f>
        <v>0</v>
      </c>
      <c r="J421" s="180">
        <f>ROUND(VLOOKUP($A421,'vehicle multiplier'!$B$2:$M$10,12)*VLOOKUP($A421,'vehicle multiplier'!$B$2:$M$10,(COLUMN(J421)-1))*VLOOKUP($B421,'vehicle multiplier'!$B$12:$L$61,(COLUMN(J421)-1)),0)</f>
        <v>0</v>
      </c>
      <c r="K421" s="180">
        <f>ROUND(VLOOKUP($A421,'vehicle multiplier'!$B$2:$M$10,12)*VLOOKUP($A421,'vehicle multiplier'!$B$2:$M$10,(COLUMN(K421)-1))*VLOOKUP($B421,'vehicle multiplier'!$B$12:$L$61,(COLUMN(K421)-1)),0)</f>
        <v>0</v>
      </c>
      <c r="L421" s="180">
        <f>ROUND(VLOOKUP($A421,'vehicle multiplier'!$B$2:$M$10,12)*VLOOKUP($A421,'vehicle multiplier'!$B$2:$M$10,(COLUMN(L421)-1))*VLOOKUP($B421,'vehicle multiplier'!$B$12:$L$61,(COLUMN(L421)-1)),0)</f>
        <v>0</v>
      </c>
    </row>
    <row r="422" spans="1:12" x14ac:dyDescent="0.15">
      <c r="A422" s="138" t="s">
        <v>638</v>
      </c>
      <c r="B422" s="138">
        <v>21</v>
      </c>
      <c r="C422" s="136">
        <f>ROUND(VLOOKUP($A422,'vehicle multiplier'!$B$2:$M$10,12)*VLOOKUP($A422,'vehicle multiplier'!$B$2:$M$10,(COLUMN(C422)-1))*VLOOKUP($B422,'vehicle multiplier'!$B$12:$L$61,(COLUMN(C422)-1)),0)</f>
        <v>2592</v>
      </c>
      <c r="D422" s="136">
        <f>ROUND(VLOOKUP($A422,'vehicle multiplier'!$B$2:$M$10,12)*VLOOKUP($A422,'vehicle multiplier'!$B$2:$M$10,(COLUMN(D422)-1))*VLOOKUP($B422,'vehicle multiplier'!$B$12:$L$61,(COLUMN(D422)-1)),0)</f>
        <v>530</v>
      </c>
      <c r="E422" s="136">
        <f>ROUND(VLOOKUP($A422,'vehicle multiplier'!$B$2:$M$10,12)*VLOOKUP($A422,'vehicle multiplier'!$B$2:$M$10,(COLUMN(E422)-1))*VLOOKUP($B422,'vehicle multiplier'!$B$12:$L$61,(COLUMN(E422)-1)),0)</f>
        <v>556</v>
      </c>
      <c r="F422" s="180">
        <f>ROUND(VLOOKUP($A422,'vehicle multiplier'!$B$2:$M$10,12)*VLOOKUP($A422,'vehicle multiplier'!$B$2:$M$10,(COLUMN(F422)-1))*VLOOKUP($B422,'vehicle multiplier'!$B$12:$L$61,(COLUMN(F422)-1)),0)</f>
        <v>0</v>
      </c>
      <c r="G422" s="180">
        <f>ROUND(VLOOKUP($A422,'vehicle multiplier'!$B$2:$M$10,12)*VLOOKUP($A422,'vehicle multiplier'!$B$2:$M$10,(COLUMN(G422)-1))*VLOOKUP($B422,'vehicle multiplier'!$B$12:$L$61,(COLUMN(G422)-1)),0)</f>
        <v>0</v>
      </c>
      <c r="H422" s="180">
        <f>ROUND(VLOOKUP($A422,'vehicle multiplier'!$B$2:$M$10,12)*VLOOKUP($A422,'vehicle multiplier'!$B$2:$M$10,(COLUMN(H422)-1))*VLOOKUP($B422,'vehicle multiplier'!$B$12:$L$61,(COLUMN(H422)-1)),0)</f>
        <v>0</v>
      </c>
      <c r="I422" s="180">
        <f>ROUND(VLOOKUP($A422,'vehicle multiplier'!$B$2:$M$10,12)*VLOOKUP($A422,'vehicle multiplier'!$B$2:$M$10,(COLUMN(I422)-1))*VLOOKUP($B422,'vehicle multiplier'!$B$12:$L$61,(COLUMN(I422)-1)),0)</f>
        <v>0</v>
      </c>
      <c r="J422" s="180">
        <f>ROUND(VLOOKUP($A422,'vehicle multiplier'!$B$2:$M$10,12)*VLOOKUP($A422,'vehicle multiplier'!$B$2:$M$10,(COLUMN(J422)-1))*VLOOKUP($B422,'vehicle multiplier'!$B$12:$L$61,(COLUMN(J422)-1)),0)</f>
        <v>0</v>
      </c>
      <c r="K422" s="180">
        <f>ROUND(VLOOKUP($A422,'vehicle multiplier'!$B$2:$M$10,12)*VLOOKUP($A422,'vehicle multiplier'!$B$2:$M$10,(COLUMN(K422)-1))*VLOOKUP($B422,'vehicle multiplier'!$B$12:$L$61,(COLUMN(K422)-1)),0)</f>
        <v>0</v>
      </c>
      <c r="L422" s="180">
        <f>ROUND(VLOOKUP($A422,'vehicle multiplier'!$B$2:$M$10,12)*VLOOKUP($A422,'vehicle multiplier'!$B$2:$M$10,(COLUMN(L422)-1))*VLOOKUP($B422,'vehicle multiplier'!$B$12:$L$61,(COLUMN(L422)-1)),0)</f>
        <v>0</v>
      </c>
    </row>
    <row r="423" spans="1:12" x14ac:dyDescent="0.15">
      <c r="A423" s="138" t="s">
        <v>638</v>
      </c>
      <c r="B423" s="138">
        <v>22</v>
      </c>
      <c r="C423" s="136">
        <f>ROUND(VLOOKUP($A423,'vehicle multiplier'!$B$2:$M$10,12)*VLOOKUP($A423,'vehicle multiplier'!$B$2:$M$10,(COLUMN(C423)-1))*VLOOKUP($B423,'vehicle multiplier'!$B$12:$L$61,(COLUMN(C423)-1)),0)</f>
        <v>2628</v>
      </c>
      <c r="D423" s="136">
        <f>ROUND(VLOOKUP($A423,'vehicle multiplier'!$B$2:$M$10,12)*VLOOKUP($A423,'vehicle multiplier'!$B$2:$M$10,(COLUMN(D423)-1))*VLOOKUP($B423,'vehicle multiplier'!$B$12:$L$61,(COLUMN(D423)-1)),0)</f>
        <v>538</v>
      </c>
      <c r="E423" s="136">
        <f>ROUND(VLOOKUP($A423,'vehicle multiplier'!$B$2:$M$10,12)*VLOOKUP($A423,'vehicle multiplier'!$B$2:$M$10,(COLUMN(E423)-1))*VLOOKUP($B423,'vehicle multiplier'!$B$12:$L$61,(COLUMN(E423)-1)),0)</f>
        <v>563</v>
      </c>
      <c r="F423" s="180">
        <f>ROUND(VLOOKUP($A423,'vehicle multiplier'!$B$2:$M$10,12)*VLOOKUP($A423,'vehicle multiplier'!$B$2:$M$10,(COLUMN(F423)-1))*VLOOKUP($B423,'vehicle multiplier'!$B$12:$L$61,(COLUMN(F423)-1)),0)</f>
        <v>0</v>
      </c>
      <c r="G423" s="180">
        <f>ROUND(VLOOKUP($A423,'vehicle multiplier'!$B$2:$M$10,12)*VLOOKUP($A423,'vehicle multiplier'!$B$2:$M$10,(COLUMN(G423)-1))*VLOOKUP($B423,'vehicle multiplier'!$B$12:$L$61,(COLUMN(G423)-1)),0)</f>
        <v>0</v>
      </c>
      <c r="H423" s="180">
        <f>ROUND(VLOOKUP($A423,'vehicle multiplier'!$B$2:$M$10,12)*VLOOKUP($A423,'vehicle multiplier'!$B$2:$M$10,(COLUMN(H423)-1))*VLOOKUP($B423,'vehicle multiplier'!$B$12:$L$61,(COLUMN(H423)-1)),0)</f>
        <v>0</v>
      </c>
      <c r="I423" s="180">
        <f>ROUND(VLOOKUP($A423,'vehicle multiplier'!$B$2:$M$10,12)*VLOOKUP($A423,'vehicle multiplier'!$B$2:$M$10,(COLUMN(I423)-1))*VLOOKUP($B423,'vehicle multiplier'!$B$12:$L$61,(COLUMN(I423)-1)),0)</f>
        <v>0</v>
      </c>
      <c r="J423" s="180">
        <f>ROUND(VLOOKUP($A423,'vehicle multiplier'!$B$2:$M$10,12)*VLOOKUP($A423,'vehicle multiplier'!$B$2:$M$10,(COLUMN(J423)-1))*VLOOKUP($B423,'vehicle multiplier'!$B$12:$L$61,(COLUMN(J423)-1)),0)</f>
        <v>0</v>
      </c>
      <c r="K423" s="180">
        <f>ROUND(VLOOKUP($A423,'vehicle multiplier'!$B$2:$M$10,12)*VLOOKUP($A423,'vehicle multiplier'!$B$2:$M$10,(COLUMN(K423)-1))*VLOOKUP($B423,'vehicle multiplier'!$B$12:$L$61,(COLUMN(K423)-1)),0)</f>
        <v>0</v>
      </c>
      <c r="L423" s="180">
        <f>ROUND(VLOOKUP($A423,'vehicle multiplier'!$B$2:$M$10,12)*VLOOKUP($A423,'vehicle multiplier'!$B$2:$M$10,(COLUMN(L423)-1))*VLOOKUP($B423,'vehicle multiplier'!$B$12:$L$61,(COLUMN(L423)-1)),0)</f>
        <v>0</v>
      </c>
    </row>
    <row r="424" spans="1:12" x14ac:dyDescent="0.15">
      <c r="A424" s="138" t="s">
        <v>638</v>
      </c>
      <c r="B424" s="138">
        <v>23</v>
      </c>
      <c r="C424" s="136">
        <f>ROUND(VLOOKUP($A424,'vehicle multiplier'!$B$2:$M$10,12)*VLOOKUP($A424,'vehicle multiplier'!$B$2:$M$10,(COLUMN(C424)-1))*VLOOKUP($B424,'vehicle multiplier'!$B$12:$L$61,(COLUMN(C424)-1)),0)</f>
        <v>2665</v>
      </c>
      <c r="D424" s="136">
        <f>ROUND(VLOOKUP($A424,'vehicle multiplier'!$B$2:$M$10,12)*VLOOKUP($A424,'vehicle multiplier'!$B$2:$M$10,(COLUMN(D424)-1))*VLOOKUP($B424,'vehicle multiplier'!$B$12:$L$61,(COLUMN(D424)-1)),0)</f>
        <v>545</v>
      </c>
      <c r="E424" s="136">
        <f>ROUND(VLOOKUP($A424,'vehicle multiplier'!$B$2:$M$10,12)*VLOOKUP($A424,'vehicle multiplier'!$B$2:$M$10,(COLUMN(E424)-1))*VLOOKUP($B424,'vehicle multiplier'!$B$12:$L$61,(COLUMN(E424)-1)),0)</f>
        <v>571</v>
      </c>
      <c r="F424" s="180">
        <f>ROUND(VLOOKUP($A424,'vehicle multiplier'!$B$2:$M$10,12)*VLOOKUP($A424,'vehicle multiplier'!$B$2:$M$10,(COLUMN(F424)-1))*VLOOKUP($B424,'vehicle multiplier'!$B$12:$L$61,(COLUMN(F424)-1)),0)</f>
        <v>0</v>
      </c>
      <c r="G424" s="180">
        <f>ROUND(VLOOKUP($A424,'vehicle multiplier'!$B$2:$M$10,12)*VLOOKUP($A424,'vehicle multiplier'!$B$2:$M$10,(COLUMN(G424)-1))*VLOOKUP($B424,'vehicle multiplier'!$B$12:$L$61,(COLUMN(G424)-1)),0)</f>
        <v>0</v>
      </c>
      <c r="H424" s="180">
        <f>ROUND(VLOOKUP($A424,'vehicle multiplier'!$B$2:$M$10,12)*VLOOKUP($A424,'vehicle multiplier'!$B$2:$M$10,(COLUMN(H424)-1))*VLOOKUP($B424,'vehicle multiplier'!$B$12:$L$61,(COLUMN(H424)-1)),0)</f>
        <v>0</v>
      </c>
      <c r="I424" s="180">
        <f>ROUND(VLOOKUP($A424,'vehicle multiplier'!$B$2:$M$10,12)*VLOOKUP($A424,'vehicle multiplier'!$B$2:$M$10,(COLUMN(I424)-1))*VLOOKUP($B424,'vehicle multiplier'!$B$12:$L$61,(COLUMN(I424)-1)),0)</f>
        <v>0</v>
      </c>
      <c r="J424" s="180">
        <f>ROUND(VLOOKUP($A424,'vehicle multiplier'!$B$2:$M$10,12)*VLOOKUP($A424,'vehicle multiplier'!$B$2:$M$10,(COLUMN(J424)-1))*VLOOKUP($B424,'vehicle multiplier'!$B$12:$L$61,(COLUMN(J424)-1)),0)</f>
        <v>0</v>
      </c>
      <c r="K424" s="180">
        <f>ROUND(VLOOKUP($A424,'vehicle multiplier'!$B$2:$M$10,12)*VLOOKUP($A424,'vehicle multiplier'!$B$2:$M$10,(COLUMN(K424)-1))*VLOOKUP($B424,'vehicle multiplier'!$B$12:$L$61,(COLUMN(K424)-1)),0)</f>
        <v>0</v>
      </c>
      <c r="L424" s="180">
        <f>ROUND(VLOOKUP($A424,'vehicle multiplier'!$B$2:$M$10,12)*VLOOKUP($A424,'vehicle multiplier'!$B$2:$M$10,(COLUMN(L424)-1))*VLOOKUP($B424,'vehicle multiplier'!$B$12:$L$61,(COLUMN(L424)-1)),0)</f>
        <v>0</v>
      </c>
    </row>
    <row r="425" spans="1:12" x14ac:dyDescent="0.15">
      <c r="A425" s="138" t="s">
        <v>638</v>
      </c>
      <c r="B425" s="138">
        <v>24</v>
      </c>
      <c r="C425" s="136">
        <f>ROUND(VLOOKUP($A425,'vehicle multiplier'!$B$2:$M$10,12)*VLOOKUP($A425,'vehicle multiplier'!$B$2:$M$10,(COLUMN(C425)-1))*VLOOKUP($B425,'vehicle multiplier'!$B$12:$L$61,(COLUMN(C425)-1)),0)</f>
        <v>2701</v>
      </c>
      <c r="D425" s="136">
        <f>ROUND(VLOOKUP($A425,'vehicle multiplier'!$B$2:$M$10,12)*VLOOKUP($A425,'vehicle multiplier'!$B$2:$M$10,(COLUMN(D425)-1))*VLOOKUP($B425,'vehicle multiplier'!$B$12:$L$61,(COLUMN(D425)-1)),0)</f>
        <v>552</v>
      </c>
      <c r="E425" s="136">
        <f>ROUND(VLOOKUP($A425,'vehicle multiplier'!$B$2:$M$10,12)*VLOOKUP($A425,'vehicle multiplier'!$B$2:$M$10,(COLUMN(E425)-1))*VLOOKUP($B425,'vehicle multiplier'!$B$12:$L$61,(COLUMN(E425)-1)),0)</f>
        <v>579</v>
      </c>
      <c r="F425" s="180">
        <f>ROUND(VLOOKUP($A425,'vehicle multiplier'!$B$2:$M$10,12)*VLOOKUP($A425,'vehicle multiplier'!$B$2:$M$10,(COLUMN(F425)-1))*VLOOKUP($B425,'vehicle multiplier'!$B$12:$L$61,(COLUMN(F425)-1)),0)</f>
        <v>0</v>
      </c>
      <c r="G425" s="180">
        <f>ROUND(VLOOKUP($A425,'vehicle multiplier'!$B$2:$M$10,12)*VLOOKUP($A425,'vehicle multiplier'!$B$2:$M$10,(COLUMN(G425)-1))*VLOOKUP($B425,'vehicle multiplier'!$B$12:$L$61,(COLUMN(G425)-1)),0)</f>
        <v>0</v>
      </c>
      <c r="H425" s="180">
        <f>ROUND(VLOOKUP($A425,'vehicle multiplier'!$B$2:$M$10,12)*VLOOKUP($A425,'vehicle multiplier'!$B$2:$M$10,(COLUMN(H425)-1))*VLOOKUP($B425,'vehicle multiplier'!$B$12:$L$61,(COLUMN(H425)-1)),0)</f>
        <v>0</v>
      </c>
      <c r="I425" s="180">
        <f>ROUND(VLOOKUP($A425,'vehicle multiplier'!$B$2:$M$10,12)*VLOOKUP($A425,'vehicle multiplier'!$B$2:$M$10,(COLUMN(I425)-1))*VLOOKUP($B425,'vehicle multiplier'!$B$12:$L$61,(COLUMN(I425)-1)),0)</f>
        <v>0</v>
      </c>
      <c r="J425" s="180">
        <f>ROUND(VLOOKUP($A425,'vehicle multiplier'!$B$2:$M$10,12)*VLOOKUP($A425,'vehicle multiplier'!$B$2:$M$10,(COLUMN(J425)-1))*VLOOKUP($B425,'vehicle multiplier'!$B$12:$L$61,(COLUMN(J425)-1)),0)</f>
        <v>0</v>
      </c>
      <c r="K425" s="180">
        <f>ROUND(VLOOKUP($A425,'vehicle multiplier'!$B$2:$M$10,12)*VLOOKUP($A425,'vehicle multiplier'!$B$2:$M$10,(COLUMN(K425)-1))*VLOOKUP($B425,'vehicle multiplier'!$B$12:$L$61,(COLUMN(K425)-1)),0)</f>
        <v>0</v>
      </c>
      <c r="L425" s="180">
        <f>ROUND(VLOOKUP($A425,'vehicle multiplier'!$B$2:$M$10,12)*VLOOKUP($A425,'vehicle multiplier'!$B$2:$M$10,(COLUMN(L425)-1))*VLOOKUP($B425,'vehicle multiplier'!$B$12:$L$61,(COLUMN(L425)-1)),0)</f>
        <v>0</v>
      </c>
    </row>
    <row r="426" spans="1:12" x14ac:dyDescent="0.15">
      <c r="A426" s="138" t="s">
        <v>638</v>
      </c>
      <c r="B426" s="138">
        <v>25</v>
      </c>
      <c r="C426" s="136">
        <f>ROUND(VLOOKUP($A426,'vehicle multiplier'!$B$2:$M$10,12)*VLOOKUP($A426,'vehicle multiplier'!$B$2:$M$10,(COLUMN(C426)-1))*VLOOKUP($B426,'vehicle multiplier'!$B$12:$L$61,(COLUMN(C426)-1)),0)</f>
        <v>2738</v>
      </c>
      <c r="D426" s="136">
        <f>ROUND(VLOOKUP($A426,'vehicle multiplier'!$B$2:$M$10,12)*VLOOKUP($A426,'vehicle multiplier'!$B$2:$M$10,(COLUMN(D426)-1))*VLOOKUP($B426,'vehicle multiplier'!$B$12:$L$61,(COLUMN(D426)-1)),0)</f>
        <v>560</v>
      </c>
      <c r="E426" s="136">
        <f>ROUND(VLOOKUP($A426,'vehicle multiplier'!$B$2:$M$10,12)*VLOOKUP($A426,'vehicle multiplier'!$B$2:$M$10,(COLUMN(E426)-1))*VLOOKUP($B426,'vehicle multiplier'!$B$12:$L$61,(COLUMN(E426)-1)),0)</f>
        <v>587</v>
      </c>
      <c r="F426" s="180">
        <f>ROUND(VLOOKUP($A426,'vehicle multiplier'!$B$2:$M$10,12)*VLOOKUP($A426,'vehicle multiplier'!$B$2:$M$10,(COLUMN(F426)-1))*VLOOKUP($B426,'vehicle multiplier'!$B$12:$L$61,(COLUMN(F426)-1)),0)</f>
        <v>0</v>
      </c>
      <c r="G426" s="180">
        <f>ROUND(VLOOKUP($A426,'vehicle multiplier'!$B$2:$M$10,12)*VLOOKUP($A426,'vehicle multiplier'!$B$2:$M$10,(COLUMN(G426)-1))*VLOOKUP($B426,'vehicle multiplier'!$B$12:$L$61,(COLUMN(G426)-1)),0)</f>
        <v>0</v>
      </c>
      <c r="H426" s="180">
        <f>ROUND(VLOOKUP($A426,'vehicle multiplier'!$B$2:$M$10,12)*VLOOKUP($A426,'vehicle multiplier'!$B$2:$M$10,(COLUMN(H426)-1))*VLOOKUP($B426,'vehicle multiplier'!$B$12:$L$61,(COLUMN(H426)-1)),0)</f>
        <v>0</v>
      </c>
      <c r="I426" s="180">
        <f>ROUND(VLOOKUP($A426,'vehicle multiplier'!$B$2:$M$10,12)*VLOOKUP($A426,'vehicle multiplier'!$B$2:$M$10,(COLUMN(I426)-1))*VLOOKUP($B426,'vehicle multiplier'!$B$12:$L$61,(COLUMN(I426)-1)),0)</f>
        <v>0</v>
      </c>
      <c r="J426" s="180">
        <f>ROUND(VLOOKUP($A426,'vehicle multiplier'!$B$2:$M$10,12)*VLOOKUP($A426,'vehicle multiplier'!$B$2:$M$10,(COLUMN(J426)-1))*VLOOKUP($B426,'vehicle multiplier'!$B$12:$L$61,(COLUMN(J426)-1)),0)</f>
        <v>0</v>
      </c>
      <c r="K426" s="180">
        <f>ROUND(VLOOKUP($A426,'vehicle multiplier'!$B$2:$M$10,12)*VLOOKUP($A426,'vehicle multiplier'!$B$2:$M$10,(COLUMN(K426)-1))*VLOOKUP($B426,'vehicle multiplier'!$B$12:$L$61,(COLUMN(K426)-1)),0)</f>
        <v>0</v>
      </c>
      <c r="L426" s="180">
        <f>ROUND(VLOOKUP($A426,'vehicle multiplier'!$B$2:$M$10,12)*VLOOKUP($A426,'vehicle multiplier'!$B$2:$M$10,(COLUMN(L426)-1))*VLOOKUP($B426,'vehicle multiplier'!$B$12:$L$61,(COLUMN(L426)-1)),0)</f>
        <v>0</v>
      </c>
    </row>
    <row r="427" spans="1:12" x14ac:dyDescent="0.15">
      <c r="A427" s="138" t="s">
        <v>638</v>
      </c>
      <c r="B427" s="138">
        <v>26</v>
      </c>
      <c r="C427" s="136">
        <f>ROUND(VLOOKUP($A427,'vehicle multiplier'!$B$2:$M$10,12)*VLOOKUP($A427,'vehicle multiplier'!$B$2:$M$10,(COLUMN(C427)-1))*VLOOKUP($B427,'vehicle multiplier'!$B$12:$L$61,(COLUMN(C427)-1)),0)</f>
        <v>2774</v>
      </c>
      <c r="D427" s="136">
        <f>ROUND(VLOOKUP($A427,'vehicle multiplier'!$B$2:$M$10,12)*VLOOKUP($A427,'vehicle multiplier'!$B$2:$M$10,(COLUMN(D427)-1))*VLOOKUP($B427,'vehicle multiplier'!$B$12:$L$61,(COLUMN(D427)-1)),0)</f>
        <v>567</v>
      </c>
      <c r="E427" s="136">
        <f>ROUND(VLOOKUP($A427,'vehicle multiplier'!$B$2:$M$10,12)*VLOOKUP($A427,'vehicle multiplier'!$B$2:$M$10,(COLUMN(E427)-1))*VLOOKUP($B427,'vehicle multiplier'!$B$12:$L$61,(COLUMN(E427)-1)),0)</f>
        <v>595</v>
      </c>
      <c r="F427" s="180">
        <f>ROUND(VLOOKUP($A427,'vehicle multiplier'!$B$2:$M$10,12)*VLOOKUP($A427,'vehicle multiplier'!$B$2:$M$10,(COLUMN(F427)-1))*VLOOKUP($B427,'vehicle multiplier'!$B$12:$L$61,(COLUMN(F427)-1)),0)</f>
        <v>0</v>
      </c>
      <c r="G427" s="180">
        <f>ROUND(VLOOKUP($A427,'vehicle multiplier'!$B$2:$M$10,12)*VLOOKUP($A427,'vehicle multiplier'!$B$2:$M$10,(COLUMN(G427)-1))*VLOOKUP($B427,'vehicle multiplier'!$B$12:$L$61,(COLUMN(G427)-1)),0)</f>
        <v>0</v>
      </c>
      <c r="H427" s="180">
        <f>ROUND(VLOOKUP($A427,'vehicle multiplier'!$B$2:$M$10,12)*VLOOKUP($A427,'vehicle multiplier'!$B$2:$M$10,(COLUMN(H427)-1))*VLOOKUP($B427,'vehicle multiplier'!$B$12:$L$61,(COLUMN(H427)-1)),0)</f>
        <v>0</v>
      </c>
      <c r="I427" s="180">
        <f>ROUND(VLOOKUP($A427,'vehicle multiplier'!$B$2:$M$10,12)*VLOOKUP($A427,'vehicle multiplier'!$B$2:$M$10,(COLUMN(I427)-1))*VLOOKUP($B427,'vehicle multiplier'!$B$12:$L$61,(COLUMN(I427)-1)),0)</f>
        <v>0</v>
      </c>
      <c r="J427" s="180">
        <f>ROUND(VLOOKUP($A427,'vehicle multiplier'!$B$2:$M$10,12)*VLOOKUP($A427,'vehicle multiplier'!$B$2:$M$10,(COLUMN(J427)-1))*VLOOKUP($B427,'vehicle multiplier'!$B$12:$L$61,(COLUMN(J427)-1)),0)</f>
        <v>0</v>
      </c>
      <c r="K427" s="180">
        <f>ROUND(VLOOKUP($A427,'vehicle multiplier'!$B$2:$M$10,12)*VLOOKUP($A427,'vehicle multiplier'!$B$2:$M$10,(COLUMN(K427)-1))*VLOOKUP($B427,'vehicle multiplier'!$B$12:$L$61,(COLUMN(K427)-1)),0)</f>
        <v>0</v>
      </c>
      <c r="L427" s="180">
        <f>ROUND(VLOOKUP($A427,'vehicle multiplier'!$B$2:$M$10,12)*VLOOKUP($A427,'vehicle multiplier'!$B$2:$M$10,(COLUMN(L427)-1))*VLOOKUP($B427,'vehicle multiplier'!$B$12:$L$61,(COLUMN(L427)-1)),0)</f>
        <v>0</v>
      </c>
    </row>
    <row r="428" spans="1:12" x14ac:dyDescent="0.15">
      <c r="A428" s="138" t="s">
        <v>638</v>
      </c>
      <c r="B428" s="138">
        <v>27</v>
      </c>
      <c r="C428" s="136">
        <f>ROUND(VLOOKUP($A428,'vehicle multiplier'!$B$2:$M$10,12)*VLOOKUP($A428,'vehicle multiplier'!$B$2:$M$10,(COLUMN(C428)-1))*VLOOKUP($B428,'vehicle multiplier'!$B$12:$L$61,(COLUMN(C428)-1)),0)</f>
        <v>2811</v>
      </c>
      <c r="D428" s="136">
        <f>ROUND(VLOOKUP($A428,'vehicle multiplier'!$B$2:$M$10,12)*VLOOKUP($A428,'vehicle multiplier'!$B$2:$M$10,(COLUMN(D428)-1))*VLOOKUP($B428,'vehicle multiplier'!$B$12:$L$61,(COLUMN(D428)-1)),0)</f>
        <v>575</v>
      </c>
      <c r="E428" s="136">
        <f>ROUND(VLOOKUP($A428,'vehicle multiplier'!$B$2:$M$10,12)*VLOOKUP($A428,'vehicle multiplier'!$B$2:$M$10,(COLUMN(E428)-1))*VLOOKUP($B428,'vehicle multiplier'!$B$12:$L$61,(COLUMN(E428)-1)),0)</f>
        <v>603</v>
      </c>
      <c r="F428" s="180">
        <f>ROUND(VLOOKUP($A428,'vehicle multiplier'!$B$2:$M$10,12)*VLOOKUP($A428,'vehicle multiplier'!$B$2:$M$10,(COLUMN(F428)-1))*VLOOKUP($B428,'vehicle multiplier'!$B$12:$L$61,(COLUMN(F428)-1)),0)</f>
        <v>0</v>
      </c>
      <c r="G428" s="180">
        <f>ROUND(VLOOKUP($A428,'vehicle multiplier'!$B$2:$M$10,12)*VLOOKUP($A428,'vehicle multiplier'!$B$2:$M$10,(COLUMN(G428)-1))*VLOOKUP($B428,'vehicle multiplier'!$B$12:$L$61,(COLUMN(G428)-1)),0)</f>
        <v>0</v>
      </c>
      <c r="H428" s="180">
        <f>ROUND(VLOOKUP($A428,'vehicle multiplier'!$B$2:$M$10,12)*VLOOKUP($A428,'vehicle multiplier'!$B$2:$M$10,(COLUMN(H428)-1))*VLOOKUP($B428,'vehicle multiplier'!$B$12:$L$61,(COLUMN(H428)-1)),0)</f>
        <v>0</v>
      </c>
      <c r="I428" s="180">
        <f>ROUND(VLOOKUP($A428,'vehicle multiplier'!$B$2:$M$10,12)*VLOOKUP($A428,'vehicle multiplier'!$B$2:$M$10,(COLUMN(I428)-1))*VLOOKUP($B428,'vehicle multiplier'!$B$12:$L$61,(COLUMN(I428)-1)),0)</f>
        <v>0</v>
      </c>
      <c r="J428" s="180">
        <f>ROUND(VLOOKUP($A428,'vehicle multiplier'!$B$2:$M$10,12)*VLOOKUP($A428,'vehicle multiplier'!$B$2:$M$10,(COLUMN(J428)-1))*VLOOKUP($B428,'vehicle multiplier'!$B$12:$L$61,(COLUMN(J428)-1)),0)</f>
        <v>0</v>
      </c>
      <c r="K428" s="180">
        <f>ROUND(VLOOKUP($A428,'vehicle multiplier'!$B$2:$M$10,12)*VLOOKUP($A428,'vehicle multiplier'!$B$2:$M$10,(COLUMN(K428)-1))*VLOOKUP($B428,'vehicle multiplier'!$B$12:$L$61,(COLUMN(K428)-1)),0)</f>
        <v>0</v>
      </c>
      <c r="L428" s="180">
        <f>ROUND(VLOOKUP($A428,'vehicle multiplier'!$B$2:$M$10,12)*VLOOKUP($A428,'vehicle multiplier'!$B$2:$M$10,(COLUMN(L428)-1))*VLOOKUP($B428,'vehicle multiplier'!$B$12:$L$61,(COLUMN(L428)-1)),0)</f>
        <v>0</v>
      </c>
    </row>
    <row r="429" spans="1:12" x14ac:dyDescent="0.15">
      <c r="A429" s="138" t="s">
        <v>638</v>
      </c>
      <c r="B429" s="138">
        <v>28</v>
      </c>
      <c r="C429" s="136">
        <f>ROUND(VLOOKUP($A429,'vehicle multiplier'!$B$2:$M$10,12)*VLOOKUP($A429,'vehicle multiplier'!$B$2:$M$10,(COLUMN(C429)-1))*VLOOKUP($B429,'vehicle multiplier'!$B$12:$L$61,(COLUMN(C429)-1)),0)</f>
        <v>2847</v>
      </c>
      <c r="D429" s="136">
        <f>ROUND(VLOOKUP($A429,'vehicle multiplier'!$B$2:$M$10,12)*VLOOKUP($A429,'vehicle multiplier'!$B$2:$M$10,(COLUMN(D429)-1))*VLOOKUP($B429,'vehicle multiplier'!$B$12:$L$61,(COLUMN(D429)-1)),0)</f>
        <v>582</v>
      </c>
      <c r="E429" s="136">
        <f>ROUND(VLOOKUP($A429,'vehicle multiplier'!$B$2:$M$10,12)*VLOOKUP($A429,'vehicle multiplier'!$B$2:$M$10,(COLUMN(E429)-1))*VLOOKUP($B429,'vehicle multiplier'!$B$12:$L$61,(COLUMN(E429)-1)),0)</f>
        <v>610</v>
      </c>
      <c r="F429" s="180">
        <f>ROUND(VLOOKUP($A429,'vehicle multiplier'!$B$2:$M$10,12)*VLOOKUP($A429,'vehicle multiplier'!$B$2:$M$10,(COLUMN(F429)-1))*VLOOKUP($B429,'vehicle multiplier'!$B$12:$L$61,(COLUMN(F429)-1)),0)</f>
        <v>0</v>
      </c>
      <c r="G429" s="180">
        <f>ROUND(VLOOKUP($A429,'vehicle multiplier'!$B$2:$M$10,12)*VLOOKUP($A429,'vehicle multiplier'!$B$2:$M$10,(COLUMN(G429)-1))*VLOOKUP($B429,'vehicle multiplier'!$B$12:$L$61,(COLUMN(G429)-1)),0)</f>
        <v>0</v>
      </c>
      <c r="H429" s="180">
        <f>ROUND(VLOOKUP($A429,'vehicle multiplier'!$B$2:$M$10,12)*VLOOKUP($A429,'vehicle multiplier'!$B$2:$M$10,(COLUMN(H429)-1))*VLOOKUP($B429,'vehicle multiplier'!$B$12:$L$61,(COLUMN(H429)-1)),0)</f>
        <v>0</v>
      </c>
      <c r="I429" s="180">
        <f>ROUND(VLOOKUP($A429,'vehicle multiplier'!$B$2:$M$10,12)*VLOOKUP($A429,'vehicle multiplier'!$B$2:$M$10,(COLUMN(I429)-1))*VLOOKUP($B429,'vehicle multiplier'!$B$12:$L$61,(COLUMN(I429)-1)),0)</f>
        <v>0</v>
      </c>
      <c r="J429" s="180">
        <f>ROUND(VLOOKUP($A429,'vehicle multiplier'!$B$2:$M$10,12)*VLOOKUP($A429,'vehicle multiplier'!$B$2:$M$10,(COLUMN(J429)-1))*VLOOKUP($B429,'vehicle multiplier'!$B$12:$L$61,(COLUMN(J429)-1)),0)</f>
        <v>0</v>
      </c>
      <c r="K429" s="180">
        <f>ROUND(VLOOKUP($A429,'vehicle multiplier'!$B$2:$M$10,12)*VLOOKUP($A429,'vehicle multiplier'!$B$2:$M$10,(COLUMN(K429)-1))*VLOOKUP($B429,'vehicle multiplier'!$B$12:$L$61,(COLUMN(K429)-1)),0)</f>
        <v>0</v>
      </c>
      <c r="L429" s="180">
        <f>ROUND(VLOOKUP($A429,'vehicle multiplier'!$B$2:$M$10,12)*VLOOKUP($A429,'vehicle multiplier'!$B$2:$M$10,(COLUMN(L429)-1))*VLOOKUP($B429,'vehicle multiplier'!$B$12:$L$61,(COLUMN(L429)-1)),0)</f>
        <v>0</v>
      </c>
    </row>
    <row r="430" spans="1:12" x14ac:dyDescent="0.15">
      <c r="A430" s="138" t="s">
        <v>638</v>
      </c>
      <c r="B430" s="138">
        <v>29</v>
      </c>
      <c r="C430" s="136">
        <f>ROUND(VLOOKUP($A430,'vehicle multiplier'!$B$2:$M$10,12)*VLOOKUP($A430,'vehicle multiplier'!$B$2:$M$10,(COLUMN(C430)-1))*VLOOKUP($B430,'vehicle multiplier'!$B$12:$L$61,(COLUMN(C430)-1)),0)</f>
        <v>2884</v>
      </c>
      <c r="D430" s="136">
        <f>ROUND(VLOOKUP($A430,'vehicle multiplier'!$B$2:$M$10,12)*VLOOKUP($A430,'vehicle multiplier'!$B$2:$M$10,(COLUMN(D430)-1))*VLOOKUP($B430,'vehicle multiplier'!$B$12:$L$61,(COLUMN(D430)-1)),0)</f>
        <v>590</v>
      </c>
      <c r="E430" s="136">
        <f>ROUND(VLOOKUP($A430,'vehicle multiplier'!$B$2:$M$10,12)*VLOOKUP($A430,'vehicle multiplier'!$B$2:$M$10,(COLUMN(E430)-1))*VLOOKUP($B430,'vehicle multiplier'!$B$12:$L$61,(COLUMN(E430)-1)),0)</f>
        <v>618</v>
      </c>
      <c r="F430" s="180">
        <f>ROUND(VLOOKUP($A430,'vehicle multiplier'!$B$2:$M$10,12)*VLOOKUP($A430,'vehicle multiplier'!$B$2:$M$10,(COLUMN(F430)-1))*VLOOKUP($B430,'vehicle multiplier'!$B$12:$L$61,(COLUMN(F430)-1)),0)</f>
        <v>0</v>
      </c>
      <c r="G430" s="180">
        <f>ROUND(VLOOKUP($A430,'vehicle multiplier'!$B$2:$M$10,12)*VLOOKUP($A430,'vehicle multiplier'!$B$2:$M$10,(COLUMN(G430)-1))*VLOOKUP($B430,'vehicle multiplier'!$B$12:$L$61,(COLUMN(G430)-1)),0)</f>
        <v>0</v>
      </c>
      <c r="H430" s="180">
        <f>ROUND(VLOOKUP($A430,'vehicle multiplier'!$B$2:$M$10,12)*VLOOKUP($A430,'vehicle multiplier'!$B$2:$M$10,(COLUMN(H430)-1))*VLOOKUP($B430,'vehicle multiplier'!$B$12:$L$61,(COLUMN(H430)-1)),0)</f>
        <v>0</v>
      </c>
      <c r="I430" s="180">
        <f>ROUND(VLOOKUP($A430,'vehicle multiplier'!$B$2:$M$10,12)*VLOOKUP($A430,'vehicle multiplier'!$B$2:$M$10,(COLUMN(I430)-1))*VLOOKUP($B430,'vehicle multiplier'!$B$12:$L$61,(COLUMN(I430)-1)),0)</f>
        <v>0</v>
      </c>
      <c r="J430" s="180">
        <f>ROUND(VLOOKUP($A430,'vehicle multiplier'!$B$2:$M$10,12)*VLOOKUP($A430,'vehicle multiplier'!$B$2:$M$10,(COLUMN(J430)-1))*VLOOKUP($B430,'vehicle multiplier'!$B$12:$L$61,(COLUMN(J430)-1)),0)</f>
        <v>0</v>
      </c>
      <c r="K430" s="180">
        <f>ROUND(VLOOKUP($A430,'vehicle multiplier'!$B$2:$M$10,12)*VLOOKUP($A430,'vehicle multiplier'!$B$2:$M$10,(COLUMN(K430)-1))*VLOOKUP($B430,'vehicle multiplier'!$B$12:$L$61,(COLUMN(K430)-1)),0)</f>
        <v>0</v>
      </c>
      <c r="L430" s="180">
        <f>ROUND(VLOOKUP($A430,'vehicle multiplier'!$B$2:$M$10,12)*VLOOKUP($A430,'vehicle multiplier'!$B$2:$M$10,(COLUMN(L430)-1))*VLOOKUP($B430,'vehicle multiplier'!$B$12:$L$61,(COLUMN(L430)-1)),0)</f>
        <v>0</v>
      </c>
    </row>
    <row r="431" spans="1:12" x14ac:dyDescent="0.15">
      <c r="A431" s="138" t="s">
        <v>638</v>
      </c>
      <c r="B431" s="138">
        <v>30</v>
      </c>
      <c r="C431" s="136">
        <f>ROUND(VLOOKUP($A431,'vehicle multiplier'!$B$2:$M$10,12)*VLOOKUP($A431,'vehicle multiplier'!$B$2:$M$10,(COLUMN(C431)-1))*VLOOKUP($B431,'vehicle multiplier'!$B$12:$L$61,(COLUMN(C431)-1)),0)</f>
        <v>2920</v>
      </c>
      <c r="D431" s="136">
        <f>ROUND(VLOOKUP($A431,'vehicle multiplier'!$B$2:$M$10,12)*VLOOKUP($A431,'vehicle multiplier'!$B$2:$M$10,(COLUMN(D431)-1))*VLOOKUP($B431,'vehicle multiplier'!$B$12:$L$61,(COLUMN(D431)-1)),0)</f>
        <v>597</v>
      </c>
      <c r="E431" s="136">
        <f>ROUND(VLOOKUP($A431,'vehicle multiplier'!$B$2:$M$10,12)*VLOOKUP($A431,'vehicle multiplier'!$B$2:$M$10,(COLUMN(E431)-1))*VLOOKUP($B431,'vehicle multiplier'!$B$12:$L$61,(COLUMN(E431)-1)),0)</f>
        <v>626</v>
      </c>
      <c r="F431" s="180">
        <f>ROUND(VLOOKUP($A431,'vehicle multiplier'!$B$2:$M$10,12)*VLOOKUP($A431,'vehicle multiplier'!$B$2:$M$10,(COLUMN(F431)-1))*VLOOKUP($B431,'vehicle multiplier'!$B$12:$L$61,(COLUMN(F431)-1)),0)</f>
        <v>0</v>
      </c>
      <c r="G431" s="180">
        <f>ROUND(VLOOKUP($A431,'vehicle multiplier'!$B$2:$M$10,12)*VLOOKUP($A431,'vehicle multiplier'!$B$2:$M$10,(COLUMN(G431)-1))*VLOOKUP($B431,'vehicle multiplier'!$B$12:$L$61,(COLUMN(G431)-1)),0)</f>
        <v>0</v>
      </c>
      <c r="H431" s="180">
        <f>ROUND(VLOOKUP($A431,'vehicle multiplier'!$B$2:$M$10,12)*VLOOKUP($A431,'vehicle multiplier'!$B$2:$M$10,(COLUMN(H431)-1))*VLOOKUP($B431,'vehicle multiplier'!$B$12:$L$61,(COLUMN(H431)-1)),0)</f>
        <v>0</v>
      </c>
      <c r="I431" s="180">
        <f>ROUND(VLOOKUP($A431,'vehicle multiplier'!$B$2:$M$10,12)*VLOOKUP($A431,'vehicle multiplier'!$B$2:$M$10,(COLUMN(I431)-1))*VLOOKUP($B431,'vehicle multiplier'!$B$12:$L$61,(COLUMN(I431)-1)),0)</f>
        <v>0</v>
      </c>
      <c r="J431" s="180">
        <f>ROUND(VLOOKUP($A431,'vehicle multiplier'!$B$2:$M$10,12)*VLOOKUP($A431,'vehicle multiplier'!$B$2:$M$10,(COLUMN(J431)-1))*VLOOKUP($B431,'vehicle multiplier'!$B$12:$L$61,(COLUMN(J431)-1)),0)</f>
        <v>0</v>
      </c>
      <c r="K431" s="180">
        <f>ROUND(VLOOKUP($A431,'vehicle multiplier'!$B$2:$M$10,12)*VLOOKUP($A431,'vehicle multiplier'!$B$2:$M$10,(COLUMN(K431)-1))*VLOOKUP($B431,'vehicle multiplier'!$B$12:$L$61,(COLUMN(K431)-1)),0)</f>
        <v>0</v>
      </c>
      <c r="L431" s="180">
        <f>ROUND(VLOOKUP($A431,'vehicle multiplier'!$B$2:$M$10,12)*VLOOKUP($A431,'vehicle multiplier'!$B$2:$M$10,(COLUMN(L431)-1))*VLOOKUP($B431,'vehicle multiplier'!$B$12:$L$61,(COLUMN(L431)-1)),0)</f>
        <v>0</v>
      </c>
    </row>
    <row r="432" spans="1:12" x14ac:dyDescent="0.15">
      <c r="A432" s="138" t="s">
        <v>638</v>
      </c>
      <c r="B432" s="138">
        <v>31</v>
      </c>
      <c r="C432" s="136">
        <f>ROUND(VLOOKUP($A432,'vehicle multiplier'!$B$2:$M$10,12)*VLOOKUP($A432,'vehicle multiplier'!$B$2:$M$10,(COLUMN(C432)-1))*VLOOKUP($B432,'vehicle multiplier'!$B$12:$L$61,(COLUMN(C432)-1)),0)</f>
        <v>2957</v>
      </c>
      <c r="D432" s="136">
        <f>ROUND(VLOOKUP($A432,'vehicle multiplier'!$B$2:$M$10,12)*VLOOKUP($A432,'vehicle multiplier'!$B$2:$M$10,(COLUMN(D432)-1))*VLOOKUP($B432,'vehicle multiplier'!$B$12:$L$61,(COLUMN(D432)-1)),0)</f>
        <v>605</v>
      </c>
      <c r="E432" s="136">
        <f>ROUND(VLOOKUP($A432,'vehicle multiplier'!$B$2:$M$10,12)*VLOOKUP($A432,'vehicle multiplier'!$B$2:$M$10,(COLUMN(E432)-1))*VLOOKUP($B432,'vehicle multiplier'!$B$12:$L$61,(COLUMN(E432)-1)),0)</f>
        <v>634</v>
      </c>
      <c r="F432" s="180">
        <f>ROUND(VLOOKUP($A432,'vehicle multiplier'!$B$2:$M$10,12)*VLOOKUP($A432,'vehicle multiplier'!$B$2:$M$10,(COLUMN(F432)-1))*VLOOKUP($B432,'vehicle multiplier'!$B$12:$L$61,(COLUMN(F432)-1)),0)</f>
        <v>0</v>
      </c>
      <c r="G432" s="180">
        <f>ROUND(VLOOKUP($A432,'vehicle multiplier'!$B$2:$M$10,12)*VLOOKUP($A432,'vehicle multiplier'!$B$2:$M$10,(COLUMN(G432)-1))*VLOOKUP($B432,'vehicle multiplier'!$B$12:$L$61,(COLUMN(G432)-1)),0)</f>
        <v>0</v>
      </c>
      <c r="H432" s="180">
        <f>ROUND(VLOOKUP($A432,'vehicle multiplier'!$B$2:$M$10,12)*VLOOKUP($A432,'vehicle multiplier'!$B$2:$M$10,(COLUMN(H432)-1))*VLOOKUP($B432,'vehicle multiplier'!$B$12:$L$61,(COLUMN(H432)-1)),0)</f>
        <v>0</v>
      </c>
      <c r="I432" s="180">
        <f>ROUND(VLOOKUP($A432,'vehicle multiplier'!$B$2:$M$10,12)*VLOOKUP($A432,'vehicle multiplier'!$B$2:$M$10,(COLUMN(I432)-1))*VLOOKUP($B432,'vehicle multiplier'!$B$12:$L$61,(COLUMN(I432)-1)),0)</f>
        <v>0</v>
      </c>
      <c r="J432" s="180">
        <f>ROUND(VLOOKUP($A432,'vehicle multiplier'!$B$2:$M$10,12)*VLOOKUP($A432,'vehicle multiplier'!$B$2:$M$10,(COLUMN(J432)-1))*VLOOKUP($B432,'vehicle multiplier'!$B$12:$L$61,(COLUMN(J432)-1)),0)</f>
        <v>0</v>
      </c>
      <c r="K432" s="180">
        <f>ROUND(VLOOKUP($A432,'vehicle multiplier'!$B$2:$M$10,12)*VLOOKUP($A432,'vehicle multiplier'!$B$2:$M$10,(COLUMN(K432)-1))*VLOOKUP($B432,'vehicle multiplier'!$B$12:$L$61,(COLUMN(K432)-1)),0)</f>
        <v>0</v>
      </c>
      <c r="L432" s="180">
        <f>ROUND(VLOOKUP($A432,'vehicle multiplier'!$B$2:$M$10,12)*VLOOKUP($A432,'vehicle multiplier'!$B$2:$M$10,(COLUMN(L432)-1))*VLOOKUP($B432,'vehicle multiplier'!$B$12:$L$61,(COLUMN(L432)-1)),0)</f>
        <v>0</v>
      </c>
    </row>
    <row r="433" spans="1:12" x14ac:dyDescent="0.15">
      <c r="A433" s="138" t="s">
        <v>638</v>
      </c>
      <c r="B433" s="138">
        <v>32</v>
      </c>
      <c r="C433" s="136">
        <f>ROUND(VLOOKUP($A433,'vehicle multiplier'!$B$2:$M$10,12)*VLOOKUP($A433,'vehicle multiplier'!$B$2:$M$10,(COLUMN(C433)-1))*VLOOKUP($B433,'vehicle multiplier'!$B$12:$L$61,(COLUMN(C433)-1)),0)</f>
        <v>2993</v>
      </c>
      <c r="D433" s="136">
        <f>ROUND(VLOOKUP($A433,'vehicle multiplier'!$B$2:$M$10,12)*VLOOKUP($A433,'vehicle multiplier'!$B$2:$M$10,(COLUMN(D433)-1))*VLOOKUP($B433,'vehicle multiplier'!$B$12:$L$61,(COLUMN(D433)-1)),0)</f>
        <v>612</v>
      </c>
      <c r="E433" s="136">
        <f>ROUND(VLOOKUP($A433,'vehicle multiplier'!$B$2:$M$10,12)*VLOOKUP($A433,'vehicle multiplier'!$B$2:$M$10,(COLUMN(E433)-1))*VLOOKUP($B433,'vehicle multiplier'!$B$12:$L$61,(COLUMN(E433)-1)),0)</f>
        <v>642</v>
      </c>
      <c r="F433" s="180">
        <f>ROUND(VLOOKUP($A433,'vehicle multiplier'!$B$2:$M$10,12)*VLOOKUP($A433,'vehicle multiplier'!$B$2:$M$10,(COLUMN(F433)-1))*VLOOKUP($B433,'vehicle multiplier'!$B$12:$L$61,(COLUMN(F433)-1)),0)</f>
        <v>0</v>
      </c>
      <c r="G433" s="180">
        <f>ROUND(VLOOKUP($A433,'vehicle multiplier'!$B$2:$M$10,12)*VLOOKUP($A433,'vehicle multiplier'!$B$2:$M$10,(COLUMN(G433)-1))*VLOOKUP($B433,'vehicle multiplier'!$B$12:$L$61,(COLUMN(G433)-1)),0)</f>
        <v>0</v>
      </c>
      <c r="H433" s="180">
        <f>ROUND(VLOOKUP($A433,'vehicle multiplier'!$B$2:$M$10,12)*VLOOKUP($A433,'vehicle multiplier'!$B$2:$M$10,(COLUMN(H433)-1))*VLOOKUP($B433,'vehicle multiplier'!$B$12:$L$61,(COLUMN(H433)-1)),0)</f>
        <v>0</v>
      </c>
      <c r="I433" s="180">
        <f>ROUND(VLOOKUP($A433,'vehicle multiplier'!$B$2:$M$10,12)*VLOOKUP($A433,'vehicle multiplier'!$B$2:$M$10,(COLUMN(I433)-1))*VLOOKUP($B433,'vehicle multiplier'!$B$12:$L$61,(COLUMN(I433)-1)),0)</f>
        <v>0</v>
      </c>
      <c r="J433" s="180">
        <f>ROUND(VLOOKUP($A433,'vehicle multiplier'!$B$2:$M$10,12)*VLOOKUP($A433,'vehicle multiplier'!$B$2:$M$10,(COLUMN(J433)-1))*VLOOKUP($B433,'vehicle multiplier'!$B$12:$L$61,(COLUMN(J433)-1)),0)</f>
        <v>0</v>
      </c>
      <c r="K433" s="180">
        <f>ROUND(VLOOKUP($A433,'vehicle multiplier'!$B$2:$M$10,12)*VLOOKUP($A433,'vehicle multiplier'!$B$2:$M$10,(COLUMN(K433)-1))*VLOOKUP($B433,'vehicle multiplier'!$B$12:$L$61,(COLUMN(K433)-1)),0)</f>
        <v>0</v>
      </c>
      <c r="L433" s="180">
        <f>ROUND(VLOOKUP($A433,'vehicle multiplier'!$B$2:$M$10,12)*VLOOKUP($A433,'vehicle multiplier'!$B$2:$M$10,(COLUMN(L433)-1))*VLOOKUP($B433,'vehicle multiplier'!$B$12:$L$61,(COLUMN(L433)-1)),0)</f>
        <v>0</v>
      </c>
    </row>
    <row r="434" spans="1:12" x14ac:dyDescent="0.15">
      <c r="A434" s="138" t="s">
        <v>638</v>
      </c>
      <c r="B434" s="138">
        <v>33</v>
      </c>
      <c r="C434" s="136">
        <f>ROUND(VLOOKUP($A434,'vehicle multiplier'!$B$2:$M$10,12)*VLOOKUP($A434,'vehicle multiplier'!$B$2:$M$10,(COLUMN(C434)-1))*VLOOKUP($B434,'vehicle multiplier'!$B$12:$L$61,(COLUMN(C434)-1)),0)</f>
        <v>3030</v>
      </c>
      <c r="D434" s="136">
        <f>ROUND(VLOOKUP($A434,'vehicle multiplier'!$B$2:$M$10,12)*VLOOKUP($A434,'vehicle multiplier'!$B$2:$M$10,(COLUMN(D434)-1))*VLOOKUP($B434,'vehicle multiplier'!$B$12:$L$61,(COLUMN(D434)-1)),0)</f>
        <v>620</v>
      </c>
      <c r="E434" s="136">
        <f>ROUND(VLOOKUP($A434,'vehicle multiplier'!$B$2:$M$10,12)*VLOOKUP($A434,'vehicle multiplier'!$B$2:$M$10,(COLUMN(E434)-1))*VLOOKUP($B434,'vehicle multiplier'!$B$12:$L$61,(COLUMN(E434)-1)),0)</f>
        <v>650</v>
      </c>
      <c r="F434" s="180">
        <f>ROUND(VLOOKUP($A434,'vehicle multiplier'!$B$2:$M$10,12)*VLOOKUP($A434,'vehicle multiplier'!$B$2:$M$10,(COLUMN(F434)-1))*VLOOKUP($B434,'vehicle multiplier'!$B$12:$L$61,(COLUMN(F434)-1)),0)</f>
        <v>0</v>
      </c>
      <c r="G434" s="180">
        <f>ROUND(VLOOKUP($A434,'vehicle multiplier'!$B$2:$M$10,12)*VLOOKUP($A434,'vehicle multiplier'!$B$2:$M$10,(COLUMN(G434)-1))*VLOOKUP($B434,'vehicle multiplier'!$B$12:$L$61,(COLUMN(G434)-1)),0)</f>
        <v>0</v>
      </c>
      <c r="H434" s="180">
        <f>ROUND(VLOOKUP($A434,'vehicle multiplier'!$B$2:$M$10,12)*VLOOKUP($A434,'vehicle multiplier'!$B$2:$M$10,(COLUMN(H434)-1))*VLOOKUP($B434,'vehicle multiplier'!$B$12:$L$61,(COLUMN(H434)-1)),0)</f>
        <v>0</v>
      </c>
      <c r="I434" s="180">
        <f>ROUND(VLOOKUP($A434,'vehicle multiplier'!$B$2:$M$10,12)*VLOOKUP($A434,'vehicle multiplier'!$B$2:$M$10,(COLUMN(I434)-1))*VLOOKUP($B434,'vehicle multiplier'!$B$12:$L$61,(COLUMN(I434)-1)),0)</f>
        <v>0</v>
      </c>
      <c r="J434" s="180">
        <f>ROUND(VLOOKUP($A434,'vehicle multiplier'!$B$2:$M$10,12)*VLOOKUP($A434,'vehicle multiplier'!$B$2:$M$10,(COLUMN(J434)-1))*VLOOKUP($B434,'vehicle multiplier'!$B$12:$L$61,(COLUMN(J434)-1)),0)</f>
        <v>0</v>
      </c>
      <c r="K434" s="180">
        <f>ROUND(VLOOKUP($A434,'vehicle multiplier'!$B$2:$M$10,12)*VLOOKUP($A434,'vehicle multiplier'!$B$2:$M$10,(COLUMN(K434)-1))*VLOOKUP($B434,'vehicle multiplier'!$B$12:$L$61,(COLUMN(K434)-1)),0)</f>
        <v>0</v>
      </c>
      <c r="L434" s="180">
        <f>ROUND(VLOOKUP($A434,'vehicle multiplier'!$B$2:$M$10,12)*VLOOKUP($A434,'vehicle multiplier'!$B$2:$M$10,(COLUMN(L434)-1))*VLOOKUP($B434,'vehicle multiplier'!$B$12:$L$61,(COLUMN(L434)-1)),0)</f>
        <v>0</v>
      </c>
    </row>
    <row r="435" spans="1:12" x14ac:dyDescent="0.15">
      <c r="A435" s="138" t="s">
        <v>638</v>
      </c>
      <c r="B435" s="138">
        <v>34</v>
      </c>
      <c r="C435" s="136">
        <f>ROUND(VLOOKUP($A435,'vehicle multiplier'!$B$2:$M$10,12)*VLOOKUP($A435,'vehicle multiplier'!$B$2:$M$10,(COLUMN(C435)-1))*VLOOKUP($B435,'vehicle multiplier'!$B$12:$L$61,(COLUMN(C435)-1)),0)</f>
        <v>3066</v>
      </c>
      <c r="D435" s="136">
        <f>ROUND(VLOOKUP($A435,'vehicle multiplier'!$B$2:$M$10,12)*VLOOKUP($A435,'vehicle multiplier'!$B$2:$M$10,(COLUMN(D435)-1))*VLOOKUP($B435,'vehicle multiplier'!$B$12:$L$61,(COLUMN(D435)-1)),0)</f>
        <v>627</v>
      </c>
      <c r="E435" s="136">
        <f>ROUND(VLOOKUP($A435,'vehicle multiplier'!$B$2:$M$10,12)*VLOOKUP($A435,'vehicle multiplier'!$B$2:$M$10,(COLUMN(E435)-1))*VLOOKUP($B435,'vehicle multiplier'!$B$12:$L$61,(COLUMN(E435)-1)),0)</f>
        <v>657</v>
      </c>
      <c r="F435" s="180">
        <f>ROUND(VLOOKUP($A435,'vehicle multiplier'!$B$2:$M$10,12)*VLOOKUP($A435,'vehicle multiplier'!$B$2:$M$10,(COLUMN(F435)-1))*VLOOKUP($B435,'vehicle multiplier'!$B$12:$L$61,(COLUMN(F435)-1)),0)</f>
        <v>0</v>
      </c>
      <c r="G435" s="180">
        <f>ROUND(VLOOKUP($A435,'vehicle multiplier'!$B$2:$M$10,12)*VLOOKUP($A435,'vehicle multiplier'!$B$2:$M$10,(COLUMN(G435)-1))*VLOOKUP($B435,'vehicle multiplier'!$B$12:$L$61,(COLUMN(G435)-1)),0)</f>
        <v>0</v>
      </c>
      <c r="H435" s="180">
        <f>ROUND(VLOOKUP($A435,'vehicle multiplier'!$B$2:$M$10,12)*VLOOKUP($A435,'vehicle multiplier'!$B$2:$M$10,(COLUMN(H435)-1))*VLOOKUP($B435,'vehicle multiplier'!$B$12:$L$61,(COLUMN(H435)-1)),0)</f>
        <v>0</v>
      </c>
      <c r="I435" s="180">
        <f>ROUND(VLOOKUP($A435,'vehicle multiplier'!$B$2:$M$10,12)*VLOOKUP($A435,'vehicle multiplier'!$B$2:$M$10,(COLUMN(I435)-1))*VLOOKUP($B435,'vehicle multiplier'!$B$12:$L$61,(COLUMN(I435)-1)),0)</f>
        <v>0</v>
      </c>
      <c r="J435" s="180">
        <f>ROUND(VLOOKUP($A435,'vehicle multiplier'!$B$2:$M$10,12)*VLOOKUP($A435,'vehicle multiplier'!$B$2:$M$10,(COLUMN(J435)-1))*VLOOKUP($B435,'vehicle multiplier'!$B$12:$L$61,(COLUMN(J435)-1)),0)</f>
        <v>0</v>
      </c>
      <c r="K435" s="180">
        <f>ROUND(VLOOKUP($A435,'vehicle multiplier'!$B$2:$M$10,12)*VLOOKUP($A435,'vehicle multiplier'!$B$2:$M$10,(COLUMN(K435)-1))*VLOOKUP($B435,'vehicle multiplier'!$B$12:$L$61,(COLUMN(K435)-1)),0)</f>
        <v>0</v>
      </c>
      <c r="L435" s="180">
        <f>ROUND(VLOOKUP($A435,'vehicle multiplier'!$B$2:$M$10,12)*VLOOKUP($A435,'vehicle multiplier'!$B$2:$M$10,(COLUMN(L435)-1))*VLOOKUP($B435,'vehicle multiplier'!$B$12:$L$61,(COLUMN(L435)-1)),0)</f>
        <v>0</v>
      </c>
    </row>
    <row r="436" spans="1:12" x14ac:dyDescent="0.15">
      <c r="A436" s="138" t="s">
        <v>638</v>
      </c>
      <c r="B436" s="138">
        <v>35</v>
      </c>
      <c r="C436" s="136">
        <f>ROUND(VLOOKUP($A436,'vehicle multiplier'!$B$2:$M$10,12)*VLOOKUP($A436,'vehicle multiplier'!$B$2:$M$10,(COLUMN(C436)-1))*VLOOKUP($B436,'vehicle multiplier'!$B$12:$L$61,(COLUMN(C436)-1)),0)</f>
        <v>3103</v>
      </c>
      <c r="D436" s="136">
        <f>ROUND(VLOOKUP($A436,'vehicle multiplier'!$B$2:$M$10,12)*VLOOKUP($A436,'vehicle multiplier'!$B$2:$M$10,(COLUMN(D436)-1))*VLOOKUP($B436,'vehicle multiplier'!$B$12:$L$61,(COLUMN(D436)-1)),0)</f>
        <v>635</v>
      </c>
      <c r="E436" s="136">
        <f>ROUND(VLOOKUP($A436,'vehicle multiplier'!$B$2:$M$10,12)*VLOOKUP($A436,'vehicle multiplier'!$B$2:$M$10,(COLUMN(E436)-1))*VLOOKUP($B436,'vehicle multiplier'!$B$12:$L$61,(COLUMN(E436)-1)),0)</f>
        <v>665</v>
      </c>
      <c r="F436" s="180">
        <f>ROUND(VLOOKUP($A436,'vehicle multiplier'!$B$2:$M$10,12)*VLOOKUP($A436,'vehicle multiplier'!$B$2:$M$10,(COLUMN(F436)-1))*VLOOKUP($B436,'vehicle multiplier'!$B$12:$L$61,(COLUMN(F436)-1)),0)</f>
        <v>0</v>
      </c>
      <c r="G436" s="180">
        <f>ROUND(VLOOKUP($A436,'vehicle multiplier'!$B$2:$M$10,12)*VLOOKUP($A436,'vehicle multiplier'!$B$2:$M$10,(COLUMN(G436)-1))*VLOOKUP($B436,'vehicle multiplier'!$B$12:$L$61,(COLUMN(G436)-1)),0)</f>
        <v>0</v>
      </c>
      <c r="H436" s="180">
        <f>ROUND(VLOOKUP($A436,'vehicle multiplier'!$B$2:$M$10,12)*VLOOKUP($A436,'vehicle multiplier'!$B$2:$M$10,(COLUMN(H436)-1))*VLOOKUP($B436,'vehicle multiplier'!$B$12:$L$61,(COLUMN(H436)-1)),0)</f>
        <v>0</v>
      </c>
      <c r="I436" s="180">
        <f>ROUND(VLOOKUP($A436,'vehicle multiplier'!$B$2:$M$10,12)*VLOOKUP($A436,'vehicle multiplier'!$B$2:$M$10,(COLUMN(I436)-1))*VLOOKUP($B436,'vehicle multiplier'!$B$12:$L$61,(COLUMN(I436)-1)),0)</f>
        <v>0</v>
      </c>
      <c r="J436" s="180">
        <f>ROUND(VLOOKUP($A436,'vehicle multiplier'!$B$2:$M$10,12)*VLOOKUP($A436,'vehicle multiplier'!$B$2:$M$10,(COLUMN(J436)-1))*VLOOKUP($B436,'vehicle multiplier'!$B$12:$L$61,(COLUMN(J436)-1)),0)</f>
        <v>0</v>
      </c>
      <c r="K436" s="180">
        <f>ROUND(VLOOKUP($A436,'vehicle multiplier'!$B$2:$M$10,12)*VLOOKUP($A436,'vehicle multiplier'!$B$2:$M$10,(COLUMN(K436)-1))*VLOOKUP($B436,'vehicle multiplier'!$B$12:$L$61,(COLUMN(K436)-1)),0)</f>
        <v>0</v>
      </c>
      <c r="L436" s="180">
        <f>ROUND(VLOOKUP($A436,'vehicle multiplier'!$B$2:$M$10,12)*VLOOKUP($A436,'vehicle multiplier'!$B$2:$M$10,(COLUMN(L436)-1))*VLOOKUP($B436,'vehicle multiplier'!$B$12:$L$61,(COLUMN(L436)-1)),0)</f>
        <v>0</v>
      </c>
    </row>
    <row r="437" spans="1:12" x14ac:dyDescent="0.15">
      <c r="A437" s="138" t="s">
        <v>638</v>
      </c>
      <c r="B437" s="138">
        <v>36</v>
      </c>
      <c r="C437" s="136">
        <f>ROUND(VLOOKUP($A437,'vehicle multiplier'!$B$2:$M$10,12)*VLOOKUP($A437,'vehicle multiplier'!$B$2:$M$10,(COLUMN(C437)-1))*VLOOKUP($B437,'vehicle multiplier'!$B$12:$L$61,(COLUMN(C437)-1)),0)</f>
        <v>3139</v>
      </c>
      <c r="D437" s="136">
        <f>ROUND(VLOOKUP($A437,'vehicle multiplier'!$B$2:$M$10,12)*VLOOKUP($A437,'vehicle multiplier'!$B$2:$M$10,(COLUMN(D437)-1))*VLOOKUP($B437,'vehicle multiplier'!$B$12:$L$61,(COLUMN(D437)-1)),0)</f>
        <v>642</v>
      </c>
      <c r="E437" s="136">
        <f>ROUND(VLOOKUP($A437,'vehicle multiplier'!$B$2:$M$10,12)*VLOOKUP($A437,'vehicle multiplier'!$B$2:$M$10,(COLUMN(E437)-1))*VLOOKUP($B437,'vehicle multiplier'!$B$12:$L$61,(COLUMN(E437)-1)),0)</f>
        <v>673</v>
      </c>
      <c r="F437" s="180">
        <f>ROUND(VLOOKUP($A437,'vehicle multiplier'!$B$2:$M$10,12)*VLOOKUP($A437,'vehicle multiplier'!$B$2:$M$10,(COLUMN(F437)-1))*VLOOKUP($B437,'vehicle multiplier'!$B$12:$L$61,(COLUMN(F437)-1)),0)</f>
        <v>0</v>
      </c>
      <c r="G437" s="180">
        <f>ROUND(VLOOKUP($A437,'vehicle multiplier'!$B$2:$M$10,12)*VLOOKUP($A437,'vehicle multiplier'!$B$2:$M$10,(COLUMN(G437)-1))*VLOOKUP($B437,'vehicle multiplier'!$B$12:$L$61,(COLUMN(G437)-1)),0)</f>
        <v>0</v>
      </c>
      <c r="H437" s="180">
        <f>ROUND(VLOOKUP($A437,'vehicle multiplier'!$B$2:$M$10,12)*VLOOKUP($A437,'vehicle multiplier'!$B$2:$M$10,(COLUMN(H437)-1))*VLOOKUP($B437,'vehicle multiplier'!$B$12:$L$61,(COLUMN(H437)-1)),0)</f>
        <v>0</v>
      </c>
      <c r="I437" s="180">
        <f>ROUND(VLOOKUP($A437,'vehicle multiplier'!$B$2:$M$10,12)*VLOOKUP($A437,'vehicle multiplier'!$B$2:$M$10,(COLUMN(I437)-1))*VLOOKUP($B437,'vehicle multiplier'!$B$12:$L$61,(COLUMN(I437)-1)),0)</f>
        <v>0</v>
      </c>
      <c r="J437" s="180">
        <f>ROUND(VLOOKUP($A437,'vehicle multiplier'!$B$2:$M$10,12)*VLOOKUP($A437,'vehicle multiplier'!$B$2:$M$10,(COLUMN(J437)-1))*VLOOKUP($B437,'vehicle multiplier'!$B$12:$L$61,(COLUMN(J437)-1)),0)</f>
        <v>0</v>
      </c>
      <c r="K437" s="180">
        <f>ROUND(VLOOKUP($A437,'vehicle multiplier'!$B$2:$M$10,12)*VLOOKUP($A437,'vehicle multiplier'!$B$2:$M$10,(COLUMN(K437)-1))*VLOOKUP($B437,'vehicle multiplier'!$B$12:$L$61,(COLUMN(K437)-1)),0)</f>
        <v>0</v>
      </c>
      <c r="L437" s="180">
        <f>ROUND(VLOOKUP($A437,'vehicle multiplier'!$B$2:$M$10,12)*VLOOKUP($A437,'vehicle multiplier'!$B$2:$M$10,(COLUMN(L437)-1))*VLOOKUP($B437,'vehicle multiplier'!$B$12:$L$61,(COLUMN(L437)-1)),0)</f>
        <v>0</v>
      </c>
    </row>
    <row r="438" spans="1:12" x14ac:dyDescent="0.15">
      <c r="A438" s="138" t="s">
        <v>638</v>
      </c>
      <c r="B438" s="138">
        <v>37</v>
      </c>
      <c r="C438" s="136">
        <f>ROUND(VLOOKUP($A438,'vehicle multiplier'!$B$2:$M$10,12)*VLOOKUP($A438,'vehicle multiplier'!$B$2:$M$10,(COLUMN(C438)-1))*VLOOKUP($B438,'vehicle multiplier'!$B$12:$L$61,(COLUMN(C438)-1)),0)</f>
        <v>3176</v>
      </c>
      <c r="D438" s="136">
        <f>ROUND(VLOOKUP($A438,'vehicle multiplier'!$B$2:$M$10,12)*VLOOKUP($A438,'vehicle multiplier'!$B$2:$M$10,(COLUMN(D438)-1))*VLOOKUP($B438,'vehicle multiplier'!$B$12:$L$61,(COLUMN(D438)-1)),0)</f>
        <v>650</v>
      </c>
      <c r="E438" s="136">
        <f>ROUND(VLOOKUP($A438,'vehicle multiplier'!$B$2:$M$10,12)*VLOOKUP($A438,'vehicle multiplier'!$B$2:$M$10,(COLUMN(E438)-1))*VLOOKUP($B438,'vehicle multiplier'!$B$12:$L$61,(COLUMN(E438)-1)),0)</f>
        <v>681</v>
      </c>
      <c r="F438" s="180">
        <f>ROUND(VLOOKUP($A438,'vehicle multiplier'!$B$2:$M$10,12)*VLOOKUP($A438,'vehicle multiplier'!$B$2:$M$10,(COLUMN(F438)-1))*VLOOKUP($B438,'vehicle multiplier'!$B$12:$L$61,(COLUMN(F438)-1)),0)</f>
        <v>0</v>
      </c>
      <c r="G438" s="180">
        <f>ROUND(VLOOKUP($A438,'vehicle multiplier'!$B$2:$M$10,12)*VLOOKUP($A438,'vehicle multiplier'!$B$2:$M$10,(COLUMN(G438)-1))*VLOOKUP($B438,'vehicle multiplier'!$B$12:$L$61,(COLUMN(G438)-1)),0)</f>
        <v>0</v>
      </c>
      <c r="H438" s="180">
        <f>ROUND(VLOOKUP($A438,'vehicle multiplier'!$B$2:$M$10,12)*VLOOKUP($A438,'vehicle multiplier'!$B$2:$M$10,(COLUMN(H438)-1))*VLOOKUP($B438,'vehicle multiplier'!$B$12:$L$61,(COLUMN(H438)-1)),0)</f>
        <v>0</v>
      </c>
      <c r="I438" s="180">
        <f>ROUND(VLOOKUP($A438,'vehicle multiplier'!$B$2:$M$10,12)*VLOOKUP($A438,'vehicle multiplier'!$B$2:$M$10,(COLUMN(I438)-1))*VLOOKUP($B438,'vehicle multiplier'!$B$12:$L$61,(COLUMN(I438)-1)),0)</f>
        <v>0</v>
      </c>
      <c r="J438" s="180">
        <f>ROUND(VLOOKUP($A438,'vehicle multiplier'!$B$2:$M$10,12)*VLOOKUP($A438,'vehicle multiplier'!$B$2:$M$10,(COLUMN(J438)-1))*VLOOKUP($B438,'vehicle multiplier'!$B$12:$L$61,(COLUMN(J438)-1)),0)</f>
        <v>0</v>
      </c>
      <c r="K438" s="180">
        <f>ROUND(VLOOKUP($A438,'vehicle multiplier'!$B$2:$M$10,12)*VLOOKUP($A438,'vehicle multiplier'!$B$2:$M$10,(COLUMN(K438)-1))*VLOOKUP($B438,'vehicle multiplier'!$B$12:$L$61,(COLUMN(K438)-1)),0)</f>
        <v>0</v>
      </c>
      <c r="L438" s="180">
        <f>ROUND(VLOOKUP($A438,'vehicle multiplier'!$B$2:$M$10,12)*VLOOKUP($A438,'vehicle multiplier'!$B$2:$M$10,(COLUMN(L438)-1))*VLOOKUP($B438,'vehicle multiplier'!$B$12:$L$61,(COLUMN(L438)-1)),0)</f>
        <v>0</v>
      </c>
    </row>
    <row r="439" spans="1:12" x14ac:dyDescent="0.15">
      <c r="A439" s="138" t="s">
        <v>638</v>
      </c>
      <c r="B439" s="138">
        <v>38</v>
      </c>
      <c r="C439" s="136">
        <f>ROUND(VLOOKUP($A439,'vehicle multiplier'!$B$2:$M$10,12)*VLOOKUP($A439,'vehicle multiplier'!$B$2:$M$10,(COLUMN(C439)-1))*VLOOKUP($B439,'vehicle multiplier'!$B$12:$L$61,(COLUMN(C439)-1)),0)</f>
        <v>3212</v>
      </c>
      <c r="D439" s="136">
        <f>ROUND(VLOOKUP($A439,'vehicle multiplier'!$B$2:$M$10,12)*VLOOKUP($A439,'vehicle multiplier'!$B$2:$M$10,(COLUMN(D439)-1))*VLOOKUP($B439,'vehicle multiplier'!$B$12:$L$61,(COLUMN(D439)-1)),0)</f>
        <v>657</v>
      </c>
      <c r="E439" s="136">
        <f>ROUND(VLOOKUP($A439,'vehicle multiplier'!$B$2:$M$10,12)*VLOOKUP($A439,'vehicle multiplier'!$B$2:$M$10,(COLUMN(E439)-1))*VLOOKUP($B439,'vehicle multiplier'!$B$12:$L$61,(COLUMN(E439)-1)),0)</f>
        <v>689</v>
      </c>
      <c r="F439" s="180">
        <f>ROUND(VLOOKUP($A439,'vehicle multiplier'!$B$2:$M$10,12)*VLOOKUP($A439,'vehicle multiplier'!$B$2:$M$10,(COLUMN(F439)-1))*VLOOKUP($B439,'vehicle multiplier'!$B$12:$L$61,(COLUMN(F439)-1)),0)</f>
        <v>0</v>
      </c>
      <c r="G439" s="180">
        <f>ROUND(VLOOKUP($A439,'vehicle multiplier'!$B$2:$M$10,12)*VLOOKUP($A439,'vehicle multiplier'!$B$2:$M$10,(COLUMN(G439)-1))*VLOOKUP($B439,'vehicle multiplier'!$B$12:$L$61,(COLUMN(G439)-1)),0)</f>
        <v>0</v>
      </c>
      <c r="H439" s="180">
        <f>ROUND(VLOOKUP($A439,'vehicle multiplier'!$B$2:$M$10,12)*VLOOKUP($A439,'vehicle multiplier'!$B$2:$M$10,(COLUMN(H439)-1))*VLOOKUP($B439,'vehicle multiplier'!$B$12:$L$61,(COLUMN(H439)-1)),0)</f>
        <v>0</v>
      </c>
      <c r="I439" s="180">
        <f>ROUND(VLOOKUP($A439,'vehicle multiplier'!$B$2:$M$10,12)*VLOOKUP($A439,'vehicle multiplier'!$B$2:$M$10,(COLUMN(I439)-1))*VLOOKUP($B439,'vehicle multiplier'!$B$12:$L$61,(COLUMN(I439)-1)),0)</f>
        <v>0</v>
      </c>
      <c r="J439" s="180">
        <f>ROUND(VLOOKUP($A439,'vehicle multiplier'!$B$2:$M$10,12)*VLOOKUP($A439,'vehicle multiplier'!$B$2:$M$10,(COLUMN(J439)-1))*VLOOKUP($B439,'vehicle multiplier'!$B$12:$L$61,(COLUMN(J439)-1)),0)</f>
        <v>0</v>
      </c>
      <c r="K439" s="180">
        <f>ROUND(VLOOKUP($A439,'vehicle multiplier'!$B$2:$M$10,12)*VLOOKUP($A439,'vehicle multiplier'!$B$2:$M$10,(COLUMN(K439)-1))*VLOOKUP($B439,'vehicle multiplier'!$B$12:$L$61,(COLUMN(K439)-1)),0)</f>
        <v>0</v>
      </c>
      <c r="L439" s="180">
        <f>ROUND(VLOOKUP($A439,'vehicle multiplier'!$B$2:$M$10,12)*VLOOKUP($A439,'vehicle multiplier'!$B$2:$M$10,(COLUMN(L439)-1))*VLOOKUP($B439,'vehicle multiplier'!$B$12:$L$61,(COLUMN(L439)-1)),0)</f>
        <v>0</v>
      </c>
    </row>
    <row r="440" spans="1:12" x14ac:dyDescent="0.15">
      <c r="A440" s="138" t="s">
        <v>638</v>
      </c>
      <c r="B440" s="138">
        <v>39</v>
      </c>
      <c r="C440" s="136">
        <f>ROUND(VLOOKUP($A440,'vehicle multiplier'!$B$2:$M$10,12)*VLOOKUP($A440,'vehicle multiplier'!$B$2:$M$10,(COLUMN(C440)-1))*VLOOKUP($B440,'vehicle multiplier'!$B$12:$L$61,(COLUMN(C440)-1)),0)</f>
        <v>3249</v>
      </c>
      <c r="D440" s="136">
        <f>ROUND(VLOOKUP($A440,'vehicle multiplier'!$B$2:$M$10,12)*VLOOKUP($A440,'vehicle multiplier'!$B$2:$M$10,(COLUMN(D440)-1))*VLOOKUP($B440,'vehicle multiplier'!$B$12:$L$61,(COLUMN(D440)-1)),0)</f>
        <v>664</v>
      </c>
      <c r="E440" s="136">
        <f>ROUND(VLOOKUP($A440,'vehicle multiplier'!$B$2:$M$10,12)*VLOOKUP($A440,'vehicle multiplier'!$B$2:$M$10,(COLUMN(E440)-1))*VLOOKUP($B440,'vehicle multiplier'!$B$12:$L$61,(COLUMN(E440)-1)),0)</f>
        <v>697</v>
      </c>
      <c r="F440" s="180">
        <f>ROUND(VLOOKUP($A440,'vehicle multiplier'!$B$2:$M$10,12)*VLOOKUP($A440,'vehicle multiplier'!$B$2:$M$10,(COLUMN(F440)-1))*VLOOKUP($B440,'vehicle multiplier'!$B$12:$L$61,(COLUMN(F440)-1)),0)</f>
        <v>0</v>
      </c>
      <c r="G440" s="180">
        <f>ROUND(VLOOKUP($A440,'vehicle multiplier'!$B$2:$M$10,12)*VLOOKUP($A440,'vehicle multiplier'!$B$2:$M$10,(COLUMN(G440)-1))*VLOOKUP($B440,'vehicle multiplier'!$B$12:$L$61,(COLUMN(G440)-1)),0)</f>
        <v>0</v>
      </c>
      <c r="H440" s="180">
        <f>ROUND(VLOOKUP($A440,'vehicle multiplier'!$B$2:$M$10,12)*VLOOKUP($A440,'vehicle multiplier'!$B$2:$M$10,(COLUMN(H440)-1))*VLOOKUP($B440,'vehicle multiplier'!$B$12:$L$61,(COLUMN(H440)-1)),0)</f>
        <v>0</v>
      </c>
      <c r="I440" s="180">
        <f>ROUND(VLOOKUP($A440,'vehicle multiplier'!$B$2:$M$10,12)*VLOOKUP($A440,'vehicle multiplier'!$B$2:$M$10,(COLUMN(I440)-1))*VLOOKUP($B440,'vehicle multiplier'!$B$12:$L$61,(COLUMN(I440)-1)),0)</f>
        <v>0</v>
      </c>
      <c r="J440" s="180">
        <f>ROUND(VLOOKUP($A440,'vehicle multiplier'!$B$2:$M$10,12)*VLOOKUP($A440,'vehicle multiplier'!$B$2:$M$10,(COLUMN(J440)-1))*VLOOKUP($B440,'vehicle multiplier'!$B$12:$L$61,(COLUMN(J440)-1)),0)</f>
        <v>0</v>
      </c>
      <c r="K440" s="180">
        <f>ROUND(VLOOKUP($A440,'vehicle multiplier'!$B$2:$M$10,12)*VLOOKUP($A440,'vehicle multiplier'!$B$2:$M$10,(COLUMN(K440)-1))*VLOOKUP($B440,'vehicle multiplier'!$B$12:$L$61,(COLUMN(K440)-1)),0)</f>
        <v>0</v>
      </c>
      <c r="L440" s="180">
        <f>ROUND(VLOOKUP($A440,'vehicle multiplier'!$B$2:$M$10,12)*VLOOKUP($A440,'vehicle multiplier'!$B$2:$M$10,(COLUMN(L440)-1))*VLOOKUP($B440,'vehicle multiplier'!$B$12:$L$61,(COLUMN(L440)-1)),0)</f>
        <v>0</v>
      </c>
    </row>
    <row r="441" spans="1:12" x14ac:dyDescent="0.15">
      <c r="A441" s="138" t="s">
        <v>638</v>
      </c>
      <c r="B441" s="138">
        <v>40</v>
      </c>
      <c r="C441" s="136">
        <f>ROUND(VLOOKUP($A441,'vehicle multiplier'!$B$2:$M$10,12)*VLOOKUP($A441,'vehicle multiplier'!$B$2:$M$10,(COLUMN(C441)-1))*VLOOKUP($B441,'vehicle multiplier'!$B$12:$L$61,(COLUMN(C441)-1)),0)</f>
        <v>3285</v>
      </c>
      <c r="D441" s="136">
        <f>ROUND(VLOOKUP($A441,'vehicle multiplier'!$B$2:$M$10,12)*VLOOKUP($A441,'vehicle multiplier'!$B$2:$M$10,(COLUMN(D441)-1))*VLOOKUP($B441,'vehicle multiplier'!$B$12:$L$61,(COLUMN(D441)-1)),0)</f>
        <v>672</v>
      </c>
      <c r="E441" s="136">
        <f>ROUND(VLOOKUP($A441,'vehicle multiplier'!$B$2:$M$10,12)*VLOOKUP($A441,'vehicle multiplier'!$B$2:$M$10,(COLUMN(E441)-1))*VLOOKUP($B441,'vehicle multiplier'!$B$12:$L$61,(COLUMN(E441)-1)),0)</f>
        <v>704</v>
      </c>
      <c r="F441" s="180">
        <f>ROUND(VLOOKUP($A441,'vehicle multiplier'!$B$2:$M$10,12)*VLOOKUP($A441,'vehicle multiplier'!$B$2:$M$10,(COLUMN(F441)-1))*VLOOKUP($B441,'vehicle multiplier'!$B$12:$L$61,(COLUMN(F441)-1)),0)</f>
        <v>0</v>
      </c>
      <c r="G441" s="180">
        <f>ROUND(VLOOKUP($A441,'vehicle multiplier'!$B$2:$M$10,12)*VLOOKUP($A441,'vehicle multiplier'!$B$2:$M$10,(COLUMN(G441)-1))*VLOOKUP($B441,'vehicle multiplier'!$B$12:$L$61,(COLUMN(G441)-1)),0)</f>
        <v>0</v>
      </c>
      <c r="H441" s="180">
        <f>ROUND(VLOOKUP($A441,'vehicle multiplier'!$B$2:$M$10,12)*VLOOKUP($A441,'vehicle multiplier'!$B$2:$M$10,(COLUMN(H441)-1))*VLOOKUP($B441,'vehicle multiplier'!$B$12:$L$61,(COLUMN(H441)-1)),0)</f>
        <v>0</v>
      </c>
      <c r="I441" s="180">
        <f>ROUND(VLOOKUP($A441,'vehicle multiplier'!$B$2:$M$10,12)*VLOOKUP($A441,'vehicle multiplier'!$B$2:$M$10,(COLUMN(I441)-1))*VLOOKUP($B441,'vehicle multiplier'!$B$12:$L$61,(COLUMN(I441)-1)),0)</f>
        <v>0</v>
      </c>
      <c r="J441" s="180">
        <f>ROUND(VLOOKUP($A441,'vehicle multiplier'!$B$2:$M$10,12)*VLOOKUP($A441,'vehicle multiplier'!$B$2:$M$10,(COLUMN(J441)-1))*VLOOKUP($B441,'vehicle multiplier'!$B$12:$L$61,(COLUMN(J441)-1)),0)</f>
        <v>0</v>
      </c>
      <c r="K441" s="180">
        <f>ROUND(VLOOKUP($A441,'vehicle multiplier'!$B$2:$M$10,12)*VLOOKUP($A441,'vehicle multiplier'!$B$2:$M$10,(COLUMN(K441)-1))*VLOOKUP($B441,'vehicle multiplier'!$B$12:$L$61,(COLUMN(K441)-1)),0)</f>
        <v>0</v>
      </c>
      <c r="L441" s="180">
        <f>ROUND(VLOOKUP($A441,'vehicle multiplier'!$B$2:$M$10,12)*VLOOKUP($A441,'vehicle multiplier'!$B$2:$M$10,(COLUMN(L441)-1))*VLOOKUP($B441,'vehicle multiplier'!$B$12:$L$61,(COLUMN(L441)-1)),0)</f>
        <v>0</v>
      </c>
    </row>
    <row r="442" spans="1:12" x14ac:dyDescent="0.15">
      <c r="A442" s="138" t="s">
        <v>638</v>
      </c>
      <c r="B442" s="138">
        <v>41</v>
      </c>
      <c r="C442" s="136">
        <f>ROUND(VLOOKUP($A442,'vehicle multiplier'!$B$2:$M$10,12)*VLOOKUP($A442,'vehicle multiplier'!$B$2:$M$10,(COLUMN(C442)-1))*VLOOKUP($B442,'vehicle multiplier'!$B$12:$L$61,(COLUMN(C442)-1)),0)</f>
        <v>3322</v>
      </c>
      <c r="D442" s="136">
        <f>ROUND(VLOOKUP($A442,'vehicle multiplier'!$B$2:$M$10,12)*VLOOKUP($A442,'vehicle multiplier'!$B$2:$M$10,(COLUMN(D442)-1))*VLOOKUP($B442,'vehicle multiplier'!$B$12:$L$61,(COLUMN(D442)-1)),0)</f>
        <v>679</v>
      </c>
      <c r="E442" s="136">
        <f>ROUND(VLOOKUP($A442,'vehicle multiplier'!$B$2:$M$10,12)*VLOOKUP($A442,'vehicle multiplier'!$B$2:$M$10,(COLUMN(E442)-1))*VLOOKUP($B442,'vehicle multiplier'!$B$12:$L$61,(COLUMN(E442)-1)),0)</f>
        <v>712</v>
      </c>
      <c r="F442" s="180">
        <f>ROUND(VLOOKUP($A442,'vehicle multiplier'!$B$2:$M$10,12)*VLOOKUP($A442,'vehicle multiplier'!$B$2:$M$10,(COLUMN(F442)-1))*VLOOKUP($B442,'vehicle multiplier'!$B$12:$L$61,(COLUMN(F442)-1)),0)</f>
        <v>0</v>
      </c>
      <c r="G442" s="180">
        <f>ROUND(VLOOKUP($A442,'vehicle multiplier'!$B$2:$M$10,12)*VLOOKUP($A442,'vehicle multiplier'!$B$2:$M$10,(COLUMN(G442)-1))*VLOOKUP($B442,'vehicle multiplier'!$B$12:$L$61,(COLUMN(G442)-1)),0)</f>
        <v>0</v>
      </c>
      <c r="H442" s="180">
        <f>ROUND(VLOOKUP($A442,'vehicle multiplier'!$B$2:$M$10,12)*VLOOKUP($A442,'vehicle multiplier'!$B$2:$M$10,(COLUMN(H442)-1))*VLOOKUP($B442,'vehicle multiplier'!$B$12:$L$61,(COLUMN(H442)-1)),0)</f>
        <v>0</v>
      </c>
      <c r="I442" s="180">
        <f>ROUND(VLOOKUP($A442,'vehicle multiplier'!$B$2:$M$10,12)*VLOOKUP($A442,'vehicle multiplier'!$B$2:$M$10,(COLUMN(I442)-1))*VLOOKUP($B442,'vehicle multiplier'!$B$12:$L$61,(COLUMN(I442)-1)),0)</f>
        <v>0</v>
      </c>
      <c r="J442" s="180">
        <f>ROUND(VLOOKUP($A442,'vehicle multiplier'!$B$2:$M$10,12)*VLOOKUP($A442,'vehicle multiplier'!$B$2:$M$10,(COLUMN(J442)-1))*VLOOKUP($B442,'vehicle multiplier'!$B$12:$L$61,(COLUMN(J442)-1)),0)</f>
        <v>0</v>
      </c>
      <c r="K442" s="180">
        <f>ROUND(VLOOKUP($A442,'vehicle multiplier'!$B$2:$M$10,12)*VLOOKUP($A442,'vehicle multiplier'!$B$2:$M$10,(COLUMN(K442)-1))*VLOOKUP($B442,'vehicle multiplier'!$B$12:$L$61,(COLUMN(K442)-1)),0)</f>
        <v>0</v>
      </c>
      <c r="L442" s="180">
        <f>ROUND(VLOOKUP($A442,'vehicle multiplier'!$B$2:$M$10,12)*VLOOKUP($A442,'vehicle multiplier'!$B$2:$M$10,(COLUMN(L442)-1))*VLOOKUP($B442,'vehicle multiplier'!$B$12:$L$61,(COLUMN(L442)-1)),0)</f>
        <v>0</v>
      </c>
    </row>
    <row r="443" spans="1:12" x14ac:dyDescent="0.15">
      <c r="A443" s="138" t="s">
        <v>638</v>
      </c>
      <c r="B443" s="138">
        <v>42</v>
      </c>
      <c r="C443" s="136">
        <f>ROUND(VLOOKUP($A443,'vehicle multiplier'!$B$2:$M$10,12)*VLOOKUP($A443,'vehicle multiplier'!$B$2:$M$10,(COLUMN(C443)-1))*VLOOKUP($B443,'vehicle multiplier'!$B$12:$L$61,(COLUMN(C443)-1)),0)</f>
        <v>3358</v>
      </c>
      <c r="D443" s="136">
        <f>ROUND(VLOOKUP($A443,'vehicle multiplier'!$B$2:$M$10,12)*VLOOKUP($A443,'vehicle multiplier'!$B$2:$M$10,(COLUMN(D443)-1))*VLOOKUP($B443,'vehicle multiplier'!$B$12:$L$61,(COLUMN(D443)-1)),0)</f>
        <v>687</v>
      </c>
      <c r="E443" s="136">
        <f>ROUND(VLOOKUP($A443,'vehicle multiplier'!$B$2:$M$10,12)*VLOOKUP($A443,'vehicle multiplier'!$B$2:$M$10,(COLUMN(E443)-1))*VLOOKUP($B443,'vehicle multiplier'!$B$12:$L$61,(COLUMN(E443)-1)),0)</f>
        <v>720</v>
      </c>
      <c r="F443" s="180">
        <f>ROUND(VLOOKUP($A443,'vehicle multiplier'!$B$2:$M$10,12)*VLOOKUP($A443,'vehicle multiplier'!$B$2:$M$10,(COLUMN(F443)-1))*VLOOKUP($B443,'vehicle multiplier'!$B$12:$L$61,(COLUMN(F443)-1)),0)</f>
        <v>0</v>
      </c>
      <c r="G443" s="180">
        <f>ROUND(VLOOKUP($A443,'vehicle multiplier'!$B$2:$M$10,12)*VLOOKUP($A443,'vehicle multiplier'!$B$2:$M$10,(COLUMN(G443)-1))*VLOOKUP($B443,'vehicle multiplier'!$B$12:$L$61,(COLUMN(G443)-1)),0)</f>
        <v>0</v>
      </c>
      <c r="H443" s="180">
        <f>ROUND(VLOOKUP($A443,'vehicle multiplier'!$B$2:$M$10,12)*VLOOKUP($A443,'vehicle multiplier'!$B$2:$M$10,(COLUMN(H443)-1))*VLOOKUP($B443,'vehicle multiplier'!$B$12:$L$61,(COLUMN(H443)-1)),0)</f>
        <v>0</v>
      </c>
      <c r="I443" s="180">
        <f>ROUND(VLOOKUP($A443,'vehicle multiplier'!$B$2:$M$10,12)*VLOOKUP($A443,'vehicle multiplier'!$B$2:$M$10,(COLUMN(I443)-1))*VLOOKUP($B443,'vehicle multiplier'!$B$12:$L$61,(COLUMN(I443)-1)),0)</f>
        <v>0</v>
      </c>
      <c r="J443" s="180">
        <f>ROUND(VLOOKUP($A443,'vehicle multiplier'!$B$2:$M$10,12)*VLOOKUP($A443,'vehicle multiplier'!$B$2:$M$10,(COLUMN(J443)-1))*VLOOKUP($B443,'vehicle multiplier'!$B$12:$L$61,(COLUMN(J443)-1)),0)</f>
        <v>0</v>
      </c>
      <c r="K443" s="180">
        <f>ROUND(VLOOKUP($A443,'vehicle multiplier'!$B$2:$M$10,12)*VLOOKUP($A443,'vehicle multiplier'!$B$2:$M$10,(COLUMN(K443)-1))*VLOOKUP($B443,'vehicle multiplier'!$B$12:$L$61,(COLUMN(K443)-1)),0)</f>
        <v>0</v>
      </c>
      <c r="L443" s="180">
        <f>ROUND(VLOOKUP($A443,'vehicle multiplier'!$B$2:$M$10,12)*VLOOKUP($A443,'vehicle multiplier'!$B$2:$M$10,(COLUMN(L443)-1))*VLOOKUP($B443,'vehicle multiplier'!$B$12:$L$61,(COLUMN(L443)-1)),0)</f>
        <v>0</v>
      </c>
    </row>
    <row r="444" spans="1:12" x14ac:dyDescent="0.15">
      <c r="A444" s="138" t="s">
        <v>638</v>
      </c>
      <c r="B444" s="138">
        <v>43</v>
      </c>
      <c r="C444" s="136">
        <f>ROUND(VLOOKUP($A444,'vehicle multiplier'!$B$2:$M$10,12)*VLOOKUP($A444,'vehicle multiplier'!$B$2:$M$10,(COLUMN(C444)-1))*VLOOKUP($B444,'vehicle multiplier'!$B$12:$L$61,(COLUMN(C444)-1)),0)</f>
        <v>3395</v>
      </c>
      <c r="D444" s="136">
        <f>ROUND(VLOOKUP($A444,'vehicle multiplier'!$B$2:$M$10,12)*VLOOKUP($A444,'vehicle multiplier'!$B$2:$M$10,(COLUMN(D444)-1))*VLOOKUP($B444,'vehicle multiplier'!$B$12:$L$61,(COLUMN(D444)-1)),0)</f>
        <v>694</v>
      </c>
      <c r="E444" s="136">
        <f>ROUND(VLOOKUP($A444,'vehicle multiplier'!$B$2:$M$10,12)*VLOOKUP($A444,'vehicle multiplier'!$B$2:$M$10,(COLUMN(E444)-1))*VLOOKUP($B444,'vehicle multiplier'!$B$12:$L$61,(COLUMN(E444)-1)),0)</f>
        <v>728</v>
      </c>
      <c r="F444" s="180">
        <f>ROUND(VLOOKUP($A444,'vehicle multiplier'!$B$2:$M$10,12)*VLOOKUP($A444,'vehicle multiplier'!$B$2:$M$10,(COLUMN(F444)-1))*VLOOKUP($B444,'vehicle multiplier'!$B$12:$L$61,(COLUMN(F444)-1)),0)</f>
        <v>0</v>
      </c>
      <c r="G444" s="180">
        <f>ROUND(VLOOKUP($A444,'vehicle multiplier'!$B$2:$M$10,12)*VLOOKUP($A444,'vehicle multiplier'!$B$2:$M$10,(COLUMN(G444)-1))*VLOOKUP($B444,'vehicle multiplier'!$B$12:$L$61,(COLUMN(G444)-1)),0)</f>
        <v>0</v>
      </c>
      <c r="H444" s="180">
        <f>ROUND(VLOOKUP($A444,'vehicle multiplier'!$B$2:$M$10,12)*VLOOKUP($A444,'vehicle multiplier'!$B$2:$M$10,(COLUMN(H444)-1))*VLOOKUP($B444,'vehicle multiplier'!$B$12:$L$61,(COLUMN(H444)-1)),0)</f>
        <v>0</v>
      </c>
      <c r="I444" s="180">
        <f>ROUND(VLOOKUP($A444,'vehicle multiplier'!$B$2:$M$10,12)*VLOOKUP($A444,'vehicle multiplier'!$B$2:$M$10,(COLUMN(I444)-1))*VLOOKUP($B444,'vehicle multiplier'!$B$12:$L$61,(COLUMN(I444)-1)),0)</f>
        <v>0</v>
      </c>
      <c r="J444" s="180">
        <f>ROUND(VLOOKUP($A444,'vehicle multiplier'!$B$2:$M$10,12)*VLOOKUP($A444,'vehicle multiplier'!$B$2:$M$10,(COLUMN(J444)-1))*VLOOKUP($B444,'vehicle multiplier'!$B$12:$L$61,(COLUMN(J444)-1)),0)</f>
        <v>0</v>
      </c>
      <c r="K444" s="180">
        <f>ROUND(VLOOKUP($A444,'vehicle multiplier'!$B$2:$M$10,12)*VLOOKUP($A444,'vehicle multiplier'!$B$2:$M$10,(COLUMN(K444)-1))*VLOOKUP($B444,'vehicle multiplier'!$B$12:$L$61,(COLUMN(K444)-1)),0)</f>
        <v>0</v>
      </c>
      <c r="L444" s="180">
        <f>ROUND(VLOOKUP($A444,'vehicle multiplier'!$B$2:$M$10,12)*VLOOKUP($A444,'vehicle multiplier'!$B$2:$M$10,(COLUMN(L444)-1))*VLOOKUP($B444,'vehicle multiplier'!$B$12:$L$61,(COLUMN(L444)-1)),0)</f>
        <v>0</v>
      </c>
    </row>
    <row r="445" spans="1:12" x14ac:dyDescent="0.15">
      <c r="A445" s="138" t="s">
        <v>638</v>
      </c>
      <c r="B445" s="138">
        <v>44</v>
      </c>
      <c r="C445" s="136">
        <f>ROUND(VLOOKUP($A445,'vehicle multiplier'!$B$2:$M$10,12)*VLOOKUP($A445,'vehicle multiplier'!$B$2:$M$10,(COLUMN(C445)-1))*VLOOKUP($B445,'vehicle multiplier'!$B$12:$L$61,(COLUMN(C445)-1)),0)</f>
        <v>3431</v>
      </c>
      <c r="D445" s="136">
        <f>ROUND(VLOOKUP($A445,'vehicle multiplier'!$B$2:$M$10,12)*VLOOKUP($A445,'vehicle multiplier'!$B$2:$M$10,(COLUMN(D445)-1))*VLOOKUP($B445,'vehicle multiplier'!$B$12:$L$61,(COLUMN(D445)-1)),0)</f>
        <v>702</v>
      </c>
      <c r="E445" s="136">
        <f>ROUND(VLOOKUP($A445,'vehicle multiplier'!$B$2:$M$10,12)*VLOOKUP($A445,'vehicle multiplier'!$B$2:$M$10,(COLUMN(E445)-1))*VLOOKUP($B445,'vehicle multiplier'!$B$12:$L$61,(COLUMN(E445)-1)),0)</f>
        <v>736</v>
      </c>
      <c r="F445" s="180">
        <f>ROUND(VLOOKUP($A445,'vehicle multiplier'!$B$2:$M$10,12)*VLOOKUP($A445,'vehicle multiplier'!$B$2:$M$10,(COLUMN(F445)-1))*VLOOKUP($B445,'vehicle multiplier'!$B$12:$L$61,(COLUMN(F445)-1)),0)</f>
        <v>0</v>
      </c>
      <c r="G445" s="180">
        <f>ROUND(VLOOKUP($A445,'vehicle multiplier'!$B$2:$M$10,12)*VLOOKUP($A445,'vehicle multiplier'!$B$2:$M$10,(COLUMN(G445)-1))*VLOOKUP($B445,'vehicle multiplier'!$B$12:$L$61,(COLUMN(G445)-1)),0)</f>
        <v>0</v>
      </c>
      <c r="H445" s="180">
        <f>ROUND(VLOOKUP($A445,'vehicle multiplier'!$B$2:$M$10,12)*VLOOKUP($A445,'vehicle multiplier'!$B$2:$M$10,(COLUMN(H445)-1))*VLOOKUP($B445,'vehicle multiplier'!$B$12:$L$61,(COLUMN(H445)-1)),0)</f>
        <v>0</v>
      </c>
      <c r="I445" s="180">
        <f>ROUND(VLOOKUP($A445,'vehicle multiplier'!$B$2:$M$10,12)*VLOOKUP($A445,'vehicle multiplier'!$B$2:$M$10,(COLUMN(I445)-1))*VLOOKUP($B445,'vehicle multiplier'!$B$12:$L$61,(COLUMN(I445)-1)),0)</f>
        <v>0</v>
      </c>
      <c r="J445" s="180">
        <f>ROUND(VLOOKUP($A445,'vehicle multiplier'!$B$2:$M$10,12)*VLOOKUP($A445,'vehicle multiplier'!$B$2:$M$10,(COLUMN(J445)-1))*VLOOKUP($B445,'vehicle multiplier'!$B$12:$L$61,(COLUMN(J445)-1)),0)</f>
        <v>0</v>
      </c>
      <c r="K445" s="180">
        <f>ROUND(VLOOKUP($A445,'vehicle multiplier'!$B$2:$M$10,12)*VLOOKUP($A445,'vehicle multiplier'!$B$2:$M$10,(COLUMN(K445)-1))*VLOOKUP($B445,'vehicle multiplier'!$B$12:$L$61,(COLUMN(K445)-1)),0)</f>
        <v>0</v>
      </c>
      <c r="L445" s="180">
        <f>ROUND(VLOOKUP($A445,'vehicle multiplier'!$B$2:$M$10,12)*VLOOKUP($A445,'vehicle multiplier'!$B$2:$M$10,(COLUMN(L445)-1))*VLOOKUP($B445,'vehicle multiplier'!$B$12:$L$61,(COLUMN(L445)-1)),0)</f>
        <v>0</v>
      </c>
    </row>
    <row r="446" spans="1:12" x14ac:dyDescent="0.15">
      <c r="A446" s="138" t="s">
        <v>638</v>
      </c>
      <c r="B446" s="138">
        <v>45</v>
      </c>
      <c r="C446" s="136">
        <f>ROUND(VLOOKUP($A446,'vehicle multiplier'!$B$2:$M$10,12)*VLOOKUP($A446,'vehicle multiplier'!$B$2:$M$10,(COLUMN(C446)-1))*VLOOKUP($B446,'vehicle multiplier'!$B$12:$L$61,(COLUMN(C446)-1)),0)</f>
        <v>3468</v>
      </c>
      <c r="D446" s="136">
        <f>ROUND(VLOOKUP($A446,'vehicle multiplier'!$B$2:$M$10,12)*VLOOKUP($A446,'vehicle multiplier'!$B$2:$M$10,(COLUMN(D446)-1))*VLOOKUP($B446,'vehicle multiplier'!$B$12:$L$61,(COLUMN(D446)-1)),0)</f>
        <v>709</v>
      </c>
      <c r="E446" s="136">
        <f>ROUND(VLOOKUP($A446,'vehicle multiplier'!$B$2:$M$10,12)*VLOOKUP($A446,'vehicle multiplier'!$B$2:$M$10,(COLUMN(E446)-1))*VLOOKUP($B446,'vehicle multiplier'!$B$12:$L$61,(COLUMN(E446)-1)),0)</f>
        <v>743</v>
      </c>
      <c r="F446" s="180">
        <f>ROUND(VLOOKUP($A446,'vehicle multiplier'!$B$2:$M$10,12)*VLOOKUP($A446,'vehicle multiplier'!$B$2:$M$10,(COLUMN(F446)-1))*VLOOKUP($B446,'vehicle multiplier'!$B$12:$L$61,(COLUMN(F446)-1)),0)</f>
        <v>0</v>
      </c>
      <c r="G446" s="180">
        <f>ROUND(VLOOKUP($A446,'vehicle multiplier'!$B$2:$M$10,12)*VLOOKUP($A446,'vehicle multiplier'!$B$2:$M$10,(COLUMN(G446)-1))*VLOOKUP($B446,'vehicle multiplier'!$B$12:$L$61,(COLUMN(G446)-1)),0)</f>
        <v>0</v>
      </c>
      <c r="H446" s="180">
        <f>ROUND(VLOOKUP($A446,'vehicle multiplier'!$B$2:$M$10,12)*VLOOKUP($A446,'vehicle multiplier'!$B$2:$M$10,(COLUMN(H446)-1))*VLOOKUP($B446,'vehicle multiplier'!$B$12:$L$61,(COLUMN(H446)-1)),0)</f>
        <v>0</v>
      </c>
      <c r="I446" s="180">
        <f>ROUND(VLOOKUP($A446,'vehicle multiplier'!$B$2:$M$10,12)*VLOOKUP($A446,'vehicle multiplier'!$B$2:$M$10,(COLUMN(I446)-1))*VLOOKUP($B446,'vehicle multiplier'!$B$12:$L$61,(COLUMN(I446)-1)),0)</f>
        <v>0</v>
      </c>
      <c r="J446" s="180">
        <f>ROUND(VLOOKUP($A446,'vehicle multiplier'!$B$2:$M$10,12)*VLOOKUP($A446,'vehicle multiplier'!$B$2:$M$10,(COLUMN(J446)-1))*VLOOKUP($B446,'vehicle multiplier'!$B$12:$L$61,(COLUMN(J446)-1)),0)</f>
        <v>0</v>
      </c>
      <c r="K446" s="180">
        <f>ROUND(VLOOKUP($A446,'vehicle multiplier'!$B$2:$M$10,12)*VLOOKUP($A446,'vehicle multiplier'!$B$2:$M$10,(COLUMN(K446)-1))*VLOOKUP($B446,'vehicle multiplier'!$B$12:$L$61,(COLUMN(K446)-1)),0)</f>
        <v>0</v>
      </c>
      <c r="L446" s="180">
        <f>ROUND(VLOOKUP($A446,'vehicle multiplier'!$B$2:$M$10,12)*VLOOKUP($A446,'vehicle multiplier'!$B$2:$M$10,(COLUMN(L446)-1))*VLOOKUP($B446,'vehicle multiplier'!$B$12:$L$61,(COLUMN(L446)-1)),0)</f>
        <v>0</v>
      </c>
    </row>
    <row r="447" spans="1:12" x14ac:dyDescent="0.15">
      <c r="A447" s="138" t="s">
        <v>638</v>
      </c>
      <c r="B447" s="138">
        <v>46</v>
      </c>
      <c r="C447" s="136">
        <f>ROUND(VLOOKUP($A447,'vehicle multiplier'!$B$2:$M$10,12)*VLOOKUP($A447,'vehicle multiplier'!$B$2:$M$10,(COLUMN(C447)-1))*VLOOKUP($B447,'vehicle multiplier'!$B$12:$L$61,(COLUMN(C447)-1)),0)</f>
        <v>3504</v>
      </c>
      <c r="D447" s="136">
        <f>ROUND(VLOOKUP($A447,'vehicle multiplier'!$B$2:$M$10,12)*VLOOKUP($A447,'vehicle multiplier'!$B$2:$M$10,(COLUMN(D447)-1))*VLOOKUP($B447,'vehicle multiplier'!$B$12:$L$61,(COLUMN(D447)-1)),0)</f>
        <v>717</v>
      </c>
      <c r="E447" s="136">
        <f>ROUND(VLOOKUP($A447,'vehicle multiplier'!$B$2:$M$10,12)*VLOOKUP($A447,'vehicle multiplier'!$B$2:$M$10,(COLUMN(E447)-1))*VLOOKUP($B447,'vehicle multiplier'!$B$12:$L$61,(COLUMN(E447)-1)),0)</f>
        <v>751</v>
      </c>
      <c r="F447" s="180">
        <f>ROUND(VLOOKUP($A447,'vehicle multiplier'!$B$2:$M$10,12)*VLOOKUP($A447,'vehicle multiplier'!$B$2:$M$10,(COLUMN(F447)-1))*VLOOKUP($B447,'vehicle multiplier'!$B$12:$L$61,(COLUMN(F447)-1)),0)</f>
        <v>0</v>
      </c>
      <c r="G447" s="180">
        <f>ROUND(VLOOKUP($A447,'vehicle multiplier'!$B$2:$M$10,12)*VLOOKUP($A447,'vehicle multiplier'!$B$2:$M$10,(COLUMN(G447)-1))*VLOOKUP($B447,'vehicle multiplier'!$B$12:$L$61,(COLUMN(G447)-1)),0)</f>
        <v>0</v>
      </c>
      <c r="H447" s="180">
        <f>ROUND(VLOOKUP($A447,'vehicle multiplier'!$B$2:$M$10,12)*VLOOKUP($A447,'vehicle multiplier'!$B$2:$M$10,(COLUMN(H447)-1))*VLOOKUP($B447,'vehicle multiplier'!$B$12:$L$61,(COLUMN(H447)-1)),0)</f>
        <v>0</v>
      </c>
      <c r="I447" s="180">
        <f>ROUND(VLOOKUP($A447,'vehicle multiplier'!$B$2:$M$10,12)*VLOOKUP($A447,'vehicle multiplier'!$B$2:$M$10,(COLUMN(I447)-1))*VLOOKUP($B447,'vehicle multiplier'!$B$12:$L$61,(COLUMN(I447)-1)),0)</f>
        <v>0</v>
      </c>
      <c r="J447" s="180">
        <f>ROUND(VLOOKUP($A447,'vehicle multiplier'!$B$2:$M$10,12)*VLOOKUP($A447,'vehicle multiplier'!$B$2:$M$10,(COLUMN(J447)-1))*VLOOKUP($B447,'vehicle multiplier'!$B$12:$L$61,(COLUMN(J447)-1)),0)</f>
        <v>0</v>
      </c>
      <c r="K447" s="180">
        <f>ROUND(VLOOKUP($A447,'vehicle multiplier'!$B$2:$M$10,12)*VLOOKUP($A447,'vehicle multiplier'!$B$2:$M$10,(COLUMN(K447)-1))*VLOOKUP($B447,'vehicle multiplier'!$B$12:$L$61,(COLUMN(K447)-1)),0)</f>
        <v>0</v>
      </c>
      <c r="L447" s="180">
        <f>ROUND(VLOOKUP($A447,'vehicle multiplier'!$B$2:$M$10,12)*VLOOKUP($A447,'vehicle multiplier'!$B$2:$M$10,(COLUMN(L447)-1))*VLOOKUP($B447,'vehicle multiplier'!$B$12:$L$61,(COLUMN(L447)-1)),0)</f>
        <v>0</v>
      </c>
    </row>
    <row r="448" spans="1:12" x14ac:dyDescent="0.15">
      <c r="A448" s="138" t="s">
        <v>638</v>
      </c>
      <c r="B448" s="138">
        <v>47</v>
      </c>
      <c r="C448" s="136">
        <f>ROUND(VLOOKUP($A448,'vehicle multiplier'!$B$2:$M$10,12)*VLOOKUP($A448,'vehicle multiplier'!$B$2:$M$10,(COLUMN(C448)-1))*VLOOKUP($B448,'vehicle multiplier'!$B$12:$L$61,(COLUMN(C448)-1)),0)</f>
        <v>3541</v>
      </c>
      <c r="D448" s="136">
        <f>ROUND(VLOOKUP($A448,'vehicle multiplier'!$B$2:$M$10,12)*VLOOKUP($A448,'vehicle multiplier'!$B$2:$M$10,(COLUMN(D448)-1))*VLOOKUP($B448,'vehicle multiplier'!$B$12:$L$61,(COLUMN(D448)-1)),0)</f>
        <v>724</v>
      </c>
      <c r="E448" s="136">
        <f>ROUND(VLOOKUP($A448,'vehicle multiplier'!$B$2:$M$10,12)*VLOOKUP($A448,'vehicle multiplier'!$B$2:$M$10,(COLUMN(E448)-1))*VLOOKUP($B448,'vehicle multiplier'!$B$12:$L$61,(COLUMN(E448)-1)),0)</f>
        <v>759</v>
      </c>
      <c r="F448" s="180">
        <f>ROUND(VLOOKUP($A448,'vehicle multiplier'!$B$2:$M$10,12)*VLOOKUP($A448,'vehicle multiplier'!$B$2:$M$10,(COLUMN(F448)-1))*VLOOKUP($B448,'vehicle multiplier'!$B$12:$L$61,(COLUMN(F448)-1)),0)</f>
        <v>0</v>
      </c>
      <c r="G448" s="180">
        <f>ROUND(VLOOKUP($A448,'vehicle multiplier'!$B$2:$M$10,12)*VLOOKUP($A448,'vehicle multiplier'!$B$2:$M$10,(COLUMN(G448)-1))*VLOOKUP($B448,'vehicle multiplier'!$B$12:$L$61,(COLUMN(G448)-1)),0)</f>
        <v>0</v>
      </c>
      <c r="H448" s="180">
        <f>ROUND(VLOOKUP($A448,'vehicle multiplier'!$B$2:$M$10,12)*VLOOKUP($A448,'vehicle multiplier'!$B$2:$M$10,(COLUMN(H448)-1))*VLOOKUP($B448,'vehicle multiplier'!$B$12:$L$61,(COLUMN(H448)-1)),0)</f>
        <v>0</v>
      </c>
      <c r="I448" s="180">
        <f>ROUND(VLOOKUP($A448,'vehicle multiplier'!$B$2:$M$10,12)*VLOOKUP($A448,'vehicle multiplier'!$B$2:$M$10,(COLUMN(I448)-1))*VLOOKUP($B448,'vehicle multiplier'!$B$12:$L$61,(COLUMN(I448)-1)),0)</f>
        <v>0</v>
      </c>
      <c r="J448" s="180">
        <f>ROUND(VLOOKUP($A448,'vehicle multiplier'!$B$2:$M$10,12)*VLOOKUP($A448,'vehicle multiplier'!$B$2:$M$10,(COLUMN(J448)-1))*VLOOKUP($B448,'vehicle multiplier'!$B$12:$L$61,(COLUMN(J448)-1)),0)</f>
        <v>0</v>
      </c>
      <c r="K448" s="180">
        <f>ROUND(VLOOKUP($A448,'vehicle multiplier'!$B$2:$M$10,12)*VLOOKUP($A448,'vehicle multiplier'!$B$2:$M$10,(COLUMN(K448)-1))*VLOOKUP($B448,'vehicle multiplier'!$B$12:$L$61,(COLUMN(K448)-1)),0)</f>
        <v>0</v>
      </c>
      <c r="L448" s="180">
        <f>ROUND(VLOOKUP($A448,'vehicle multiplier'!$B$2:$M$10,12)*VLOOKUP($A448,'vehicle multiplier'!$B$2:$M$10,(COLUMN(L448)-1))*VLOOKUP($B448,'vehicle multiplier'!$B$12:$L$61,(COLUMN(L448)-1)),0)</f>
        <v>0</v>
      </c>
    </row>
    <row r="449" spans="1:12" x14ac:dyDescent="0.15">
      <c r="A449" s="138" t="s">
        <v>638</v>
      </c>
      <c r="B449" s="138">
        <v>48</v>
      </c>
      <c r="C449" s="136">
        <f>ROUND(VLOOKUP($A449,'vehicle multiplier'!$B$2:$M$10,12)*VLOOKUP($A449,'vehicle multiplier'!$B$2:$M$10,(COLUMN(C449)-1))*VLOOKUP($B449,'vehicle multiplier'!$B$12:$L$61,(COLUMN(C449)-1)),0)</f>
        <v>3577</v>
      </c>
      <c r="D449" s="136">
        <f>ROUND(VLOOKUP($A449,'vehicle multiplier'!$B$2:$M$10,12)*VLOOKUP($A449,'vehicle multiplier'!$B$2:$M$10,(COLUMN(D449)-1))*VLOOKUP($B449,'vehicle multiplier'!$B$12:$L$61,(COLUMN(D449)-1)),0)</f>
        <v>732</v>
      </c>
      <c r="E449" s="136">
        <f>ROUND(VLOOKUP($A449,'vehicle multiplier'!$B$2:$M$10,12)*VLOOKUP($A449,'vehicle multiplier'!$B$2:$M$10,(COLUMN(E449)-1))*VLOOKUP($B449,'vehicle multiplier'!$B$12:$L$61,(COLUMN(E449)-1)),0)</f>
        <v>767</v>
      </c>
      <c r="F449" s="180">
        <f>ROUND(VLOOKUP($A449,'vehicle multiplier'!$B$2:$M$10,12)*VLOOKUP($A449,'vehicle multiplier'!$B$2:$M$10,(COLUMN(F449)-1))*VLOOKUP($B449,'vehicle multiplier'!$B$12:$L$61,(COLUMN(F449)-1)),0)</f>
        <v>0</v>
      </c>
      <c r="G449" s="180">
        <f>ROUND(VLOOKUP($A449,'vehicle multiplier'!$B$2:$M$10,12)*VLOOKUP($A449,'vehicle multiplier'!$B$2:$M$10,(COLUMN(G449)-1))*VLOOKUP($B449,'vehicle multiplier'!$B$12:$L$61,(COLUMN(G449)-1)),0)</f>
        <v>0</v>
      </c>
      <c r="H449" s="180">
        <f>ROUND(VLOOKUP($A449,'vehicle multiplier'!$B$2:$M$10,12)*VLOOKUP($A449,'vehicle multiplier'!$B$2:$M$10,(COLUMN(H449)-1))*VLOOKUP($B449,'vehicle multiplier'!$B$12:$L$61,(COLUMN(H449)-1)),0)</f>
        <v>0</v>
      </c>
      <c r="I449" s="180">
        <f>ROUND(VLOOKUP($A449,'vehicle multiplier'!$B$2:$M$10,12)*VLOOKUP($A449,'vehicle multiplier'!$B$2:$M$10,(COLUMN(I449)-1))*VLOOKUP($B449,'vehicle multiplier'!$B$12:$L$61,(COLUMN(I449)-1)),0)</f>
        <v>0</v>
      </c>
      <c r="J449" s="180">
        <f>ROUND(VLOOKUP($A449,'vehicle multiplier'!$B$2:$M$10,12)*VLOOKUP($A449,'vehicle multiplier'!$B$2:$M$10,(COLUMN(J449)-1))*VLOOKUP($B449,'vehicle multiplier'!$B$12:$L$61,(COLUMN(J449)-1)),0)</f>
        <v>0</v>
      </c>
      <c r="K449" s="180">
        <f>ROUND(VLOOKUP($A449,'vehicle multiplier'!$B$2:$M$10,12)*VLOOKUP($A449,'vehicle multiplier'!$B$2:$M$10,(COLUMN(K449)-1))*VLOOKUP($B449,'vehicle multiplier'!$B$12:$L$61,(COLUMN(K449)-1)),0)</f>
        <v>0</v>
      </c>
      <c r="L449" s="180">
        <f>ROUND(VLOOKUP($A449,'vehicle multiplier'!$B$2:$M$10,12)*VLOOKUP($A449,'vehicle multiplier'!$B$2:$M$10,(COLUMN(L449)-1))*VLOOKUP($B449,'vehicle multiplier'!$B$12:$L$61,(COLUMN(L449)-1)),0)</f>
        <v>0</v>
      </c>
    </row>
    <row r="450" spans="1:12" x14ac:dyDescent="0.15">
      <c r="A450" s="138" t="s">
        <v>638</v>
      </c>
      <c r="B450" s="138">
        <v>49</v>
      </c>
      <c r="C450" s="136">
        <f>ROUND(VLOOKUP($A450,'vehicle multiplier'!$B$2:$M$10,12)*VLOOKUP($A450,'vehicle multiplier'!$B$2:$M$10,(COLUMN(C450)-1))*VLOOKUP($B450,'vehicle multiplier'!$B$12:$L$61,(COLUMN(C450)-1)),0)</f>
        <v>3614</v>
      </c>
      <c r="D450" s="136">
        <f>ROUND(VLOOKUP($A450,'vehicle multiplier'!$B$2:$M$10,12)*VLOOKUP($A450,'vehicle multiplier'!$B$2:$M$10,(COLUMN(D450)-1))*VLOOKUP($B450,'vehicle multiplier'!$B$12:$L$61,(COLUMN(D450)-1)),0)</f>
        <v>739</v>
      </c>
      <c r="E450" s="136">
        <f>ROUND(VLOOKUP($A450,'vehicle multiplier'!$B$2:$M$10,12)*VLOOKUP($A450,'vehicle multiplier'!$B$2:$M$10,(COLUMN(E450)-1))*VLOOKUP($B450,'vehicle multiplier'!$B$12:$L$61,(COLUMN(E450)-1)),0)</f>
        <v>775</v>
      </c>
      <c r="F450" s="180">
        <f>ROUND(VLOOKUP($A450,'vehicle multiplier'!$B$2:$M$10,12)*VLOOKUP($A450,'vehicle multiplier'!$B$2:$M$10,(COLUMN(F450)-1))*VLOOKUP($B450,'vehicle multiplier'!$B$12:$L$61,(COLUMN(F450)-1)),0)</f>
        <v>0</v>
      </c>
      <c r="G450" s="180">
        <f>ROUND(VLOOKUP($A450,'vehicle multiplier'!$B$2:$M$10,12)*VLOOKUP($A450,'vehicle multiplier'!$B$2:$M$10,(COLUMN(G450)-1))*VLOOKUP($B450,'vehicle multiplier'!$B$12:$L$61,(COLUMN(G450)-1)),0)</f>
        <v>0</v>
      </c>
      <c r="H450" s="180">
        <f>ROUND(VLOOKUP($A450,'vehicle multiplier'!$B$2:$M$10,12)*VLOOKUP($A450,'vehicle multiplier'!$B$2:$M$10,(COLUMN(H450)-1))*VLOOKUP($B450,'vehicle multiplier'!$B$12:$L$61,(COLUMN(H450)-1)),0)</f>
        <v>0</v>
      </c>
      <c r="I450" s="180">
        <f>ROUND(VLOOKUP($A450,'vehicle multiplier'!$B$2:$M$10,12)*VLOOKUP($A450,'vehicle multiplier'!$B$2:$M$10,(COLUMN(I450)-1))*VLOOKUP($B450,'vehicle multiplier'!$B$12:$L$61,(COLUMN(I450)-1)),0)</f>
        <v>0</v>
      </c>
      <c r="J450" s="180">
        <f>ROUND(VLOOKUP($A450,'vehicle multiplier'!$B$2:$M$10,12)*VLOOKUP($A450,'vehicle multiplier'!$B$2:$M$10,(COLUMN(J450)-1))*VLOOKUP($B450,'vehicle multiplier'!$B$12:$L$61,(COLUMN(J450)-1)),0)</f>
        <v>0</v>
      </c>
      <c r="K450" s="180">
        <f>ROUND(VLOOKUP($A450,'vehicle multiplier'!$B$2:$M$10,12)*VLOOKUP($A450,'vehicle multiplier'!$B$2:$M$10,(COLUMN(K450)-1))*VLOOKUP($B450,'vehicle multiplier'!$B$12:$L$61,(COLUMN(K450)-1)),0)</f>
        <v>0</v>
      </c>
      <c r="L450" s="180">
        <f>ROUND(VLOOKUP($A450,'vehicle multiplier'!$B$2:$M$10,12)*VLOOKUP($A450,'vehicle multiplier'!$B$2:$M$10,(COLUMN(L450)-1))*VLOOKUP($B450,'vehicle multiplier'!$B$12:$L$61,(COLUMN(L450)-1)),0)</f>
        <v>0</v>
      </c>
    </row>
    <row r="451" spans="1:12" x14ac:dyDescent="0.15">
      <c r="A451" s="138" t="s">
        <v>638</v>
      </c>
      <c r="B451" s="138">
        <v>50</v>
      </c>
      <c r="C451" s="136">
        <f>ROUND(VLOOKUP($A451,'vehicle multiplier'!$B$2:$M$10,12)*VLOOKUP($A451,'vehicle multiplier'!$B$2:$M$10,(COLUMN(C451)-1))*VLOOKUP($B451,'vehicle multiplier'!$B$12:$L$61,(COLUMN(C451)-1)),0)</f>
        <v>3650</v>
      </c>
      <c r="D451" s="136">
        <f>ROUND(VLOOKUP($A451,'vehicle multiplier'!$B$2:$M$10,12)*VLOOKUP($A451,'vehicle multiplier'!$B$2:$M$10,(COLUMN(D451)-1))*VLOOKUP($B451,'vehicle multiplier'!$B$12:$L$61,(COLUMN(D451)-1)),0)</f>
        <v>747</v>
      </c>
      <c r="E451" s="136">
        <f>ROUND(VLOOKUP($A451,'vehicle multiplier'!$B$2:$M$10,12)*VLOOKUP($A451,'vehicle multiplier'!$B$2:$M$10,(COLUMN(E451)-1))*VLOOKUP($B451,'vehicle multiplier'!$B$12:$L$61,(COLUMN(E451)-1)),0)</f>
        <v>783</v>
      </c>
      <c r="F451" s="180">
        <f>ROUND(VLOOKUP($A451,'vehicle multiplier'!$B$2:$M$10,12)*VLOOKUP($A451,'vehicle multiplier'!$B$2:$M$10,(COLUMN(F451)-1))*VLOOKUP($B451,'vehicle multiplier'!$B$12:$L$61,(COLUMN(F451)-1)),0)</f>
        <v>0</v>
      </c>
      <c r="G451" s="180">
        <f>ROUND(VLOOKUP($A451,'vehicle multiplier'!$B$2:$M$10,12)*VLOOKUP($A451,'vehicle multiplier'!$B$2:$M$10,(COLUMN(G451)-1))*VLOOKUP($B451,'vehicle multiplier'!$B$12:$L$61,(COLUMN(G451)-1)),0)</f>
        <v>0</v>
      </c>
      <c r="H451" s="180">
        <f>ROUND(VLOOKUP($A451,'vehicle multiplier'!$B$2:$M$10,12)*VLOOKUP($A451,'vehicle multiplier'!$B$2:$M$10,(COLUMN(H451)-1))*VLOOKUP($B451,'vehicle multiplier'!$B$12:$L$61,(COLUMN(H451)-1)),0)</f>
        <v>0</v>
      </c>
      <c r="I451" s="180">
        <f>ROUND(VLOOKUP($A451,'vehicle multiplier'!$B$2:$M$10,12)*VLOOKUP($A451,'vehicle multiplier'!$B$2:$M$10,(COLUMN(I451)-1))*VLOOKUP($B451,'vehicle multiplier'!$B$12:$L$61,(COLUMN(I451)-1)),0)</f>
        <v>0</v>
      </c>
      <c r="J451" s="180">
        <f>ROUND(VLOOKUP($A451,'vehicle multiplier'!$B$2:$M$10,12)*VLOOKUP($A451,'vehicle multiplier'!$B$2:$M$10,(COLUMN(J451)-1))*VLOOKUP($B451,'vehicle multiplier'!$B$12:$L$61,(COLUMN(J451)-1)),0)</f>
        <v>0</v>
      </c>
      <c r="K451" s="180">
        <f>ROUND(VLOOKUP($A451,'vehicle multiplier'!$B$2:$M$10,12)*VLOOKUP($A451,'vehicle multiplier'!$B$2:$M$10,(COLUMN(K451)-1))*VLOOKUP($B451,'vehicle multiplier'!$B$12:$L$61,(COLUMN(K451)-1)),0)</f>
        <v>0</v>
      </c>
      <c r="L451" s="180">
        <f>ROUND(VLOOKUP($A451,'vehicle multiplier'!$B$2:$M$10,12)*VLOOKUP($A451,'vehicle multiplier'!$B$2:$M$10,(COLUMN(L451)-1))*VLOOKUP($B451,'vehicle multiplier'!$B$12:$L$61,(COLUMN(L451)-1)),0)</f>
        <v>0</v>
      </c>
    </row>
  </sheetData>
  <dataConsolidate/>
  <phoneticPr fontId="5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L17" sqref="L17"/>
    </sheetView>
  </sheetViews>
  <sheetFormatPr defaultRowHeight="16.5" x14ac:dyDescent="0.15"/>
  <cols>
    <col min="1" max="1" width="8.5" style="58" bestFit="1" customWidth="1"/>
    <col min="2" max="2" width="18.625" style="58" customWidth="1"/>
    <col min="3" max="16384" width="9" style="58"/>
  </cols>
  <sheetData>
    <row r="1" spans="1:2" x14ac:dyDescent="0.15">
      <c r="A1" s="74" t="s">
        <v>588</v>
      </c>
      <c r="B1" s="1" t="s">
        <v>602</v>
      </c>
    </row>
    <row r="2" spans="1:2" x14ac:dyDescent="0.15">
      <c r="A2" s="58">
        <v>1</v>
      </c>
      <c r="B2" s="58">
        <f>INT(VLOOKUP(A2,'carLevel-equipLevel'!A3:C62,3))</f>
        <v>192</v>
      </c>
    </row>
    <row r="3" spans="1:2" x14ac:dyDescent="0.15">
      <c r="A3" s="58">
        <v>2</v>
      </c>
      <c r="B3" s="58">
        <f>INT(VLOOKUP(A3,'carLevel-equipLevel'!A4:C63,3))</f>
        <v>205</v>
      </c>
    </row>
    <row r="4" spans="1:2" x14ac:dyDescent="0.15">
      <c r="A4" s="58">
        <v>3</v>
      </c>
      <c r="B4" s="58">
        <f>INT(VLOOKUP(A4,'carLevel-equipLevel'!A5:C64,3))</f>
        <v>215</v>
      </c>
    </row>
    <row r="5" spans="1:2" x14ac:dyDescent="0.15">
      <c r="A5" s="58">
        <v>4</v>
      </c>
      <c r="B5" s="58">
        <f>INT(VLOOKUP(A5,'carLevel-equipLevel'!A6:C65,3))</f>
        <v>227</v>
      </c>
    </row>
    <row r="6" spans="1:2" x14ac:dyDescent="0.15">
      <c r="A6" s="58">
        <v>5</v>
      </c>
      <c r="B6" s="58">
        <f>INT(VLOOKUP(A6,'carLevel-equipLevel'!A7:C66,3))</f>
        <v>240</v>
      </c>
    </row>
    <row r="7" spans="1:2" x14ac:dyDescent="0.15">
      <c r="A7" s="58">
        <v>6</v>
      </c>
      <c r="B7" s="58">
        <f>INT(VLOOKUP(A7,'carLevel-equipLevel'!A8:C67,3))</f>
        <v>255</v>
      </c>
    </row>
    <row r="8" spans="1:2" x14ac:dyDescent="0.15">
      <c r="A8" s="58">
        <v>7</v>
      </c>
      <c r="B8" s="58">
        <f>INT(VLOOKUP(A8,'carLevel-equipLevel'!A9:C68,3))</f>
        <v>267</v>
      </c>
    </row>
    <row r="9" spans="1:2" x14ac:dyDescent="0.15">
      <c r="A9" s="58">
        <v>8</v>
      </c>
      <c r="B9" s="58">
        <f>INT(VLOOKUP(A9,'carLevel-equipLevel'!A10:C69,3))</f>
        <v>282</v>
      </c>
    </row>
    <row r="10" spans="1:2" x14ac:dyDescent="0.15">
      <c r="A10" s="58">
        <v>9</v>
      </c>
      <c r="B10" s="58">
        <f>INT(VLOOKUP(A10,'carLevel-equipLevel'!A11:C70,3))</f>
        <v>300</v>
      </c>
    </row>
    <row r="11" spans="1:2" x14ac:dyDescent="0.15">
      <c r="A11" s="58">
        <v>10</v>
      </c>
      <c r="B11" s="58">
        <f>INT(VLOOKUP(A11,'carLevel-equipLevel'!A12:C71,3))</f>
        <v>315</v>
      </c>
    </row>
    <row r="12" spans="1:2" x14ac:dyDescent="0.15">
      <c r="A12" s="58">
        <v>11</v>
      </c>
      <c r="B12" s="58">
        <f>INT(VLOOKUP(A12,'carLevel-equipLevel'!A13:C72,3))</f>
        <v>332</v>
      </c>
    </row>
    <row r="13" spans="1:2" x14ac:dyDescent="0.15">
      <c r="A13" s="58">
        <v>12</v>
      </c>
      <c r="B13" s="58">
        <f>INT(VLOOKUP(A13,'carLevel-equipLevel'!A14:C73,3))</f>
        <v>350</v>
      </c>
    </row>
    <row r="14" spans="1:2" x14ac:dyDescent="0.15">
      <c r="A14" s="58">
        <v>13</v>
      </c>
      <c r="B14" s="58">
        <f>INT(VLOOKUP(A14,'carLevel-equipLevel'!A15:C74,3))</f>
        <v>370</v>
      </c>
    </row>
    <row r="15" spans="1:2" x14ac:dyDescent="0.15">
      <c r="A15" s="58">
        <v>14</v>
      </c>
      <c r="B15" s="58">
        <f>INT(VLOOKUP(A15,'carLevel-equipLevel'!A16:C75,3))</f>
        <v>390</v>
      </c>
    </row>
    <row r="16" spans="1:2" x14ac:dyDescent="0.15">
      <c r="A16" s="58">
        <v>15</v>
      </c>
      <c r="B16" s="58">
        <f>INT(VLOOKUP(A16,'carLevel-equipLevel'!A17:C76,3))</f>
        <v>410</v>
      </c>
    </row>
    <row r="17" spans="1:2" x14ac:dyDescent="0.15">
      <c r="A17" s="58">
        <v>16</v>
      </c>
      <c r="B17" s="58">
        <f>INT(VLOOKUP(A17,'carLevel-equipLevel'!A18:C77,3))</f>
        <v>432</v>
      </c>
    </row>
    <row r="18" spans="1:2" x14ac:dyDescent="0.15">
      <c r="A18" s="58">
        <v>17</v>
      </c>
      <c r="B18" s="58">
        <f>INT(VLOOKUP(A18,'carLevel-equipLevel'!A19:C78,3))</f>
        <v>455</v>
      </c>
    </row>
    <row r="19" spans="1:2" x14ac:dyDescent="0.15">
      <c r="A19" s="58">
        <v>18</v>
      </c>
      <c r="B19" s="58">
        <f>INT(VLOOKUP(A19,'carLevel-equipLevel'!A20:C79,3))</f>
        <v>477</v>
      </c>
    </row>
    <row r="20" spans="1:2" x14ac:dyDescent="0.15">
      <c r="A20" s="58">
        <v>19</v>
      </c>
      <c r="B20" s="58">
        <f>INT(VLOOKUP(A20,'carLevel-equipLevel'!A21:C80,3))</f>
        <v>502</v>
      </c>
    </row>
    <row r="21" spans="1:2" x14ac:dyDescent="0.15">
      <c r="A21" s="58">
        <v>20</v>
      </c>
      <c r="B21" s="58">
        <f>INT(VLOOKUP(A21,'carLevel-equipLevel'!A22:C81,3))</f>
        <v>527</v>
      </c>
    </row>
    <row r="22" spans="1:2" x14ac:dyDescent="0.15">
      <c r="A22" s="58">
        <v>21</v>
      </c>
      <c r="B22" s="58">
        <f>INT(VLOOKUP(A22,'carLevel-equipLevel'!A23:C82,3))</f>
        <v>555</v>
      </c>
    </row>
    <row r="23" spans="1:2" x14ac:dyDescent="0.15">
      <c r="A23" s="58">
        <v>22</v>
      </c>
      <c r="B23" s="58">
        <f>INT(VLOOKUP(A23,'carLevel-equipLevel'!A24:C83,3))</f>
        <v>582</v>
      </c>
    </row>
    <row r="24" spans="1:2" x14ac:dyDescent="0.15">
      <c r="A24" s="58">
        <v>23</v>
      </c>
      <c r="B24" s="58">
        <f>INT(VLOOKUP(A24,'carLevel-equipLevel'!A25:C84,3))</f>
        <v>612</v>
      </c>
    </row>
    <row r="25" spans="1:2" x14ac:dyDescent="0.15">
      <c r="A25" s="58">
        <v>24</v>
      </c>
      <c r="B25" s="58">
        <f>INT(VLOOKUP(A25,'carLevel-equipLevel'!A26:C85,3))</f>
        <v>642</v>
      </c>
    </row>
    <row r="26" spans="1:2" x14ac:dyDescent="0.15">
      <c r="A26" s="58">
        <v>25</v>
      </c>
      <c r="B26" s="58">
        <f>INT(VLOOKUP(A26,'carLevel-equipLevel'!A27:C86,3))</f>
        <v>672</v>
      </c>
    </row>
    <row r="27" spans="1:2" x14ac:dyDescent="0.15">
      <c r="A27" s="58">
        <v>26</v>
      </c>
      <c r="B27" s="58">
        <f>INT(VLOOKUP(A27,'carLevel-equipLevel'!A28:C87,3))</f>
        <v>707</v>
      </c>
    </row>
    <row r="28" spans="1:2" x14ac:dyDescent="0.15">
      <c r="A28" s="58">
        <v>27</v>
      </c>
      <c r="B28" s="58">
        <f>INT(VLOOKUP(A28,'carLevel-equipLevel'!A29:C88,3))</f>
        <v>740</v>
      </c>
    </row>
    <row r="29" spans="1:2" x14ac:dyDescent="0.15">
      <c r="A29" s="58">
        <v>28</v>
      </c>
      <c r="B29" s="58">
        <f>INT(VLOOKUP(A29,'carLevel-equipLevel'!A30:C89,3))</f>
        <v>775</v>
      </c>
    </row>
    <row r="30" spans="1:2" x14ac:dyDescent="0.15">
      <c r="A30" s="58">
        <v>29</v>
      </c>
      <c r="B30" s="58">
        <f>INT(VLOOKUP(A30,'carLevel-equipLevel'!A31:C90,3))</f>
        <v>812</v>
      </c>
    </row>
    <row r="31" spans="1:2" x14ac:dyDescent="0.15">
      <c r="A31" s="58">
        <v>30</v>
      </c>
      <c r="B31" s="58">
        <f>INT(VLOOKUP(A31,'carLevel-equipLevel'!A32:C91,3))</f>
        <v>850</v>
      </c>
    </row>
    <row r="32" spans="1:2" x14ac:dyDescent="0.15">
      <c r="A32" s="58">
        <v>31</v>
      </c>
      <c r="B32" s="58">
        <f>INT(VLOOKUP(A32,'carLevel-equipLevel'!A33:C92,3))</f>
        <v>890</v>
      </c>
    </row>
    <row r="33" spans="1:2" x14ac:dyDescent="0.15">
      <c r="A33" s="58">
        <v>32</v>
      </c>
      <c r="B33" s="58">
        <f>INT(VLOOKUP(A33,'carLevel-equipLevel'!A34:C93,3))</f>
        <v>930</v>
      </c>
    </row>
    <row r="34" spans="1:2" x14ac:dyDescent="0.15">
      <c r="A34" s="58">
        <v>33</v>
      </c>
      <c r="B34" s="58">
        <f>INT(VLOOKUP(A34,'carLevel-equipLevel'!A35:C94,3))</f>
        <v>972</v>
      </c>
    </row>
    <row r="35" spans="1:2" x14ac:dyDescent="0.15">
      <c r="A35" s="58">
        <v>34</v>
      </c>
      <c r="B35" s="58">
        <f>INT(VLOOKUP(A35,'carLevel-equipLevel'!A36:C95,3))</f>
        <v>1017</v>
      </c>
    </row>
    <row r="36" spans="1:2" x14ac:dyDescent="0.15">
      <c r="A36" s="58">
        <v>35</v>
      </c>
      <c r="B36" s="58">
        <f>INT(VLOOKUP(A36,'carLevel-equipLevel'!A37:C96,3))</f>
        <v>1062</v>
      </c>
    </row>
    <row r="37" spans="1:2" x14ac:dyDescent="0.15">
      <c r="A37" s="58">
        <v>36</v>
      </c>
      <c r="B37" s="58">
        <f>INT(VLOOKUP(A37,'carLevel-equipLevel'!A38:C97,3))</f>
        <v>1110</v>
      </c>
    </row>
    <row r="38" spans="1:2" x14ac:dyDescent="0.15">
      <c r="A38" s="58">
        <v>37</v>
      </c>
      <c r="B38" s="58">
        <f>INT(VLOOKUP(A38,'carLevel-equipLevel'!A39:C98,3))</f>
        <v>1160</v>
      </c>
    </row>
    <row r="39" spans="1:2" x14ac:dyDescent="0.15">
      <c r="A39" s="58">
        <v>38</v>
      </c>
      <c r="B39" s="58">
        <f>INT(VLOOKUP(A39,'carLevel-equipLevel'!A40:C99,3))</f>
        <v>1210</v>
      </c>
    </row>
    <row r="40" spans="1:2" x14ac:dyDescent="0.15">
      <c r="A40" s="58">
        <v>39</v>
      </c>
      <c r="B40" s="58">
        <f>INT(VLOOKUP(A40,'carLevel-equipLevel'!A41:C100,3))</f>
        <v>1262</v>
      </c>
    </row>
    <row r="41" spans="1:2" x14ac:dyDescent="0.15">
      <c r="A41" s="58">
        <v>40</v>
      </c>
      <c r="B41" s="58">
        <f>INT(VLOOKUP(A41,'carLevel-equipLevel'!A42:C101,3))</f>
        <v>1317</v>
      </c>
    </row>
    <row r="42" spans="1:2" x14ac:dyDescent="0.15">
      <c r="A42" s="58">
        <v>41</v>
      </c>
      <c r="B42" s="58">
        <f>INT(VLOOKUP(A42,'carLevel-equipLevel'!A43:C102,3))</f>
        <v>1375</v>
      </c>
    </row>
    <row r="43" spans="1:2" x14ac:dyDescent="0.15">
      <c r="A43" s="58">
        <v>42</v>
      </c>
      <c r="B43" s="58">
        <f>INT(VLOOKUP(A43,'carLevel-equipLevel'!A44:C103,3))</f>
        <v>1432</v>
      </c>
    </row>
    <row r="44" spans="1:2" x14ac:dyDescent="0.15">
      <c r="A44" s="58">
        <v>43</v>
      </c>
      <c r="B44" s="58">
        <f>INT(VLOOKUP(A44,'carLevel-equipLevel'!A45:C104,3))</f>
        <v>1495</v>
      </c>
    </row>
    <row r="45" spans="1:2" x14ac:dyDescent="0.15">
      <c r="A45" s="58">
        <v>44</v>
      </c>
      <c r="B45" s="58">
        <f>INT(VLOOKUP(A45,'carLevel-equipLevel'!A46:C105,3))</f>
        <v>1557</v>
      </c>
    </row>
    <row r="46" spans="1:2" x14ac:dyDescent="0.15">
      <c r="A46" s="58">
        <v>45</v>
      </c>
      <c r="B46" s="58">
        <f>INT(VLOOKUP(A46,'carLevel-equipLevel'!A47:C106,3))</f>
        <v>1622</v>
      </c>
    </row>
    <row r="47" spans="1:2" x14ac:dyDescent="0.15">
      <c r="A47" s="58">
        <v>46</v>
      </c>
      <c r="B47" s="58">
        <f>INT(VLOOKUP(A47,'carLevel-equipLevel'!A48:C107,3))</f>
        <v>1690</v>
      </c>
    </row>
    <row r="48" spans="1:2" x14ac:dyDescent="0.15">
      <c r="A48" s="58">
        <v>47</v>
      </c>
      <c r="B48" s="58">
        <f>INT(VLOOKUP(A48,'carLevel-equipLevel'!A49:C108,3))</f>
        <v>1760</v>
      </c>
    </row>
    <row r="49" spans="1:2" x14ac:dyDescent="0.15">
      <c r="A49" s="58">
        <v>48</v>
      </c>
      <c r="B49" s="58">
        <f>INT(VLOOKUP(A49,'carLevel-equipLevel'!A50:C109,3))</f>
        <v>1832</v>
      </c>
    </row>
    <row r="50" spans="1:2" x14ac:dyDescent="0.15">
      <c r="A50" s="58">
        <v>49</v>
      </c>
      <c r="B50" s="58">
        <f>INT(VLOOKUP(A50,'carLevel-equipLevel'!A51:C110,3))</f>
        <v>1905</v>
      </c>
    </row>
    <row r="51" spans="1:2" x14ac:dyDescent="0.15">
      <c r="A51" s="58">
        <v>50</v>
      </c>
      <c r="B51" s="58">
        <f>INT(VLOOKUP(A51,'carLevel-equipLevel'!A52:C111,3))</f>
        <v>1982</v>
      </c>
    </row>
    <row r="52" spans="1:2" x14ac:dyDescent="0.15">
      <c r="A52" s="58">
        <v>51</v>
      </c>
      <c r="B52" s="58">
        <f>INT(VLOOKUP(A52,'carLevel-equipLevel'!A53:C112,3))</f>
        <v>0</v>
      </c>
    </row>
    <row r="53" spans="1:2" x14ac:dyDescent="0.15">
      <c r="A53" s="58">
        <v>52</v>
      </c>
      <c r="B53" s="58">
        <f>INT(VLOOKUP(A53,'carLevel-equipLevel'!A54:C113,3))</f>
        <v>0</v>
      </c>
    </row>
    <row r="54" spans="1:2" x14ac:dyDescent="0.15">
      <c r="A54" s="58">
        <v>53</v>
      </c>
      <c r="B54" s="58">
        <f>INT(VLOOKUP(A54,'carLevel-equipLevel'!A55:C114,3))</f>
        <v>0</v>
      </c>
    </row>
    <row r="55" spans="1:2" x14ac:dyDescent="0.15">
      <c r="A55" s="58">
        <v>54</v>
      </c>
      <c r="B55" s="58">
        <f>INT(VLOOKUP(A55,'carLevel-equipLevel'!A56:C115,3))</f>
        <v>0</v>
      </c>
    </row>
    <row r="56" spans="1:2" x14ac:dyDescent="0.15">
      <c r="A56" s="58">
        <v>55</v>
      </c>
      <c r="B56" s="58">
        <f>INT(VLOOKUP(A56,'carLevel-equipLevel'!A57:C116,3))</f>
        <v>0</v>
      </c>
    </row>
    <row r="57" spans="1:2" x14ac:dyDescent="0.15">
      <c r="A57" s="58">
        <v>56</v>
      </c>
      <c r="B57" s="58">
        <f>INT(VLOOKUP(A57,'carLevel-equipLevel'!A58:C117,3))</f>
        <v>0</v>
      </c>
    </row>
    <row r="58" spans="1:2" x14ac:dyDescent="0.15">
      <c r="A58" s="58">
        <v>57</v>
      </c>
      <c r="B58" s="58">
        <f>INT(VLOOKUP(A58,'carLevel-equipLevel'!A59:C118,3))</f>
        <v>0</v>
      </c>
    </row>
    <row r="59" spans="1:2" x14ac:dyDescent="0.15">
      <c r="A59" s="58">
        <v>58</v>
      </c>
      <c r="B59" s="58">
        <f>INT(VLOOKUP(A59,'carLevel-equipLevel'!A60:C119,3))</f>
        <v>0</v>
      </c>
    </row>
    <row r="60" spans="1:2" x14ac:dyDescent="0.15">
      <c r="A60" s="58">
        <v>59</v>
      </c>
      <c r="B60" s="58">
        <f>INT(VLOOKUP(A60,'carLevel-equipLevel'!A61:C120,3))</f>
        <v>0</v>
      </c>
    </row>
    <row r="61" spans="1:2" x14ac:dyDescent="0.15">
      <c r="A61" s="58">
        <v>60</v>
      </c>
      <c r="B61" s="58">
        <f>INT(VLOOKUP(A61,'carLevel-equipLevel'!A62:C121,3))</f>
        <v>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M10" sqref="M10"/>
    </sheetView>
  </sheetViews>
  <sheetFormatPr defaultRowHeight="16.5" x14ac:dyDescent="0.15"/>
  <cols>
    <col min="1" max="1" width="5.25" style="58" bestFit="1" customWidth="1"/>
    <col min="2" max="2" width="9.375" style="58" bestFit="1" customWidth="1"/>
    <col min="3" max="3" width="9.375" style="159" hidden="1" customWidth="1"/>
    <col min="4" max="16384" width="9" style="58"/>
  </cols>
  <sheetData>
    <row r="1" spans="1:8" x14ac:dyDescent="0.15">
      <c r="A1" s="74" t="s">
        <v>580</v>
      </c>
      <c r="B1" s="74" t="s">
        <v>610</v>
      </c>
      <c r="C1" s="74"/>
      <c r="D1" s="74" t="s">
        <v>574</v>
      </c>
      <c r="E1" s="74" t="s">
        <v>575</v>
      </c>
      <c r="F1" s="74" t="s">
        <v>576</v>
      </c>
      <c r="G1" s="74" t="s">
        <v>577</v>
      </c>
      <c r="H1" s="74" t="s">
        <v>578</v>
      </c>
    </row>
    <row r="2" spans="1:8" s="132" customFormat="1" hidden="1" x14ac:dyDescent="0.15">
      <c r="A2" s="132">
        <f>'carLevel-equipLevel'!B3</f>
        <v>1</v>
      </c>
      <c r="B2" s="133">
        <f>'carLevel-equipLevel'!F3</f>
        <v>77</v>
      </c>
      <c r="C2" s="133"/>
      <c r="D2" s="133">
        <f>'carLevel-equipLevel'!H3</f>
        <v>55</v>
      </c>
      <c r="E2" s="133">
        <f>'carLevel-equipLevel'!I3</f>
        <v>55</v>
      </c>
      <c r="F2" s="133">
        <f>'carLevel-equipLevel'!J3</f>
        <v>36.666666666666664</v>
      </c>
      <c r="G2" s="133">
        <f>'carLevel-equipLevel'!K3</f>
        <v>36.666666666666664</v>
      </c>
      <c r="H2" s="133">
        <f>'carLevel-equipLevel'!L3</f>
        <v>36.666666666666664</v>
      </c>
    </row>
    <row r="3" spans="1:8" x14ac:dyDescent="0.15">
      <c r="A3" s="58">
        <f>'carLevel-equipLevel'!B9</f>
        <v>1</v>
      </c>
      <c r="B3" s="72">
        <f>'carLevel-equipLevel'!F7</f>
        <v>96</v>
      </c>
      <c r="C3" s="72">
        <f>'carLevel-equipLevel'!G7</f>
        <v>0</v>
      </c>
      <c r="D3" s="72">
        <f>'carLevel-equipLevel'!H7</f>
        <v>68.571428571428569</v>
      </c>
      <c r="E3" s="72">
        <f>'carLevel-equipLevel'!I7</f>
        <v>68.571428571428569</v>
      </c>
      <c r="F3" s="72">
        <f>'carLevel-equipLevel'!J7</f>
        <v>45.714285714285715</v>
      </c>
      <c r="G3" s="72">
        <f>'carLevel-equipLevel'!K7</f>
        <v>45.714285714285715</v>
      </c>
      <c r="H3" s="72">
        <f>'carLevel-equipLevel'!L7</f>
        <v>45.714285714285715</v>
      </c>
    </row>
    <row r="4" spans="1:8" x14ac:dyDescent="0.15">
      <c r="A4" s="58">
        <f>'carLevel-equipLevel'!B16</f>
        <v>2</v>
      </c>
      <c r="B4" s="72">
        <f>'carLevel-equipLevel'!F12</f>
        <v>126</v>
      </c>
      <c r="C4" s="72">
        <f>'carLevel-equipLevel'!G12</f>
        <v>0</v>
      </c>
      <c r="D4" s="72">
        <f>'carLevel-equipLevel'!H12</f>
        <v>90</v>
      </c>
      <c r="E4" s="72">
        <f>'carLevel-equipLevel'!I12</f>
        <v>90</v>
      </c>
      <c r="F4" s="72">
        <f>'carLevel-equipLevel'!J12</f>
        <v>60</v>
      </c>
      <c r="G4" s="72">
        <f>'carLevel-equipLevel'!K12</f>
        <v>60</v>
      </c>
      <c r="H4" s="72">
        <f>'carLevel-equipLevel'!L12</f>
        <v>60</v>
      </c>
    </row>
    <row r="5" spans="1:8" x14ac:dyDescent="0.15">
      <c r="A5" s="58">
        <f>'carLevel-equipLevel'!B22</f>
        <v>3</v>
      </c>
      <c r="B5" s="72">
        <f>'carLevel-equipLevel'!F17</f>
        <v>164</v>
      </c>
      <c r="C5" s="72">
        <f>'carLevel-equipLevel'!G17</f>
        <v>0</v>
      </c>
      <c r="D5" s="72">
        <f>'carLevel-equipLevel'!H17</f>
        <v>117.14285714285715</v>
      </c>
      <c r="E5" s="72">
        <f>'carLevel-equipLevel'!I17</f>
        <v>117.14285714285715</v>
      </c>
      <c r="F5" s="72">
        <f>'carLevel-equipLevel'!J17</f>
        <v>78.095238095238102</v>
      </c>
      <c r="G5" s="72">
        <f>'carLevel-equipLevel'!K17</f>
        <v>78.095238095238102</v>
      </c>
      <c r="H5" s="72">
        <f>'carLevel-equipLevel'!L17</f>
        <v>78.095238095238102</v>
      </c>
    </row>
    <row r="6" spans="1:8" x14ac:dyDescent="0.15">
      <c r="A6" s="58">
        <f>'carLevel-equipLevel'!B28</f>
        <v>4</v>
      </c>
      <c r="B6" s="72">
        <f>'carLevel-equipLevel'!F22</f>
        <v>211</v>
      </c>
      <c r="C6" s="72">
        <f>'carLevel-equipLevel'!G22</f>
        <v>0</v>
      </c>
      <c r="D6" s="72">
        <f>'carLevel-equipLevel'!H22</f>
        <v>150.71428571428572</v>
      </c>
      <c r="E6" s="72">
        <f>'carLevel-equipLevel'!I22</f>
        <v>150.71428571428572</v>
      </c>
      <c r="F6" s="72">
        <f>'carLevel-equipLevel'!J22</f>
        <v>100.47619047619048</v>
      </c>
      <c r="G6" s="72">
        <f>'carLevel-equipLevel'!K22</f>
        <v>100.47619047619048</v>
      </c>
      <c r="H6" s="72">
        <f>'carLevel-equipLevel'!L22</f>
        <v>100.47619047619048</v>
      </c>
    </row>
    <row r="7" spans="1:8" x14ac:dyDescent="0.15">
      <c r="A7" s="58">
        <f>'carLevel-equipLevel'!B33</f>
        <v>5</v>
      </c>
      <c r="B7" s="72">
        <f>'carLevel-equipLevel'!F27</f>
        <v>269</v>
      </c>
      <c r="C7" s="72">
        <f>'carLevel-equipLevel'!G27</f>
        <v>0</v>
      </c>
      <c r="D7" s="72">
        <f>'carLevel-equipLevel'!H27</f>
        <v>192.14285714285717</v>
      </c>
      <c r="E7" s="72">
        <f>'carLevel-equipLevel'!I27</f>
        <v>192.14285714285717</v>
      </c>
      <c r="F7" s="72">
        <f>'carLevel-equipLevel'!J27</f>
        <v>128.0952380952381</v>
      </c>
      <c r="G7" s="72">
        <f>'carLevel-equipLevel'!K27</f>
        <v>128.0952380952381</v>
      </c>
      <c r="H7" s="72">
        <f>'carLevel-equipLevel'!L27</f>
        <v>128.0952380952381</v>
      </c>
    </row>
    <row r="8" spans="1:8" x14ac:dyDescent="0.15">
      <c r="A8" s="58">
        <f>'carLevel-equipLevel'!B38</f>
        <v>6</v>
      </c>
      <c r="B8" s="72">
        <f>'carLevel-equipLevel'!F32</f>
        <v>340</v>
      </c>
      <c r="C8" s="72">
        <f>'carLevel-equipLevel'!G32</f>
        <v>0</v>
      </c>
      <c r="D8" s="72">
        <f>'carLevel-equipLevel'!H32</f>
        <v>242.85714285714283</v>
      </c>
      <c r="E8" s="72">
        <f>'carLevel-equipLevel'!I32</f>
        <v>242.85714285714283</v>
      </c>
      <c r="F8" s="72">
        <f>'carLevel-equipLevel'!J32</f>
        <v>161.9047619047619</v>
      </c>
      <c r="G8" s="72">
        <f>'carLevel-equipLevel'!K32</f>
        <v>161.9047619047619</v>
      </c>
      <c r="H8" s="72">
        <f>'carLevel-equipLevel'!L32</f>
        <v>161.9047619047619</v>
      </c>
    </row>
    <row r="9" spans="1:8" x14ac:dyDescent="0.15">
      <c r="A9" s="58">
        <f>'carLevel-equipLevel'!B42</f>
        <v>7</v>
      </c>
      <c r="B9" s="72">
        <f>'carLevel-equipLevel'!F37</f>
        <v>425</v>
      </c>
      <c r="C9" s="72">
        <f>'carLevel-equipLevel'!G37</f>
        <v>0</v>
      </c>
      <c r="D9" s="72">
        <f>'carLevel-equipLevel'!H37</f>
        <v>303.57142857142856</v>
      </c>
      <c r="E9" s="72">
        <f>'carLevel-equipLevel'!I37</f>
        <v>303.57142857142856</v>
      </c>
      <c r="F9" s="72">
        <f>'carLevel-equipLevel'!J37</f>
        <v>202.38095238095238</v>
      </c>
      <c r="G9" s="72">
        <f>'carLevel-equipLevel'!K37</f>
        <v>202.38095238095238</v>
      </c>
      <c r="H9" s="72">
        <f>'carLevel-equipLevel'!L37</f>
        <v>202.38095238095238</v>
      </c>
    </row>
    <row r="10" spans="1:8" x14ac:dyDescent="0.15">
      <c r="A10" s="58">
        <f>'carLevel-equipLevel'!B46</f>
        <v>8</v>
      </c>
      <c r="B10" s="72">
        <f>'carLevel-equipLevel'!F42</f>
        <v>527</v>
      </c>
      <c r="C10" s="72">
        <f>'carLevel-equipLevel'!G42</f>
        <v>0</v>
      </c>
      <c r="D10" s="72">
        <f>'carLevel-equipLevel'!H42</f>
        <v>376.42857142857144</v>
      </c>
      <c r="E10" s="72">
        <f>'carLevel-equipLevel'!I42</f>
        <v>376.42857142857144</v>
      </c>
      <c r="F10" s="72">
        <f>'carLevel-equipLevel'!J42</f>
        <v>250.95238095238096</v>
      </c>
      <c r="G10" s="72">
        <f>'carLevel-equipLevel'!K42</f>
        <v>250.95238095238096</v>
      </c>
      <c r="H10" s="72">
        <f>'carLevel-equipLevel'!L42</f>
        <v>250.95238095238096</v>
      </c>
    </row>
    <row r="11" spans="1:8" x14ac:dyDescent="0.15">
      <c r="A11" s="58">
        <f>'carLevel-equipLevel'!B49</f>
        <v>9</v>
      </c>
      <c r="B11" s="72">
        <f>'carLevel-equipLevel'!F47</f>
        <v>649</v>
      </c>
      <c r="C11" s="72">
        <f>'carLevel-equipLevel'!G47</f>
        <v>0</v>
      </c>
      <c r="D11" s="72">
        <f>'carLevel-equipLevel'!H47</f>
        <v>463.57142857142856</v>
      </c>
      <c r="E11" s="72">
        <f>'carLevel-equipLevel'!I47</f>
        <v>463.57142857142856</v>
      </c>
      <c r="F11" s="72">
        <f>'carLevel-equipLevel'!J47</f>
        <v>309.04761904761904</v>
      </c>
      <c r="G11" s="72">
        <f>'carLevel-equipLevel'!K47</f>
        <v>309.04761904761904</v>
      </c>
      <c r="H11" s="72">
        <f>'carLevel-equipLevel'!L47</f>
        <v>309.04761904761904</v>
      </c>
    </row>
    <row r="12" spans="1:8" x14ac:dyDescent="0.15">
      <c r="A12" s="58">
        <f>'carLevel-equipLevel'!B52</f>
        <v>10</v>
      </c>
      <c r="B12" s="72">
        <f>'carLevel-equipLevel'!F52</f>
        <v>793</v>
      </c>
      <c r="C12" s="72">
        <f>'carLevel-equipLevel'!G52</f>
        <v>0</v>
      </c>
      <c r="D12" s="72">
        <f>'carLevel-equipLevel'!H52</f>
        <v>566.42857142857133</v>
      </c>
      <c r="E12" s="72">
        <f>'carLevel-equipLevel'!I52</f>
        <v>566.42857142857133</v>
      </c>
      <c r="F12" s="72">
        <f>'carLevel-equipLevel'!J52</f>
        <v>377.61904761904759</v>
      </c>
      <c r="G12" s="72">
        <f>'carLevel-equipLevel'!K52</f>
        <v>377.61904761904759</v>
      </c>
      <c r="H12" s="72">
        <f>'carLevel-equipLevel'!L52</f>
        <v>377.61904761904759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M10" sqref="M10"/>
    </sheetView>
  </sheetViews>
  <sheetFormatPr defaultRowHeight="13.5" x14ac:dyDescent="0.15"/>
  <sheetData>
    <row r="1" spans="1:11" ht="16.5" x14ac:dyDescent="0.15">
      <c r="A1" s="201" t="s">
        <v>603</v>
      </c>
      <c r="B1" s="201"/>
      <c r="C1" s="201"/>
      <c r="D1" s="201"/>
      <c r="E1" s="201"/>
      <c r="F1" s="201"/>
      <c r="G1" s="201"/>
      <c r="H1" s="60"/>
      <c r="I1" s="60"/>
      <c r="J1" s="60"/>
      <c r="K1" s="60"/>
    </row>
    <row r="2" spans="1:11" ht="17.25" thickBot="1" x14ac:dyDescent="0.2">
      <c r="A2" s="60"/>
      <c r="B2" s="60"/>
      <c r="C2" s="60"/>
      <c r="D2" s="60"/>
      <c r="E2" s="80"/>
      <c r="F2" s="80"/>
      <c r="G2" s="60"/>
      <c r="H2" s="60"/>
      <c r="I2" s="60"/>
      <c r="J2" s="60"/>
      <c r="K2" s="60"/>
    </row>
    <row r="3" spans="1:11" ht="33" x14ac:dyDescent="0.15">
      <c r="A3" s="85"/>
      <c r="B3" s="90" t="s">
        <v>567</v>
      </c>
      <c r="C3" s="91" t="s">
        <v>548</v>
      </c>
      <c r="D3" s="91" t="s">
        <v>549</v>
      </c>
      <c r="E3" s="91" t="s">
        <v>550</v>
      </c>
      <c r="F3" s="92" t="s">
        <v>556</v>
      </c>
      <c r="G3" s="108" t="s">
        <v>548</v>
      </c>
      <c r="H3" s="91" t="s">
        <v>551</v>
      </c>
      <c r="I3" s="91" t="s">
        <v>552</v>
      </c>
      <c r="J3" s="92" t="s">
        <v>556</v>
      </c>
      <c r="K3" s="105" t="s">
        <v>558</v>
      </c>
    </row>
    <row r="4" spans="1:11" ht="16.5" x14ac:dyDescent="0.15">
      <c r="A4" s="86" t="s">
        <v>557</v>
      </c>
      <c r="B4" s="93">
        <v>5</v>
      </c>
      <c r="C4" s="94">
        <v>1</v>
      </c>
      <c r="D4" s="94">
        <v>0.05</v>
      </c>
      <c r="E4" s="94">
        <v>0.33</v>
      </c>
      <c r="F4" s="95"/>
      <c r="G4" s="109">
        <v>1</v>
      </c>
      <c r="H4" s="94">
        <v>0.05</v>
      </c>
      <c r="I4" s="94">
        <v>1.5</v>
      </c>
      <c r="J4" s="95"/>
      <c r="K4" s="86"/>
    </row>
    <row r="5" spans="1:11" ht="16.5" x14ac:dyDescent="0.15">
      <c r="A5" s="86" t="s">
        <v>553</v>
      </c>
      <c r="B5" s="93">
        <v>95</v>
      </c>
      <c r="C5" s="94">
        <v>2</v>
      </c>
      <c r="D5" s="94">
        <v>0.33</v>
      </c>
      <c r="E5" s="94">
        <v>0.5</v>
      </c>
      <c r="F5" s="96"/>
      <c r="G5" s="109">
        <v>2</v>
      </c>
      <c r="H5" s="94">
        <v>0.33</v>
      </c>
      <c r="I5" s="94">
        <v>2.2000000000000002</v>
      </c>
      <c r="J5" s="95"/>
      <c r="K5" s="86"/>
    </row>
    <row r="6" spans="1:11" s="188" customFormat="1" ht="16.5" x14ac:dyDescent="0.15">
      <c r="A6" s="181">
        <v>1</v>
      </c>
      <c r="B6" s="182">
        <v>0</v>
      </c>
      <c r="C6" s="183">
        <v>2</v>
      </c>
      <c r="D6" s="184">
        <f t="shared" ref="D6:E25" si="0">(D$5-D$4)*$B6+D$5</f>
        <v>0.33</v>
      </c>
      <c r="E6" s="184">
        <f t="shared" si="0"/>
        <v>0.5</v>
      </c>
      <c r="F6" s="185">
        <f t="shared" ref="F6:F37" si="1">$C$5*(1-$D$5*$E$5)/C6/(1-D6*E6)</f>
        <v>1</v>
      </c>
      <c r="G6" s="186">
        <f t="shared" ref="G6:I25" si="2">-(G$5-G$4)*$B6+G$5</f>
        <v>2</v>
      </c>
      <c r="H6" s="184">
        <f t="shared" si="2"/>
        <v>0.33</v>
      </c>
      <c r="I6" s="184">
        <f t="shared" si="2"/>
        <v>2.2000000000000002</v>
      </c>
      <c r="J6" s="185">
        <f t="shared" ref="J6:J37" si="3">$G$5*(1+$H$5*$I$5)/G6/(1+H6*I6)</f>
        <v>1</v>
      </c>
      <c r="K6" s="187">
        <f t="shared" ref="K6:K37" si="4">F6*J6</f>
        <v>1</v>
      </c>
    </row>
    <row r="7" spans="1:11" ht="16.5" x14ac:dyDescent="0.15">
      <c r="A7" s="88">
        <v>2</v>
      </c>
      <c r="B7" s="100">
        <f t="shared" ref="B7:B38" si="5">(A7*$B$4+$B$5)/(A6*$B$4+$B$5)-1</f>
        <v>5.0000000000000044E-2</v>
      </c>
      <c r="C7" s="97">
        <v>2</v>
      </c>
      <c r="D7" s="98">
        <f t="shared" si="0"/>
        <v>0.34400000000000003</v>
      </c>
      <c r="E7" s="98">
        <f t="shared" si="0"/>
        <v>0.50849999999999995</v>
      </c>
      <c r="F7" s="99">
        <f t="shared" si="1"/>
        <v>1.0120279828767289</v>
      </c>
      <c r="G7" s="110">
        <f t="shared" si="2"/>
        <v>1.95</v>
      </c>
      <c r="H7" s="98">
        <f t="shared" si="2"/>
        <v>0.316</v>
      </c>
      <c r="I7" s="98">
        <f t="shared" si="2"/>
        <v>2.165</v>
      </c>
      <c r="J7" s="99">
        <f t="shared" si="3"/>
        <v>1.0511337598159358</v>
      </c>
      <c r="K7" s="106">
        <f t="shared" si="4"/>
        <v>1.0637767786801535</v>
      </c>
    </row>
    <row r="8" spans="1:11" ht="16.5" x14ac:dyDescent="0.15">
      <c r="A8" s="87">
        <v>3</v>
      </c>
      <c r="B8" s="100">
        <f t="shared" si="5"/>
        <v>4.7619047619047672E-2</v>
      </c>
      <c r="C8" s="97">
        <v>2</v>
      </c>
      <c r="D8" s="98">
        <f t="shared" si="0"/>
        <v>0.34333333333333338</v>
      </c>
      <c r="E8" s="98">
        <f t="shared" si="0"/>
        <v>0.50809523809523816</v>
      </c>
      <c r="F8" s="99">
        <f t="shared" si="1"/>
        <v>1.0114420523784895</v>
      </c>
      <c r="G8" s="110">
        <f t="shared" si="2"/>
        <v>1.9523809523809523</v>
      </c>
      <c r="H8" s="98">
        <f t="shared" si="2"/>
        <v>0.31666666666666665</v>
      </c>
      <c r="I8" s="98">
        <f t="shared" si="2"/>
        <v>2.166666666666667</v>
      </c>
      <c r="J8" s="99">
        <f t="shared" si="3"/>
        <v>1.0486245831156829</v>
      </c>
      <c r="K8" s="106">
        <f t="shared" si="4"/>
        <v>1.0606230005210642</v>
      </c>
    </row>
    <row r="9" spans="1:11" ht="16.5" x14ac:dyDescent="0.15">
      <c r="A9" s="88">
        <v>4</v>
      </c>
      <c r="B9" s="100">
        <f t="shared" si="5"/>
        <v>4.5454545454545414E-2</v>
      </c>
      <c r="C9" s="97">
        <v>2</v>
      </c>
      <c r="D9" s="98">
        <f t="shared" si="0"/>
        <v>0.34272727272727271</v>
      </c>
      <c r="E9" s="98">
        <f t="shared" si="0"/>
        <v>0.50772727272727269</v>
      </c>
      <c r="F9" s="99">
        <f t="shared" si="1"/>
        <v>1.0109105498999196</v>
      </c>
      <c r="G9" s="110">
        <f t="shared" si="2"/>
        <v>1.9545454545454546</v>
      </c>
      <c r="H9" s="98">
        <f t="shared" si="2"/>
        <v>0.31727272727272732</v>
      </c>
      <c r="I9" s="98">
        <f t="shared" si="2"/>
        <v>2.1681818181818184</v>
      </c>
      <c r="J9" s="99">
        <f t="shared" si="3"/>
        <v>1.0463501074535169</v>
      </c>
      <c r="K9" s="106">
        <f t="shared" si="4"/>
        <v>1.0577663625136746</v>
      </c>
    </row>
    <row r="10" spans="1:11" ht="16.5" x14ac:dyDescent="0.15">
      <c r="A10" s="87">
        <v>5</v>
      </c>
      <c r="B10" s="100">
        <f t="shared" si="5"/>
        <v>4.3478260869565188E-2</v>
      </c>
      <c r="C10" s="97">
        <v>2</v>
      </c>
      <c r="D10" s="98">
        <f t="shared" si="0"/>
        <v>0.34217391304347827</v>
      </c>
      <c r="E10" s="98">
        <f t="shared" si="0"/>
        <v>0.50739130434782609</v>
      </c>
      <c r="F10" s="99">
        <f t="shared" si="1"/>
        <v>1.0104262289231949</v>
      </c>
      <c r="G10" s="110">
        <f t="shared" si="2"/>
        <v>1.9565217391304348</v>
      </c>
      <c r="H10" s="98">
        <f t="shared" si="2"/>
        <v>0.31782608695652176</v>
      </c>
      <c r="I10" s="98">
        <f t="shared" si="2"/>
        <v>2.1695652173913045</v>
      </c>
      <c r="J10" s="99">
        <f t="shared" si="3"/>
        <v>1.0442788784226</v>
      </c>
      <c r="K10" s="106">
        <f t="shared" si="4"/>
        <v>1.0551667690686912</v>
      </c>
    </row>
    <row r="11" spans="1:11" ht="16.5" x14ac:dyDescent="0.15">
      <c r="A11" s="88">
        <v>6</v>
      </c>
      <c r="B11" s="100">
        <f t="shared" si="5"/>
        <v>4.1666666666666741E-2</v>
      </c>
      <c r="C11" s="97">
        <v>2</v>
      </c>
      <c r="D11" s="98">
        <f t="shared" si="0"/>
        <v>0.34166666666666673</v>
      </c>
      <c r="E11" s="98">
        <f t="shared" si="0"/>
        <v>0.50708333333333333</v>
      </c>
      <c r="F11" s="99">
        <f t="shared" si="1"/>
        <v>1.0099830745517697</v>
      </c>
      <c r="G11" s="110">
        <f t="shared" si="2"/>
        <v>1.9583333333333333</v>
      </c>
      <c r="H11" s="98">
        <f t="shared" si="2"/>
        <v>0.3183333333333333</v>
      </c>
      <c r="I11" s="98">
        <f t="shared" si="2"/>
        <v>2.1708333333333334</v>
      </c>
      <c r="J11" s="99">
        <f t="shared" si="3"/>
        <v>1.0423848212719999</v>
      </c>
      <c r="K11" s="106">
        <f t="shared" si="4"/>
        <v>1.0527910266543914</v>
      </c>
    </row>
    <row r="12" spans="1:11" ht="16.5" x14ac:dyDescent="0.15">
      <c r="A12" s="87">
        <v>7</v>
      </c>
      <c r="B12" s="100">
        <f t="shared" si="5"/>
        <v>4.0000000000000036E-2</v>
      </c>
      <c r="C12" s="97">
        <v>2</v>
      </c>
      <c r="D12" s="98">
        <f t="shared" si="0"/>
        <v>0.3412</v>
      </c>
      <c r="E12" s="98">
        <f t="shared" si="0"/>
        <v>0.50680000000000003</v>
      </c>
      <c r="F12" s="99">
        <f t="shared" si="1"/>
        <v>1.0095760525368385</v>
      </c>
      <c r="G12" s="110">
        <f t="shared" si="2"/>
        <v>1.96</v>
      </c>
      <c r="H12" s="98">
        <f t="shared" si="2"/>
        <v>0.31880000000000003</v>
      </c>
      <c r="I12" s="98">
        <f t="shared" si="2"/>
        <v>2.1720000000000002</v>
      </c>
      <c r="J12" s="99">
        <f t="shared" si="3"/>
        <v>1.0406461380794603</v>
      </c>
      <c r="K12" s="106">
        <f t="shared" si="4"/>
        <v>1.0506114201699672</v>
      </c>
    </row>
    <row r="13" spans="1:11" ht="16.5" x14ac:dyDescent="0.15">
      <c r="A13" s="88">
        <v>8</v>
      </c>
      <c r="B13" s="100">
        <f t="shared" si="5"/>
        <v>3.8461538461538547E-2</v>
      </c>
      <c r="C13" s="97">
        <v>2</v>
      </c>
      <c r="D13" s="98">
        <f t="shared" si="0"/>
        <v>0.34076923076923082</v>
      </c>
      <c r="E13" s="98">
        <f t="shared" si="0"/>
        <v>0.5065384615384616</v>
      </c>
      <c r="F13" s="99">
        <f t="shared" si="1"/>
        <v>1.0092009172668366</v>
      </c>
      <c r="G13" s="110">
        <f t="shared" si="2"/>
        <v>1.9615384615384615</v>
      </c>
      <c r="H13" s="98">
        <f t="shared" si="2"/>
        <v>0.31923076923076921</v>
      </c>
      <c r="I13" s="98">
        <f t="shared" si="2"/>
        <v>2.1730769230769234</v>
      </c>
      <c r="J13" s="99">
        <f t="shared" si="3"/>
        <v>1.0390444655088116</v>
      </c>
      <c r="K13" s="106">
        <f t="shared" si="4"/>
        <v>1.0486046276725225</v>
      </c>
    </row>
    <row r="14" spans="1:11" ht="16.5" x14ac:dyDescent="0.15">
      <c r="A14" s="87">
        <v>9</v>
      </c>
      <c r="B14" s="100">
        <f t="shared" si="5"/>
        <v>3.7037037037036979E-2</v>
      </c>
      <c r="C14" s="97">
        <v>2</v>
      </c>
      <c r="D14" s="98">
        <f t="shared" si="0"/>
        <v>0.34037037037037038</v>
      </c>
      <c r="E14" s="98">
        <f t="shared" si="0"/>
        <v>0.50629629629629624</v>
      </c>
      <c r="F14" s="99">
        <f t="shared" si="1"/>
        <v>1.0088540631685854</v>
      </c>
      <c r="G14" s="110">
        <f t="shared" si="2"/>
        <v>1.962962962962963</v>
      </c>
      <c r="H14" s="98">
        <f t="shared" si="2"/>
        <v>0.31962962962962965</v>
      </c>
      <c r="I14" s="98">
        <f t="shared" si="2"/>
        <v>2.1740740740740745</v>
      </c>
      <c r="J14" s="99">
        <f t="shared" si="3"/>
        <v>1.037564224044748</v>
      </c>
      <c r="K14" s="106">
        <f t="shared" si="4"/>
        <v>1.0467508832259045</v>
      </c>
    </row>
    <row r="15" spans="1:11" ht="16.5" x14ac:dyDescent="0.15">
      <c r="A15" s="88">
        <v>10</v>
      </c>
      <c r="B15" s="100">
        <f t="shared" si="5"/>
        <v>3.5714285714285809E-2</v>
      </c>
      <c r="C15" s="97">
        <v>2</v>
      </c>
      <c r="D15" s="98">
        <f t="shared" si="0"/>
        <v>0.34</v>
      </c>
      <c r="E15" s="98">
        <f t="shared" si="0"/>
        <v>0.50607142857142862</v>
      </c>
      <c r="F15" s="99">
        <f t="shared" si="1"/>
        <v>1.0085324084858212</v>
      </c>
      <c r="G15" s="110">
        <f t="shared" si="2"/>
        <v>1.9642857142857142</v>
      </c>
      <c r="H15" s="98">
        <f t="shared" si="2"/>
        <v>0.32</v>
      </c>
      <c r="I15" s="98">
        <f t="shared" si="2"/>
        <v>2.1750000000000003</v>
      </c>
      <c r="J15" s="99">
        <f t="shared" si="3"/>
        <v>1.0361921097770153</v>
      </c>
      <c r="K15" s="106">
        <f t="shared" si="4"/>
        <v>1.0450333241274177</v>
      </c>
    </row>
    <row r="16" spans="1:11" ht="16.5" x14ac:dyDescent="0.15">
      <c r="A16" s="87">
        <v>11</v>
      </c>
      <c r="B16" s="100">
        <f t="shared" si="5"/>
        <v>3.4482758620689724E-2</v>
      </c>
      <c r="C16" s="97">
        <v>2</v>
      </c>
      <c r="D16" s="98">
        <f t="shared" si="0"/>
        <v>0.33965517241379312</v>
      </c>
      <c r="E16" s="98">
        <f t="shared" si="0"/>
        <v>0.50586206896551722</v>
      </c>
      <c r="F16" s="99">
        <f t="shared" si="1"/>
        <v>1.0082333034936801</v>
      </c>
      <c r="G16" s="110">
        <f t="shared" si="2"/>
        <v>1.9655172413793103</v>
      </c>
      <c r="H16" s="98">
        <f t="shared" si="2"/>
        <v>0.32034482758620692</v>
      </c>
      <c r="I16" s="98">
        <f t="shared" si="2"/>
        <v>2.1758620689655173</v>
      </c>
      <c r="J16" s="99">
        <f t="shared" si="3"/>
        <v>1.0349166935903393</v>
      </c>
      <c r="K16" s="106">
        <f t="shared" si="4"/>
        <v>1.0434374768193446</v>
      </c>
    </row>
    <row r="17" spans="1:11" ht="16.5" x14ac:dyDescent="0.15">
      <c r="A17" s="88">
        <v>12</v>
      </c>
      <c r="B17" s="100">
        <f t="shared" si="5"/>
        <v>3.3333333333333437E-2</v>
      </c>
      <c r="C17" s="97">
        <v>2</v>
      </c>
      <c r="D17" s="98">
        <f t="shared" si="0"/>
        <v>0.33933333333333338</v>
      </c>
      <c r="E17" s="98">
        <f t="shared" si="0"/>
        <v>0.50566666666666671</v>
      </c>
      <c r="F17" s="99">
        <f t="shared" si="1"/>
        <v>1.0079544573583625</v>
      </c>
      <c r="G17" s="110">
        <f t="shared" si="2"/>
        <v>1.9666666666666666</v>
      </c>
      <c r="H17" s="98">
        <f t="shared" si="2"/>
        <v>0.32066666666666666</v>
      </c>
      <c r="I17" s="98">
        <f t="shared" si="2"/>
        <v>2.1766666666666667</v>
      </c>
      <c r="J17" s="99">
        <f t="shared" si="3"/>
        <v>1.0337281021808356</v>
      </c>
      <c r="K17" s="106">
        <f t="shared" si="4"/>
        <v>1.0419508482897741</v>
      </c>
    </row>
    <row r="18" spans="1:11" ht="16.5" x14ac:dyDescent="0.15">
      <c r="A18" s="87">
        <v>13</v>
      </c>
      <c r="B18" s="100">
        <f t="shared" si="5"/>
        <v>3.2258064516129004E-2</v>
      </c>
      <c r="C18" s="97">
        <v>2</v>
      </c>
      <c r="D18" s="98">
        <f t="shared" si="0"/>
        <v>0.33903225806451615</v>
      </c>
      <c r="E18" s="98">
        <f t="shared" si="0"/>
        <v>0.50548387096774194</v>
      </c>
      <c r="F18" s="99">
        <f t="shared" si="1"/>
        <v>1.007693879368079</v>
      </c>
      <c r="G18" s="110">
        <f t="shared" si="2"/>
        <v>1.967741935483871</v>
      </c>
      <c r="H18" s="98">
        <f t="shared" si="2"/>
        <v>0.32096774193548389</v>
      </c>
      <c r="I18" s="98">
        <f t="shared" si="2"/>
        <v>2.17741935483871</v>
      </c>
      <c r="J18" s="99">
        <f t="shared" si="3"/>
        <v>1.0326177620522115</v>
      </c>
      <c r="K18" s="106">
        <f t="shared" si="4"/>
        <v>1.0405625985467768</v>
      </c>
    </row>
    <row r="19" spans="1:11" ht="16.5" x14ac:dyDescent="0.15">
      <c r="A19" s="88">
        <v>14</v>
      </c>
      <c r="B19" s="100">
        <f t="shared" si="5"/>
        <v>3.125E-2</v>
      </c>
      <c r="C19" s="97">
        <v>2</v>
      </c>
      <c r="D19" s="98">
        <f t="shared" si="0"/>
        <v>0.33875</v>
      </c>
      <c r="E19" s="98">
        <f t="shared" si="0"/>
        <v>0.50531250000000005</v>
      </c>
      <c r="F19" s="99">
        <f t="shared" si="1"/>
        <v>1.0074498313454705</v>
      </c>
      <c r="G19" s="110">
        <f t="shared" si="2"/>
        <v>1.96875</v>
      </c>
      <c r="H19" s="98">
        <f t="shared" si="2"/>
        <v>0.32125000000000004</v>
      </c>
      <c r="I19" s="98">
        <f t="shared" si="2"/>
        <v>2.1781250000000001</v>
      </c>
      <c r="J19" s="99">
        <f t="shared" si="3"/>
        <v>1.0315781924477276</v>
      </c>
      <c r="K19" s="106">
        <f t="shared" si="4"/>
        <v>1.0392632760011284</v>
      </c>
    </row>
    <row r="20" spans="1:11" ht="16.5" x14ac:dyDescent="0.15">
      <c r="A20" s="87">
        <v>15</v>
      </c>
      <c r="B20" s="100">
        <f t="shared" si="5"/>
        <v>3.0303030303030276E-2</v>
      </c>
      <c r="C20" s="97">
        <v>2</v>
      </c>
      <c r="D20" s="98">
        <f t="shared" si="0"/>
        <v>0.3384848484848485</v>
      </c>
      <c r="E20" s="98">
        <f t="shared" si="0"/>
        <v>0.50515151515151513</v>
      </c>
      <c r="F20" s="99">
        <f t="shared" si="1"/>
        <v>1.0072207888359288</v>
      </c>
      <c r="G20" s="110">
        <f t="shared" si="2"/>
        <v>1.9696969696969697</v>
      </c>
      <c r="H20" s="98">
        <f t="shared" si="2"/>
        <v>0.32151515151515153</v>
      </c>
      <c r="I20" s="98">
        <f t="shared" si="2"/>
        <v>2.1787878787878792</v>
      </c>
      <c r="J20" s="99">
        <f t="shared" si="3"/>
        <v>1.0306028366422813</v>
      </c>
      <c r="K20" s="106">
        <f t="shared" si="4"/>
        <v>1.0380446020993843</v>
      </c>
    </row>
    <row r="21" spans="1:11" ht="16.5" x14ac:dyDescent="0.15">
      <c r="A21" s="88">
        <v>16</v>
      </c>
      <c r="B21" s="100">
        <f t="shared" si="5"/>
        <v>2.9411764705882248E-2</v>
      </c>
      <c r="C21" s="97">
        <v>2</v>
      </c>
      <c r="D21" s="98">
        <f t="shared" si="0"/>
        <v>0.33823529411764702</v>
      </c>
      <c r="E21" s="98">
        <f t="shared" si="0"/>
        <v>0.505</v>
      </c>
      <c r="F21" s="99">
        <f t="shared" si="1"/>
        <v>1.007005409240046</v>
      </c>
      <c r="G21" s="110">
        <f t="shared" si="2"/>
        <v>1.9705882352941178</v>
      </c>
      <c r="H21" s="98">
        <f t="shared" si="2"/>
        <v>0.32176470588235301</v>
      </c>
      <c r="I21" s="98">
        <f t="shared" si="2"/>
        <v>2.1794117647058826</v>
      </c>
      <c r="J21" s="99">
        <f t="shared" si="3"/>
        <v>1.0296859235526468</v>
      </c>
      <c r="K21" s="106">
        <f t="shared" si="4"/>
        <v>1.0368992948358478</v>
      </c>
    </row>
    <row r="22" spans="1:11" ht="16.5" x14ac:dyDescent="0.15">
      <c r="A22" s="87">
        <v>17</v>
      </c>
      <c r="B22" s="100">
        <f t="shared" si="5"/>
        <v>2.857142857142847E-2</v>
      </c>
      <c r="C22" s="97">
        <v>2</v>
      </c>
      <c r="D22" s="98">
        <f t="shared" si="0"/>
        <v>0.33799999999999997</v>
      </c>
      <c r="E22" s="98">
        <f t="shared" si="0"/>
        <v>0.50485714285714289</v>
      </c>
      <c r="F22" s="99">
        <f t="shared" si="1"/>
        <v>1.0068025054827243</v>
      </c>
      <c r="G22" s="110">
        <f t="shared" si="2"/>
        <v>1.9714285714285715</v>
      </c>
      <c r="H22" s="98">
        <f t="shared" si="2"/>
        <v>0.32200000000000006</v>
      </c>
      <c r="I22" s="98">
        <f t="shared" si="2"/>
        <v>2.1800000000000002</v>
      </c>
      <c r="J22" s="99">
        <f t="shared" si="3"/>
        <v>1.0288223534945726</v>
      </c>
      <c r="K22" s="106">
        <f t="shared" si="4"/>
        <v>1.0358209231949689</v>
      </c>
    </row>
    <row r="23" spans="1:11" ht="16.5" x14ac:dyDescent="0.15">
      <c r="A23" s="88">
        <v>18</v>
      </c>
      <c r="B23" s="100">
        <f t="shared" si="5"/>
        <v>2.7777777777777679E-2</v>
      </c>
      <c r="C23" s="97">
        <v>2</v>
      </c>
      <c r="D23" s="98">
        <f t="shared" si="0"/>
        <v>0.33777777777777779</v>
      </c>
      <c r="E23" s="98">
        <f t="shared" si="0"/>
        <v>0.50472222222222218</v>
      </c>
      <c r="F23" s="99">
        <f t="shared" si="1"/>
        <v>1.0066110241283033</v>
      </c>
      <c r="G23" s="110">
        <f t="shared" si="2"/>
        <v>1.9722222222222223</v>
      </c>
      <c r="H23" s="98">
        <f t="shared" si="2"/>
        <v>0.32222222222222224</v>
      </c>
      <c r="I23" s="98">
        <f t="shared" si="2"/>
        <v>2.1805555555555558</v>
      </c>
      <c r="J23" s="99">
        <f t="shared" si="3"/>
        <v>1.0280076033104273</v>
      </c>
      <c r="K23" s="106">
        <f t="shared" si="4"/>
        <v>1.0348037863799917</v>
      </c>
    </row>
    <row r="24" spans="1:11" ht="16.5" x14ac:dyDescent="0.15">
      <c r="A24" s="87">
        <v>19</v>
      </c>
      <c r="B24" s="100">
        <f t="shared" si="5"/>
        <v>2.7027027027026973E-2</v>
      </c>
      <c r="C24" s="97">
        <v>2</v>
      </c>
      <c r="D24" s="98">
        <f t="shared" si="0"/>
        <v>0.33756756756756756</v>
      </c>
      <c r="E24" s="98">
        <f t="shared" si="0"/>
        <v>0.50459459459459455</v>
      </c>
      <c r="F24" s="99">
        <f t="shared" si="1"/>
        <v>1.0064300270898776</v>
      </c>
      <c r="G24" s="110">
        <f t="shared" si="2"/>
        <v>1.972972972972973</v>
      </c>
      <c r="H24" s="98">
        <f t="shared" si="2"/>
        <v>0.32243243243243247</v>
      </c>
      <c r="I24" s="98">
        <f t="shared" si="2"/>
        <v>2.1810810810810812</v>
      </c>
      <c r="J24" s="99">
        <f t="shared" si="3"/>
        <v>1.0272376471410987</v>
      </c>
      <c r="K24" s="106">
        <f t="shared" si="4"/>
        <v>1.0338428130399582</v>
      </c>
    </row>
    <row r="25" spans="1:11" ht="16.5" x14ac:dyDescent="0.15">
      <c r="A25" s="88">
        <v>20</v>
      </c>
      <c r="B25" s="100">
        <f t="shared" si="5"/>
        <v>2.6315789473684292E-2</v>
      </c>
      <c r="C25" s="97">
        <v>2</v>
      </c>
      <c r="D25" s="98">
        <f t="shared" si="0"/>
        <v>0.3373684210526316</v>
      </c>
      <c r="E25" s="98">
        <f t="shared" si="0"/>
        <v>0.5044736842105263</v>
      </c>
      <c r="F25" s="99">
        <f t="shared" si="1"/>
        <v>1.0062586762625134</v>
      </c>
      <c r="G25" s="110">
        <f t="shared" si="2"/>
        <v>1.9736842105263157</v>
      </c>
      <c r="H25" s="98">
        <f t="shared" si="2"/>
        <v>0.32263157894736844</v>
      </c>
      <c r="I25" s="98">
        <f t="shared" si="2"/>
        <v>2.1815789473684211</v>
      </c>
      <c r="J25" s="99">
        <f t="shared" si="3"/>
        <v>1.0265088899131316</v>
      </c>
      <c r="K25" s="106">
        <f t="shared" si="4"/>
        <v>1.0329334767356899</v>
      </c>
    </row>
    <row r="26" spans="1:11" ht="16.5" x14ac:dyDescent="0.15">
      <c r="A26" s="87">
        <v>21</v>
      </c>
      <c r="B26" s="100">
        <f t="shared" si="5"/>
        <v>2.564102564102555E-2</v>
      </c>
      <c r="C26" s="97">
        <v>2</v>
      </c>
      <c r="D26" s="98">
        <f t="shared" ref="D26:E45" si="6">(D$5-D$4)*$B26+D$5</f>
        <v>0.33717948717948715</v>
      </c>
      <c r="E26" s="98">
        <f t="shared" si="6"/>
        <v>0.50435897435897437</v>
      </c>
      <c r="F26" s="99">
        <f t="shared" si="1"/>
        <v>1.0060962205492261</v>
      </c>
      <c r="G26" s="110">
        <f t="shared" ref="G26:I45" si="7">-(G$5-G$4)*$B26+G$5</f>
        <v>1.9743589743589745</v>
      </c>
      <c r="H26" s="98">
        <f t="shared" si="7"/>
        <v>0.32282051282051288</v>
      </c>
      <c r="I26" s="98">
        <f t="shared" si="7"/>
        <v>2.1820512820512823</v>
      </c>
      <c r="J26" s="99">
        <f t="shared" si="3"/>
        <v>1.0258181112224589</v>
      </c>
      <c r="K26" s="106">
        <f t="shared" si="4"/>
        <v>1.0320717246718616</v>
      </c>
    </row>
    <row r="27" spans="1:11" ht="16.5" x14ac:dyDescent="0.15">
      <c r="A27" s="88">
        <v>22</v>
      </c>
      <c r="B27" s="100">
        <f t="shared" si="5"/>
        <v>2.4999999999999911E-2</v>
      </c>
      <c r="C27" s="97">
        <v>2</v>
      </c>
      <c r="D27" s="98">
        <f t="shared" si="6"/>
        <v>0.33699999999999997</v>
      </c>
      <c r="E27" s="98">
        <f t="shared" si="6"/>
        <v>0.50424999999999998</v>
      </c>
      <c r="F27" s="99">
        <f t="shared" si="1"/>
        <v>1.0059419848560553</v>
      </c>
      <c r="G27" s="110">
        <f t="shared" si="7"/>
        <v>1.9750000000000001</v>
      </c>
      <c r="H27" s="98">
        <f t="shared" si="7"/>
        <v>0.32300000000000006</v>
      </c>
      <c r="I27" s="98">
        <f t="shared" si="7"/>
        <v>2.1825000000000001</v>
      </c>
      <c r="J27" s="99">
        <f t="shared" si="3"/>
        <v>1.0251624177670118</v>
      </c>
      <c r="K27" s="106">
        <f t="shared" si="4"/>
        <v>1.0312539173283803</v>
      </c>
    </row>
    <row r="28" spans="1:11" ht="16.5" x14ac:dyDescent="0.15">
      <c r="A28" s="87">
        <v>23</v>
      </c>
      <c r="B28" s="100">
        <f t="shared" si="5"/>
        <v>2.4390243902439046E-2</v>
      </c>
      <c r="C28" s="97">
        <v>2</v>
      </c>
      <c r="D28" s="98">
        <f t="shared" si="6"/>
        <v>0.33682926829268295</v>
      </c>
      <c r="E28" s="98">
        <f t="shared" si="6"/>
        <v>0.50414634146341464</v>
      </c>
      <c r="F28" s="99">
        <f t="shared" si="1"/>
        <v>1.0057953607161865</v>
      </c>
      <c r="G28" s="110">
        <f t="shared" si="7"/>
        <v>1.975609756097561</v>
      </c>
      <c r="H28" s="98">
        <f t="shared" si="7"/>
        <v>0.32317073170731708</v>
      </c>
      <c r="I28" s="98">
        <f t="shared" si="7"/>
        <v>2.1829268292682928</v>
      </c>
      <c r="J28" s="99">
        <f t="shared" si="3"/>
        <v>1.0245392028464768</v>
      </c>
      <c r="K28" s="106">
        <f t="shared" si="4"/>
        <v>1.0304767770948462</v>
      </c>
    </row>
    <row r="29" spans="1:11" ht="16.5" x14ac:dyDescent="0.15">
      <c r="A29" s="88">
        <v>24</v>
      </c>
      <c r="B29" s="100">
        <f t="shared" si="5"/>
        <v>2.3809523809523725E-2</v>
      </c>
      <c r="C29" s="97">
        <v>2</v>
      </c>
      <c r="D29" s="98">
        <f t="shared" si="6"/>
        <v>0.33666666666666667</v>
      </c>
      <c r="E29" s="98">
        <f t="shared" si="6"/>
        <v>0.50404761904761908</v>
      </c>
      <c r="F29" s="99">
        <f t="shared" si="1"/>
        <v>1.005655798268563</v>
      </c>
      <c r="G29" s="110">
        <f t="shared" si="7"/>
        <v>1.9761904761904763</v>
      </c>
      <c r="H29" s="98">
        <f t="shared" si="7"/>
        <v>0.32333333333333336</v>
      </c>
      <c r="I29" s="98">
        <f t="shared" si="7"/>
        <v>2.1833333333333336</v>
      </c>
      <c r="J29" s="99">
        <f t="shared" si="3"/>
        <v>1.0239461117338733</v>
      </c>
      <c r="K29" s="106">
        <f t="shared" si="4"/>
        <v>1.0297373443797195</v>
      </c>
    </row>
    <row r="30" spans="1:11" ht="16.5" x14ac:dyDescent="0.15">
      <c r="A30" s="87">
        <v>25</v>
      </c>
      <c r="B30" s="100">
        <f t="shared" si="5"/>
        <v>2.3255813953488413E-2</v>
      </c>
      <c r="C30" s="97">
        <v>2</v>
      </c>
      <c r="D30" s="98">
        <f t="shared" si="6"/>
        <v>0.33651162790697675</v>
      </c>
      <c r="E30" s="98">
        <f t="shared" si="6"/>
        <v>0.50395348837209308</v>
      </c>
      <c r="F30" s="99">
        <f t="shared" si="1"/>
        <v>1.0055227993680749</v>
      </c>
      <c r="G30" s="110">
        <f t="shared" si="7"/>
        <v>1.9767441860465116</v>
      </c>
      <c r="H30" s="98">
        <f t="shared" si="7"/>
        <v>0.32348837209302328</v>
      </c>
      <c r="I30" s="98">
        <f t="shared" si="7"/>
        <v>2.1837209302325582</v>
      </c>
      <c r="J30" s="99">
        <f t="shared" si="3"/>
        <v>1.0233810119492259</v>
      </c>
      <c r="K30" s="106">
        <f t="shared" si="4"/>
        <v>1.0290329399553189</v>
      </c>
    </row>
    <row r="31" spans="1:11" ht="16.5" x14ac:dyDescent="0.15">
      <c r="A31" s="88">
        <v>26</v>
      </c>
      <c r="B31" s="100">
        <f t="shared" si="5"/>
        <v>2.2727272727272707E-2</v>
      </c>
      <c r="C31" s="97">
        <v>2</v>
      </c>
      <c r="D31" s="98">
        <f t="shared" si="6"/>
        <v>0.33636363636363636</v>
      </c>
      <c r="E31" s="98">
        <f t="shared" si="6"/>
        <v>0.5038636363636364</v>
      </c>
      <c r="F31" s="99">
        <f t="shared" si="1"/>
        <v>1.0053959116453675</v>
      </c>
      <c r="G31" s="110">
        <f t="shared" si="7"/>
        <v>1.9772727272727273</v>
      </c>
      <c r="H31" s="98">
        <f t="shared" si="7"/>
        <v>0.32363636363636367</v>
      </c>
      <c r="I31" s="98">
        <f t="shared" si="7"/>
        <v>2.1840909090909091</v>
      </c>
      <c r="J31" s="99">
        <f t="shared" si="3"/>
        <v>1.0228419676444092</v>
      </c>
      <c r="K31" s="106">
        <f t="shared" si="4"/>
        <v>1.0283611325289921</v>
      </c>
    </row>
    <row r="32" spans="1:11" ht="16.5" x14ac:dyDescent="0.15">
      <c r="A32" s="87">
        <v>27</v>
      </c>
      <c r="B32" s="100">
        <f t="shared" si="5"/>
        <v>2.2222222222222143E-2</v>
      </c>
      <c r="C32" s="97">
        <v>2</v>
      </c>
      <c r="D32" s="98">
        <f t="shared" si="6"/>
        <v>0.3362222222222222</v>
      </c>
      <c r="E32" s="98">
        <f t="shared" si="6"/>
        <v>0.50377777777777777</v>
      </c>
      <c r="F32" s="99">
        <f t="shared" si="1"/>
        <v>1.0052747233670047</v>
      </c>
      <c r="G32" s="110">
        <f t="shared" si="7"/>
        <v>1.9777777777777779</v>
      </c>
      <c r="H32" s="98">
        <f t="shared" si="7"/>
        <v>0.32377777777777783</v>
      </c>
      <c r="I32" s="98">
        <f t="shared" si="7"/>
        <v>2.1844444444444449</v>
      </c>
      <c r="J32" s="99">
        <f t="shared" si="3"/>
        <v>1.0223272174507883</v>
      </c>
      <c r="K32" s="106">
        <f t="shared" si="4"/>
        <v>1.0277197107134008</v>
      </c>
    </row>
    <row r="33" spans="1:11" ht="16.5" x14ac:dyDescent="0.15">
      <c r="A33" s="88">
        <v>28</v>
      </c>
      <c r="B33" s="100">
        <f t="shared" si="5"/>
        <v>2.1739130434782705E-2</v>
      </c>
      <c r="C33" s="97">
        <v>2</v>
      </c>
      <c r="D33" s="98">
        <f t="shared" si="6"/>
        <v>0.3360869565217392</v>
      </c>
      <c r="E33" s="98">
        <f t="shared" si="6"/>
        <v>0.5036956521739131</v>
      </c>
      <c r="F33" s="99">
        <f t="shared" si="1"/>
        <v>1.0051588589729454</v>
      </c>
      <c r="G33" s="110">
        <f t="shared" si="7"/>
        <v>1.9782608695652173</v>
      </c>
      <c r="H33" s="98">
        <f t="shared" si="7"/>
        <v>0.32391304347826083</v>
      </c>
      <c r="I33" s="98">
        <f t="shared" si="7"/>
        <v>2.1847826086956523</v>
      </c>
      <c r="J33" s="99">
        <f t="shared" si="3"/>
        <v>1.0218351552555707</v>
      </c>
      <c r="K33" s="106">
        <f t="shared" si="4"/>
        <v>1.0271066587151321</v>
      </c>
    </row>
    <row r="34" spans="1:11" ht="16.5" x14ac:dyDescent="0.15">
      <c r="A34" s="87">
        <v>29</v>
      </c>
      <c r="B34" s="100">
        <f t="shared" si="5"/>
        <v>2.1276595744680771E-2</v>
      </c>
      <c r="C34" s="97">
        <v>2</v>
      </c>
      <c r="D34" s="98">
        <f t="shared" si="6"/>
        <v>0.33595744680851064</v>
      </c>
      <c r="E34" s="98">
        <f t="shared" si="6"/>
        <v>0.50361702127659569</v>
      </c>
      <c r="F34" s="99">
        <f t="shared" si="1"/>
        <v>1.0050479751894386</v>
      </c>
      <c r="G34" s="110">
        <f t="shared" si="7"/>
        <v>1.9787234042553192</v>
      </c>
      <c r="H34" s="98">
        <f t="shared" si="7"/>
        <v>0.32404255319148939</v>
      </c>
      <c r="I34" s="98">
        <f t="shared" si="7"/>
        <v>2.1851063829787236</v>
      </c>
      <c r="J34" s="99">
        <f t="shared" si="3"/>
        <v>1.0213643134648862</v>
      </c>
      <c r="K34" s="106">
        <f t="shared" si="4"/>
        <v>1.0265201351786348</v>
      </c>
    </row>
    <row r="35" spans="1:11" ht="16.5" x14ac:dyDescent="0.15">
      <c r="A35" s="88">
        <v>30</v>
      </c>
      <c r="B35" s="100">
        <f t="shared" si="5"/>
        <v>2.0833333333333259E-2</v>
      </c>
      <c r="C35" s="97">
        <v>2</v>
      </c>
      <c r="D35" s="98">
        <f t="shared" si="6"/>
        <v>0.33583333333333332</v>
      </c>
      <c r="E35" s="98">
        <f t="shared" si="6"/>
        <v>0.50354166666666667</v>
      </c>
      <c r="F35" s="99">
        <f t="shared" si="1"/>
        <v>1.0049417576326032</v>
      </c>
      <c r="G35" s="110">
        <f t="shared" si="7"/>
        <v>1.9791666666666667</v>
      </c>
      <c r="H35" s="98">
        <f t="shared" si="7"/>
        <v>0.32416666666666671</v>
      </c>
      <c r="I35" s="98">
        <f t="shared" si="7"/>
        <v>2.1854166666666668</v>
      </c>
      <c r="J35" s="99">
        <f t="shared" si="3"/>
        <v>1.020913348386244</v>
      </c>
      <c r="K35" s="106">
        <f t="shared" si="4"/>
        <v>1.0259584547178582</v>
      </c>
    </row>
    <row r="36" spans="1:11" ht="16.5" x14ac:dyDescent="0.15">
      <c r="A36" s="87">
        <v>31</v>
      </c>
      <c r="B36" s="100">
        <f t="shared" si="5"/>
        <v>2.0408163265306145E-2</v>
      </c>
      <c r="C36" s="97">
        <v>2</v>
      </c>
      <c r="D36" s="98">
        <f t="shared" si="6"/>
        <v>0.33571428571428574</v>
      </c>
      <c r="E36" s="98">
        <f t="shared" si="6"/>
        <v>0.50346938775510208</v>
      </c>
      <c r="F36" s="99">
        <f t="shared" si="1"/>
        <v>1.0048399178319132</v>
      </c>
      <c r="G36" s="110">
        <f t="shared" si="7"/>
        <v>1.9795918367346939</v>
      </c>
      <c r="H36" s="98">
        <f t="shared" si="7"/>
        <v>0.32428571428571429</v>
      </c>
      <c r="I36" s="98">
        <f t="shared" si="7"/>
        <v>2.1857142857142859</v>
      </c>
      <c r="J36" s="99">
        <f t="shared" si="3"/>
        <v>1.0204810274237319</v>
      </c>
      <c r="K36" s="106">
        <f t="shared" si="4"/>
        <v>1.0254200717454891</v>
      </c>
    </row>
    <row r="37" spans="1:11" ht="16.5" x14ac:dyDescent="0.15">
      <c r="A37" s="88">
        <v>32</v>
      </c>
      <c r="B37" s="100">
        <f t="shared" si="5"/>
        <v>2.0000000000000018E-2</v>
      </c>
      <c r="C37" s="97">
        <v>2</v>
      </c>
      <c r="D37" s="98">
        <f t="shared" si="6"/>
        <v>0.33560000000000001</v>
      </c>
      <c r="E37" s="98">
        <f t="shared" si="6"/>
        <v>0.50339999999999996</v>
      </c>
      <c r="F37" s="99">
        <f t="shared" si="1"/>
        <v>1.0047421906142495</v>
      </c>
      <c r="G37" s="110">
        <f t="shared" si="7"/>
        <v>1.98</v>
      </c>
      <c r="H37" s="98">
        <f t="shared" si="7"/>
        <v>0.32440000000000002</v>
      </c>
      <c r="I37" s="98">
        <f t="shared" si="7"/>
        <v>2.1859999999999999</v>
      </c>
      <c r="J37" s="99">
        <f t="shared" si="3"/>
        <v>1.0200662178290203</v>
      </c>
      <c r="K37" s="106">
        <f t="shared" si="4"/>
        <v>1.0249035662731221</v>
      </c>
    </row>
    <row r="38" spans="1:11" ht="16.5" x14ac:dyDescent="0.15">
      <c r="A38" s="87">
        <v>33</v>
      </c>
      <c r="B38" s="100">
        <f t="shared" si="5"/>
        <v>1.9607843137254832E-2</v>
      </c>
      <c r="C38" s="97">
        <v>2</v>
      </c>
      <c r="D38" s="98">
        <f t="shared" si="6"/>
        <v>0.33549019607843139</v>
      </c>
      <c r="E38" s="98">
        <f t="shared" si="6"/>
        <v>0.5033333333333333</v>
      </c>
      <c r="F38" s="99">
        <f t="shared" ref="F38:F65" si="8">$C$5*(1-$D$5*$E$5)/C38/(1-D38*E38)</f>
        <v>1.0046483317985686</v>
      </c>
      <c r="G38" s="110">
        <f t="shared" si="7"/>
        <v>1.9803921568627452</v>
      </c>
      <c r="H38" s="98">
        <f t="shared" si="7"/>
        <v>0.32450980392156864</v>
      </c>
      <c r="I38" s="98">
        <f t="shared" si="7"/>
        <v>2.1862745098039218</v>
      </c>
      <c r="J38" s="99">
        <f t="shared" ref="J38:J65" si="9">$G$5*(1+$H$5*$I$5)/G38/(1+H38*I38)</f>
        <v>1.0196678767920084</v>
      </c>
      <c r="K38" s="106">
        <f t="shared" ref="K38:K65" si="10">F38*J38</f>
        <v>1.0244076314076798</v>
      </c>
    </row>
    <row r="39" spans="1:11" ht="16.5" x14ac:dyDescent="0.15">
      <c r="A39" s="88">
        <v>34</v>
      </c>
      <c r="B39" s="100">
        <f t="shared" ref="B39:B65" si="11">(A39*$B$4+$B$5)/(A38*$B$4+$B$5)-1</f>
        <v>1.9230769230769162E-2</v>
      </c>
      <c r="C39" s="97">
        <v>2</v>
      </c>
      <c r="D39" s="98">
        <f t="shared" si="6"/>
        <v>0.33538461538461539</v>
      </c>
      <c r="E39" s="98">
        <f t="shared" si="6"/>
        <v>0.5032692307692308</v>
      </c>
      <c r="F39" s="99">
        <f t="shared" si="8"/>
        <v>1.0045581161589952</v>
      </c>
      <c r="G39" s="110">
        <f t="shared" si="7"/>
        <v>1.9807692307692308</v>
      </c>
      <c r="H39" s="98">
        <f t="shared" si="7"/>
        <v>0.32461538461538464</v>
      </c>
      <c r="I39" s="98">
        <f t="shared" si="7"/>
        <v>2.1865384615384618</v>
      </c>
      <c r="J39" s="99">
        <f t="shared" si="9"/>
        <v>1.0192850426886135</v>
      </c>
      <c r="K39" s="106">
        <f t="shared" si="10"/>
        <v>1.0239310623123146</v>
      </c>
    </row>
    <row r="40" spans="1:11" ht="16.5" x14ac:dyDescent="0.15">
      <c r="A40" s="87">
        <v>35</v>
      </c>
      <c r="B40" s="100">
        <f t="shared" si="11"/>
        <v>1.8867924528301883E-2</v>
      </c>
      <c r="C40" s="97">
        <v>2</v>
      </c>
      <c r="D40" s="98">
        <f t="shared" si="6"/>
        <v>0.33528301886792455</v>
      </c>
      <c r="E40" s="98">
        <f t="shared" si="6"/>
        <v>0.50320754716981131</v>
      </c>
      <c r="F40" s="99">
        <f t="shared" si="8"/>
        <v>1.0044713356205699</v>
      </c>
      <c r="G40" s="110">
        <f t="shared" si="7"/>
        <v>1.9811320754716981</v>
      </c>
      <c r="H40" s="98">
        <f t="shared" si="7"/>
        <v>0.32471698113207548</v>
      </c>
      <c r="I40" s="98">
        <f t="shared" si="7"/>
        <v>2.186792452830189</v>
      </c>
      <c r="J40" s="99">
        <f t="shared" si="9"/>
        <v>1.0189168273310731</v>
      </c>
      <c r="K40" s="106">
        <f t="shared" si="10"/>
        <v>1.0234727464355167</v>
      </c>
    </row>
    <row r="41" spans="1:11" ht="16.5" x14ac:dyDescent="0.15">
      <c r="A41" s="88">
        <v>36</v>
      </c>
      <c r="B41" s="100">
        <f t="shared" si="11"/>
        <v>1.8518518518518601E-2</v>
      </c>
      <c r="C41" s="97">
        <v>2</v>
      </c>
      <c r="D41" s="98">
        <f t="shared" si="6"/>
        <v>0.3351851851851852</v>
      </c>
      <c r="E41" s="98">
        <f t="shared" si="6"/>
        <v>0.50314814814814812</v>
      </c>
      <c r="F41" s="99">
        <f t="shared" si="8"/>
        <v>1.0043877976572286</v>
      </c>
      <c r="G41" s="110">
        <f t="shared" si="7"/>
        <v>1.9814814814814814</v>
      </c>
      <c r="H41" s="98">
        <f t="shared" si="7"/>
        <v>0.32481481481481483</v>
      </c>
      <c r="I41" s="98">
        <f t="shared" si="7"/>
        <v>2.1870370370370371</v>
      </c>
      <c r="J41" s="99">
        <f t="shared" si="9"/>
        <v>1.0185624090893066</v>
      </c>
      <c r="K41" s="106">
        <f t="shared" si="10"/>
        <v>1.0230316548416498</v>
      </c>
    </row>
    <row r="42" spans="1:11" ht="16.5" x14ac:dyDescent="0.15">
      <c r="A42" s="87">
        <v>37</v>
      </c>
      <c r="B42" s="100">
        <f t="shared" si="11"/>
        <v>1.8181818181818077E-2</v>
      </c>
      <c r="C42" s="97">
        <v>2</v>
      </c>
      <c r="D42" s="98">
        <f t="shared" si="6"/>
        <v>0.33509090909090905</v>
      </c>
      <c r="E42" s="98">
        <f t="shared" si="6"/>
        <v>0.50309090909090903</v>
      </c>
      <c r="F42" s="99">
        <f t="shared" si="8"/>
        <v>1.0043073238660556</v>
      </c>
      <c r="G42" s="110">
        <f t="shared" si="7"/>
        <v>1.9818181818181819</v>
      </c>
      <c r="H42" s="98">
        <f t="shared" si="7"/>
        <v>0.32490909090909098</v>
      </c>
      <c r="I42" s="98">
        <f t="shared" si="7"/>
        <v>2.1872727272727275</v>
      </c>
      <c r="J42" s="99">
        <f t="shared" si="9"/>
        <v>1.0182210267712064</v>
      </c>
      <c r="K42" s="106">
        <f t="shared" si="10"/>
        <v>1.0226068345007377</v>
      </c>
    </row>
    <row r="43" spans="1:11" ht="16.5" x14ac:dyDescent="0.15">
      <c r="A43" s="88">
        <v>38</v>
      </c>
      <c r="B43" s="100">
        <f t="shared" si="11"/>
        <v>1.7857142857142794E-2</v>
      </c>
      <c r="C43" s="97">
        <v>2</v>
      </c>
      <c r="D43" s="98">
        <f t="shared" si="6"/>
        <v>0.33500000000000002</v>
      </c>
      <c r="E43" s="98">
        <f t="shared" si="6"/>
        <v>0.50303571428571425</v>
      </c>
      <c r="F43" s="99">
        <f t="shared" si="8"/>
        <v>1.0042297486955858</v>
      </c>
      <c r="G43" s="110">
        <f t="shared" si="7"/>
        <v>1.9821428571428572</v>
      </c>
      <c r="H43" s="98">
        <f t="shared" si="7"/>
        <v>0.32500000000000001</v>
      </c>
      <c r="I43" s="98">
        <f t="shared" si="7"/>
        <v>2.1875</v>
      </c>
      <c r="J43" s="99">
        <f t="shared" si="9"/>
        <v>1.0178919741659467</v>
      </c>
      <c r="K43" s="106">
        <f t="shared" si="10"/>
        <v>1.0221974014159223</v>
      </c>
    </row>
    <row r="44" spans="1:11" ht="16.5" x14ac:dyDescent="0.15">
      <c r="A44" s="87">
        <v>39</v>
      </c>
      <c r="B44" s="100">
        <f t="shared" si="11"/>
        <v>1.7543859649122862E-2</v>
      </c>
      <c r="C44" s="97">
        <v>2</v>
      </c>
      <c r="D44" s="98">
        <f t="shared" si="6"/>
        <v>0.33491228070175444</v>
      </c>
      <c r="E44" s="98">
        <f t="shared" si="6"/>
        <v>0.50298245614035086</v>
      </c>
      <c r="F44" s="99">
        <f t="shared" si="8"/>
        <v>1.0041549183090863</v>
      </c>
      <c r="G44" s="110">
        <f t="shared" si="7"/>
        <v>1.9824561403508771</v>
      </c>
      <c r="H44" s="98">
        <f t="shared" si="7"/>
        <v>0.32508771929824559</v>
      </c>
      <c r="I44" s="98">
        <f t="shared" si="7"/>
        <v>2.187719298245614</v>
      </c>
      <c r="J44" s="99">
        <f t="shared" si="9"/>
        <v>1.0175745951679818</v>
      </c>
      <c r="K44" s="106">
        <f t="shared" si="10"/>
        <v>1.0218025344843062</v>
      </c>
    </row>
    <row r="45" spans="1:11" ht="16.5" x14ac:dyDescent="0.15">
      <c r="A45" s="88">
        <v>40</v>
      </c>
      <c r="B45" s="100">
        <f t="shared" si="11"/>
        <v>1.7241379310344751E-2</v>
      </c>
      <c r="C45" s="97">
        <v>2</v>
      </c>
      <c r="D45" s="98">
        <f t="shared" si="6"/>
        <v>0.33482758620689657</v>
      </c>
      <c r="E45" s="98">
        <f t="shared" si="6"/>
        <v>0.50293103448275855</v>
      </c>
      <c r="F45" s="99">
        <f t="shared" si="8"/>
        <v>1.0040826895663892</v>
      </c>
      <c r="G45" s="110">
        <f t="shared" si="7"/>
        <v>1.9827586206896552</v>
      </c>
      <c r="H45" s="98">
        <f t="shared" si="7"/>
        <v>0.32517241379310347</v>
      </c>
      <c r="I45" s="98">
        <f t="shared" si="7"/>
        <v>2.1879310344827587</v>
      </c>
      <c r="J45" s="99">
        <f t="shared" si="9"/>
        <v>1.0172682794109065</v>
      </c>
      <c r="K45" s="106">
        <f t="shared" si="10"/>
        <v>1.0214214700014761</v>
      </c>
    </row>
    <row r="46" spans="1:11" ht="16.5" x14ac:dyDescent="0.15">
      <c r="A46" s="87">
        <v>41</v>
      </c>
      <c r="B46" s="100">
        <f t="shared" si="11"/>
        <v>1.6949152542372836E-2</v>
      </c>
      <c r="C46" s="97">
        <v>2</v>
      </c>
      <c r="D46" s="98">
        <f t="shared" ref="D46:E65" si="12">(D$5-D$4)*$B46+D$5</f>
        <v>0.3347457627118644</v>
      </c>
      <c r="E46" s="98">
        <f t="shared" si="12"/>
        <v>0.5028813559322034</v>
      </c>
      <c r="F46" s="99">
        <f t="shared" si="8"/>
        <v>1.0040129291101003</v>
      </c>
      <c r="G46" s="110">
        <f t="shared" ref="G46:I65" si="13">-(G$5-G$4)*$B46+G$5</f>
        <v>1.9830508474576272</v>
      </c>
      <c r="H46" s="98">
        <f t="shared" si="13"/>
        <v>0.32525423728813563</v>
      </c>
      <c r="I46" s="98">
        <f t="shared" si="13"/>
        <v>2.188135593220339</v>
      </c>
      <c r="J46" s="99">
        <f t="shared" si="9"/>
        <v>1.0169724583500428</v>
      </c>
      <c r="K46" s="106">
        <f t="shared" si="10"/>
        <v>1.0210534967323259</v>
      </c>
    </row>
    <row r="47" spans="1:11" ht="16.5" x14ac:dyDescent="0.15">
      <c r="A47" s="88">
        <v>42</v>
      </c>
      <c r="B47" s="100">
        <f t="shared" si="11"/>
        <v>1.6666666666666607E-2</v>
      </c>
      <c r="C47" s="97">
        <v>2</v>
      </c>
      <c r="D47" s="98">
        <f t="shared" si="12"/>
        <v>0.33466666666666667</v>
      </c>
      <c r="E47" s="98">
        <f t="shared" si="12"/>
        <v>0.50283333333333335</v>
      </c>
      <c r="F47" s="99">
        <f t="shared" si="8"/>
        <v>1.0039455125439083</v>
      </c>
      <c r="G47" s="110">
        <f t="shared" si="13"/>
        <v>1.9833333333333334</v>
      </c>
      <c r="H47" s="98">
        <f t="shared" si="13"/>
        <v>0.32533333333333336</v>
      </c>
      <c r="I47" s="98">
        <f t="shared" si="13"/>
        <v>2.1883333333333335</v>
      </c>
      <c r="J47" s="99">
        <f t="shared" si="9"/>
        <v>1.0166866017408505</v>
      </c>
      <c r="K47" s="106">
        <f t="shared" si="10"/>
        <v>1.0206979514812424</v>
      </c>
    </row>
    <row r="48" spans="1:11" ht="16.5" x14ac:dyDescent="0.15">
      <c r="A48" s="87">
        <v>43</v>
      </c>
      <c r="B48" s="100">
        <f t="shared" si="11"/>
        <v>1.6393442622950838E-2</v>
      </c>
      <c r="C48" s="97">
        <v>2</v>
      </c>
      <c r="D48" s="98">
        <f t="shared" si="12"/>
        <v>0.33459016393442625</v>
      </c>
      <c r="E48" s="98">
        <f t="shared" si="12"/>
        <v>0.50278688524590165</v>
      </c>
      <c r="F48" s="99">
        <f t="shared" si="8"/>
        <v>1.0038803236923459</v>
      </c>
      <c r="G48" s="110">
        <f t="shared" si="13"/>
        <v>1.9836065573770492</v>
      </c>
      <c r="H48" s="98">
        <f t="shared" si="13"/>
        <v>0.32540983606557378</v>
      </c>
      <c r="I48" s="98">
        <f t="shared" si="13"/>
        <v>2.1885245901639347</v>
      </c>
      <c r="J48" s="99">
        <f t="shared" si="9"/>
        <v>1.0164102144672835</v>
      </c>
      <c r="K48" s="106">
        <f t="shared" si="10"/>
        <v>1.0203542151036233</v>
      </c>
    </row>
    <row r="49" spans="1:11" ht="16.5" x14ac:dyDescent="0.15">
      <c r="A49" s="88">
        <v>44</v>
      </c>
      <c r="B49" s="100">
        <f t="shared" si="11"/>
        <v>1.6129032258064502E-2</v>
      </c>
      <c r="C49" s="97">
        <v>2</v>
      </c>
      <c r="D49" s="98">
        <f t="shared" si="12"/>
        <v>0.33451612903225808</v>
      </c>
      <c r="E49" s="98">
        <f t="shared" si="12"/>
        <v>0.50274193548387092</v>
      </c>
      <c r="F49" s="99">
        <f t="shared" si="8"/>
        <v>1.0038172539327335</v>
      </c>
      <c r="G49" s="110">
        <f t="shared" si="13"/>
        <v>1.9838709677419355</v>
      </c>
      <c r="H49" s="98">
        <f t="shared" si="13"/>
        <v>0.32548387096774195</v>
      </c>
      <c r="I49" s="98">
        <f t="shared" si="13"/>
        <v>2.1887096774193551</v>
      </c>
      <c r="J49" s="99">
        <f t="shared" si="9"/>
        <v>1.0161428336801783</v>
      </c>
      <c r="K49" s="106">
        <f t="shared" si="10"/>
        <v>1.0200217089082628</v>
      </c>
    </row>
    <row r="50" spans="1:11" ht="16.5" x14ac:dyDescent="0.15">
      <c r="A50" s="87">
        <v>45</v>
      </c>
      <c r="B50" s="100">
        <f t="shared" si="11"/>
        <v>1.5873015873015817E-2</v>
      </c>
      <c r="C50" s="97">
        <v>2</v>
      </c>
      <c r="D50" s="98">
        <f t="shared" si="12"/>
        <v>0.33444444444444443</v>
      </c>
      <c r="E50" s="98">
        <f t="shared" si="12"/>
        <v>0.50269841269841264</v>
      </c>
      <c r="F50" s="99">
        <f t="shared" si="8"/>
        <v>1.0037562015912285</v>
      </c>
      <c r="G50" s="110">
        <f t="shared" si="13"/>
        <v>1.9841269841269842</v>
      </c>
      <c r="H50" s="98">
        <f t="shared" si="13"/>
        <v>0.3255555555555556</v>
      </c>
      <c r="I50" s="98">
        <f t="shared" si="13"/>
        <v>2.1888888888888891</v>
      </c>
      <c r="J50" s="99">
        <f t="shared" si="9"/>
        <v>1.0158840262108837</v>
      </c>
      <c r="K50" s="106">
        <f t="shared" si="10"/>
        <v>1.0196998914066406</v>
      </c>
    </row>
    <row r="51" spans="1:11" ht="16.5" x14ac:dyDescent="0.15">
      <c r="A51" s="88">
        <v>46</v>
      </c>
      <c r="B51" s="100">
        <f t="shared" si="11"/>
        <v>1.5625E-2</v>
      </c>
      <c r="C51" s="97">
        <v>2</v>
      </c>
      <c r="D51" s="98">
        <f t="shared" si="12"/>
        <v>0.33437500000000003</v>
      </c>
      <c r="E51" s="98">
        <f t="shared" si="12"/>
        <v>0.50265625000000003</v>
      </c>
      <c r="F51" s="99">
        <f t="shared" si="8"/>
        <v>1.003697071395913</v>
      </c>
      <c r="G51" s="110">
        <f t="shared" si="13"/>
        <v>1.984375</v>
      </c>
      <c r="H51" s="98">
        <f t="shared" si="13"/>
        <v>0.325625</v>
      </c>
      <c r="I51" s="98">
        <f t="shared" si="13"/>
        <v>2.1890625000000004</v>
      </c>
      <c r="J51" s="99">
        <f t="shared" si="9"/>
        <v>1.0156333862297382</v>
      </c>
      <c r="K51" s="106">
        <f t="shared" si="10"/>
        <v>1.0193882553707025</v>
      </c>
    </row>
    <row r="52" spans="1:11" ht="16.5" x14ac:dyDescent="0.15">
      <c r="A52" s="87">
        <v>47</v>
      </c>
      <c r="B52" s="100">
        <f t="shared" si="11"/>
        <v>1.538461538461533E-2</v>
      </c>
      <c r="C52" s="97">
        <v>2</v>
      </c>
      <c r="D52" s="98">
        <f t="shared" si="12"/>
        <v>0.33430769230769231</v>
      </c>
      <c r="E52" s="98">
        <f t="shared" si="12"/>
        <v>0.50261538461538458</v>
      </c>
      <c r="F52" s="99">
        <f t="shared" si="8"/>
        <v>1.0036397739807355</v>
      </c>
      <c r="G52" s="110">
        <f t="shared" si="13"/>
        <v>1.9846153846153847</v>
      </c>
      <c r="H52" s="98">
        <f t="shared" si="13"/>
        <v>0.32569230769230773</v>
      </c>
      <c r="I52" s="98">
        <f t="shared" si="13"/>
        <v>2.1892307692307695</v>
      </c>
      <c r="J52" s="99">
        <f t="shared" si="9"/>
        <v>1.0153905331227686</v>
      </c>
      <c r="K52" s="106">
        <f t="shared" si="10"/>
        <v>1.019086325165514</v>
      </c>
    </row>
    <row r="53" spans="1:11" ht="16.5" x14ac:dyDescent="0.15">
      <c r="A53" s="88">
        <v>48</v>
      </c>
      <c r="B53" s="100">
        <f t="shared" si="11"/>
        <v>1.5151515151515138E-2</v>
      </c>
      <c r="C53" s="97">
        <v>2</v>
      </c>
      <c r="D53" s="98">
        <f t="shared" si="12"/>
        <v>0.33424242424242423</v>
      </c>
      <c r="E53" s="98">
        <f t="shared" si="12"/>
        <v>0.50257575757575756</v>
      </c>
      <c r="F53" s="99">
        <f t="shared" si="8"/>
        <v>1.0035842254348724</v>
      </c>
      <c r="G53" s="110">
        <f t="shared" si="13"/>
        <v>1.9848484848484849</v>
      </c>
      <c r="H53" s="98">
        <f t="shared" si="13"/>
        <v>0.3257575757575758</v>
      </c>
      <c r="I53" s="98">
        <f t="shared" si="13"/>
        <v>2.1893939393939394</v>
      </c>
      <c r="J53" s="99">
        <f t="shared" si="9"/>
        <v>1.0151551095632481</v>
      </c>
      <c r="K53" s="106">
        <f t="shared" si="10"/>
        <v>1.0187936543272853</v>
      </c>
    </row>
    <row r="54" spans="1:11" ht="16.5" x14ac:dyDescent="0.15">
      <c r="A54" s="87">
        <v>49</v>
      </c>
      <c r="B54" s="100">
        <f t="shared" si="11"/>
        <v>1.4925373134328401E-2</v>
      </c>
      <c r="C54" s="97">
        <v>2</v>
      </c>
      <c r="D54" s="98">
        <f t="shared" si="12"/>
        <v>0.33417910447761195</v>
      </c>
      <c r="E54" s="98">
        <f t="shared" si="12"/>
        <v>0.50253731343283581</v>
      </c>
      <c r="F54" s="99">
        <f t="shared" si="8"/>
        <v>1.0035303468927324</v>
      </c>
      <c r="G54" s="110">
        <f t="shared" si="13"/>
        <v>1.9850746268656716</v>
      </c>
      <c r="H54" s="98">
        <f t="shared" si="13"/>
        <v>0.32582089552238808</v>
      </c>
      <c r="I54" s="98">
        <f t="shared" si="13"/>
        <v>2.1895522388059705</v>
      </c>
      <c r="J54" s="99">
        <f t="shared" si="9"/>
        <v>1.0149267797575652</v>
      </c>
      <c r="K54" s="106">
        <f t="shared" si="10"/>
        <v>1.0185098233608332</v>
      </c>
    </row>
    <row r="55" spans="1:11" ht="16.5" x14ac:dyDescent="0.15">
      <c r="A55" s="88">
        <v>50</v>
      </c>
      <c r="B55" s="100">
        <f t="shared" si="11"/>
        <v>1.4705882352941124E-2</v>
      </c>
      <c r="C55" s="97">
        <v>2</v>
      </c>
      <c r="D55" s="98">
        <f t="shared" si="12"/>
        <v>0.33411764705882352</v>
      </c>
      <c r="E55" s="98">
        <f t="shared" si="12"/>
        <v>0.50249999999999995</v>
      </c>
      <c r="F55" s="99">
        <f t="shared" si="8"/>
        <v>1.0034780641603867</v>
      </c>
      <c r="G55" s="110">
        <f t="shared" si="13"/>
        <v>1.9852941176470589</v>
      </c>
      <c r="H55" s="98">
        <f t="shared" si="13"/>
        <v>0.32588235294117651</v>
      </c>
      <c r="I55" s="98">
        <f t="shared" si="13"/>
        <v>2.1897058823529414</v>
      </c>
      <c r="J55" s="99">
        <f t="shared" si="9"/>
        <v>1.014705227847295</v>
      </c>
      <c r="K55" s="106">
        <f t="shared" si="10"/>
        <v>1.0182344377336277</v>
      </c>
    </row>
    <row r="56" spans="1:11" ht="16.5" x14ac:dyDescent="0.15">
      <c r="A56" s="87">
        <v>51</v>
      </c>
      <c r="B56" s="100">
        <f t="shared" si="11"/>
        <v>1.449275362318847E-2</v>
      </c>
      <c r="C56" s="97">
        <v>2</v>
      </c>
      <c r="D56" s="98">
        <f t="shared" si="12"/>
        <v>0.3340579710144928</v>
      </c>
      <c r="E56" s="98">
        <f t="shared" si="12"/>
        <v>0.50246376811594207</v>
      </c>
      <c r="F56" s="99">
        <f t="shared" si="8"/>
        <v>1.003427307374712</v>
      </c>
      <c r="G56" s="110">
        <f t="shared" si="13"/>
        <v>1.9855072463768115</v>
      </c>
      <c r="H56" s="98">
        <f t="shared" si="13"/>
        <v>0.32594202898550723</v>
      </c>
      <c r="I56" s="98">
        <f t="shared" si="13"/>
        <v>2.1898550724637684</v>
      </c>
      <c r="J56" s="99">
        <f t="shared" si="9"/>
        <v>1.0144901564514823</v>
      </c>
      <c r="K56" s="106">
        <f t="shared" si="10"/>
        <v>1.0179671260462613</v>
      </c>
    </row>
    <row r="57" spans="1:11" ht="16.5" x14ac:dyDescent="0.15">
      <c r="A57" s="88">
        <v>52</v>
      </c>
      <c r="B57" s="100">
        <f t="shared" si="11"/>
        <v>1.4285714285714235E-2</v>
      </c>
      <c r="C57" s="97">
        <v>2</v>
      </c>
      <c r="D57" s="98">
        <f t="shared" si="12"/>
        <v>0.33400000000000002</v>
      </c>
      <c r="E57" s="98">
        <f t="shared" si="12"/>
        <v>0.50242857142857145</v>
      </c>
      <c r="F57" s="99">
        <f t="shared" si="8"/>
        <v>1.0033780106919412</v>
      </c>
      <c r="G57" s="110">
        <f t="shared" si="13"/>
        <v>1.9857142857142858</v>
      </c>
      <c r="H57" s="98">
        <f t="shared" si="13"/>
        <v>0.32600000000000001</v>
      </c>
      <c r="I57" s="98">
        <f t="shared" si="13"/>
        <v>2.1900000000000004</v>
      </c>
      <c r="J57" s="99">
        <f t="shared" si="9"/>
        <v>1.0142812853349885</v>
      </c>
      <c r="K57" s="106">
        <f t="shared" si="10"/>
        <v>1.017707538361486</v>
      </c>
    </row>
    <row r="58" spans="1:11" ht="16.5" x14ac:dyDescent="0.15">
      <c r="A58" s="87">
        <v>53</v>
      </c>
      <c r="B58" s="100">
        <f t="shared" si="11"/>
        <v>1.4084507042253502E-2</v>
      </c>
      <c r="C58" s="97">
        <v>2</v>
      </c>
      <c r="D58" s="98">
        <f t="shared" si="12"/>
        <v>0.33394366197183101</v>
      </c>
      <c r="E58" s="98">
        <f t="shared" si="12"/>
        <v>0.50239436619718314</v>
      </c>
      <c r="F58" s="99">
        <f t="shared" si="8"/>
        <v>1.0033301120027169</v>
      </c>
      <c r="G58" s="110">
        <f t="shared" si="13"/>
        <v>1.9859154929577465</v>
      </c>
      <c r="H58" s="98">
        <f t="shared" si="13"/>
        <v>0.32605633802816902</v>
      </c>
      <c r="I58" s="98">
        <f t="shared" si="13"/>
        <v>2.1901408450704225</v>
      </c>
      <c r="J58" s="99">
        <f t="shared" si="9"/>
        <v>1.0140783501903681</v>
      </c>
      <c r="K58" s="106">
        <f t="shared" si="10"/>
        <v>1.0174553446760324</v>
      </c>
    </row>
    <row r="59" spans="1:11" ht="16.5" x14ac:dyDescent="0.15">
      <c r="A59" s="88">
        <v>54</v>
      </c>
      <c r="B59" s="100">
        <f t="shared" si="11"/>
        <v>1.388888888888884E-2</v>
      </c>
      <c r="C59" s="97">
        <v>2</v>
      </c>
      <c r="D59" s="98">
        <f t="shared" si="12"/>
        <v>0.3338888888888889</v>
      </c>
      <c r="E59" s="98">
        <f t="shared" si="12"/>
        <v>0.50236111111111115</v>
      </c>
      <c r="F59" s="99">
        <f t="shared" si="8"/>
        <v>1.0032835526710422</v>
      </c>
      <c r="G59" s="110">
        <f t="shared" si="13"/>
        <v>1.9861111111111112</v>
      </c>
      <c r="H59" s="98">
        <f t="shared" si="13"/>
        <v>0.32611111111111113</v>
      </c>
      <c r="I59" s="98">
        <f t="shared" si="13"/>
        <v>2.1902777777777778</v>
      </c>
      <c r="J59" s="99">
        <f t="shared" si="9"/>
        <v>1.0138811015221365</v>
      </c>
      <c r="K59" s="106">
        <f t="shared" si="10"/>
        <v>1.0172102335211588</v>
      </c>
    </row>
    <row r="60" spans="1:11" ht="16.5" x14ac:dyDescent="0.15">
      <c r="A60" s="87">
        <v>55</v>
      </c>
      <c r="B60" s="100">
        <f t="shared" si="11"/>
        <v>1.3698630136986356E-2</v>
      </c>
      <c r="C60" s="97">
        <v>2</v>
      </c>
      <c r="D60" s="98">
        <f t="shared" si="12"/>
        <v>0.33383561643835619</v>
      </c>
      <c r="E60" s="98">
        <f t="shared" si="12"/>
        <v>0.50232876712328767</v>
      </c>
      <c r="F60" s="99">
        <f t="shared" si="8"/>
        <v>1.0032382772948285</v>
      </c>
      <c r="G60" s="110">
        <f t="shared" si="13"/>
        <v>1.9863013698630136</v>
      </c>
      <c r="H60" s="98">
        <f t="shared" si="13"/>
        <v>0.32616438356164384</v>
      </c>
      <c r="I60" s="98">
        <f t="shared" si="13"/>
        <v>2.1904109589041099</v>
      </c>
      <c r="J60" s="99">
        <f t="shared" si="9"/>
        <v>1.0136893036235306</v>
      </c>
      <c r="K60" s="106">
        <f t="shared" si="10"/>
        <v>1.0169719106794652</v>
      </c>
    </row>
    <row r="61" spans="1:11" ht="16.5" x14ac:dyDescent="0.15">
      <c r="A61" s="88">
        <v>56</v>
      </c>
      <c r="B61" s="100">
        <f t="shared" si="11"/>
        <v>1.3513513513513598E-2</v>
      </c>
      <c r="C61" s="97">
        <v>2</v>
      </c>
      <c r="D61" s="98">
        <f t="shared" si="12"/>
        <v>0.33378378378378382</v>
      </c>
      <c r="E61" s="98">
        <f t="shared" si="12"/>
        <v>0.50229729729729733</v>
      </c>
      <c r="F61" s="99">
        <f t="shared" si="8"/>
        <v>1.003194233485984</v>
      </c>
      <c r="G61" s="110">
        <f t="shared" si="13"/>
        <v>1.9864864864864864</v>
      </c>
      <c r="H61" s="98">
        <f t="shared" si="13"/>
        <v>0.32621621621621621</v>
      </c>
      <c r="I61" s="98">
        <f t="shared" si="13"/>
        <v>2.1905405405405407</v>
      </c>
      <c r="J61" s="99">
        <f t="shared" si="9"/>
        <v>1.0135027336369355</v>
      </c>
      <c r="K61" s="106">
        <f t="shared" si="10"/>
        <v>1.0167400980068551</v>
      </c>
    </row>
    <row r="62" spans="1:11" ht="16.5" x14ac:dyDescent="0.15">
      <c r="A62" s="87">
        <v>57</v>
      </c>
      <c r="B62" s="100">
        <f t="shared" si="11"/>
        <v>1.3333333333333419E-2</v>
      </c>
      <c r="C62" s="97">
        <v>2</v>
      </c>
      <c r="D62" s="98">
        <f t="shared" si="12"/>
        <v>0.33373333333333338</v>
      </c>
      <c r="E62" s="98">
        <f t="shared" si="12"/>
        <v>0.50226666666666664</v>
      </c>
      <c r="F62" s="99">
        <f t="shared" si="8"/>
        <v>1.0031513716682052</v>
      </c>
      <c r="G62" s="110">
        <f t="shared" si="13"/>
        <v>1.9866666666666666</v>
      </c>
      <c r="H62" s="98">
        <f t="shared" si="13"/>
        <v>0.32626666666666665</v>
      </c>
      <c r="I62" s="98">
        <f t="shared" si="13"/>
        <v>2.190666666666667</v>
      </c>
      <c r="J62" s="99">
        <f t="shared" si="9"/>
        <v>1.013321180690107</v>
      </c>
      <c r="K62" s="106">
        <f t="shared" si="10"/>
        <v>1.016514532349726</v>
      </c>
    </row>
    <row r="63" spans="1:11" ht="16.5" x14ac:dyDescent="0.15">
      <c r="A63" s="88">
        <v>58</v>
      </c>
      <c r="B63" s="100">
        <f t="shared" si="11"/>
        <v>1.3157894736842035E-2</v>
      </c>
      <c r="C63" s="97">
        <v>2</v>
      </c>
      <c r="D63" s="98">
        <f t="shared" si="12"/>
        <v>0.33368421052631581</v>
      </c>
      <c r="E63" s="98">
        <f t="shared" si="12"/>
        <v>0.50223684210526309</v>
      </c>
      <c r="F63" s="99">
        <f t="shared" si="8"/>
        <v>1.003109644890833</v>
      </c>
      <c r="G63" s="110">
        <f t="shared" si="13"/>
        <v>1.986842105263158</v>
      </c>
      <c r="H63" s="98">
        <f t="shared" si="13"/>
        <v>0.32631578947368423</v>
      </c>
      <c r="I63" s="98">
        <f t="shared" si="13"/>
        <v>2.1907894736842106</v>
      </c>
      <c r="J63" s="99">
        <f t="shared" si="9"/>
        <v>1.0131444451011482</v>
      </c>
      <c r="K63" s="106">
        <f t="shared" si="10"/>
        <v>1.0162949645485329</v>
      </c>
    </row>
    <row r="64" spans="1:11" ht="16.5" x14ac:dyDescent="0.15">
      <c r="A64" s="87">
        <v>59</v>
      </c>
      <c r="B64" s="100">
        <f t="shared" si="11"/>
        <v>1.298701298701288E-2</v>
      </c>
      <c r="C64" s="97">
        <v>2</v>
      </c>
      <c r="D64" s="98">
        <f t="shared" si="12"/>
        <v>0.33363636363636362</v>
      </c>
      <c r="E64" s="98">
        <f t="shared" si="12"/>
        <v>0.50220779220779221</v>
      </c>
      <c r="F64" s="99">
        <f t="shared" si="8"/>
        <v>1.003069008657302</v>
      </c>
      <c r="G64" s="110">
        <f t="shared" si="13"/>
        <v>1.9870129870129871</v>
      </c>
      <c r="H64" s="98">
        <f t="shared" si="13"/>
        <v>0.32636363636363641</v>
      </c>
      <c r="I64" s="98">
        <f t="shared" si="13"/>
        <v>2.1909090909090914</v>
      </c>
      <c r="J64" s="99">
        <f t="shared" si="9"/>
        <v>1.0129723376459394</v>
      </c>
      <c r="K64" s="106">
        <f t="shared" si="10"/>
        <v>1.0160811585197822</v>
      </c>
    </row>
    <row r="65" spans="1:11" ht="17.25" thickBot="1" x14ac:dyDescent="0.2">
      <c r="A65" s="89">
        <v>60</v>
      </c>
      <c r="B65" s="101">
        <f t="shared" si="11"/>
        <v>1.2820512820512775E-2</v>
      </c>
      <c r="C65" s="102">
        <v>2</v>
      </c>
      <c r="D65" s="103">
        <f t="shared" si="12"/>
        <v>0.33358974358974358</v>
      </c>
      <c r="E65" s="103">
        <f t="shared" si="12"/>
        <v>0.50217948717948713</v>
      </c>
      <c r="F65" s="104">
        <f t="shared" si="8"/>
        <v>1.0030294207668675</v>
      </c>
      <c r="G65" s="111">
        <f t="shared" si="13"/>
        <v>1.9871794871794872</v>
      </c>
      <c r="H65" s="103">
        <f t="shared" si="13"/>
        <v>0.32641025641025645</v>
      </c>
      <c r="I65" s="103">
        <f t="shared" si="13"/>
        <v>2.1910256410256412</v>
      </c>
      <c r="J65" s="104">
        <f t="shared" si="9"/>
        <v>1.0128046788823741</v>
      </c>
      <c r="K65" s="107">
        <f t="shared" si="10"/>
        <v>1.015872890409361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玩家属性追求总体设定</vt:lpstr>
      <vt:lpstr>optimizer思路</vt:lpstr>
      <vt:lpstr>重要规划与假设</vt:lpstr>
      <vt:lpstr>问题</vt:lpstr>
      <vt:lpstr>固定数值与buff加成</vt:lpstr>
      <vt:lpstr>裸车属性</vt:lpstr>
      <vt:lpstr>车辆承重标杆</vt:lpstr>
      <vt:lpstr>装备标杆装等、重量</vt:lpstr>
      <vt:lpstr>本级对上一级的战斗力增益</vt:lpstr>
      <vt:lpstr>部位指数</vt:lpstr>
      <vt:lpstr>carLevel-equipLevel</vt:lpstr>
      <vt:lpstr>vehicle multiplier</vt:lpstr>
      <vt:lpstr>相关常数</vt:lpstr>
      <vt:lpstr>属性价值</vt:lpstr>
      <vt:lpstr>比率变化带来战斗力影响</vt:lpstr>
      <vt:lpstr>属性实例</vt:lpstr>
      <vt:lpstr>Research buff</vt:lpstr>
      <vt:lpstr>resource needed- 3 types</vt:lpstr>
      <vt:lpstr>gow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Song</dc:creator>
  <cp:lastModifiedBy>Fu Song</cp:lastModifiedBy>
  <cp:lastPrinted>2014-09-05T06:02:46Z</cp:lastPrinted>
  <dcterms:created xsi:type="dcterms:W3CDTF">2014-09-03T09:39:28Z</dcterms:created>
  <dcterms:modified xsi:type="dcterms:W3CDTF">2014-09-20T09:46:46Z</dcterms:modified>
</cp:coreProperties>
</file>