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E:\DocsHDD\FGame\中鱼\StatDemo\intermediateTables\"/>
    </mc:Choice>
  </mc:AlternateContent>
  <xr:revisionPtr revIDLastSave="0" documentId="13_ncr:1_{2BCA625E-E471-43C6-AE8E-817C2828E5D8}" xr6:coauthVersionLast="47" xr6:coauthVersionMax="47" xr10:uidLastSave="{00000000-0000-0000-0000-000000000000}"/>
  <bookViews>
    <workbookView xWindow="2625" yWindow="645" windowWidth="41685" windowHeight="20190" tabRatio="816" xr2:uid="{00000000-000D-0000-FFFF-FFFF00000000}"/>
  </bookViews>
  <sheets>
    <sheet name="鱼种设计表" sheetId="1" r:id="rId1"/>
    <sheet name="Sheet1" sheetId="18" r:id="rId2"/>
    <sheet name="逃游速度" sheetId="19" r:id="rId3"/>
    <sheet name="鱼种分阶" sheetId="2" r:id="rId4"/>
    <sheet name="体长" sheetId="3" r:id="rId5"/>
    <sheet name="饵长" sheetId="4" r:id="rId6"/>
    <sheet name="defaultPoseBp" sheetId="5" r:id="rId7"/>
    <sheet name="时段活跃" sheetId="6" r:id="rId8"/>
    <sheet name="拟饵-姿态" sheetId="7" r:id="rId9"/>
    <sheet name="鱼调整拟饵-姿态" sheetId="8" r:id="rId10"/>
    <sheet name="饵种" sheetId="9" r:id="rId11"/>
    <sheet name="气压敏感度" sheetId="10" r:id="rId12"/>
    <sheet name="中英文和LW参数" sheetId="11" r:id="rId13"/>
    <sheet name="觅食水层" sheetId="12" r:id="rId14"/>
    <sheet name="遮蔽结构" sheetId="13" r:id="rId15"/>
    <sheet name="等阶-水温阈值" sheetId="14" r:id="rId16"/>
    <sheet name="常数" sheetId="15" r:id="rId17"/>
    <sheet name="水温" sheetId="16" r:id="rId18"/>
    <sheet name="品质字典" sheetId="17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16" l="1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5" i="16"/>
  <c r="O15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P3" i="16"/>
  <c r="O3" i="16"/>
  <c r="P2" i="16"/>
  <c r="O2" i="16"/>
  <c r="B36" i="11"/>
  <c r="B35" i="11"/>
  <c r="B34" i="11"/>
  <c r="B33" i="11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O23" i="9"/>
  <c r="N23" i="9"/>
  <c r="M23" i="9"/>
  <c r="L23" i="9"/>
  <c r="K23" i="9"/>
  <c r="J23" i="9"/>
  <c r="I23" i="9"/>
  <c r="H23" i="9"/>
  <c r="G23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O22" i="9"/>
  <c r="N22" i="9"/>
  <c r="M22" i="9"/>
  <c r="L22" i="9"/>
  <c r="K22" i="9"/>
  <c r="J22" i="9"/>
  <c r="I22" i="9"/>
  <c r="H22" i="9"/>
  <c r="G22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O21" i="9"/>
  <c r="N21" i="9"/>
  <c r="M21" i="9"/>
  <c r="L21" i="9"/>
  <c r="K21" i="9"/>
  <c r="J21" i="9"/>
  <c r="I21" i="9"/>
  <c r="H21" i="9"/>
  <c r="G21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O20" i="9"/>
  <c r="N20" i="9"/>
  <c r="M20" i="9"/>
  <c r="L20" i="9"/>
  <c r="K20" i="9"/>
  <c r="J20" i="9"/>
  <c r="I20" i="9"/>
  <c r="H20" i="9"/>
  <c r="G20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O19" i="9"/>
  <c r="N19" i="9"/>
  <c r="M19" i="9"/>
  <c r="L19" i="9"/>
  <c r="K19" i="9"/>
  <c r="J19" i="9"/>
  <c r="I19" i="9"/>
  <c r="H19" i="9"/>
  <c r="G19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O18" i="9"/>
  <c r="N18" i="9"/>
  <c r="M18" i="9"/>
  <c r="L18" i="9"/>
  <c r="K18" i="9"/>
  <c r="J18" i="9"/>
  <c r="I18" i="9"/>
  <c r="H18" i="9"/>
  <c r="G18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O17" i="9"/>
  <c r="N17" i="9"/>
  <c r="M17" i="9"/>
  <c r="L17" i="9"/>
  <c r="K17" i="9"/>
  <c r="J17" i="9"/>
  <c r="I17" i="9"/>
  <c r="H17" i="9"/>
  <c r="G17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O16" i="9"/>
  <c r="N16" i="9"/>
  <c r="M16" i="9"/>
  <c r="L16" i="9"/>
  <c r="K16" i="9"/>
  <c r="J16" i="9"/>
  <c r="I16" i="9"/>
  <c r="H16" i="9"/>
  <c r="G16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O15" i="9"/>
  <c r="N15" i="9"/>
  <c r="M15" i="9"/>
  <c r="L15" i="9"/>
  <c r="K15" i="9"/>
  <c r="J15" i="9"/>
  <c r="I15" i="9"/>
  <c r="H15" i="9"/>
  <c r="G15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O14" i="9"/>
  <c r="N14" i="9"/>
  <c r="M14" i="9"/>
  <c r="L14" i="9"/>
  <c r="K14" i="9"/>
  <c r="J14" i="9"/>
  <c r="I14" i="9"/>
  <c r="H14" i="9"/>
  <c r="G14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O13" i="9"/>
  <c r="N13" i="9"/>
  <c r="M13" i="9"/>
  <c r="L13" i="9"/>
  <c r="K13" i="9"/>
  <c r="J13" i="9"/>
  <c r="I13" i="9"/>
  <c r="H13" i="9"/>
  <c r="G13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O12" i="9"/>
  <c r="N12" i="9"/>
  <c r="M12" i="9"/>
  <c r="L12" i="9"/>
  <c r="K12" i="9"/>
  <c r="J12" i="9"/>
  <c r="I12" i="9"/>
  <c r="H12" i="9"/>
  <c r="G12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O11" i="9"/>
  <c r="N11" i="9"/>
  <c r="M11" i="9"/>
  <c r="L11" i="9"/>
  <c r="K11" i="9"/>
  <c r="J11" i="9"/>
  <c r="I11" i="9"/>
  <c r="H11" i="9"/>
  <c r="G11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O10" i="9"/>
  <c r="N10" i="9"/>
  <c r="M10" i="9"/>
  <c r="L10" i="9"/>
  <c r="K10" i="9"/>
  <c r="J10" i="9"/>
  <c r="I10" i="9"/>
  <c r="H10" i="9"/>
  <c r="G10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O9" i="9"/>
  <c r="N9" i="9"/>
  <c r="M9" i="9"/>
  <c r="L9" i="9"/>
  <c r="K9" i="9"/>
  <c r="J9" i="9"/>
  <c r="I9" i="9"/>
  <c r="H9" i="9"/>
  <c r="G9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O8" i="9"/>
  <c r="N8" i="9"/>
  <c r="M8" i="9"/>
  <c r="L8" i="9"/>
  <c r="K8" i="9"/>
  <c r="J8" i="9"/>
  <c r="I8" i="9"/>
  <c r="H8" i="9"/>
  <c r="G8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O7" i="9"/>
  <c r="N7" i="9"/>
  <c r="M7" i="9"/>
  <c r="L7" i="9"/>
  <c r="K7" i="9"/>
  <c r="J7" i="9"/>
  <c r="I7" i="9"/>
  <c r="H7" i="9"/>
  <c r="G7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O6" i="9"/>
  <c r="N6" i="9"/>
  <c r="M6" i="9"/>
  <c r="L6" i="9"/>
  <c r="K6" i="9"/>
  <c r="J6" i="9"/>
  <c r="I6" i="9"/>
  <c r="H6" i="9"/>
  <c r="G6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O5" i="9"/>
  <c r="N5" i="9"/>
  <c r="M5" i="9"/>
  <c r="L5" i="9"/>
  <c r="K5" i="9"/>
  <c r="J5" i="9"/>
  <c r="I5" i="9"/>
  <c r="H5" i="9"/>
  <c r="G5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O4" i="9"/>
  <c r="N4" i="9"/>
  <c r="M4" i="9"/>
  <c r="L4" i="9"/>
  <c r="K4" i="9"/>
  <c r="J4" i="9"/>
  <c r="I4" i="9"/>
  <c r="H4" i="9"/>
  <c r="G4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O3" i="9"/>
  <c r="N3" i="9"/>
  <c r="M3" i="9"/>
  <c r="L3" i="9"/>
  <c r="K3" i="9"/>
  <c r="J3" i="9"/>
  <c r="I3" i="9"/>
  <c r="H3" i="9"/>
  <c r="G3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O2" i="9"/>
  <c r="N2" i="9"/>
  <c r="M2" i="9"/>
  <c r="L2" i="9"/>
  <c r="K2" i="9"/>
  <c r="J2" i="9"/>
  <c r="I2" i="9"/>
  <c r="H2" i="9"/>
  <c r="G2" i="9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T23" i="1"/>
  <c r="Q23" i="1"/>
  <c r="S23" i="1" s="1"/>
  <c r="P23" i="1"/>
  <c r="A23" i="1"/>
  <c r="T22" i="1"/>
  <c r="Q22" i="1"/>
  <c r="S22" i="1" s="1"/>
  <c r="P22" i="1"/>
  <c r="A22" i="1"/>
  <c r="T21" i="1"/>
  <c r="Q21" i="1"/>
  <c r="S21" i="1" s="1"/>
  <c r="P21" i="1"/>
  <c r="A21" i="1"/>
  <c r="T20" i="1"/>
  <c r="Q20" i="1"/>
  <c r="S20" i="1" s="1"/>
  <c r="P20" i="1"/>
  <c r="A20" i="1"/>
  <c r="T19" i="1"/>
  <c r="Q19" i="1"/>
  <c r="S19" i="1" s="1"/>
  <c r="P19" i="1"/>
  <c r="A19" i="1"/>
  <c r="T18" i="1"/>
  <c r="S18" i="1"/>
  <c r="Q18" i="1"/>
  <c r="P18" i="1"/>
  <c r="A18" i="1"/>
  <c r="T17" i="1"/>
  <c r="Q17" i="1"/>
  <c r="S17" i="1" s="1"/>
  <c r="P17" i="1"/>
  <c r="A17" i="1"/>
  <c r="T16" i="1"/>
  <c r="Q16" i="1"/>
  <c r="S16" i="1" s="1"/>
  <c r="P16" i="1"/>
  <c r="A16" i="1"/>
  <c r="T15" i="1"/>
  <c r="Q15" i="1"/>
  <c r="S15" i="1" s="1"/>
  <c r="P15" i="1"/>
  <c r="A15" i="1"/>
  <c r="T14" i="1"/>
  <c r="Q14" i="1"/>
  <c r="S14" i="1" s="1"/>
  <c r="P14" i="1"/>
  <c r="A14" i="1"/>
  <c r="T13" i="1"/>
  <c r="Q13" i="1"/>
  <c r="S13" i="1" s="1"/>
  <c r="P13" i="1"/>
  <c r="A13" i="1"/>
  <c r="T12" i="1"/>
  <c r="Q12" i="1"/>
  <c r="S12" i="1" s="1"/>
  <c r="P12" i="1"/>
  <c r="A12" i="1"/>
  <c r="T11" i="1"/>
  <c r="Q11" i="1"/>
  <c r="S11" i="1" s="1"/>
  <c r="P11" i="1"/>
  <c r="A11" i="1"/>
  <c r="T10" i="1"/>
  <c r="Q10" i="1"/>
  <c r="S10" i="1" s="1"/>
  <c r="P10" i="1"/>
  <c r="A10" i="1"/>
  <c r="T9" i="1"/>
  <c r="Q9" i="1"/>
  <c r="S9" i="1" s="1"/>
  <c r="P9" i="1"/>
  <c r="A9" i="1"/>
  <c r="T8" i="1"/>
  <c r="Q8" i="1"/>
  <c r="S8" i="1" s="1"/>
  <c r="P8" i="1"/>
  <c r="A8" i="1"/>
  <c r="T7" i="1"/>
  <c r="Q7" i="1"/>
  <c r="S7" i="1" s="1"/>
  <c r="P7" i="1"/>
  <c r="A7" i="1"/>
  <c r="T6" i="1"/>
  <c r="Q6" i="1"/>
  <c r="S6" i="1" s="1"/>
  <c r="P6" i="1"/>
  <c r="A6" i="1"/>
  <c r="T5" i="1"/>
  <c r="Q5" i="1"/>
  <c r="S5" i="1" s="1"/>
  <c r="P5" i="1"/>
  <c r="A5" i="1"/>
  <c r="T4" i="1"/>
  <c r="Q4" i="1"/>
  <c r="S4" i="1" s="1"/>
  <c r="P4" i="1"/>
  <c r="A4" i="1"/>
  <c r="T3" i="1"/>
  <c r="Q3" i="1"/>
  <c r="S3" i="1" s="1"/>
  <c r="P3" i="1"/>
  <c r="A3" i="1"/>
  <c r="T2" i="1"/>
  <c r="Q2" i="1"/>
  <c r="S2" i="1" s="1"/>
  <c r="P2" i="1"/>
  <c r="A2" i="1"/>
</calcChain>
</file>

<file path=xl/sharedStrings.xml><?xml version="1.0" encoding="utf-8"?>
<sst xmlns="http://schemas.openxmlformats.org/spreadsheetml/2006/main" count="2738" uniqueCount="780">
  <si>
    <t>Species</t>
  </si>
  <si>
    <t>鱼种</t>
  </si>
  <si>
    <t>是否保底</t>
  </si>
  <si>
    <t>等阶</t>
  </si>
  <si>
    <t>细化等阶</t>
  </si>
  <si>
    <t>备注</t>
  </si>
  <si>
    <t>本阶内单条价格</t>
  </si>
  <si>
    <t>品质</t>
  </si>
  <si>
    <t>地图</t>
  </si>
  <si>
    <t>阶内权重</t>
  </si>
  <si>
    <t>xp参考</t>
  </si>
  <si>
    <t>gold参考</t>
  </si>
  <si>
    <t>|温度</t>
  </si>
  <si>
    <t>舒适温度min</t>
  </si>
  <si>
    <t>舒适温度max</t>
  </si>
  <si>
    <t>中间温</t>
  </si>
  <si>
    <t>温度耐受</t>
  </si>
  <si>
    <t>温度耐受调整</t>
  </si>
  <si>
    <t>调整后温度耐受</t>
  </si>
  <si>
    <t>温度耐受阈值</t>
  </si>
  <si>
    <t>|遮蔽</t>
  </si>
  <si>
    <t>水下结构体]开放水域</t>
  </si>
  <si>
    <t>|调整后遮蔽</t>
  </si>
  <si>
    <t>[水下结构体]开放水域</t>
  </si>
  <si>
    <t>[水下结构体]水草</t>
  </si>
  <si>
    <t>[水下结构体]石头</t>
  </si>
  <si>
    <t>[水下结构体]沉木</t>
  </si>
  <si>
    <t>[水下结构体]桥墩</t>
  </si>
  <si>
    <t>|觅食层</t>
  </si>
  <si>
    <t>[地图水层]表层</t>
  </si>
  <si>
    <t>[地图水层]中层</t>
  </si>
  <si>
    <t>[地图水层]底层</t>
  </si>
  <si>
    <t>|真饵</t>
  </si>
  <si>
    <t>[真饵]种子</t>
  </si>
  <si>
    <t>[真饵]昆虫</t>
  </si>
  <si>
    <t>[真饵]甲壳</t>
  </si>
  <si>
    <t>[真饵]鱼饵</t>
  </si>
  <si>
    <t>[真饵]鱼卵</t>
  </si>
  <si>
    <t>[真饵]面团</t>
  </si>
  <si>
    <t>[真饵]谷物</t>
  </si>
  <si>
    <t>[真饵]肉饵</t>
  </si>
  <si>
    <t>[真饵]乳制</t>
  </si>
  <si>
    <t>|拟饵</t>
  </si>
  <si>
    <t>[拟饵]T尾</t>
  </si>
  <si>
    <t>[拟饵]卷尾</t>
  </si>
  <si>
    <t>[拟饵]软虫</t>
  </si>
  <si>
    <t>[拟饵]虾管</t>
  </si>
  <si>
    <t>[拟饵]米诺</t>
  </si>
  <si>
    <t>[拟饵]波爬</t>
  </si>
  <si>
    <t>[拟饵]勺子亮片</t>
  </si>
  <si>
    <t>[拟饵]旋转亮片</t>
  </si>
  <si>
    <t>[拟饵]VIB</t>
  </si>
  <si>
    <t>[拟饵]水面拖拉机</t>
  </si>
  <si>
    <t>[拟饵]铅笔</t>
  </si>
  <si>
    <t>[拟饵]嘈杂饵</t>
  </si>
  <si>
    <t>[拟饵]多节鱼</t>
  </si>
  <si>
    <t>[拟饵]雷蛙</t>
  </si>
  <si>
    <t>[拟饵]胡须佬</t>
  </si>
  <si>
    <t>[拟饵]复合亮片</t>
  </si>
  <si>
    <t>[拟饵]摇滚饵</t>
  </si>
  <si>
    <t>|饵长</t>
  </si>
  <si>
    <t>min_adapt_lure_ratio</t>
  </si>
  <si>
    <t>max_adapt_lure_ratio</t>
  </si>
  <si>
    <t>under_length_decay_coeff</t>
  </si>
  <si>
    <t>over_length_decay_coeff</t>
  </si>
  <si>
    <t>max_accept_length_ratio</t>
  </si>
  <si>
    <t>|其他</t>
  </si>
  <si>
    <t>气压敏感度</t>
  </si>
  <si>
    <t>时段习性组</t>
  </si>
  <si>
    <t>|推演水温亲和</t>
  </si>
  <si>
    <t>丁鱥</t>
  </si>
  <si>
    <t>目标</t>
  </si>
  <si>
    <t>2、3、4、5</t>
  </si>
  <si>
    <t>|</t>
  </si>
  <si>
    <t>period_nocturnal</t>
  </si>
  <si>
    <t>金体美鳊</t>
  </si>
  <si>
    <t>在地图中间弄个特殊的地方放，并在水面上做点提示</t>
  </si>
  <si>
    <t>period_diurnal</t>
  </si>
  <si>
    <t>绿太阳鱼</t>
  </si>
  <si>
    <t>2、3、4</t>
  </si>
  <si>
    <t>黑刺盖太阳鱼</t>
  </si>
  <si>
    <t>1、2</t>
  </si>
  <si>
    <t>period_crepuscular</t>
  </si>
  <si>
    <t>白刺盖太阳鱼</t>
  </si>
  <si>
    <t>红斑太阳鱼</t>
  </si>
  <si>
    <t>大口黑鲈</t>
  </si>
  <si>
    <t>斑点叉尾鮰</t>
  </si>
  <si>
    <t>period_omni_day</t>
  </si>
  <si>
    <t>驼背太阳鱼</t>
  </si>
  <si>
    <t>水牛鱼</t>
  </si>
  <si>
    <t>period_all_day</t>
  </si>
  <si>
    <t>小冠太阳鱼</t>
  </si>
  <si>
    <t>保底</t>
  </si>
  <si>
    <t>和蓝鳃拉开可见的区别，给玩家找结构以一定奖励</t>
  </si>
  <si>
    <t>蓝鳃太阳鱼</t>
  </si>
  <si>
    <t>白化叉尾鮰</t>
  </si>
  <si>
    <t>美洲条纹狼鲈</t>
  </si>
  <si>
    <t>玻璃梭鲈</t>
  </si>
  <si>
    <t>北美狗鱼</t>
  </si>
  <si>
    <t>弓鳍鱼</t>
  </si>
  <si>
    <t>黑斑刺盖太阳鱼</t>
  </si>
  <si>
    <t>黄鲈</t>
  </si>
  <si>
    <t>2场次保底，对温度有正常的敏感</t>
  </si>
  <si>
    <t>岩钝鲈</t>
  </si>
  <si>
    <t>2场最保底的鱼，特意让其对温度不敏感</t>
  </si>
  <si>
    <t>中文名</t>
  </si>
  <si>
    <t>英文名</t>
  </si>
  <si>
    <t>平均重量（磅）</t>
  </si>
  <si>
    <t>单价（美元/磅）</t>
  </si>
  <si>
    <t>单条价格</t>
  </si>
  <si>
    <t>尖吻鲟</t>
  </si>
  <si>
    <t>Atlantic Sturgeon</t>
  </si>
  <si>
    <t>鸭嘴鲟</t>
  </si>
  <si>
    <t>American Paddlefish</t>
  </si>
  <si>
    <t>Red Drum</t>
  </si>
  <si>
    <t>蓝鲶鱼</t>
  </si>
  <si>
    <t>Blue Catfish</t>
  </si>
  <si>
    <t>Striped Bass</t>
  </si>
  <si>
    <t>White Channel Catfish</t>
  </si>
  <si>
    <t>Muskellunge</t>
  </si>
  <si>
    <t>硬头鳟</t>
  </si>
  <si>
    <t>Steelhead Trout</t>
  </si>
  <si>
    <t>白斑狗鱼</t>
  </si>
  <si>
    <t>Northern Pike</t>
  </si>
  <si>
    <t>白斑刺盖太阳鱼</t>
  </si>
  <si>
    <t>White Crappie</t>
  </si>
  <si>
    <t>链纹狗鱼</t>
  </si>
  <si>
    <t>Chain Pickerel</t>
  </si>
  <si>
    <t>Largemouth Bass</t>
  </si>
  <si>
    <t>虹鳟</t>
  </si>
  <si>
    <t>Rainbow Trout</t>
  </si>
  <si>
    <t>Black Crappie</t>
  </si>
  <si>
    <t>Walleye</t>
  </si>
  <si>
    <t>美洲鳗鲡</t>
  </si>
  <si>
    <t>American Eel</t>
  </si>
  <si>
    <t>小口黑鲈</t>
  </si>
  <si>
    <t>Smallmouth Bass</t>
  </si>
  <si>
    <t>金鳟</t>
  </si>
  <si>
    <t>Golden Trout</t>
  </si>
  <si>
    <t>Tench</t>
  </si>
  <si>
    <t>加拿大梭鲈</t>
  </si>
  <si>
    <t>Sauger</t>
  </si>
  <si>
    <t>斑点黑鲈</t>
  </si>
  <si>
    <t>Spotted Bass</t>
  </si>
  <si>
    <t>Rock Bass</t>
  </si>
  <si>
    <t>Channel Catfish</t>
  </si>
  <si>
    <t>Yellow Perch</t>
  </si>
  <si>
    <t>淡水石首鱼</t>
  </si>
  <si>
    <t>Freshwater Drum</t>
  </si>
  <si>
    <t>Redspotted Sunfish</t>
  </si>
  <si>
    <t>Redear Sunfish</t>
  </si>
  <si>
    <t>灰西鲱</t>
  </si>
  <si>
    <t>Alewife</t>
  </si>
  <si>
    <t>Pumpkinseed Sunfish</t>
  </si>
  <si>
    <t>Green Sunfish</t>
  </si>
  <si>
    <t>美鳊</t>
  </si>
  <si>
    <t>Bowfin</t>
  </si>
  <si>
    <t>长背亚口鱼</t>
  </si>
  <si>
    <t>黑尾沙丁鱼</t>
  </si>
  <si>
    <t>Blacktail Shiner</t>
  </si>
  <si>
    <t>NameWithQuality</t>
  </si>
  <si>
    <t>Quality</t>
  </si>
  <si>
    <t>Lake</t>
  </si>
  <si>
    <t>MinLength</t>
  </si>
  <si>
    <t>MaxLength</t>
  </si>
  <si>
    <t>Fish_Tench_Common</t>
  </si>
  <si>
    <t>_Common</t>
  </si>
  <si>
    <t>Fish_Tench_Trophy</t>
  </si>
  <si>
    <t>_Trophy</t>
  </si>
  <si>
    <t>Fish_Tench_Unique</t>
  </si>
  <si>
    <t>_Unique</t>
  </si>
  <si>
    <t>Fish_Tench_Apex</t>
  </si>
  <si>
    <t>_Apex</t>
  </si>
  <si>
    <t>Fish_Golden_Bream_Common</t>
  </si>
  <si>
    <t>Golden_Bream</t>
  </si>
  <si>
    <t>Fish_Golden_Bream_Trophy</t>
  </si>
  <si>
    <t>Fish_Golden_Bream_Unique</t>
  </si>
  <si>
    <t>Fish_Golden_Bream_Apex</t>
  </si>
  <si>
    <t>Fish_Green_Sunfish_Common</t>
  </si>
  <si>
    <t>Green_Sunfish</t>
  </si>
  <si>
    <t>Fish_Green_Sunfish_Trophy</t>
  </si>
  <si>
    <t>Fish_Green_Sunfish_Unique</t>
  </si>
  <si>
    <t>Fish_Black_Crappie_Young</t>
  </si>
  <si>
    <t>Black_Crappie</t>
  </si>
  <si>
    <t>_Young</t>
  </si>
  <si>
    <t>Fish_Black_Crappie_Common</t>
  </si>
  <si>
    <t>Fish_White_Crappie_Young</t>
  </si>
  <si>
    <t>White_Crappie</t>
  </si>
  <si>
    <t>Fish_White_Crappie_Common</t>
  </si>
  <si>
    <t>Fish_Redspotted_Sunfish_Young</t>
  </si>
  <si>
    <t>Redspotted_Sunfish</t>
  </si>
  <si>
    <t>Fish_Redspotted_Sunfish_Common</t>
  </si>
  <si>
    <t>Fish_Largemouth_Bass_Young</t>
  </si>
  <si>
    <t>Largemouth_Bass</t>
  </si>
  <si>
    <t>Fish_Largemouth_Bass_Common</t>
  </si>
  <si>
    <t>Fish_Channel_Catfish_Young</t>
  </si>
  <si>
    <t>Channel_Catfish</t>
  </si>
  <si>
    <t>Fish_Channel_Catfish_Common</t>
  </si>
  <si>
    <t>Fish_Pumpkinseed_Sunfish_Young</t>
  </si>
  <si>
    <t>Pumpkinseed_Sunfish</t>
  </si>
  <si>
    <t>Fish_Pumpkinseed_Sunfish_Common</t>
  </si>
  <si>
    <t>Fish_Buffalofish_Young</t>
  </si>
  <si>
    <t>Buffalofish</t>
  </si>
  <si>
    <t>Fish_Buffalofish_Common</t>
  </si>
  <si>
    <t>Fish_Redear_Sunfish_Young</t>
  </si>
  <si>
    <t>Redear_Sunfish</t>
  </si>
  <si>
    <t>Fish_Redear_Sunfish_Common</t>
  </si>
  <si>
    <t>Fish_Bluegill_Sunfish_Young</t>
  </si>
  <si>
    <t>Bluegill_Sunfish</t>
  </si>
  <si>
    <t>Fish_Bluegill_Sunfish_Common</t>
  </si>
  <si>
    <t>Fish_White_Channel_Catfish_Common</t>
  </si>
  <si>
    <t>White_Channel_Catfish</t>
  </si>
  <si>
    <t>Fish_White_Channel_Catfish_Trophy</t>
  </si>
  <si>
    <t>Fish_White_Channel_Catfish_Unique</t>
  </si>
  <si>
    <t>Fish_White_Channel_Catfish_Apex</t>
  </si>
  <si>
    <t>Fish_Striped_Bass_Common</t>
  </si>
  <si>
    <t>Striped_Bass</t>
  </si>
  <si>
    <t>Fish_Striped_Bass_Trophy</t>
  </si>
  <si>
    <t>Fish_Striped_Bass_Unique</t>
  </si>
  <si>
    <t>Fish_Striped_Bass_Apex</t>
  </si>
  <si>
    <t>Fish_Walleye_Common</t>
  </si>
  <si>
    <t>Fish_Walleye_Trophy</t>
  </si>
  <si>
    <t>Fish_Walleye_Unique</t>
  </si>
  <si>
    <t>Fish_Muskellunge_Young</t>
  </si>
  <si>
    <t>Fish_Muskellunge_Common</t>
  </si>
  <si>
    <t>Fish_Bowfin_Young</t>
  </si>
  <si>
    <t>Fish_Bowfin_Common</t>
  </si>
  <si>
    <t>Fish_Yellow_Perch_Young</t>
  </si>
  <si>
    <t>Yellow_Perch</t>
  </si>
  <si>
    <t>Fish_Yellow_Perch_Common</t>
  </si>
  <si>
    <t>Fish_Rock_Bass_Young</t>
  </si>
  <si>
    <t>Rock_Bass</t>
  </si>
  <si>
    <t>Fish_Rock_Bass_Common</t>
  </si>
  <si>
    <t>id</t>
  </si>
  <si>
    <t>pose_group</t>
  </si>
  <si>
    <t>pose_type</t>
  </si>
  <si>
    <t>a</t>
  </si>
  <si>
    <t>b</t>
  </si>
  <si>
    <t>c</t>
  </si>
  <si>
    <t>ID</t>
  </si>
  <si>
    <t>饵姿态配置id_x000D_
#BaitTypePoseMap</t>
  </si>
  <si>
    <t>手法类型_x000D_
#MotionTypeEnum</t>
  </si>
  <si>
    <t>函数系数a，姿态吸引力二次曲线的二次项</t>
  </si>
  <si>
    <t>函数系数b，姿态吸引力二次曲线的一次项</t>
  </si>
  <si>
    <t>函数系数c，姿态吸引力二次曲线的常数项</t>
  </si>
  <si>
    <t>posebp_lure_jointed</t>
  </si>
  <si>
    <t>静止</t>
  </si>
  <si>
    <t>posebp_general_realbait</t>
  </si>
  <si>
    <t>[鱼饵运动类型]无规则运动</t>
  </si>
  <si>
    <t>无规则运动</t>
  </si>
  <si>
    <t>[鱼饵运动类型]静止</t>
  </si>
  <si>
    <t>自由落体</t>
  </si>
  <si>
    <t>posebp_lure_t-tail</t>
  </si>
  <si>
    <t>直走</t>
  </si>
  <si>
    <t>直走摇晃</t>
  </si>
  <si>
    <t>[鱼饵运动类型]自由落体</t>
  </si>
  <si>
    <t>摇晃</t>
  </si>
  <si>
    <t>[鱼饵运动类型]直走</t>
  </si>
  <si>
    <t>抽搐</t>
  </si>
  <si>
    <t>[鱼饵运动类型]直走摇晃</t>
  </si>
  <si>
    <t>停走</t>
  </si>
  <si>
    <t>[鱼饵运动类型]摇晃</t>
  </si>
  <si>
    <t>posebp_lure_frog</t>
  </si>
  <si>
    <t>[鱼饵运动类型]抽搐</t>
  </si>
  <si>
    <t>[鱼饵运动类型]停走</t>
  </si>
  <si>
    <t>posebp_lure_grub</t>
  </si>
  <si>
    <t>posebp_lure_whisker</t>
  </si>
  <si>
    <t>posebp_lure_softworm</t>
  </si>
  <si>
    <t>posebp_lure_comp_spinner</t>
  </si>
  <si>
    <t>posebp_lure_tube_shrimp</t>
  </si>
  <si>
    <t>posebp_lure_rockbait</t>
  </si>
  <si>
    <t>posebp_lure_minnow</t>
  </si>
  <si>
    <t>posebp_lure_wobbler</t>
  </si>
  <si>
    <t>posebp_lure_spoon</t>
  </si>
  <si>
    <t>posebp_lure_spinner</t>
  </si>
  <si>
    <t>posebp_lure_vib</t>
  </si>
  <si>
    <t>posebp_lure_topwater</t>
  </si>
  <si>
    <t>posebp_lure_pencil</t>
  </si>
  <si>
    <t>posebp_lure_rattle</t>
  </si>
  <si>
    <t>时段6-9</t>
  </si>
  <si>
    <t>时段9-12</t>
  </si>
  <si>
    <t>时段12-15</t>
  </si>
  <si>
    <t>时段15-18</t>
  </si>
  <si>
    <t>拟饵subType</t>
  </si>
  <si>
    <t>默认pose系数组</t>
  </si>
  <si>
    <t>ds:</t>
  </si>
  <si>
    <t>鱼种（英文）</t>
  </si>
  <si>
    <t>鱼种（中文）</t>
  </si>
  <si>
    <t>种子</t>
  </si>
  <si>
    <t>昆虫</t>
  </si>
  <si>
    <t>甲壳</t>
  </si>
  <si>
    <t>鱼饵</t>
  </si>
  <si>
    <t>鱼卵</t>
  </si>
  <si>
    <t>面团</t>
  </si>
  <si>
    <t>谷物</t>
  </si>
  <si>
    <t>肉饵</t>
  </si>
  <si>
    <t>乳制</t>
  </si>
  <si>
    <t>-</t>
  </si>
  <si>
    <t>真饵–种子</t>
  </si>
  <si>
    <t>真饵–昆虫</t>
  </si>
  <si>
    <t>真饵–甲壳</t>
  </si>
  <si>
    <t>真饵–鱼饵</t>
  </si>
  <si>
    <t>真饵–鱼卵</t>
  </si>
  <si>
    <t>真饵–面团</t>
  </si>
  <si>
    <t>真饵–谷物</t>
  </si>
  <si>
    <t>真饵–肉饵</t>
  </si>
  <si>
    <t>真饵–乳制</t>
  </si>
  <si>
    <t>拟饵–T尾</t>
  </si>
  <si>
    <t>拟饵–卷尾</t>
  </si>
  <si>
    <t>拟饵–软虫</t>
  </si>
  <si>
    <t>拟饵–虾管</t>
  </si>
  <si>
    <t>拟饵–米诺</t>
  </si>
  <si>
    <t>拟饵–波爬</t>
  </si>
  <si>
    <t>拟饵–勺片</t>
  </si>
  <si>
    <t>拟饵–旋片</t>
  </si>
  <si>
    <t>拟饵–VIB</t>
  </si>
  <si>
    <t>拟饵–水面</t>
  </si>
  <si>
    <t>拟饵–铅笔</t>
  </si>
  <si>
    <t>拟饵–嘈杂</t>
  </si>
  <si>
    <t>拟饵–多节</t>
  </si>
  <si>
    <t>拟饵–雷蛙</t>
  </si>
  <si>
    <t>拟饵–胡须</t>
  </si>
  <si>
    <t>拟饵–复合片</t>
  </si>
  <si>
    <t>拟饵–摇滚</t>
  </si>
  <si>
    <t>Black_Crappie (dup.)</t>
  </si>
  <si>
    <t>敏感度系数</t>
  </si>
  <si>
    <t>参考来源</t>
  </si>
  <si>
    <t>1.0 Strike and Catch</t>
  </si>
  <si>
    <t>Strike &amp; Catch 钓鱼指南</t>
  </si>
  <si>
    <t>Strike</t>
  </si>
  <si>
    <t>and</t>
  </si>
  <si>
    <t>Catch</t>
  </si>
  <si>
    <t>0.8 Fishkis</t>
  </si>
  <si>
    <t>FishKis 通用研究</t>
  </si>
  <si>
    <t>Fishkis</t>
  </si>
  <si>
    <t>0.7 Saltwater and Freshwater Fishing Videos</t>
  </si>
  <si>
    <t>In The Spread 博客</t>
  </si>
  <si>
    <t>Saltwater</t>
  </si>
  <si>
    <t>Freshwater</t>
  </si>
  <si>
    <t>Fishing</t>
  </si>
  <si>
    <t>Videos</t>
  </si>
  <si>
    <t>0.8 Saltwater and Freshwater Fishing Videos</t>
  </si>
  <si>
    <t>0.5 In-Fisherman</t>
  </si>
  <si>
    <t>In‑Fisherman 研究</t>
  </si>
  <si>
    <t>In-Fisherman</t>
  </si>
  <si>
    <t>0.9 Fishkis</t>
  </si>
  <si>
    <t>0.7 Academia</t>
  </si>
  <si>
    <t>Rock Bass 声学研究</t>
  </si>
  <si>
    <t>Academia</t>
  </si>
  <si>
    <t>0.4 Saltwater and Freshwater Fishing Videos</t>
  </si>
  <si>
    <t>0.6 Saltwater and Freshwater Fishing Videos</t>
  </si>
  <si>
    <t>0.3 Saltwater and Freshwater Fishing Videos</t>
  </si>
  <si>
    <t>Channel_Catfish (重复)</t>
  </si>
  <si>
    <t>Largemouth_Bass (重复)</t>
  </si>
  <si>
    <t>Black_Crappie (重复)</t>
  </si>
  <si>
    <t>0.4 Bemidji State University - Bemidji, MN</t>
  </si>
  <si>
    <t>Bemidji State 大学研究</t>
  </si>
  <si>
    <t>Bemidji</t>
  </si>
  <si>
    <t>State</t>
  </si>
  <si>
    <t>University</t>
  </si>
  <si>
    <t>Bemidji,</t>
  </si>
  <si>
    <t>MN</t>
  </si>
  <si>
    <t>0.6 Picture Fish</t>
  </si>
  <si>
    <t>Picture Fish AI 资料</t>
  </si>
  <si>
    <t>Picture</t>
  </si>
  <si>
    <t>Fish</t>
  </si>
  <si>
    <t>手调鱼种string</t>
  </si>
  <si>
    <t>鱼种string</t>
  </si>
  <si>
    <t>鱼种类</t>
  </si>
  <si>
    <t>STRING</t>
  </si>
  <si>
    <t>重量参数a</t>
  </si>
  <si>
    <t>重量参数b</t>
  </si>
  <si>
    <t>Buffalo</t>
  </si>
  <si>
    <t>Blacktail_Shiner</t>
  </si>
  <si>
    <t>Brook_Trout</t>
  </si>
  <si>
    <t>Brook Trout</t>
  </si>
  <si>
    <t>美洲红点鲑</t>
  </si>
  <si>
    <t>Freshwater_Drum</t>
  </si>
  <si>
    <t>Spotted_Bass</t>
  </si>
  <si>
    <t>Smallmouth_Bass</t>
  </si>
  <si>
    <t>Chain_Pickerel</t>
  </si>
  <si>
    <t>Rainbow_Trout</t>
  </si>
  <si>
    <t>Golden_Trout</t>
  </si>
  <si>
    <t>Bluegill Sunfish</t>
  </si>
  <si>
    <t>American_Eel</t>
  </si>
  <si>
    <t>Bream</t>
  </si>
  <si>
    <t>Golden Bream</t>
  </si>
  <si>
    <t>Longback_Dace</t>
  </si>
  <si>
    <t>Longback Dace</t>
  </si>
  <si>
    <t>表层</t>
  </si>
  <si>
    <t>中层</t>
  </si>
  <si>
    <t>底层</t>
  </si>
  <si>
    <t>mini-深入</t>
  </si>
  <si>
    <t>去除不必要的</t>
  </si>
  <si>
    <t>丁鱥 (Tinca tinca)</t>
  </si>
  <si>
    <t>金体美鳊 (Abramis brama)</t>
  </si>
  <si>
    <t>绿太阳鱼 (Lepomis cyanellus)</t>
  </si>
  <si>
    <t>黑刺盖太阳鱼 (Pomoxis nigromaculatus)</t>
  </si>
  <si>
    <t>白刺盖太阳鱼 (Pomoxis annularis)</t>
  </si>
  <si>
    <t>红斑太阳鱼 (Lepomis humilis)</t>
  </si>
  <si>
    <t>大口黑鲈 (Micropterus salmoides)</t>
  </si>
  <si>
    <t>斑点叉尾鮰 (Ictalurus punctatus)</t>
  </si>
  <si>
    <t>驼背太阳鱼 (Lepomis gibbosus)</t>
  </si>
  <si>
    <t>水牛鱼 (Ictiobus cyprinellus)</t>
  </si>
  <si>
    <t>小冠太阳鱼 (Lepomis microlophus)</t>
  </si>
  <si>
    <t>蓝鳃太阳鱼 (Lepomis macrochirus)</t>
  </si>
  <si>
    <t>白化叉尾鮰 (Ictalurus punctatus albino)</t>
  </si>
  <si>
    <t>美洲条纹狼鲈 (Morone saxatilis)</t>
  </si>
  <si>
    <t>玻璃梭鲈 (Sander vitreus)</t>
  </si>
  <si>
    <t>北美狗鱼 (Esox masquinongy)</t>
  </si>
  <si>
    <t>弓鳍鱼 (Amia calva)</t>
  </si>
  <si>
    <t>黄鲈 (Perca flavescens)</t>
  </si>
  <si>
    <t>岩钝鲈 (Ambloplites rupestris)</t>
  </si>
  <si>
    <t>金体美鳊小型品系 Golden_Bream</t>
  </si>
  <si>
    <t>梭鲈 (Walleye, Sander vitreus)**</t>
  </si>
  <si>
    <t>遮蔽</t>
  </si>
  <si>
    <t>开放水域</t>
  </si>
  <si>
    <t>水草</t>
  </si>
  <si>
    <t>石头</t>
  </si>
  <si>
    <t>沉木</t>
  </si>
  <si>
    <t>桥墩</t>
  </si>
  <si>
    <t>斑点叉尾鮰（重复）</t>
  </si>
  <si>
    <t>大口黑鲈（重复）</t>
  </si>
  <si>
    <t>水温阈值</t>
  </si>
  <si>
    <t>global_temp_tolerence_width</t>
  </si>
  <si>
    <t>中文文献</t>
  </si>
  <si>
    <t>舒适温度 min (℃)</t>
  </si>
  <si>
    <t>舒适温度 max (℃)</t>
  </si>
  <si>
    <t>fishbase</t>
  </si>
  <si>
    <t>备注及数据来源</t>
  </si>
  <si>
    <t>差额</t>
  </si>
  <si>
    <t>delta温度min</t>
  </si>
  <si>
    <t>delta温度max</t>
  </si>
  <si>
    <t>丁鱥 (如指【鳜】类，常与 Siniperca chuatsi 对应)</t>
  </si>
  <si>
    <t>FishBase 及文献资料</t>
  </si>
  <si>
    <t>FishBase（常见太阳鱼数据）</t>
  </si>
  <si>
    <t>FishBase</t>
  </si>
  <si>
    <t>FishBase（部分记录显示较低温段）</t>
  </si>
  <si>
    <t>（与上条数据一致）</t>
  </si>
  <si>
    <t>（与前述记录一致）</t>
  </si>
  <si>
    <t>后缀</t>
  </si>
  <si>
    <t>枚举</t>
  </si>
  <si>
    <t>权重占比</t>
  </si>
  <si>
    <t>[鱼规格]幼年</t>
  </si>
  <si>
    <t>[鱼规格]成年</t>
  </si>
  <si>
    <t>[鱼规格]奖杯</t>
  </si>
  <si>
    <t>[鱼规格]特殊</t>
  </si>
  <si>
    <t>[鱼规格]传奇</t>
  </si>
  <si>
    <t>鳄雀鳝</t>
  </si>
  <si>
    <t>Alligator Gar</t>
  </si>
  <si>
    <t>美洲红鱼</t>
  </si>
  <si>
    <t>period_crepuscular</t>
    <phoneticPr fontId="3" type="noConversion"/>
  </si>
  <si>
    <t>[水下结构体]深坑</t>
    <phoneticPr fontId="3" type="noConversion"/>
  </si>
  <si>
    <t>[水下结构体]尖脊</t>
    <phoneticPr fontId="3" type="noConversion"/>
  </si>
  <si>
    <t>[水下结构体]断层</t>
    <phoneticPr fontId="3" type="noConversion"/>
  </si>
  <si>
    <t>[水下结构体]岩架</t>
    <phoneticPr fontId="3" type="noConversion"/>
  </si>
  <si>
    <t>[水下结构体]湾子</t>
    <phoneticPr fontId="3" type="noConversion"/>
  </si>
  <si>
    <t>水下结构体]水草</t>
    <phoneticPr fontId="3" type="noConversion"/>
  </si>
  <si>
    <t>水下结构体]石头</t>
    <phoneticPr fontId="3" type="noConversion"/>
  </si>
  <si>
    <t>水下结构体]沉木</t>
    <phoneticPr fontId="3" type="noConversion"/>
  </si>
  <si>
    <t>水下结构体]桥墩</t>
    <phoneticPr fontId="3" type="noConversion"/>
  </si>
  <si>
    <t>钓法（详细版）</t>
  </si>
  <si>
    <t>小蚯蚓浮钓浅滩；小软虫慢收引诱</t>
  </si>
  <si>
    <t>小虾仁/虫饵浮钓中层，超小软饵Jig慢拖</t>
  </si>
  <si>
    <t>小蚯蚓浮钓草边，迷你旋转亮片路亚引诱</t>
  </si>
  <si>
    <t>小虫悬浮钓底层，白色微型Jig头路亚</t>
  </si>
  <si>
    <t>蚯蚓中层浮钓，小型Curly Tail软虫慢收</t>
  </si>
  <si>
    <t>小蚯蚓钓浮，1~2克小亮片或微虫路亚</t>
  </si>
  <si>
    <t>顶水青蛙、软虫德州钓组、中层慢摇软饵</t>
  </si>
  <si>
    <t>腥饵滑漂钓底，发酵玉米或臭鸡肝打窝钓守</t>
  </si>
  <si>
    <t>软塑小鱼路亚慢拖，或顶水蛙型拟饵爆咬</t>
  </si>
  <si>
    <t>同上（腥味浮钓钓底）</t>
  </si>
  <si>
    <t>顶水虫，浅潜摇滚型Crankbait，德州软虫</t>
  </si>
  <si>
    <t>小软虫浮钓底层或迷你Jig头路亚</t>
  </si>
  <si>
    <t>小蚯蚓浮钓中层，小铁片或Curly Tail软虫微路亚</t>
  </si>
  <si>
    <t>小虫悬浮钓浅区，超小亮片速收路亚</t>
  </si>
  <si>
    <t>发酵麦子、玉米粒、面团、红虫钓底</t>
  </si>
  <si>
    <t>发酵麦子/玉米浮钓钓底，轻漂稳守</t>
  </si>
  <si>
    <t>小蚯蚓浮钓，超轻微型软虫缓慢引诱</t>
  </si>
  <si>
    <t>玉米粒浮钓钓底，定点守钓，发窝最佳</t>
  </si>
  <si>
    <t>大型软饵/Spinnerbait高速抖动引诱攻击</t>
  </si>
  <si>
    <t>夜钓白色Jig拖底；虫饵滑漂钓底</t>
  </si>
  <si>
    <t>腥味腌制饵滑漂钓底，黄昏夜钓高效</t>
  </si>
  <si>
    <t>大号Jerkbait/大铁片路亚速收，追打小鱼</t>
  </si>
  <si>
    <t>玉米、小面团浮钓中底层，轻漂</t>
    <phoneticPr fontId="3" type="noConversion"/>
  </si>
  <si>
    <t>name</t>
  </si>
  <si>
    <t>genus</t>
  </si>
  <si>
    <t>scientific_name</t>
  </si>
  <si>
    <t>show_name</t>
  </si>
  <si>
    <t>resource_id</t>
  </si>
  <si>
    <t>legend</t>
  </si>
  <si>
    <t>character</t>
  </si>
  <si>
    <t>speed_bl_slope</t>
  </si>
  <si>
    <t>speed_intercept</t>
  </si>
  <si>
    <t>数据来源/注释</t>
  </si>
  <si>
    <t>fish_redear_sunfish</t>
  </si>
  <si>
    <t>Centrarchidae</t>
  </si>
  <si>
    <t>fish_redear_sunfish_2D</t>
  </si>
  <si>
    <t>否</t>
  </si>
  <si>
    <t>Fierce01</t>
  </si>
  <si>
    <t>缺乏 Redear Sunfish 具体数据。使用太阳鱼科(Centrarchidae)常见鱼种（如蓝鳃）的一般游泳能力作为估计。Fierce01 可能对应特定参数集。</t>
  </si>
  <si>
    <t>fish_buffalo</t>
  </si>
  <si>
    <t>Catostomidae</t>
  </si>
  <si>
    <t>fish_buffalo_2D</t>
  </si>
  <si>
    <t>Fierce02</t>
  </si>
  <si>
    <t>缺乏 Buffalo 具体数据。胭脂鱼科(Catostomidae)游泳能力数据少。基于体型估计，可能比太阳鱼稍快。Fierce02 可能对应特定参数集。</t>
  </si>
  <si>
    <t>fish_bowfin</t>
  </si>
  <si>
    <t>Amiidae</t>
  </si>
  <si>
    <t>fish_bowfin_2D</t>
  </si>
  <si>
    <t>Mild01</t>
  </si>
  <si>
    <t>缺乏 Bowfin 具体数据。弓鳍鱼通常不是高速游泳者。"Mild" 性格暗示速度可能较低。Mild01 可能对应特定参数集。</t>
  </si>
  <si>
    <t>fish_yellow_perch</t>
  </si>
  <si>
    <t>Percidae</t>
  </si>
  <si>
    <t>fish_yellow_perch_2D</t>
  </si>
  <si>
    <t>Fierce03</t>
  </si>
  <si>
    <t>缺乏 Yellow Perch 具体数据。鲈科(Percidae)鱼类游泳能力变化大。基于其掠食性，估计速度中等偏上。Fierce03 可能对应特定参数集。</t>
  </si>
  <si>
    <t>fish_channel_catfish</t>
  </si>
  <si>
    <t>Ictaluridae</t>
  </si>
  <si>
    <t>fish_channel_catfish_2D</t>
  </si>
  <si>
    <t>Fierce04</t>
  </si>
  <si>
    <t>文献[15, 34]报道 Ucrit 约 52-59 cm/s (100-130g, 25°C)，约合 2.5-3.0 BL/s。取中间值。Fierce04 可能对应此参数集。</t>
  </si>
  <si>
    <t>fish_muskellunge</t>
  </si>
  <si>
    <t>Esocidae</t>
  </si>
  <si>
    <t>fish_muskellunge_2D</t>
  </si>
  <si>
    <t>Fierce05</t>
  </si>
  <si>
    <t>缺乏 Muskellunge 具体数据。狗鱼(Esocidae)以爆发速度著称，持续速度可能中等偏上。Fierce05 可能对应特定参数集。</t>
  </si>
  <si>
    <t>fish_alewife</t>
  </si>
  <si>
    <t>Clupeidae</t>
  </si>
  <si>
    <t>fish_alewife_2D</t>
  </si>
  <si>
    <t>Fierce06</t>
  </si>
  <si>
    <t>缺乏 Alewife 具体数据。鲱科(Clupeidae)鱼类通常集群游泳，速度中等。Fierce06 可能对应特定参数集。</t>
  </si>
  <si>
    <t>fish_striped_bass</t>
  </si>
  <si>
    <t>Moronidae</t>
  </si>
  <si>
    <t>fish_striped_bass_2D</t>
  </si>
  <si>
    <t>Fierce07</t>
  </si>
  <si>
    <t>缺乏 Striped Bass 具体数据。狼鲈科(Moronidae)是较强的游泳者。Fierce07 可能对应特定参数集。</t>
  </si>
  <si>
    <t>fish_blacktail_shiner</t>
  </si>
  <si>
    <t>Leuciscidae</t>
  </si>
  <si>
    <t>迷人真小鲤</t>
  </si>
  <si>
    <t>fish_blacktail_shiner_2D</t>
  </si>
  <si>
    <t>Fierce08</t>
  </si>
  <si>
    <t>缺乏 Blacktail Shiner 具体数据。小型鲤科(Leuciscidae)鱼类速度通常不高。Fierce08 可能对应特定参数集。</t>
  </si>
  <si>
    <t>fish_brook_trout</t>
  </si>
  <si>
    <t>Salmonidae</t>
  </si>
  <si>
    <t>fish_brook_trout_2D</t>
  </si>
  <si>
    <t>Fierce09</t>
  </si>
  <si>
    <t>缺乏 Brook Trout 具体数据。鲑科(Salmonidae)鱼类通常游泳能力较强，与虹鳟类似。Fierce09 可能对应特定参数集。</t>
  </si>
  <si>
    <t>fish_tench</t>
  </si>
  <si>
    <t>Tincidae</t>
  </si>
  <si>
    <t>fish_tench_2D</t>
  </si>
  <si>
    <t>Fierce10</t>
  </si>
  <si>
    <t>缺乏 Tench 具体数据。丁鱥通常生活在静水或缓流，游泳能力可能不突出。Fierce10 可能对应特定参数集。</t>
  </si>
  <si>
    <t>fish_freshwater_drum</t>
  </si>
  <si>
    <t>Sciaenidae</t>
  </si>
  <si>
    <t>fish_freshwater_drum_2D</t>
  </si>
  <si>
    <t>Fierce11</t>
  </si>
  <si>
    <t>缺乏 Freshwater Drum 具体数据。石首鱼科(Sciaenidae)多为底栖或近底栖，持续游泳能力可能一般。Fierce11 可能对应特定参数集。</t>
  </si>
  <si>
    <t>fish_largemouth_bass</t>
  </si>
  <si>
    <t>fish_largemouth_bass_2D</t>
  </si>
  <si>
    <t>Fierce12</t>
  </si>
  <si>
    <t>文献[11, 13]报道 Ucrit 约 1.2-2.2 BL/s (取决于温度)。取中间偏上值。Fierce12 可能对应此参数集。</t>
  </si>
  <si>
    <t>fish_spotted_bass</t>
  </si>
  <si>
    <t>fish_spotted_bass_2D</t>
  </si>
  <si>
    <t>Fierce13</t>
  </si>
  <si>
    <t>缺乏 Spotted Bass 具体数据。与大口黑鲈同属，游泳能力可能相似。Fierce13 可能对应特定参数集。</t>
  </si>
  <si>
    <t>fish_white_crappie</t>
  </si>
  <si>
    <t>fish_white_crappie_2D</t>
  </si>
  <si>
    <t>Fierce14</t>
  </si>
  <si>
    <t>缺乏 Crappie 具体数据。刺盖太阳鱼属(Pomoxis)游泳能力可能略低于黑鲈属(Micropterus)。Fierce14 可能对应特定参数集。</t>
  </si>
  <si>
    <t>fish_rock_bass</t>
  </si>
  <si>
    <t>fish_rock_bass_2D</t>
  </si>
  <si>
    <t>Fierce15</t>
  </si>
  <si>
    <t>缺乏 Rock Bass 具体数据。钝鲈属(Ambloplites)游泳能力估计介于太阳鱼和黑鲈之间。Fierce15 可能对应特定参数集。</t>
  </si>
  <si>
    <t>fish_smallmouth_bass</t>
  </si>
  <si>
    <t>fish_smallmouth_bass_2D</t>
  </si>
  <si>
    <t>Fierce16</t>
  </si>
  <si>
    <t>缺乏 Smallmouth Bass 具体数据。通常认为比大口黑鲈更适应流水，游泳能力可能稍强。Fierce16 可能对应特定参数集。</t>
  </si>
  <si>
    <t>fish_black_crappie</t>
  </si>
  <si>
    <t>fish_black_crappie_2D</t>
  </si>
  <si>
    <t>Fierce17</t>
  </si>
  <si>
    <t>缺乏 Crappie 具体数据。与 White Crappie 类似。Fierce17 可能对应特定参数集。</t>
  </si>
  <si>
    <t>fish_pumpkinseed_sunfish</t>
  </si>
  <si>
    <t>fish_pumpkinseed_sunfish_2D</t>
  </si>
  <si>
    <t>是</t>
  </si>
  <si>
    <t>Fierce18</t>
  </si>
  <si>
    <t>缺乏 Pumpkinseed 具体数据。典型的太阳鱼(Lepomis)，游泳能力估计与 Redear Sunfish 类似。Fierce18 可能对应特定参数集。</t>
  </si>
  <si>
    <t>fish_green_sunfish</t>
  </si>
  <si>
    <t>fish_green_sunfish_2D</t>
  </si>
  <si>
    <t>Fierce19</t>
  </si>
  <si>
    <t>缺乏 Green Sunfish 具体数据。典型的太阳鱼(Lepomis)。Fierce19 可能对应特定参数集。</t>
  </si>
  <si>
    <t>fish_redspotted_sunfish</t>
  </si>
  <si>
    <t>fish_redspotted_sunfish_2D</t>
  </si>
  <si>
    <t>Fierce20</t>
  </si>
  <si>
    <t>缺乏 Redspotted Sunfish 具体数据。典型的太阳鱼(Lepomis)。Fierce20 可能对应特定参数集。</t>
  </si>
  <si>
    <t>fish_chain_pickerel</t>
  </si>
  <si>
    <t>fish_chain_pickerel_2D</t>
  </si>
  <si>
    <t>Fierce21</t>
  </si>
  <si>
    <t>缺乏 Chain Pickerel 具体数据。狗鱼(Esocidae)，持续速度估计略低于 Muskellunge。Fierce21 可能对应特定参数集。</t>
  </si>
  <si>
    <t>fish_sauger</t>
  </si>
  <si>
    <t>fish_sauger_2D</t>
  </si>
  <si>
    <t>Fierce22</t>
  </si>
  <si>
    <t>缺乏 Sauger 具体数据。梭鲈属(Sander)，游泳能力强，可能略低于 Walleye。Fierce22 可能对应特定参数集。</t>
  </si>
  <si>
    <t>fish_walleye</t>
  </si>
  <si>
    <t>fish_walleye_2D</t>
  </si>
  <si>
    <t>Fierce23</t>
  </si>
  <si>
    <t>缺乏 Walleye 具体数据。梭鲈属(Sander)，游泳能力强。Fierce23 可能对应特定参数集。</t>
  </si>
  <si>
    <t>fish_rainbow_trout</t>
  </si>
  <si>
    <t>fish_rainbow_trout_2D</t>
  </si>
  <si>
    <t>Fierce24</t>
  </si>
  <si>
    <t>文献[6, 16, 24, 31]报道 Ucrit/Uopt 约 1.5-3 BL/s (取决于大小、温度)。取一个代表性值。Fierce24 可能对应此参数集。</t>
  </si>
  <si>
    <t>fish_golden_trout</t>
  </si>
  <si>
    <t>fish_golden_trout_2D</t>
  </si>
  <si>
    <t>Fierce25</t>
  </si>
  <si>
    <t>缺乏 Golden Trout 具体数据。虹鳟的亚种或近亲，游泳能力估计相似。Fierce25 可能对应特定参数集。</t>
  </si>
  <si>
    <t>fish_bluegill_sunfish</t>
  </si>
  <si>
    <t>fish_bluegill_2D</t>
  </si>
  <si>
    <t>Fierce26</t>
  </si>
  <si>
    <t>缺乏 Bluegill 具体数据。典型的太阳鱼(Lepomis)。Fierce26 可能对应特定参数集。</t>
  </si>
  <si>
    <t>fish_american_eel</t>
  </si>
  <si>
    <t>Anguillidae</t>
  </si>
  <si>
    <t>fish_american_eel_2D</t>
  </si>
  <si>
    <t>Fierce27</t>
  </si>
  <si>
    <t>鳗鲡型(Anguilliform)游泳通常效率不高，持续速度较低。Fierce27 可能对应特定参数集。</t>
  </si>
  <si>
    <t>fish_bream</t>
  </si>
  <si>
    <t>Cyprinidae</t>
  </si>
  <si>
    <t>fish_bream_2D</t>
  </si>
  <si>
    <t>Fierce28</t>
  </si>
  <si>
    <t>缺乏 Bream (通常指 Abramis brama 或类似鲤科鱼) 具体数据。鲤科(Cyprinidae)速度中等。Fierce28 可能对应特定参数集。</t>
  </si>
  <si>
    <t>fish_golden_bream</t>
  </si>
  <si>
    <t>fish_golden_bream_2D</t>
  </si>
  <si>
    <t>Fierce29</t>
  </si>
  <si>
    <t>缺乏 Golden Bream 具体数据。可能是 Bream 的变种或近亲，参数估计相同。Fierce29 可能对应特定参数集。</t>
  </si>
  <si>
    <t>fish_longback_dace</t>
  </si>
  <si>
    <t>fish_longback_dace_2D</t>
  </si>
  <si>
    <t>Fierce30</t>
  </si>
  <si>
    <t>缺乏 Longback Dace 具体数据。雅罗鱼亚科(Leuciscinae)的小型鱼类，速度估计不高。Fierce30 可能对应特定参数集。</t>
  </si>
  <si>
    <t>fish_flathead_catfish</t>
  </si>
  <si>
    <t>Flathead Catfish</t>
  </si>
  <si>
    <t>铲鮰</t>
  </si>
  <si>
    <t>fish_flathead_catfish_2D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</si>
  <si>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。缺乏 Flathead Catfish 具体数据。底栖性强，持续游泳能力可能不如 Channel Catfish。</t>
    </r>
    <r>
      <rPr>
        <b/>
        <sz val="11"/>
        <color theme="1"/>
        <rFont val="等线"/>
        <family val="3"/>
        <charset val="134"/>
        <scheme val="minor"/>
      </rPr>
      <t>使用 Fierce01 参数集 (与 Redear Sunfish 相同?)</t>
    </r>
    <r>
      <rPr>
        <sz val="11"/>
        <color theme="1"/>
        <rFont val="等线"/>
        <family val="3"/>
        <charset val="134"/>
        <scheme val="minor"/>
      </rPr>
      <t>。</t>
    </r>
  </si>
  <si>
    <t>fish_northern_pike</t>
  </si>
  <si>
    <t>fish_northern_pike_2D</t>
  </si>
  <si>
    <r>
      <t>属科错误，应为 Esocidae</t>
    </r>
    <r>
      <rPr>
        <sz val="11"/>
        <color theme="1"/>
        <rFont val="等线"/>
        <family val="3"/>
        <charset val="134"/>
        <scheme val="minor"/>
      </rPr>
      <t>。缺乏 Northern Pike 具体数据。狗鱼类。</t>
    </r>
    <r>
      <rPr>
        <b/>
        <sz val="11"/>
        <color theme="1"/>
        <rFont val="等线"/>
        <family val="3"/>
        <charset val="134"/>
        <scheme val="minor"/>
      </rPr>
      <t>使用 Fierce01 参数集 (与 Redear Sunfish 相同?)</t>
    </r>
    <r>
      <rPr>
        <sz val="11"/>
        <color theme="1"/>
        <rFont val="等线"/>
        <family val="3"/>
        <charset val="134"/>
        <scheme val="minor"/>
      </rPr>
      <t>。这与前面狗鱼(Fierce05, Fierce21)的估计不符，反映了游戏参数设定的可能。</t>
    </r>
  </si>
  <si>
    <t>fish_redfin_pickerel</t>
  </si>
  <si>
    <t>Redfin Pickerel</t>
  </si>
  <si>
    <t>红鳍狗鱼</t>
  </si>
  <si>
    <t>fish_redfin_pickerel_2D</t>
  </si>
  <si>
    <r>
      <t>属科错误，应为 Esocidae</t>
    </r>
    <r>
      <rPr>
        <sz val="11"/>
        <color theme="1"/>
        <rFont val="等线"/>
        <family val="3"/>
        <charset val="134"/>
        <scheme val="minor"/>
      </rPr>
      <t>。缺乏 Redfin Pickerel 具体数据。狗鱼类。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</si>
  <si>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fish_blue_catfish</t>
  </si>
  <si>
    <t>蓝鲶鱼（换皮）</t>
  </si>
  <si>
    <t>fish_blue_catfish_2D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</si>
  <si>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 Channel Catfish (Fierce04) 的参数不同，显示 Fierce01 可能是一个通用或默认参数集。</t>
    </r>
  </si>
  <si>
    <t>fish_black_bullhead_catfish</t>
  </si>
  <si>
    <t>Black Bullhead Catfish</t>
  </si>
  <si>
    <t>黑鮰（换皮）</t>
  </si>
  <si>
    <t>fish_black_bullhead_catfish_2D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</si>
  <si>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</si>
  <si>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fish_white_channel_catfish</t>
  </si>
  <si>
    <t>白化叉尾鮰（换皮）</t>
  </si>
  <si>
    <t>fish_white_channel_catfish_2D</t>
  </si>
  <si>
    <t>fish_bigmouth_buffalo</t>
  </si>
  <si>
    <t>Bigmouth Buffalo</t>
  </si>
  <si>
    <t>大口牛胭脂鱼</t>
  </si>
  <si>
    <t>fish_bigmouth_buffalo_2D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</si>
  <si>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。缺乏 Bigmouth Buffalo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。这与前面的 Buffalo (Fierce02) 不同。</t>
    </r>
  </si>
  <si>
    <t>fish_shortnose_sturgeon</t>
  </si>
  <si>
    <t>Acipenseridae</t>
  </si>
  <si>
    <t>Shortnose Sturgeon</t>
  </si>
  <si>
    <t>短吻鲟</t>
  </si>
  <si>
    <t>fish_shortnose_sturgeon_2D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</si>
  <si>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。文献[40]有 Ucrit 研究但未给出具体 BL/s 值。鲟鱼通常不是高速持续游泳者。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</si>
  <si>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fish_atlantic_sturgeon</t>
  </si>
  <si>
    <t>fish_atlantic_sturgeon_2D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</si>
  <si>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。缺乏 Atlantic Sturgeon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</si>
  <si>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fish_brown_trout</t>
  </si>
  <si>
    <t>Brown Trout</t>
  </si>
  <si>
    <t>褐鳟</t>
  </si>
  <si>
    <t>fish_brown_trout_2D</t>
  </si>
  <si>
    <r>
      <t>缺乏 Brown Trout 具体数据。鲑科鱼类游泳能力强。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。这与虹鳟(Fierce24)的参数不同。</t>
    </r>
  </si>
  <si>
    <t>fish_golden_shiner</t>
  </si>
  <si>
    <t>Golden Shiner</t>
  </si>
  <si>
    <t>金体美鳊（换皮）</t>
  </si>
  <si>
    <t>fish_golden_shiner_2D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</si>
  <si>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。换皮鱼 (基准可能是 Bream 或 Common Shiner?)。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</si>
  <si>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fish_red_drum</t>
  </si>
  <si>
    <t>美国红鱼</t>
  </si>
  <si>
    <t>fish_red_drum_2D</t>
  </si>
  <si>
    <r>
      <t>属科错误，应为 Sciaenidae</t>
    </r>
    <r>
      <rPr>
        <sz val="11"/>
        <color theme="1"/>
        <rFont val="等线"/>
        <family val="3"/>
        <charset val="134"/>
        <scheme val="minor"/>
      </rPr>
      <t>。缺乏 Red Drum 具体数据。石首鱼科。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</si>
  <si>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fish_brown_bullhead</t>
  </si>
  <si>
    <t>Brown Bullhead</t>
  </si>
  <si>
    <t>云斑鮰（换皮）</t>
  </si>
  <si>
    <t>fish_brown_bullhead_2D</t>
  </si>
  <si>
    <t>fish_cichla_ocellaris</t>
  </si>
  <si>
    <t>Cichlidae</t>
  </si>
  <si>
    <t>Cichla Ocellaris</t>
  </si>
  <si>
    <t>眼点丽鱼</t>
  </si>
  <si>
    <t>fish_cichla_ocellaris_2D</t>
  </si>
  <si>
    <r>
      <t>属科错误，应为 Cichlidae</t>
    </r>
    <r>
      <rPr>
        <sz val="11"/>
        <color theme="1"/>
        <rFont val="等线"/>
        <family val="3"/>
        <charset val="134"/>
        <scheme val="minor"/>
      </rPr>
      <t>。缺乏 Cichla Ocellaris 具体数据。慈鲷科鱼类。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</si>
  <si>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fish_white_sturgeon01</t>
  </si>
  <si>
    <t>White Sturgeon 01</t>
  </si>
  <si>
    <t>高首鲟</t>
  </si>
  <si>
    <t>fish_white_sturgeon01_2D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</si>
  <si>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。缺乏 White Sturgeon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</si>
  <si>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fish_white_sturgeon02</t>
  </si>
  <si>
    <t>White Sturgeon 02</t>
  </si>
  <si>
    <t>白化高首鲟</t>
  </si>
  <si>
    <t>fish_white_sturgeon02_2D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</si>
  <si>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</si>
  <si>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fish_steelhead</t>
  </si>
  <si>
    <t>Steelhead</t>
  </si>
  <si>
    <t>fish_steelhead_2D</t>
  </si>
  <si>
    <r>
      <t>Steelhead 是虹鳟的回游形态，游泳能力强。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。这与虹鳟(Fierce24)的参数不同。</t>
    </r>
  </si>
  <si>
    <t>fish_alligator_gar</t>
  </si>
  <si>
    <t>Lepisosteidae</t>
  </si>
  <si>
    <t>fish_alligator_gar_2D</t>
  </si>
  <si>
    <r>
      <t>属科错误，应为 Lepisosteidae</t>
    </r>
    <r>
      <rPr>
        <sz val="11"/>
        <color theme="1"/>
        <rFont val="等线"/>
        <family val="3"/>
        <charset val="134"/>
        <scheme val="minor"/>
      </rPr>
      <t>。缺乏 Alligator Gar 具体数据。雀鳝游泳速度通常不快。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</si>
  <si>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fish_hardhead</t>
  </si>
  <si>
    <t>Hardhead</t>
  </si>
  <si>
    <t>臼齿鱼</t>
  </si>
  <si>
    <t>fish_hardhead_2D</t>
  </si>
  <si>
    <r>
      <t>属科错误，应为 Cyprinidae</t>
    </r>
    <r>
      <rPr>
        <sz val="11"/>
        <color theme="1"/>
        <rFont val="等线"/>
        <family val="3"/>
        <charset val="134"/>
        <scheme val="minor"/>
      </rPr>
      <t>。缺乏 Hardhead (Mylopharodon conocephalus) 具体数据。鲤科鱼。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</si>
  <si>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fish_chiselmouth</t>
  </si>
  <si>
    <t>Chiselmouth</t>
  </si>
  <si>
    <t>美洲锐唇鲷</t>
  </si>
  <si>
    <t>fish_chiselmouth_2D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</si>
  <si>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Chiselmouth (Acrocheilus alutaceus)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</si>
  <si>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fish_blue_sucker</t>
  </si>
  <si>
    <t>Blue Sucker</t>
  </si>
  <si>
    <t>长背亚口鱼（换皮）</t>
  </si>
  <si>
    <t>fish_blue_sucker_2D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</si>
  <si>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。换皮鱼 (基准 Yaqui Sucker?)。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</si>
  <si>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fish_american_paddlefish</t>
  </si>
  <si>
    <t>Polyodontidae</t>
  </si>
  <si>
    <t>fish_american_paddlefish_2D</t>
  </si>
  <si>
    <r>
      <t>属科错误，应为 Polyodontidae</t>
    </r>
    <r>
      <rPr>
        <sz val="11"/>
        <color theme="1"/>
        <rFont val="等线"/>
        <family val="3"/>
        <charset val="134"/>
        <scheme val="minor"/>
      </rPr>
      <t>。缺乏 Paddlefish 具体数据。滤食性，持续游泳速度可能不快。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</si>
  <si>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fish_spotted_gar</t>
  </si>
  <si>
    <t>Spotted Gar</t>
  </si>
  <si>
    <t>斑点雀鳝（换皮）</t>
  </si>
  <si>
    <t>fish_spotted_gar _2D</t>
  </si>
  <si>
    <r>
      <t>属科错误，应为 Lepisosteidae</t>
    </r>
    <r>
      <rPr>
        <sz val="11"/>
        <color theme="1"/>
        <rFont val="等线"/>
        <family val="3"/>
        <charset val="134"/>
        <scheme val="minor"/>
      </rPr>
      <t>。换皮鱼 (基准 Alligator Gar)。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</si>
  <si>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fish_white_alligator_gar</t>
  </si>
  <si>
    <t>White Alligator Gar</t>
  </si>
  <si>
    <t>白金火箭（换皮）</t>
  </si>
  <si>
    <t>fish_white_alligator_gar_2D</t>
  </si>
  <si>
    <t>fish_florida_gar</t>
  </si>
  <si>
    <t>Florida Gar</t>
  </si>
  <si>
    <t>佛罗里达雀鳝（换皮）</t>
  </si>
  <si>
    <t>fish_florida_gar_2D</t>
  </si>
  <si>
    <t>fish_cutthroat_trout</t>
  </si>
  <si>
    <t>Cutthroat Trout</t>
  </si>
  <si>
    <t>白马切喉鳟</t>
  </si>
  <si>
    <t>fish_cutthroat_trout_2D</t>
  </si>
  <si>
    <r>
      <t>缺乏 Cutthroat Trout 具体数据。鲑科鱼类。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。这与虹鳟(Fierce24)参数不同。</t>
    </r>
  </si>
  <si>
    <t>fish_tennessee_shiner</t>
  </si>
  <si>
    <t>Tennessee Shiner</t>
  </si>
  <si>
    <t>露仙美鱥（换皮)</t>
  </si>
  <si>
    <t>fish_tennessee_shiner_2D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</si>
  <si>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。换皮鱼 (基准 Hornyhead Chub?)。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</si>
  <si>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fish_river_chub</t>
  </si>
  <si>
    <t>River Chub</t>
  </si>
  <si>
    <t>小须美鱥</t>
  </si>
  <si>
    <t>fish_river_chub_2D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</si>
  <si>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River Chub 具体数据。美鱥属(Nocomis)。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</si>
  <si>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fish_hornyhead_chub</t>
  </si>
  <si>
    <t>Hornyhead Chub</t>
  </si>
  <si>
    <t>双点美鱥</t>
  </si>
  <si>
    <t>fish_hornyhead_chub_2D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</si>
  <si>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Hornyhead Chub 具体数据。美鱥属(Nocomis)。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</si>
  <si>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fish_common_shiner</t>
  </si>
  <si>
    <t>Common Shiner</t>
  </si>
  <si>
    <t>fish_common_shiner_2D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</si>
  <si>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Common Shiner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</si>
  <si>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fish_yaqui_sucker</t>
  </si>
  <si>
    <t>Yaqui Sucker</t>
  </si>
  <si>
    <t>白亚口鱼</t>
  </si>
  <si>
    <t>fish_yaqui_sucker_2D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</si>
  <si>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。缺乏 Yaqui Sucker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</si>
  <si>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[水下结构体]泥底</t>
    <phoneticPr fontId="3" type="noConversion"/>
  </si>
  <si>
    <t>[水下结构体]碎石底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</si>
</sst>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rgb="FF9CDCFE"/>
      <name val="Consolas"/>
      <family val="3"/>
    </font>
    <font>
      <b/>
      <sz val="10"/>
      <color theme="1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rgb="FF1F232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</font>
    <font>
      <sz val="12"/>
      <color theme="1"/>
      <name val="Segoe UI"/>
      <family val="2"/>
    </font>
    <font>
      <sz val="12"/>
      <color theme="1"/>
      <name val="Segoe UI"/>
      <family val="2"/>
    </font>
    <font>
      <b/>
      <sz val="11"/>
      <name val="等线"/>
      <family val="3"/>
      <charset val="134"/>
    </font>
    <font>
      <sz val="11"/>
      <color rgb="FFFF0000"/>
      <name val="等线"/>
      <family val="2"/>
      <scheme val="minor"/>
    </font>
    <font>
      <i/>
      <sz val="11"/>
      <color theme="1"/>
      <name val="等线"/>
      <family val="3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1EA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0D7DE"/>
      </left>
      <right/>
      <top style="medium">
        <color rgb="FFD0D7DE"/>
      </top>
      <bottom/>
      <diagonal/>
    </border>
    <border>
      <left style="medium">
        <color rgb="FFD0D7DE"/>
      </left>
      <right style="medium">
        <color rgb="FFD0D7DE"/>
      </right>
      <top style="medium">
        <color rgb="FFD0D7DE"/>
      </top>
      <bottom/>
      <diagonal/>
    </border>
    <border>
      <left style="medium">
        <color rgb="FFD0D7DE"/>
      </left>
      <right/>
      <top style="medium">
        <color rgb="FFD0D7DE"/>
      </top>
      <bottom style="medium">
        <color rgb="FFD0D7DE"/>
      </bottom>
      <diagonal/>
    </border>
    <border>
      <left style="medium">
        <color rgb="FFD0D7DE"/>
      </left>
      <right style="medium">
        <color rgb="FFD0D7DE"/>
      </right>
      <top style="medium">
        <color rgb="FFD0D7DE"/>
      </top>
      <bottom style="medium">
        <color rgb="FFD0D7D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3" fillId="0" borderId="0"/>
    <xf numFmtId="0" fontId="1" fillId="0" borderId="0">
      <alignment vertical="center"/>
    </xf>
    <xf numFmtId="0" fontId="1" fillId="8" borderId="7">
      <alignment vertical="center"/>
    </xf>
    <xf numFmtId="0" fontId="4" fillId="0" borderId="0"/>
  </cellStyleXfs>
  <cellXfs count="82">
    <xf numFmtId="0" fontId="0" fillId="0" borderId="0" xfId="0"/>
    <xf numFmtId="0" fontId="2" fillId="0" borderId="0" xfId="0" applyFont="1"/>
    <xf numFmtId="0" fontId="0" fillId="0" borderId="1" xfId="0" applyBorder="1" applyAlignment="1">
      <alignment vertical="center" wrapText="1"/>
    </xf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4" fillId="0" borderId="0" xfId="0" applyFont="1"/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left" vertical="center"/>
    </xf>
    <xf numFmtId="0" fontId="5" fillId="0" borderId="1" xfId="0" applyFont="1" applyBorder="1"/>
    <xf numFmtId="0" fontId="0" fillId="2" borderId="1" xfId="0" applyFill="1" applyBorder="1"/>
    <xf numFmtId="58" fontId="0" fillId="0" borderId="1" xfId="0" applyNumberFormat="1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2" fillId="2" borderId="0" xfId="0" applyFont="1" applyFill="1"/>
    <xf numFmtId="0" fontId="13" fillId="0" borderId="0" xfId="1" applyAlignment="1">
      <alignment vertical="center" wrapText="1"/>
    </xf>
    <xf numFmtId="0" fontId="8" fillId="3" borderId="1" xfId="0" applyFont="1" applyFill="1" applyBorder="1" applyAlignment="1">
      <alignment vertical="center"/>
    </xf>
    <xf numFmtId="0" fontId="9" fillId="3" borderId="1" xfId="0" applyFont="1" applyFill="1" applyBorder="1"/>
    <xf numFmtId="0" fontId="10" fillId="0" borderId="1" xfId="0" applyFont="1" applyBorder="1"/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7" borderId="3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6" fillId="7" borderId="3" xfId="0" applyFont="1" applyFill="1" applyBorder="1" applyAlignment="1">
      <alignment horizontal="left" vertical="center"/>
    </xf>
    <xf numFmtId="0" fontId="16" fillId="7" borderId="4" xfId="0" applyFont="1" applyFill="1" applyBorder="1" applyAlignment="1">
      <alignment horizontal="left" vertical="center"/>
    </xf>
    <xf numFmtId="0" fontId="16" fillId="7" borderId="5" xfId="0" applyFont="1" applyFill="1" applyBorder="1" applyAlignment="1">
      <alignment horizontal="left" vertical="center"/>
    </xf>
    <xf numFmtId="0" fontId="16" fillId="7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2" applyFont="1">
      <alignment vertical="center"/>
    </xf>
    <xf numFmtId="0" fontId="1" fillId="0" borderId="0" xfId="2">
      <alignment vertical="center"/>
    </xf>
    <xf numFmtId="0" fontId="17" fillId="0" borderId="8" xfId="0" applyFont="1" applyBorder="1" applyAlignment="1">
      <alignment horizontal="center" vertical="top"/>
    </xf>
    <xf numFmtId="1" fontId="0" fillId="0" borderId="0" xfId="0" applyNumberFormat="1"/>
    <xf numFmtId="0" fontId="2" fillId="0" borderId="8" xfId="0" applyFont="1" applyBorder="1" applyAlignment="1">
      <alignment wrapText="1"/>
    </xf>
    <xf numFmtId="0" fontId="4" fillId="0" borderId="8" xfId="0" applyFont="1" applyBorder="1"/>
    <xf numFmtId="0" fontId="4" fillId="0" borderId="8" xfId="0" applyFont="1" applyBorder="1" applyAlignment="1">
      <alignment horizontal="left" vertical="center"/>
    </xf>
    <xf numFmtId="0" fontId="5" fillId="0" borderId="8" xfId="0" applyFont="1" applyBorder="1"/>
    <xf numFmtId="0" fontId="4" fillId="2" borderId="8" xfId="0" applyFont="1" applyFill="1" applyBorder="1"/>
    <xf numFmtId="0" fontId="18" fillId="0" borderId="1" xfId="0" applyFont="1" applyBorder="1"/>
    <xf numFmtId="0" fontId="0" fillId="0" borderId="8" xfId="0" applyBorder="1"/>
    <xf numFmtId="0" fontId="0" fillId="2" borderId="8" xfId="0" applyFill="1" applyBorder="1"/>
    <xf numFmtId="0" fontId="4" fillId="0" borderId="8" xfId="0" applyFont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4" applyFont="1" applyAlignment="1">
      <alignment horizontal="left" vertical="center"/>
    </xf>
    <xf numFmtId="0" fontId="4" fillId="0" borderId="0" xfId="4" applyAlignment="1">
      <alignment horizontal="left" vertical="center"/>
    </xf>
    <xf numFmtId="0" fontId="19" fillId="0" borderId="0" xfId="4" applyFont="1" applyAlignment="1">
      <alignment horizontal="left" vertical="center"/>
    </xf>
    <xf numFmtId="0" fontId="20" fillId="0" borderId="1" xfId="0" applyFont="1" applyBorder="1" applyAlignment="1">
      <alignment wrapText="1"/>
    </xf>
    <xf numFmtId="0" fontId="21" fillId="0" borderId="1" xfId="0" applyFont="1" applyBorder="1" applyAlignment="1">
      <alignment vertical="center" wrapText="1"/>
    </xf>
    <xf numFmtId="0" fontId="21" fillId="0" borderId="8" xfId="0" applyFont="1" applyBorder="1" applyAlignment="1">
      <alignment horizontal="center" wrapText="1"/>
    </xf>
    <xf numFmtId="0" fontId="20" fillId="0" borderId="1" xfId="0" applyFont="1" applyBorder="1"/>
    <xf numFmtId="0" fontId="21" fillId="0" borderId="1" xfId="0" applyFont="1" applyBorder="1"/>
    <xf numFmtId="0" fontId="21" fillId="2" borderId="1" xfId="0" applyFont="1" applyFill="1" applyBorder="1"/>
    <xf numFmtId="0" fontId="20" fillId="0" borderId="0" xfId="0" applyFont="1"/>
    <xf numFmtId="0" fontId="21" fillId="0" borderId="0" xfId="0" applyFont="1"/>
  </cellXfs>
  <cellStyles count="5">
    <cellStyle name="常规" xfId="0" builtinId="0"/>
    <cellStyle name="常规 2" xfId="2" xr:uid="{00000000-0005-0000-0000-000002000000}"/>
    <cellStyle name="常规 3" xfId="4" xr:uid="{B39DD86F-0EAE-47E1-9CE3-6FB05799010A}"/>
    <cellStyle name="超链接" xfId="1" builtinId="8"/>
    <cellStyle name="注释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fishkis.com/how-does-barometric-pressure-affect-fishing/?utm_source=chatgpt.com" TargetMode="External"/><Relationship Id="rId13" Type="http://schemas.openxmlformats.org/officeDocument/2006/relationships/hyperlink" Target="https://fishkis.com/how-does-barometric-pressure-affect-fishing/?utm_source=chatgpt.com" TargetMode="External"/><Relationship Id="rId18" Type="http://schemas.openxmlformats.org/officeDocument/2006/relationships/hyperlink" Target="https://fishkis.com/how-does-barometric-pressure-affect-fishing/?utm_source=chatgpt.com" TargetMode="External"/><Relationship Id="rId3" Type="http://schemas.openxmlformats.org/officeDocument/2006/relationships/hyperlink" Target="https://inthespread.com/blog/weather-patterns-fishing-how-barometric-pressure-affects-fish-behavior-346?utm_source=chatgpt.com" TargetMode="External"/><Relationship Id="rId21" Type="http://schemas.openxmlformats.org/officeDocument/2006/relationships/hyperlink" Target="https://www.bemidjistate.edu/directory/wp-content/uploads/sites/16/2023/02/2014-VanderWeyst-D.-The-effect-of-barometric-pressure-on-feeding-activity-of-yellow-perch..pdf?utm_source=chatgpt.com" TargetMode="External"/><Relationship Id="rId7" Type="http://schemas.openxmlformats.org/officeDocument/2006/relationships/hyperlink" Target="https://www.in-fisherman.com/editorial/barometric-pressure-and-bass/153689?utm_source=chatgpt.com" TargetMode="External"/><Relationship Id="rId12" Type="http://schemas.openxmlformats.org/officeDocument/2006/relationships/hyperlink" Target="https://inthespread.com/blog/weather-patterns-fishing-how-barometric-pressure-affects-fish-behavior-346?utm_source=chatgpt.com" TargetMode="External"/><Relationship Id="rId17" Type="http://schemas.openxmlformats.org/officeDocument/2006/relationships/hyperlink" Target="https://inthespread.com/blog/weather-patterns-fishing-how-barometric-pressure-affects-fish-behavior-346?utm_source=chatgpt.com" TargetMode="External"/><Relationship Id="rId2" Type="http://schemas.openxmlformats.org/officeDocument/2006/relationships/hyperlink" Target="https://fishkis.com/how-does-barometric-pressure-affect-fishing/?utm_source=chatgpt.com" TargetMode="External"/><Relationship Id="rId16" Type="http://schemas.openxmlformats.org/officeDocument/2006/relationships/hyperlink" Target="https://inthespread.com/blog/weather-patterns-fishing-how-barometric-pressure-affects-fish-behavior-346?utm_source=chatgpt.com" TargetMode="External"/><Relationship Id="rId20" Type="http://schemas.openxmlformats.org/officeDocument/2006/relationships/hyperlink" Target="https://inthespread.com/blog/weather-patterns-fishing-how-barometric-pressure-affects-fish-behavior-346?utm_source=chatgpt.com" TargetMode="External"/><Relationship Id="rId1" Type="http://schemas.openxmlformats.org/officeDocument/2006/relationships/hyperlink" Target="https://strikeandcatch.com/best-weather-for-tench-fishing/?utm_source=chatgpt.com" TargetMode="External"/><Relationship Id="rId6" Type="http://schemas.openxmlformats.org/officeDocument/2006/relationships/hyperlink" Target="https://inthespread.com/blog/weather-patterns-fishing-how-barometric-pressure-affects-fish-behavior-346?utm_source=chatgpt.com" TargetMode="External"/><Relationship Id="rId11" Type="http://schemas.openxmlformats.org/officeDocument/2006/relationships/hyperlink" Target="https://www.academia.edu/13849038/Effects_of_incremental_increases_in_silt_load_on_the_cardiovascular_performance_of_riverine_and_lacustrine_rock_bass_Ambloplites_rupestris?utm_source=chatgpt.com" TargetMode="External"/><Relationship Id="rId5" Type="http://schemas.openxmlformats.org/officeDocument/2006/relationships/hyperlink" Target="https://inthespread.com/blog/weather-patterns-fishing-how-barometric-pressure-affects-fish-behavior-346?utm_source=chatgpt.com" TargetMode="External"/><Relationship Id="rId15" Type="http://schemas.openxmlformats.org/officeDocument/2006/relationships/hyperlink" Target="https://inthespread.com/blog/weather-patterns-fishing-how-barometric-pressure-affects-fish-behavior-346?utm_source=chatgpt.com" TargetMode="External"/><Relationship Id="rId10" Type="http://schemas.openxmlformats.org/officeDocument/2006/relationships/hyperlink" Target="https://fishkis.com/how-does-barometric-pressure-affect-fishing/?utm_source=chatgpt.com" TargetMode="External"/><Relationship Id="rId19" Type="http://schemas.openxmlformats.org/officeDocument/2006/relationships/hyperlink" Target="https://www.in-fisherman.com/editorial/barometric-pressure-and-bass/153689?utm_source=chatgpt.com" TargetMode="External"/><Relationship Id="rId4" Type="http://schemas.openxmlformats.org/officeDocument/2006/relationships/hyperlink" Target="https://inthespread.com/blog/weather-patterns-fishing-how-barometric-pressure-affects-fish-behavior-346?utm_source=chatgpt.com" TargetMode="External"/><Relationship Id="rId9" Type="http://schemas.openxmlformats.org/officeDocument/2006/relationships/hyperlink" Target="https://inthespread.com/blog/weather-patterns-fishing-how-barometric-pressure-affects-fish-behavior-346?utm_source=chatgpt.com" TargetMode="External"/><Relationship Id="rId14" Type="http://schemas.openxmlformats.org/officeDocument/2006/relationships/hyperlink" Target="https://inthespread.com/blog/weather-patterns-fishing-how-barometric-pressure-affects-fish-behavior-346?utm_source=chatgpt.com" TargetMode="External"/><Relationship Id="rId22" Type="http://schemas.openxmlformats.org/officeDocument/2006/relationships/hyperlink" Target="https://picturefishai.com/wiki/Ambloplites_rupestris.html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L23"/>
  <sheetViews>
    <sheetView tabSelected="1" workbookViewId="0">
      <pane xSplit="5" ySplit="1" topLeftCell="I2" activePane="bottomRight" state="frozen"/>
      <selection pane="topRight" activeCell="E1" sqref="E1"/>
      <selection pane="bottomLeft" activeCell="A2" sqref="A2"/>
      <selection pane="bottomRight" activeCell="AF16" sqref="AF16"/>
    </sheetView>
  </sheetViews>
  <sheetFormatPr defaultRowHeight="14.25" x14ac:dyDescent="0.2"/>
  <cols>
    <col min="1" max="1" width="16.25" customWidth="1"/>
    <col min="2" max="2" width="11.75" customWidth="1"/>
    <col min="6" max="7" width="15" customWidth="1"/>
    <col min="8" max="8" width="15.625" customWidth="1"/>
    <col min="9" max="9" width="7.875" customWidth="1"/>
    <col min="13" max="13" width="5.25" style="25" bestFit="1" customWidth="1"/>
    <col min="14" max="17" width="9" style="5" customWidth="1"/>
    <col min="18" max="18" width="13" style="5" bestFit="1" customWidth="1"/>
    <col min="19" max="20" width="13" style="5" customWidth="1"/>
    <col min="21" max="21" width="5.25" style="80" hidden="1" customWidth="1"/>
    <col min="22" max="26" width="0" style="81" hidden="1" customWidth="1"/>
    <col min="27" max="27" width="11" style="1" customWidth="1"/>
    <col min="40" max="43" width="9" style="5" customWidth="1"/>
    <col min="44" max="44" width="5.375" style="1" customWidth="1"/>
    <col min="54" max="54" width="5.375" style="1" customWidth="1"/>
    <col min="55" max="71" width="9" style="5" customWidth="1"/>
    <col min="72" max="72" width="8.875" customWidth="1"/>
    <col min="73" max="73" width="9" customWidth="1"/>
    <col min="74" max="79" width="8.875" customWidth="1"/>
    <col min="80" max="80" width="25.75" customWidth="1"/>
  </cols>
  <sheetData>
    <row r="1" spans="1:90" s="9" customFormat="1" ht="42.75" customHeight="1" x14ac:dyDescent="0.2">
      <c r="A1" s="60" t="s">
        <v>0</v>
      </c>
      <c r="B1" s="6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74" t="s">
        <v>20</v>
      </c>
      <c r="V1" s="75" t="s">
        <v>21</v>
      </c>
      <c r="W1" s="76" t="s">
        <v>457</v>
      </c>
      <c r="X1" s="76" t="s">
        <v>458</v>
      </c>
      <c r="Y1" s="76" t="s">
        <v>459</v>
      </c>
      <c r="Z1" s="76" t="s">
        <v>460</v>
      </c>
      <c r="AA1" s="10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68" t="s">
        <v>452</v>
      </c>
      <c r="AH1" s="68" t="s">
        <v>453</v>
      </c>
      <c r="AI1" s="68" t="s">
        <v>454</v>
      </c>
      <c r="AJ1" s="68" t="s">
        <v>455</v>
      </c>
      <c r="AK1" s="68" t="s">
        <v>456</v>
      </c>
      <c r="AL1" s="68" t="s">
        <v>778</v>
      </c>
      <c r="AM1" s="68" t="s">
        <v>779</v>
      </c>
      <c r="AN1" s="6" t="s">
        <v>28</v>
      </c>
      <c r="AO1" s="6" t="s">
        <v>29</v>
      </c>
      <c r="AP1" s="6" t="s">
        <v>30</v>
      </c>
      <c r="AQ1" s="6" t="s">
        <v>31</v>
      </c>
      <c r="AR1" s="10" t="s">
        <v>32</v>
      </c>
      <c r="AS1" s="37" t="s">
        <v>33</v>
      </c>
      <c r="AT1" s="37" t="s">
        <v>34</v>
      </c>
      <c r="AU1" s="37" t="s">
        <v>35</v>
      </c>
      <c r="AV1" s="37" t="s">
        <v>36</v>
      </c>
      <c r="AW1" s="37" t="s">
        <v>37</v>
      </c>
      <c r="AX1" s="37" t="s">
        <v>38</v>
      </c>
      <c r="AY1" s="37" t="s">
        <v>39</v>
      </c>
      <c r="AZ1" s="38" t="s">
        <v>40</v>
      </c>
      <c r="BA1" s="38" t="s">
        <v>41</v>
      </c>
      <c r="BB1" s="10" t="s">
        <v>42</v>
      </c>
      <c r="BC1" s="11" t="s">
        <v>43</v>
      </c>
      <c r="BD1" s="11" t="s">
        <v>44</v>
      </c>
      <c r="BE1" s="11" t="s">
        <v>45</v>
      </c>
      <c r="BF1" s="11" t="s">
        <v>46</v>
      </c>
      <c r="BG1" s="11" t="s">
        <v>47</v>
      </c>
      <c r="BH1" s="11" t="s">
        <v>48</v>
      </c>
      <c r="BI1" s="11" t="s">
        <v>49</v>
      </c>
      <c r="BJ1" s="11" t="s">
        <v>50</v>
      </c>
      <c r="BK1" s="11" t="s">
        <v>51</v>
      </c>
      <c r="BL1" s="11" t="s">
        <v>52</v>
      </c>
      <c r="BM1" s="11" t="s">
        <v>53</v>
      </c>
      <c r="BN1" s="11" t="s">
        <v>54</v>
      </c>
      <c r="BO1" s="11" t="s">
        <v>55</v>
      </c>
      <c r="BP1" s="11" t="s">
        <v>56</v>
      </c>
      <c r="BQ1" s="11" t="s">
        <v>57</v>
      </c>
      <c r="BR1" s="11" t="s">
        <v>58</v>
      </c>
      <c r="BS1" s="11" t="s">
        <v>59</v>
      </c>
      <c r="BT1" s="10" t="s">
        <v>60</v>
      </c>
      <c r="BU1" s="36" t="s">
        <v>61</v>
      </c>
      <c r="BV1" s="36" t="s">
        <v>62</v>
      </c>
      <c r="BW1" s="36" t="s">
        <v>63</v>
      </c>
      <c r="BX1" s="36" t="s">
        <v>64</v>
      </c>
      <c r="BY1" s="36" t="s">
        <v>65</v>
      </c>
      <c r="BZ1" s="10" t="s">
        <v>66</v>
      </c>
      <c r="CA1" s="10" t="s">
        <v>67</v>
      </c>
      <c r="CB1" s="9" t="s">
        <v>68</v>
      </c>
      <c r="CC1" s="10" t="s">
        <v>69</v>
      </c>
      <c r="CD1" s="10">
        <v>10</v>
      </c>
      <c r="CE1" s="10">
        <v>12</v>
      </c>
      <c r="CF1" s="10">
        <v>14</v>
      </c>
      <c r="CG1" s="10">
        <v>16</v>
      </c>
      <c r="CH1" s="10">
        <v>18</v>
      </c>
      <c r="CI1" s="10">
        <v>20</v>
      </c>
      <c r="CJ1" s="10">
        <v>22</v>
      </c>
      <c r="CK1" s="10">
        <v>24</v>
      </c>
      <c r="CL1" s="10">
        <v>26</v>
      </c>
    </row>
    <row r="2" spans="1:90" s="7" customFormat="1" x14ac:dyDescent="0.2">
      <c r="A2" s="61" t="str">
        <f>VLOOKUP(B2,CHOOSE({1,2},中英文和LW参数!D:D,中英文和LW参数!A:A),2,FALSE)</f>
        <v>Tench</v>
      </c>
      <c r="B2" s="61" t="s">
        <v>70</v>
      </c>
      <c r="C2" s="13" t="s">
        <v>71</v>
      </c>
      <c r="D2" s="13">
        <v>3</v>
      </c>
      <c r="E2" s="13"/>
      <c r="F2" s="13"/>
      <c r="G2" s="13"/>
      <c r="H2" s="13" t="s">
        <v>72</v>
      </c>
      <c r="I2" s="13">
        <v>1</v>
      </c>
      <c r="J2" s="13">
        <v>1000</v>
      </c>
      <c r="K2" s="13"/>
      <c r="L2" s="13"/>
      <c r="M2" s="4" t="s">
        <v>73</v>
      </c>
      <c r="N2" s="14">
        <v>17</v>
      </c>
      <c r="O2" s="14">
        <v>26</v>
      </c>
      <c r="P2" s="14">
        <f t="shared" ref="P2:P23" si="0">(N2+O2)/2</f>
        <v>21.5</v>
      </c>
      <c r="Q2" s="14">
        <f t="shared" ref="Q2:Q23" si="1">(O2-N2)/2</f>
        <v>4.5</v>
      </c>
      <c r="R2" s="14">
        <v>0</v>
      </c>
      <c r="S2" s="14">
        <f t="shared" ref="S2:S23" si="2">Q2+R2</f>
        <v>4.5</v>
      </c>
      <c r="T2" s="14">
        <f>IF(C2="保底",0,VLOOKUP($D2,'等阶-水温阈值'!$A$1:$B$6,2,FALSE))</f>
        <v>0.3</v>
      </c>
      <c r="U2" s="77" t="s">
        <v>73</v>
      </c>
      <c r="V2" s="78">
        <v>0</v>
      </c>
      <c r="W2" s="78">
        <v>0</v>
      </c>
      <c r="X2" s="78">
        <v>0</v>
      </c>
      <c r="Y2" s="78">
        <v>0</v>
      </c>
      <c r="Z2" s="78">
        <v>0</v>
      </c>
      <c r="AA2" s="3" t="s">
        <v>73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61">
        <v>0</v>
      </c>
      <c r="AH2" s="61">
        <v>0</v>
      </c>
      <c r="AI2" s="61">
        <v>0</v>
      </c>
      <c r="AJ2" s="61">
        <v>0</v>
      </c>
      <c r="AK2" s="61">
        <v>0</v>
      </c>
      <c r="AL2" s="61">
        <v>1</v>
      </c>
      <c r="AM2" s="61">
        <v>0</v>
      </c>
      <c r="AN2" s="14" t="s">
        <v>73</v>
      </c>
      <c r="AO2" s="14">
        <v>0</v>
      </c>
      <c r="AP2" s="14">
        <v>0.5</v>
      </c>
      <c r="AQ2" s="14">
        <v>1</v>
      </c>
      <c r="AR2" s="3" t="s">
        <v>73</v>
      </c>
      <c r="AS2" s="13">
        <v>0</v>
      </c>
      <c r="AT2" s="13">
        <v>1</v>
      </c>
      <c r="AU2" s="13">
        <v>0</v>
      </c>
      <c r="AV2" s="13">
        <v>0</v>
      </c>
      <c r="AW2" s="13">
        <v>0</v>
      </c>
      <c r="AX2" s="13">
        <v>0</v>
      </c>
      <c r="AY2" s="13">
        <v>0.8</v>
      </c>
      <c r="AZ2" s="13">
        <v>0</v>
      </c>
      <c r="BA2" s="13">
        <v>0</v>
      </c>
      <c r="BB2" s="3" t="s">
        <v>73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0</v>
      </c>
      <c r="BT2" s="3" t="s">
        <v>73</v>
      </c>
      <c r="BU2" s="13">
        <v>0.02</v>
      </c>
      <c r="BV2" s="13">
        <v>0.1</v>
      </c>
      <c r="BW2" s="13">
        <v>3</v>
      </c>
      <c r="BX2" s="13">
        <v>5</v>
      </c>
      <c r="BY2" s="13">
        <v>0.2</v>
      </c>
      <c r="BZ2" s="3" t="s">
        <v>73</v>
      </c>
      <c r="CA2" s="13">
        <v>1</v>
      </c>
      <c r="CB2" s="13" t="s">
        <v>74</v>
      </c>
      <c r="CC2" s="3" t="s">
        <v>73</v>
      </c>
      <c r="CD2" s="13"/>
      <c r="CE2" s="13"/>
      <c r="CF2" s="13"/>
      <c r="CG2" s="13"/>
      <c r="CH2" s="13"/>
      <c r="CI2" s="13"/>
      <c r="CJ2" s="13"/>
      <c r="CK2" s="13"/>
      <c r="CL2" s="13"/>
    </row>
    <row r="3" spans="1:90" s="7" customFormat="1" x14ac:dyDescent="0.2">
      <c r="A3" s="61" t="str">
        <f>VLOOKUP(B3,CHOOSE({1,2},中英文和LW参数!D:D,中英文和LW参数!A:A),2,FALSE)</f>
        <v>Golden_Bream</v>
      </c>
      <c r="B3" s="61" t="s">
        <v>75</v>
      </c>
      <c r="C3" s="13" t="s">
        <v>71</v>
      </c>
      <c r="D3" s="13">
        <v>4</v>
      </c>
      <c r="E3" s="13"/>
      <c r="F3" s="13" t="s">
        <v>76</v>
      </c>
      <c r="G3" s="13"/>
      <c r="H3" s="13" t="s">
        <v>72</v>
      </c>
      <c r="I3" s="13">
        <v>1</v>
      </c>
      <c r="J3" s="13">
        <v>1000</v>
      </c>
      <c r="K3" s="13"/>
      <c r="L3" s="13"/>
      <c r="M3" s="4" t="s">
        <v>73</v>
      </c>
      <c r="N3" s="14">
        <v>19</v>
      </c>
      <c r="O3" s="14">
        <v>27</v>
      </c>
      <c r="P3" s="14">
        <f t="shared" si="0"/>
        <v>23</v>
      </c>
      <c r="Q3" s="14">
        <f t="shared" si="1"/>
        <v>4</v>
      </c>
      <c r="R3" s="14">
        <v>0</v>
      </c>
      <c r="S3" s="14">
        <f t="shared" si="2"/>
        <v>4</v>
      </c>
      <c r="T3" s="14">
        <f>IF(C3="保底",0,VLOOKUP($D3,'等阶-水温阈值'!$A$1:$B$6,2,FALSE))</f>
        <v>0.5</v>
      </c>
      <c r="U3" s="77" t="s">
        <v>73</v>
      </c>
      <c r="V3" s="78">
        <v>0</v>
      </c>
      <c r="W3" s="78">
        <v>1</v>
      </c>
      <c r="X3" s="78">
        <v>0</v>
      </c>
      <c r="Y3" s="78">
        <v>0</v>
      </c>
      <c r="Z3" s="78">
        <v>0</v>
      </c>
      <c r="AA3" s="3" t="s">
        <v>73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61">
        <v>0</v>
      </c>
      <c r="AH3" s="61">
        <v>0</v>
      </c>
      <c r="AI3" s="61">
        <v>1</v>
      </c>
      <c r="AJ3" s="61">
        <v>0</v>
      </c>
      <c r="AK3" s="61">
        <v>0</v>
      </c>
      <c r="AL3" s="61">
        <v>0</v>
      </c>
      <c r="AM3" s="61">
        <v>0</v>
      </c>
      <c r="AN3" s="14" t="s">
        <v>73</v>
      </c>
      <c r="AO3" s="14">
        <v>0</v>
      </c>
      <c r="AP3" s="14">
        <v>1</v>
      </c>
      <c r="AQ3" s="14">
        <v>0.6</v>
      </c>
      <c r="AR3" s="3" t="s">
        <v>73</v>
      </c>
      <c r="AS3" s="13">
        <v>0</v>
      </c>
      <c r="AT3" s="13">
        <v>0.8</v>
      </c>
      <c r="AU3" s="13">
        <v>0</v>
      </c>
      <c r="AV3" s="13">
        <v>0</v>
      </c>
      <c r="AW3" s="13">
        <v>0</v>
      </c>
      <c r="AX3" s="13">
        <v>1</v>
      </c>
      <c r="AY3" s="13">
        <v>0</v>
      </c>
      <c r="AZ3" s="13">
        <v>0</v>
      </c>
      <c r="BA3" s="13">
        <v>0</v>
      </c>
      <c r="BB3" s="3" t="s">
        <v>73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3" t="s">
        <v>73</v>
      </c>
      <c r="BU3" s="13">
        <v>0.01</v>
      </c>
      <c r="BV3" s="13">
        <v>0.08</v>
      </c>
      <c r="BW3" s="13">
        <v>2</v>
      </c>
      <c r="BX3" s="13">
        <v>6</v>
      </c>
      <c r="BY3" s="13">
        <v>0.15</v>
      </c>
      <c r="BZ3" s="3" t="s">
        <v>73</v>
      </c>
      <c r="CA3" s="13">
        <v>0.8</v>
      </c>
      <c r="CB3" s="13" t="s">
        <v>77</v>
      </c>
      <c r="CC3" s="3" t="s">
        <v>73</v>
      </c>
      <c r="CD3" s="13"/>
      <c r="CE3" s="13"/>
      <c r="CF3" s="13"/>
      <c r="CG3" s="13"/>
      <c r="CH3" s="13"/>
      <c r="CI3" s="13"/>
      <c r="CJ3" s="13"/>
      <c r="CK3" s="13"/>
      <c r="CL3" s="13"/>
    </row>
    <row r="4" spans="1:90" s="7" customFormat="1" x14ac:dyDescent="0.2">
      <c r="A4" s="61" t="str">
        <f>VLOOKUP(B4,CHOOSE({1,2},中英文和LW参数!D:D,中英文和LW参数!A:A),2,FALSE)</f>
        <v>Green_Sunfish</v>
      </c>
      <c r="B4" s="62" t="s">
        <v>78</v>
      </c>
      <c r="C4" s="13" t="s">
        <v>71</v>
      </c>
      <c r="D4" s="13">
        <v>3</v>
      </c>
      <c r="E4" s="13"/>
      <c r="F4" s="13"/>
      <c r="G4" s="13"/>
      <c r="H4" s="15" t="s">
        <v>79</v>
      </c>
      <c r="I4" s="13">
        <v>1</v>
      </c>
      <c r="J4" s="13">
        <v>1200</v>
      </c>
      <c r="K4" s="13"/>
      <c r="L4" s="13"/>
      <c r="M4" s="4" t="s">
        <v>73</v>
      </c>
      <c r="N4" s="14">
        <v>20</v>
      </c>
      <c r="O4" s="14">
        <v>30</v>
      </c>
      <c r="P4" s="14">
        <f t="shared" si="0"/>
        <v>25</v>
      </c>
      <c r="Q4" s="14">
        <f t="shared" si="1"/>
        <v>5</v>
      </c>
      <c r="R4" s="14">
        <v>0</v>
      </c>
      <c r="S4" s="14">
        <f t="shared" si="2"/>
        <v>5</v>
      </c>
      <c r="T4" s="14">
        <f>IF(C4="保底",0,VLOOKUP($D4,'等阶-水温阈值'!$A$1:$B$6,2,FALSE))</f>
        <v>0.3</v>
      </c>
      <c r="U4" s="77" t="s">
        <v>73</v>
      </c>
      <c r="V4" s="78">
        <v>0</v>
      </c>
      <c r="W4" s="78">
        <v>1</v>
      </c>
      <c r="X4" s="78">
        <v>0</v>
      </c>
      <c r="Y4" s="78">
        <v>0</v>
      </c>
      <c r="Z4" s="78">
        <v>0</v>
      </c>
      <c r="AA4" s="3" t="s">
        <v>73</v>
      </c>
      <c r="AB4" s="13">
        <v>0.6</v>
      </c>
      <c r="AC4" s="13">
        <v>0</v>
      </c>
      <c r="AD4" s="13">
        <v>0</v>
      </c>
      <c r="AE4" s="13">
        <v>0</v>
      </c>
      <c r="AF4" s="13">
        <v>0</v>
      </c>
      <c r="AG4" s="61">
        <v>0</v>
      </c>
      <c r="AH4" s="61">
        <v>0</v>
      </c>
      <c r="AI4" s="61">
        <v>0</v>
      </c>
      <c r="AJ4" s="61">
        <v>0</v>
      </c>
      <c r="AK4" s="61">
        <v>0</v>
      </c>
      <c r="AL4" s="61">
        <v>0</v>
      </c>
      <c r="AM4" s="61">
        <v>1</v>
      </c>
      <c r="AN4" s="14" t="s">
        <v>73</v>
      </c>
      <c r="AO4" s="14">
        <v>0</v>
      </c>
      <c r="AP4" s="14">
        <v>1</v>
      </c>
      <c r="AQ4" s="14">
        <v>0.6</v>
      </c>
      <c r="AR4" s="3" t="s">
        <v>73</v>
      </c>
      <c r="AS4" s="13">
        <v>0</v>
      </c>
      <c r="AT4" s="13">
        <v>1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3" t="s">
        <v>73</v>
      </c>
      <c r="BC4" s="14">
        <v>0.6</v>
      </c>
      <c r="BD4" s="14">
        <v>0.6</v>
      </c>
      <c r="BE4" s="14">
        <v>0.8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0.6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3" t="s">
        <v>73</v>
      </c>
      <c r="BU4" s="13">
        <v>0.02</v>
      </c>
      <c r="BV4" s="13">
        <v>0.3</v>
      </c>
      <c r="BW4" s="13">
        <v>2</v>
      </c>
      <c r="BX4" s="13">
        <v>4</v>
      </c>
      <c r="BY4" s="13">
        <v>0.5</v>
      </c>
      <c r="BZ4" s="3" t="s">
        <v>73</v>
      </c>
      <c r="CA4" s="13">
        <v>0.7</v>
      </c>
      <c r="CB4" s="13" t="s">
        <v>77</v>
      </c>
      <c r="CC4" s="3" t="s">
        <v>73</v>
      </c>
      <c r="CD4" s="13"/>
      <c r="CE4" s="13"/>
      <c r="CF4" s="13"/>
      <c r="CG4" s="13"/>
      <c r="CH4" s="13"/>
      <c r="CI4" s="13"/>
      <c r="CJ4" s="13"/>
      <c r="CK4" s="13"/>
      <c r="CL4" s="13"/>
    </row>
    <row r="5" spans="1:90" s="7" customFormat="1" x14ac:dyDescent="0.2">
      <c r="A5" s="61" t="str">
        <f>VLOOKUP(B5,CHOOSE({1,2},中英文和LW参数!D:D,中英文和LW参数!A:A),2,FALSE)</f>
        <v>Black_Crappie</v>
      </c>
      <c r="B5" s="63" t="s">
        <v>80</v>
      </c>
      <c r="C5" s="13" t="s">
        <v>71</v>
      </c>
      <c r="D5" s="13">
        <v>2</v>
      </c>
      <c r="E5" s="13"/>
      <c r="F5" s="13"/>
      <c r="G5" s="13"/>
      <c r="H5" s="13" t="s">
        <v>81</v>
      </c>
      <c r="I5" s="13">
        <v>1</v>
      </c>
      <c r="J5" s="13">
        <v>1000</v>
      </c>
      <c r="K5" s="13"/>
      <c r="L5" s="13"/>
      <c r="M5" s="4" t="s">
        <v>73</v>
      </c>
      <c r="N5" s="14">
        <v>20</v>
      </c>
      <c r="O5" s="14">
        <v>30</v>
      </c>
      <c r="P5" s="14">
        <f t="shared" si="0"/>
        <v>25</v>
      </c>
      <c r="Q5" s="14">
        <f t="shared" si="1"/>
        <v>5</v>
      </c>
      <c r="R5" s="14">
        <v>0</v>
      </c>
      <c r="S5" s="14">
        <f t="shared" si="2"/>
        <v>5</v>
      </c>
      <c r="T5" s="14">
        <f>IF(C5="保底",0,VLOOKUP($D5,'等阶-水温阈值'!$A$1:$B$6,2,FALSE))</f>
        <v>0.2</v>
      </c>
      <c r="U5" s="77" t="s">
        <v>73</v>
      </c>
      <c r="V5" s="78">
        <v>0.6</v>
      </c>
      <c r="W5" s="78">
        <v>1</v>
      </c>
      <c r="X5" s="78">
        <v>0.6</v>
      </c>
      <c r="Y5" s="78">
        <v>0</v>
      </c>
      <c r="Z5" s="78">
        <v>0</v>
      </c>
      <c r="AA5" s="3" t="s">
        <v>73</v>
      </c>
      <c r="AB5" s="13">
        <v>0.6</v>
      </c>
      <c r="AC5" s="13">
        <v>1</v>
      </c>
      <c r="AD5" s="13">
        <v>0.6</v>
      </c>
      <c r="AE5" s="13">
        <v>0.6</v>
      </c>
      <c r="AF5" s="13">
        <v>0</v>
      </c>
      <c r="AG5" s="61">
        <v>0</v>
      </c>
      <c r="AH5" s="61">
        <v>0</v>
      </c>
      <c r="AI5" s="61">
        <v>0</v>
      </c>
      <c r="AJ5" s="61">
        <v>0</v>
      </c>
      <c r="AK5" s="61">
        <v>0</v>
      </c>
      <c r="AL5" s="61">
        <v>0</v>
      </c>
      <c r="AM5" s="61">
        <v>0</v>
      </c>
      <c r="AN5" s="14" t="s">
        <v>73</v>
      </c>
      <c r="AO5" s="14">
        <v>0</v>
      </c>
      <c r="AP5" s="14">
        <v>1</v>
      </c>
      <c r="AQ5" s="14">
        <v>0.6</v>
      </c>
      <c r="AR5" s="3" t="s">
        <v>73</v>
      </c>
      <c r="AS5" s="13">
        <v>0</v>
      </c>
      <c r="AT5" s="13">
        <v>0.4</v>
      </c>
      <c r="AU5" s="13">
        <v>0</v>
      </c>
      <c r="AV5" s="13">
        <v>1</v>
      </c>
      <c r="AW5" s="13">
        <v>0.8</v>
      </c>
      <c r="AX5" s="13">
        <v>0</v>
      </c>
      <c r="AY5" s="13">
        <v>0</v>
      </c>
      <c r="AZ5" s="13">
        <v>0</v>
      </c>
      <c r="BA5" s="13">
        <v>0</v>
      </c>
      <c r="BB5" s="3" t="s">
        <v>73</v>
      </c>
      <c r="BC5" s="14">
        <v>0.6</v>
      </c>
      <c r="BD5" s="14">
        <v>0.6</v>
      </c>
      <c r="BE5" s="14">
        <v>0.8</v>
      </c>
      <c r="BF5" s="14">
        <v>0</v>
      </c>
      <c r="BG5" s="14">
        <v>0.4</v>
      </c>
      <c r="BH5" s="14">
        <v>0.6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3" t="s">
        <v>73</v>
      </c>
      <c r="BU5" s="13">
        <v>0.02</v>
      </c>
      <c r="BV5" s="13">
        <v>0.2</v>
      </c>
      <c r="BW5" s="13">
        <v>2</v>
      </c>
      <c r="BX5" s="13">
        <v>4</v>
      </c>
      <c r="BY5" s="13">
        <v>0.35</v>
      </c>
      <c r="BZ5" s="3" t="s">
        <v>73</v>
      </c>
      <c r="CA5" s="13">
        <v>0.8</v>
      </c>
      <c r="CB5" s="13" t="s">
        <v>82</v>
      </c>
      <c r="CC5" s="3" t="s">
        <v>73</v>
      </c>
      <c r="CD5" s="13"/>
      <c r="CE5" s="13"/>
      <c r="CF5" s="13"/>
      <c r="CG5" s="13"/>
      <c r="CH5" s="13"/>
      <c r="CI5" s="13"/>
      <c r="CJ5" s="13"/>
      <c r="CK5" s="13"/>
      <c r="CL5" s="13"/>
    </row>
    <row r="6" spans="1:90" s="7" customFormat="1" x14ac:dyDescent="0.2">
      <c r="A6" s="61" t="str">
        <f>VLOOKUP(B6,CHOOSE({1,2},中英文和LW参数!D:D,中英文和LW参数!A:A),2,FALSE)</f>
        <v>White_Crappie</v>
      </c>
      <c r="B6" s="61" t="s">
        <v>83</v>
      </c>
      <c r="C6" s="13" t="s">
        <v>71</v>
      </c>
      <c r="D6" s="13">
        <v>2</v>
      </c>
      <c r="E6" s="13"/>
      <c r="F6" s="13"/>
      <c r="G6" s="13"/>
      <c r="H6" s="13" t="s">
        <v>81</v>
      </c>
      <c r="I6" s="13">
        <v>1</v>
      </c>
      <c r="J6" s="13">
        <v>1000</v>
      </c>
      <c r="K6" s="13"/>
      <c r="L6" s="13"/>
      <c r="M6" s="4" t="s">
        <v>73</v>
      </c>
      <c r="N6" s="14">
        <v>20</v>
      </c>
      <c r="O6" s="14">
        <v>30</v>
      </c>
      <c r="P6" s="14">
        <f t="shared" si="0"/>
        <v>25</v>
      </c>
      <c r="Q6" s="14">
        <f t="shared" si="1"/>
        <v>5</v>
      </c>
      <c r="R6" s="14">
        <v>0</v>
      </c>
      <c r="S6" s="14">
        <f t="shared" si="2"/>
        <v>5</v>
      </c>
      <c r="T6" s="14">
        <f>IF(C6="保底",0,VLOOKUP($D6,'等阶-水温阈值'!$A$1:$B$6,2,FALSE))</f>
        <v>0.2</v>
      </c>
      <c r="U6" s="77" t="s">
        <v>73</v>
      </c>
      <c r="V6" s="78">
        <v>0.6</v>
      </c>
      <c r="W6" s="78">
        <v>1</v>
      </c>
      <c r="X6" s="78">
        <v>0.6</v>
      </c>
      <c r="Y6" s="78">
        <v>0.6</v>
      </c>
      <c r="Z6" s="78">
        <v>0</v>
      </c>
      <c r="AA6" s="3" t="s">
        <v>73</v>
      </c>
      <c r="AB6" s="13">
        <v>0.3</v>
      </c>
      <c r="AC6" s="13">
        <v>1</v>
      </c>
      <c r="AD6" s="13">
        <v>0.3</v>
      </c>
      <c r="AE6" s="13">
        <v>0.3</v>
      </c>
      <c r="AF6" s="13">
        <v>0</v>
      </c>
      <c r="AG6" s="61">
        <v>0</v>
      </c>
      <c r="AH6" s="61">
        <v>0</v>
      </c>
      <c r="AI6" s="61">
        <v>0</v>
      </c>
      <c r="AJ6" s="61">
        <v>0</v>
      </c>
      <c r="AK6" s="61">
        <v>0</v>
      </c>
      <c r="AL6" s="61">
        <v>0</v>
      </c>
      <c r="AM6" s="61">
        <v>0</v>
      </c>
      <c r="AN6" s="14" t="s">
        <v>73</v>
      </c>
      <c r="AO6" s="14">
        <v>0</v>
      </c>
      <c r="AP6" s="14">
        <v>1</v>
      </c>
      <c r="AQ6" s="14">
        <v>0.6</v>
      </c>
      <c r="AR6" s="3" t="s">
        <v>73</v>
      </c>
      <c r="AS6" s="13">
        <v>0</v>
      </c>
      <c r="AT6" s="13">
        <v>0.4</v>
      </c>
      <c r="AU6" s="13">
        <v>0</v>
      </c>
      <c r="AV6" s="13">
        <v>1</v>
      </c>
      <c r="AW6" s="13">
        <v>0.8</v>
      </c>
      <c r="AX6" s="13">
        <v>0</v>
      </c>
      <c r="AY6" s="13">
        <v>0</v>
      </c>
      <c r="AZ6" s="13">
        <v>0</v>
      </c>
      <c r="BA6" s="13">
        <v>0</v>
      </c>
      <c r="BB6" s="3" t="s">
        <v>73</v>
      </c>
      <c r="BC6" s="14">
        <v>0.6</v>
      </c>
      <c r="BD6" s="14">
        <v>0.6</v>
      </c>
      <c r="BE6" s="14">
        <v>0.8</v>
      </c>
      <c r="BF6" s="14">
        <v>0</v>
      </c>
      <c r="BG6" s="14">
        <v>0.4</v>
      </c>
      <c r="BH6" s="14">
        <v>0.6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3" t="s">
        <v>73</v>
      </c>
      <c r="BU6" s="13">
        <v>0.03</v>
      </c>
      <c r="BV6" s="13">
        <v>0.25</v>
      </c>
      <c r="BW6" s="13">
        <v>3</v>
      </c>
      <c r="BX6" s="13">
        <v>4</v>
      </c>
      <c r="BY6" s="13">
        <v>0.4</v>
      </c>
      <c r="BZ6" s="3" t="s">
        <v>73</v>
      </c>
      <c r="CA6" s="13">
        <v>0.8</v>
      </c>
      <c r="CB6" s="13" t="s">
        <v>82</v>
      </c>
      <c r="CC6" s="3" t="s">
        <v>73</v>
      </c>
      <c r="CD6" s="13"/>
      <c r="CE6" s="13"/>
      <c r="CF6" s="13"/>
      <c r="CG6" s="13"/>
      <c r="CH6" s="13"/>
      <c r="CI6" s="13"/>
      <c r="CJ6" s="13"/>
      <c r="CK6" s="13"/>
      <c r="CL6" s="13"/>
    </row>
    <row r="7" spans="1:90" s="7" customFormat="1" x14ac:dyDescent="0.2">
      <c r="A7" s="61" t="str">
        <f>VLOOKUP(B7,CHOOSE({1,2},中英文和LW参数!D:D,中英文和LW参数!A:A),2,FALSE)</f>
        <v>Redspotted_Sunfish</v>
      </c>
      <c r="B7" s="61" t="s">
        <v>84</v>
      </c>
      <c r="C7" s="13" t="s">
        <v>71</v>
      </c>
      <c r="D7" s="13">
        <v>2</v>
      </c>
      <c r="E7" s="13"/>
      <c r="F7" s="13"/>
      <c r="G7" s="13"/>
      <c r="H7" s="13" t="s">
        <v>81</v>
      </c>
      <c r="I7" s="13">
        <v>1</v>
      </c>
      <c r="J7" s="13">
        <v>1000</v>
      </c>
      <c r="K7" s="13"/>
      <c r="L7" s="13"/>
      <c r="M7" s="4" t="s">
        <v>73</v>
      </c>
      <c r="N7" s="14">
        <v>22</v>
      </c>
      <c r="O7" s="14">
        <v>32</v>
      </c>
      <c r="P7" s="14">
        <f t="shared" si="0"/>
        <v>27</v>
      </c>
      <c r="Q7" s="14">
        <f t="shared" si="1"/>
        <v>5</v>
      </c>
      <c r="R7" s="14">
        <v>0</v>
      </c>
      <c r="S7" s="14">
        <f t="shared" si="2"/>
        <v>5</v>
      </c>
      <c r="T7" s="14">
        <f>IF(C7="保底",0,VLOOKUP($D7,'等阶-水温阈值'!$A$1:$B$6,2,FALSE))</f>
        <v>0.2</v>
      </c>
      <c r="U7" s="77" t="s">
        <v>73</v>
      </c>
      <c r="V7" s="78">
        <v>0</v>
      </c>
      <c r="W7" s="78">
        <v>0.6</v>
      </c>
      <c r="X7" s="78">
        <v>1</v>
      </c>
      <c r="Y7" s="78">
        <v>0.6</v>
      </c>
      <c r="Z7" s="78">
        <v>0.6</v>
      </c>
      <c r="AA7" s="3" t="s">
        <v>73</v>
      </c>
      <c r="AB7" s="13">
        <v>0</v>
      </c>
      <c r="AC7" s="13">
        <v>0.6</v>
      </c>
      <c r="AD7" s="13">
        <v>1</v>
      </c>
      <c r="AE7" s="13">
        <v>0.6</v>
      </c>
      <c r="AF7" s="13">
        <v>0</v>
      </c>
      <c r="AG7" s="61">
        <v>0</v>
      </c>
      <c r="AH7" s="61">
        <v>0</v>
      </c>
      <c r="AI7" s="61">
        <v>0</v>
      </c>
      <c r="AJ7" s="61">
        <v>0</v>
      </c>
      <c r="AK7" s="61">
        <v>0</v>
      </c>
      <c r="AL7" s="61">
        <v>0</v>
      </c>
      <c r="AM7" s="61">
        <v>0</v>
      </c>
      <c r="AN7" s="14" t="s">
        <v>73</v>
      </c>
      <c r="AO7" s="14">
        <v>0</v>
      </c>
      <c r="AP7" s="14">
        <v>0.6</v>
      </c>
      <c r="AQ7" s="14">
        <v>1</v>
      </c>
      <c r="AR7" s="3" t="s">
        <v>73</v>
      </c>
      <c r="AS7" s="13">
        <v>0</v>
      </c>
      <c r="AT7" s="13">
        <v>1</v>
      </c>
      <c r="AU7" s="13">
        <v>0.4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3" t="s">
        <v>73</v>
      </c>
      <c r="BC7" s="14">
        <v>0.6</v>
      </c>
      <c r="BD7" s="14">
        <v>0.6</v>
      </c>
      <c r="BE7" s="14">
        <v>0.8</v>
      </c>
      <c r="BF7" s="14">
        <v>0.1</v>
      </c>
      <c r="BG7" s="14">
        <v>0.2</v>
      </c>
      <c r="BH7" s="14">
        <v>0.1</v>
      </c>
      <c r="BI7" s="14">
        <v>0.1</v>
      </c>
      <c r="BJ7" s="14">
        <v>0.1</v>
      </c>
      <c r="BK7" s="14">
        <v>0.6</v>
      </c>
      <c r="BL7" s="14">
        <v>0.1</v>
      </c>
      <c r="BM7" s="14">
        <v>0.1</v>
      </c>
      <c r="BN7" s="14">
        <v>0.1</v>
      </c>
      <c r="BO7" s="14">
        <v>0.1</v>
      </c>
      <c r="BP7" s="14">
        <v>0.1</v>
      </c>
      <c r="BQ7" s="14">
        <v>0.1</v>
      </c>
      <c r="BR7" s="14">
        <v>0.1</v>
      </c>
      <c r="BS7" s="14">
        <v>0</v>
      </c>
      <c r="BT7" s="3" t="s">
        <v>73</v>
      </c>
      <c r="BU7" s="13">
        <v>0.01</v>
      </c>
      <c r="BV7" s="13">
        <v>0.12</v>
      </c>
      <c r="BW7" s="13">
        <v>1</v>
      </c>
      <c r="BX7" s="13">
        <v>5</v>
      </c>
      <c r="BY7" s="13">
        <v>0.2</v>
      </c>
      <c r="BZ7" s="3" t="s">
        <v>73</v>
      </c>
      <c r="CA7" s="13">
        <v>0.7</v>
      </c>
      <c r="CB7" s="13" t="s">
        <v>77</v>
      </c>
      <c r="CC7" s="3" t="s">
        <v>73</v>
      </c>
      <c r="CD7" s="13"/>
      <c r="CE7" s="13"/>
      <c r="CF7" s="13"/>
      <c r="CG7" s="13"/>
      <c r="CH7" s="13"/>
      <c r="CI7" s="13"/>
      <c r="CJ7" s="13"/>
      <c r="CK7" s="13"/>
      <c r="CL7" s="13"/>
    </row>
    <row r="8" spans="1:90" s="7" customFormat="1" x14ac:dyDescent="0.2">
      <c r="A8" s="61" t="str">
        <f>VLOOKUP(B8,CHOOSE({1,2},中英文和LW参数!D:D,中英文和LW参数!A:A),2,FALSE)</f>
        <v>Largemouth_Bass</v>
      </c>
      <c r="B8" s="63" t="s">
        <v>85</v>
      </c>
      <c r="C8" s="13" t="s">
        <v>71</v>
      </c>
      <c r="D8" s="13">
        <v>2</v>
      </c>
      <c r="E8" s="13">
        <v>2.5</v>
      </c>
      <c r="F8" s="13"/>
      <c r="G8" s="13"/>
      <c r="H8" s="13" t="s">
        <v>81</v>
      </c>
      <c r="I8" s="13">
        <v>1</v>
      </c>
      <c r="J8" s="13">
        <v>1000</v>
      </c>
      <c r="K8" s="13"/>
      <c r="L8" s="13"/>
      <c r="M8" s="4" t="s">
        <v>73</v>
      </c>
      <c r="N8" s="14">
        <v>20</v>
      </c>
      <c r="O8" s="14">
        <v>30</v>
      </c>
      <c r="P8" s="14">
        <f t="shared" si="0"/>
        <v>25</v>
      </c>
      <c r="Q8" s="14">
        <f t="shared" si="1"/>
        <v>5</v>
      </c>
      <c r="R8" s="14">
        <v>0</v>
      </c>
      <c r="S8" s="14">
        <f t="shared" si="2"/>
        <v>5</v>
      </c>
      <c r="T8" s="14">
        <f>IF(C8="保底",0,VLOOKUP($D8,'等阶-水温阈值'!$A$1:$B$6,2,FALSE))</f>
        <v>0.2</v>
      </c>
      <c r="U8" s="77" t="s">
        <v>73</v>
      </c>
      <c r="V8" s="78">
        <v>0</v>
      </c>
      <c r="W8" s="78">
        <v>1</v>
      </c>
      <c r="X8" s="78">
        <v>0.6</v>
      </c>
      <c r="Y8" s="78">
        <v>1</v>
      </c>
      <c r="Z8" s="78">
        <v>1</v>
      </c>
      <c r="AA8" s="3" t="s">
        <v>73</v>
      </c>
      <c r="AB8" s="13">
        <v>0</v>
      </c>
      <c r="AC8" s="13">
        <v>1</v>
      </c>
      <c r="AD8" s="13">
        <v>0.6</v>
      </c>
      <c r="AE8" s="13">
        <v>1</v>
      </c>
      <c r="AF8" s="13">
        <v>1</v>
      </c>
      <c r="AG8" s="61">
        <v>0</v>
      </c>
      <c r="AH8" s="61">
        <v>1</v>
      </c>
      <c r="AI8" s="61">
        <v>0</v>
      </c>
      <c r="AJ8" s="61">
        <v>0</v>
      </c>
      <c r="AK8" s="61">
        <v>0</v>
      </c>
      <c r="AL8" s="61">
        <v>0</v>
      </c>
      <c r="AM8" s="61">
        <v>0</v>
      </c>
      <c r="AN8" s="14" t="s">
        <v>73</v>
      </c>
      <c r="AO8" s="14">
        <v>0</v>
      </c>
      <c r="AP8" s="14">
        <v>1</v>
      </c>
      <c r="AQ8" s="14">
        <v>0.6</v>
      </c>
      <c r="AR8" s="3" t="s">
        <v>73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3" t="s">
        <v>73</v>
      </c>
      <c r="BC8" s="14">
        <v>0.6</v>
      </c>
      <c r="BD8" s="14">
        <v>0.6</v>
      </c>
      <c r="BE8" s="14">
        <v>1</v>
      </c>
      <c r="BF8" s="14">
        <v>0.4</v>
      </c>
      <c r="BG8" s="14">
        <v>0.8</v>
      </c>
      <c r="BH8" s="14">
        <v>0.8</v>
      </c>
      <c r="BI8" s="14">
        <v>0.6</v>
      </c>
      <c r="BJ8" s="14">
        <v>0.6</v>
      </c>
      <c r="BK8" s="14">
        <v>0.8</v>
      </c>
      <c r="BL8" s="14">
        <v>0.6</v>
      </c>
      <c r="BM8" s="14">
        <v>0.4</v>
      </c>
      <c r="BN8" s="14">
        <v>0.6</v>
      </c>
      <c r="BO8" s="14">
        <v>0.6</v>
      </c>
      <c r="BP8" s="14">
        <v>0.4</v>
      </c>
      <c r="BQ8" s="14">
        <v>0.6</v>
      </c>
      <c r="BR8" s="14">
        <v>0.4</v>
      </c>
      <c r="BS8" s="14">
        <v>0.4</v>
      </c>
      <c r="BT8" s="3" t="s">
        <v>73</v>
      </c>
      <c r="BU8" s="13">
        <v>0.1</v>
      </c>
      <c r="BV8" s="13">
        <v>0.4</v>
      </c>
      <c r="BW8" s="13">
        <v>2</v>
      </c>
      <c r="BX8" s="13">
        <v>4</v>
      </c>
      <c r="BY8" s="13">
        <v>0.5</v>
      </c>
      <c r="BZ8" s="3" t="s">
        <v>73</v>
      </c>
      <c r="CA8" s="13">
        <v>0.5</v>
      </c>
      <c r="CB8" s="13" t="s">
        <v>82</v>
      </c>
      <c r="CC8" s="3" t="s">
        <v>73</v>
      </c>
      <c r="CD8" s="13"/>
      <c r="CE8" s="13"/>
      <c r="CF8" s="13"/>
      <c r="CG8" s="13"/>
      <c r="CH8" s="13"/>
      <c r="CI8" s="13"/>
      <c r="CJ8" s="13"/>
      <c r="CK8" s="13"/>
      <c r="CL8" s="13"/>
    </row>
    <row r="9" spans="1:90" x14ac:dyDescent="0.2">
      <c r="A9" s="61" t="str">
        <f>VLOOKUP(B9,CHOOSE({1,2},中英文和LW参数!D:D,中英文和LW参数!A:A),2,FALSE)</f>
        <v>Channel_Catfish</v>
      </c>
      <c r="B9" s="63" t="s">
        <v>86</v>
      </c>
      <c r="C9" s="12" t="s">
        <v>71</v>
      </c>
      <c r="D9" s="13">
        <v>2</v>
      </c>
      <c r="E9" s="12"/>
      <c r="F9" s="12"/>
      <c r="G9" s="12"/>
      <c r="H9" s="13" t="s">
        <v>81</v>
      </c>
      <c r="I9" s="13">
        <v>1</v>
      </c>
      <c r="J9" s="13">
        <v>1000</v>
      </c>
      <c r="K9" s="12"/>
      <c r="L9" s="12"/>
      <c r="M9" s="4" t="s">
        <v>73</v>
      </c>
      <c r="N9" s="17">
        <v>18</v>
      </c>
      <c r="O9" s="17">
        <v>26</v>
      </c>
      <c r="P9" s="14">
        <f t="shared" si="0"/>
        <v>22</v>
      </c>
      <c r="Q9" s="14">
        <f t="shared" si="1"/>
        <v>4</v>
      </c>
      <c r="R9" s="14">
        <v>0</v>
      </c>
      <c r="S9" s="14">
        <f t="shared" si="2"/>
        <v>4</v>
      </c>
      <c r="T9" s="14">
        <f>IF(C9="保底",0,VLOOKUP($D9,'等阶-水温阈值'!$A$1:$B$6,2,FALSE))</f>
        <v>0.2</v>
      </c>
      <c r="U9" s="77" t="s">
        <v>73</v>
      </c>
      <c r="V9" s="78">
        <v>0</v>
      </c>
      <c r="W9" s="78">
        <v>0.6</v>
      </c>
      <c r="X9" s="78">
        <v>1</v>
      </c>
      <c r="Y9" s="78">
        <v>1</v>
      </c>
      <c r="Z9" s="78">
        <v>0.6</v>
      </c>
      <c r="AA9" s="3" t="s">
        <v>73</v>
      </c>
      <c r="AB9" s="12">
        <v>0</v>
      </c>
      <c r="AC9" s="12">
        <v>0</v>
      </c>
      <c r="AD9" s="12">
        <v>0</v>
      </c>
      <c r="AE9" s="12">
        <v>0</v>
      </c>
      <c r="AF9" s="13">
        <v>0</v>
      </c>
      <c r="AG9" s="66">
        <v>1</v>
      </c>
      <c r="AH9" s="66">
        <v>0</v>
      </c>
      <c r="AI9" s="66">
        <v>0</v>
      </c>
      <c r="AJ9" s="66">
        <v>0</v>
      </c>
      <c r="AK9" s="66">
        <v>0</v>
      </c>
      <c r="AL9" s="61">
        <v>0</v>
      </c>
      <c r="AM9" s="61">
        <v>0</v>
      </c>
      <c r="AN9" s="17" t="s">
        <v>73</v>
      </c>
      <c r="AO9" s="14">
        <v>0</v>
      </c>
      <c r="AP9" s="14">
        <v>0</v>
      </c>
      <c r="AQ9" s="14">
        <v>1</v>
      </c>
      <c r="AR9" s="3" t="s">
        <v>73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0.8</v>
      </c>
      <c r="BA9" s="12">
        <v>0.6</v>
      </c>
      <c r="BB9" s="3" t="s">
        <v>73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  <c r="BP9" s="17">
        <v>0</v>
      </c>
      <c r="BQ9" s="17">
        <v>0</v>
      </c>
      <c r="BR9" s="17">
        <v>0</v>
      </c>
      <c r="BS9" s="17">
        <v>0</v>
      </c>
      <c r="BT9" s="3" t="s">
        <v>73</v>
      </c>
      <c r="BU9" s="13">
        <v>0.02</v>
      </c>
      <c r="BV9" s="13">
        <v>0.3</v>
      </c>
      <c r="BW9" s="13">
        <v>1</v>
      </c>
      <c r="BX9" s="13">
        <v>4</v>
      </c>
      <c r="BY9" s="13">
        <v>0.5</v>
      </c>
      <c r="BZ9" s="3" t="s">
        <v>73</v>
      </c>
      <c r="CA9" s="12">
        <v>0.9</v>
      </c>
      <c r="CB9" s="13" t="s">
        <v>87</v>
      </c>
      <c r="CC9" s="3" t="s">
        <v>73</v>
      </c>
      <c r="CD9" s="12"/>
      <c r="CE9" s="12"/>
      <c r="CF9" s="12"/>
      <c r="CG9" s="12"/>
      <c r="CH9" s="12"/>
      <c r="CI9" s="12"/>
      <c r="CJ9" s="12"/>
      <c r="CK9" s="12"/>
      <c r="CL9" s="12"/>
    </row>
    <row r="10" spans="1:90" s="7" customFormat="1" x14ac:dyDescent="0.2">
      <c r="A10" s="61" t="str">
        <f>VLOOKUP(B10,CHOOSE({1,2},中英文和LW参数!D:D,中英文和LW参数!A:A),2,FALSE)</f>
        <v>Pumpkinseed_Sunfish</v>
      </c>
      <c r="B10" s="61" t="s">
        <v>88</v>
      </c>
      <c r="C10" s="13" t="s">
        <v>71</v>
      </c>
      <c r="D10" s="13">
        <v>1</v>
      </c>
      <c r="E10" s="13"/>
      <c r="F10" s="13"/>
      <c r="G10" s="13"/>
      <c r="H10" s="13" t="s">
        <v>81</v>
      </c>
      <c r="I10" s="13">
        <v>1</v>
      </c>
      <c r="J10" s="13">
        <v>1000</v>
      </c>
      <c r="K10" s="13"/>
      <c r="L10" s="13"/>
      <c r="M10" s="4" t="s">
        <v>73</v>
      </c>
      <c r="N10" s="14">
        <v>20</v>
      </c>
      <c r="O10" s="14">
        <v>30</v>
      </c>
      <c r="P10" s="14">
        <f t="shared" si="0"/>
        <v>25</v>
      </c>
      <c r="Q10" s="14">
        <f t="shared" si="1"/>
        <v>5</v>
      </c>
      <c r="R10" s="14">
        <v>0</v>
      </c>
      <c r="S10" s="14">
        <f t="shared" si="2"/>
        <v>5</v>
      </c>
      <c r="T10" s="14">
        <f>IF(C10="保底",0,VLOOKUP($D10,'等阶-水温阈值'!$A$1:$B$6,2,FALSE))</f>
        <v>0</v>
      </c>
      <c r="U10" s="77" t="s">
        <v>73</v>
      </c>
      <c r="V10" s="78">
        <v>0.6</v>
      </c>
      <c r="W10" s="78">
        <v>1</v>
      </c>
      <c r="X10" s="78">
        <v>0.6</v>
      </c>
      <c r="Y10" s="78">
        <v>0.2</v>
      </c>
      <c r="Z10" s="78">
        <v>0.2</v>
      </c>
      <c r="AA10" s="3" t="s">
        <v>73</v>
      </c>
      <c r="AB10" s="13">
        <v>0.6</v>
      </c>
      <c r="AC10" s="13">
        <v>1</v>
      </c>
      <c r="AD10" s="13">
        <v>0.6</v>
      </c>
      <c r="AE10" s="13">
        <v>0.6</v>
      </c>
      <c r="AF10" s="13">
        <v>0</v>
      </c>
      <c r="AG10" s="61">
        <v>0</v>
      </c>
      <c r="AH10" s="61">
        <v>0</v>
      </c>
      <c r="AI10" s="13">
        <v>0.6</v>
      </c>
      <c r="AJ10" s="61">
        <v>0</v>
      </c>
      <c r="AK10" s="61">
        <v>0</v>
      </c>
      <c r="AL10" s="61">
        <v>0</v>
      </c>
      <c r="AM10" s="61">
        <v>0</v>
      </c>
      <c r="AN10" s="14" t="s">
        <v>73</v>
      </c>
      <c r="AO10" s="14">
        <v>0.7</v>
      </c>
      <c r="AP10" s="14">
        <v>1</v>
      </c>
      <c r="AQ10" s="14">
        <v>0.6</v>
      </c>
      <c r="AR10" s="3" t="s">
        <v>73</v>
      </c>
      <c r="AS10" s="13">
        <v>0</v>
      </c>
      <c r="AT10" s="13">
        <v>1</v>
      </c>
      <c r="AU10" s="13">
        <v>0.4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3" t="s">
        <v>73</v>
      </c>
      <c r="BC10" s="14">
        <v>0.6</v>
      </c>
      <c r="BD10" s="14">
        <v>0.6</v>
      </c>
      <c r="BE10" s="14">
        <v>0.8</v>
      </c>
      <c r="BF10" s="14">
        <v>0.1</v>
      </c>
      <c r="BG10" s="14">
        <v>0.2</v>
      </c>
      <c r="BH10" s="14">
        <v>0.6</v>
      </c>
      <c r="BI10" s="14">
        <v>0.1</v>
      </c>
      <c r="BJ10" s="14">
        <v>0.1</v>
      </c>
      <c r="BK10" s="14">
        <v>0</v>
      </c>
      <c r="BL10" s="14">
        <v>0</v>
      </c>
      <c r="BM10" s="14">
        <v>0.1</v>
      </c>
      <c r="BN10" s="14">
        <v>0.1</v>
      </c>
      <c r="BO10" s="14">
        <v>0.1</v>
      </c>
      <c r="BP10" s="14">
        <v>0</v>
      </c>
      <c r="BQ10" s="14">
        <v>0</v>
      </c>
      <c r="BR10" s="14">
        <v>0.1</v>
      </c>
      <c r="BS10" s="14">
        <v>0</v>
      </c>
      <c r="BT10" s="3" t="s">
        <v>73</v>
      </c>
      <c r="BU10" s="13">
        <v>0.01</v>
      </c>
      <c r="BV10" s="13">
        <v>0.15</v>
      </c>
      <c r="BW10" s="13">
        <v>1</v>
      </c>
      <c r="BX10" s="13">
        <v>5</v>
      </c>
      <c r="BY10" s="13">
        <v>0.2</v>
      </c>
      <c r="BZ10" s="3" t="s">
        <v>73</v>
      </c>
      <c r="CA10" s="13">
        <v>0.7</v>
      </c>
      <c r="CB10" s="13" t="s">
        <v>77</v>
      </c>
      <c r="CC10" s="3" t="s">
        <v>73</v>
      </c>
      <c r="CD10" s="13"/>
      <c r="CE10" s="13"/>
      <c r="CF10" s="13"/>
      <c r="CG10" s="13"/>
      <c r="CH10" s="13"/>
      <c r="CI10" s="13"/>
      <c r="CJ10" s="13"/>
      <c r="CK10" s="13"/>
      <c r="CL10" s="13"/>
    </row>
    <row r="11" spans="1:90" s="7" customFormat="1" x14ac:dyDescent="0.2">
      <c r="A11" s="61" t="str">
        <f>VLOOKUP(B11,CHOOSE({1,2},中英文和LW参数!D:D,中英文和LW参数!A:A),2,FALSE)</f>
        <v>Buffalofish</v>
      </c>
      <c r="B11" s="61" t="s">
        <v>89</v>
      </c>
      <c r="C11" s="13" t="s">
        <v>71</v>
      </c>
      <c r="D11" s="13">
        <v>3</v>
      </c>
      <c r="E11" s="13"/>
      <c r="F11" s="13"/>
      <c r="G11" s="13"/>
      <c r="H11" s="13" t="s">
        <v>81</v>
      </c>
      <c r="I11" s="13">
        <v>1</v>
      </c>
      <c r="J11" s="13">
        <v>1000</v>
      </c>
      <c r="K11" s="13"/>
      <c r="L11" s="13"/>
      <c r="M11" s="4" t="s">
        <v>73</v>
      </c>
      <c r="N11" s="14">
        <v>19</v>
      </c>
      <c r="O11" s="14">
        <v>27</v>
      </c>
      <c r="P11" s="14">
        <f t="shared" si="0"/>
        <v>23</v>
      </c>
      <c r="Q11" s="14">
        <f t="shared" si="1"/>
        <v>4</v>
      </c>
      <c r="R11" s="14">
        <v>0</v>
      </c>
      <c r="S11" s="14">
        <f t="shared" si="2"/>
        <v>4</v>
      </c>
      <c r="T11" s="14">
        <f>IF(C11="保底",0,VLOOKUP($D11,'等阶-水温阈值'!$A$1:$B$6,2,FALSE))</f>
        <v>0.3</v>
      </c>
      <c r="U11" s="77" t="s">
        <v>73</v>
      </c>
      <c r="V11" s="78">
        <v>1</v>
      </c>
      <c r="W11" s="78">
        <v>0.6</v>
      </c>
      <c r="X11" s="78">
        <v>0.2</v>
      </c>
      <c r="Y11" s="78">
        <v>0.6</v>
      </c>
      <c r="Z11" s="78">
        <v>0.2</v>
      </c>
      <c r="AA11" s="3" t="s">
        <v>73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61">
        <v>0</v>
      </c>
      <c r="AH11" s="61">
        <v>0</v>
      </c>
      <c r="AI11" s="61">
        <v>0</v>
      </c>
      <c r="AJ11" s="61">
        <v>0</v>
      </c>
      <c r="AK11" s="61">
        <v>0</v>
      </c>
      <c r="AL11" s="61">
        <v>1</v>
      </c>
      <c r="AM11" s="61">
        <v>0</v>
      </c>
      <c r="AN11" s="14" t="s">
        <v>73</v>
      </c>
      <c r="AO11" s="14">
        <v>0</v>
      </c>
      <c r="AP11" s="14">
        <v>0.5</v>
      </c>
      <c r="AQ11" s="14">
        <v>1</v>
      </c>
      <c r="AR11" s="3" t="s">
        <v>73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1</v>
      </c>
      <c r="AY11" s="13">
        <v>0.4</v>
      </c>
      <c r="AZ11" s="13">
        <v>0</v>
      </c>
      <c r="BA11" s="13">
        <v>0</v>
      </c>
      <c r="BB11" s="3" t="s">
        <v>73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3" t="s">
        <v>73</v>
      </c>
      <c r="BU11" s="13">
        <v>5.0000000000000001E-3</v>
      </c>
      <c r="BV11" s="13">
        <v>0.05</v>
      </c>
      <c r="BW11" s="13">
        <v>1</v>
      </c>
      <c r="BX11" s="13">
        <v>6</v>
      </c>
      <c r="BY11" s="13">
        <v>0.1</v>
      </c>
      <c r="BZ11" s="3" t="s">
        <v>73</v>
      </c>
      <c r="CA11" s="13">
        <v>0.8</v>
      </c>
      <c r="CB11" s="13" t="s">
        <v>90</v>
      </c>
      <c r="CC11" s="3" t="s">
        <v>73</v>
      </c>
      <c r="CD11" s="13"/>
      <c r="CE11" s="13"/>
      <c r="CF11" s="13"/>
      <c r="CG11" s="13"/>
      <c r="CH11" s="13"/>
      <c r="CI11" s="13"/>
      <c r="CJ11" s="13"/>
      <c r="CK11" s="13"/>
      <c r="CL11" s="13"/>
    </row>
    <row r="12" spans="1:90" s="7" customFormat="1" x14ac:dyDescent="0.2">
      <c r="A12" s="61" t="str">
        <f>VLOOKUP(B12,CHOOSE({1,2},中英文和LW参数!D:D,中英文和LW参数!A:A),2,FALSE)</f>
        <v>Redear_Sunfish</v>
      </c>
      <c r="B12" s="61" t="s">
        <v>91</v>
      </c>
      <c r="C12" s="13" t="s">
        <v>92</v>
      </c>
      <c r="D12" s="13">
        <v>1</v>
      </c>
      <c r="E12" s="13">
        <v>1.5</v>
      </c>
      <c r="F12" s="13" t="s">
        <v>93</v>
      </c>
      <c r="G12" s="13"/>
      <c r="H12" s="13" t="s">
        <v>81</v>
      </c>
      <c r="I12" s="13">
        <v>1</v>
      </c>
      <c r="J12" s="13">
        <v>1000</v>
      </c>
      <c r="K12" s="13"/>
      <c r="L12" s="13"/>
      <c r="M12" s="4" t="s">
        <v>73</v>
      </c>
      <c r="N12" s="14">
        <v>20</v>
      </c>
      <c r="O12" s="14">
        <v>30</v>
      </c>
      <c r="P12" s="14">
        <f t="shared" si="0"/>
        <v>25</v>
      </c>
      <c r="Q12" s="14">
        <f t="shared" si="1"/>
        <v>5</v>
      </c>
      <c r="R12" s="14">
        <v>2</v>
      </c>
      <c r="S12" s="14">
        <f t="shared" si="2"/>
        <v>7</v>
      </c>
      <c r="T12" s="14">
        <f>IF(C12="保底",0,VLOOKUP($D12,'等阶-水温阈值'!$A$1:$B$6,2,FALSE))</f>
        <v>0</v>
      </c>
      <c r="U12" s="77" t="s">
        <v>73</v>
      </c>
      <c r="V12" s="78">
        <v>0.6</v>
      </c>
      <c r="W12" s="78">
        <v>1</v>
      </c>
      <c r="X12" s="78">
        <v>0.6</v>
      </c>
      <c r="Y12" s="78">
        <v>0.2</v>
      </c>
      <c r="Z12" s="78">
        <v>0.2</v>
      </c>
      <c r="AA12" s="3" t="s">
        <v>73</v>
      </c>
      <c r="AB12" s="13">
        <v>0.6</v>
      </c>
      <c r="AC12" s="13">
        <v>1</v>
      </c>
      <c r="AD12" s="13">
        <v>0.6</v>
      </c>
      <c r="AE12" s="13">
        <v>0.2</v>
      </c>
      <c r="AF12" s="13">
        <v>1</v>
      </c>
      <c r="AG12" s="61">
        <v>0.6</v>
      </c>
      <c r="AH12" s="61">
        <v>0.6</v>
      </c>
      <c r="AI12" s="61">
        <v>0.6</v>
      </c>
      <c r="AJ12" s="61">
        <v>0.6</v>
      </c>
      <c r="AK12" s="61">
        <v>0.6</v>
      </c>
      <c r="AL12" s="61">
        <v>0.6</v>
      </c>
      <c r="AM12" s="61">
        <v>0.6</v>
      </c>
      <c r="AN12" s="14" t="s">
        <v>73</v>
      </c>
      <c r="AO12" s="14">
        <v>0.1</v>
      </c>
      <c r="AP12" s="14">
        <v>0.3</v>
      </c>
      <c r="AQ12" s="14">
        <v>1</v>
      </c>
      <c r="AR12" s="3" t="s">
        <v>73</v>
      </c>
      <c r="AS12" s="13">
        <v>0.1</v>
      </c>
      <c r="AT12" s="13">
        <v>0.6</v>
      </c>
      <c r="AU12" s="13">
        <v>1</v>
      </c>
      <c r="AV12" s="13">
        <v>0.1</v>
      </c>
      <c r="AW12" s="13">
        <v>0.1</v>
      </c>
      <c r="AX12" s="13">
        <v>0.1</v>
      </c>
      <c r="AY12" s="13">
        <v>0.1</v>
      </c>
      <c r="AZ12" s="13">
        <v>0.1</v>
      </c>
      <c r="BA12" s="13">
        <v>0.1</v>
      </c>
      <c r="BB12" s="3" t="s">
        <v>73</v>
      </c>
      <c r="BC12" s="14">
        <v>0.6</v>
      </c>
      <c r="BD12" s="14">
        <v>0.2</v>
      </c>
      <c r="BE12" s="14">
        <v>0.6</v>
      </c>
      <c r="BF12" s="14">
        <v>0.2</v>
      </c>
      <c r="BG12" s="14">
        <v>0.2</v>
      </c>
      <c r="BH12" s="14">
        <v>0.2</v>
      </c>
      <c r="BI12" s="14">
        <v>0.2</v>
      </c>
      <c r="BJ12" s="14">
        <v>0.2</v>
      </c>
      <c r="BK12" s="14">
        <v>0.1</v>
      </c>
      <c r="BL12" s="14">
        <v>0.1</v>
      </c>
      <c r="BM12" s="14">
        <v>0.1</v>
      </c>
      <c r="BN12" s="14">
        <v>0.1</v>
      </c>
      <c r="BO12" s="14">
        <v>0.1</v>
      </c>
      <c r="BP12" s="14">
        <v>0.1</v>
      </c>
      <c r="BQ12" s="14">
        <v>0.1</v>
      </c>
      <c r="BR12" s="14">
        <v>0.1</v>
      </c>
      <c r="BS12" s="14">
        <v>0</v>
      </c>
      <c r="BT12" s="3" t="s">
        <v>73</v>
      </c>
      <c r="BU12" s="13">
        <v>0.02</v>
      </c>
      <c r="BV12" s="13">
        <v>0.15</v>
      </c>
      <c r="BW12" s="13">
        <v>2</v>
      </c>
      <c r="BX12" s="13">
        <v>5</v>
      </c>
      <c r="BY12" s="13">
        <v>0.25</v>
      </c>
      <c r="BZ12" s="3" t="s">
        <v>73</v>
      </c>
      <c r="CA12" s="13">
        <v>0.7</v>
      </c>
      <c r="CB12" s="13" t="s">
        <v>77</v>
      </c>
      <c r="CC12" s="3" t="s">
        <v>73</v>
      </c>
      <c r="CD12" s="13"/>
      <c r="CE12" s="13"/>
      <c r="CF12" s="13"/>
      <c r="CG12" s="13"/>
      <c r="CH12" s="13"/>
      <c r="CI12" s="13"/>
      <c r="CJ12" s="13"/>
      <c r="CK12" s="13"/>
      <c r="CL12" s="13"/>
    </row>
    <row r="13" spans="1:90" s="7" customFormat="1" x14ac:dyDescent="0.2">
      <c r="A13" s="61" t="str">
        <f>VLOOKUP(B13,CHOOSE({1,2},中英文和LW参数!D:D,中英文和LW参数!A:A),2,FALSE)</f>
        <v>Bluegill_Sunfish</v>
      </c>
      <c r="B13" s="61" t="s">
        <v>94</v>
      </c>
      <c r="C13" s="13" t="s">
        <v>92</v>
      </c>
      <c r="D13" s="13">
        <v>1</v>
      </c>
      <c r="E13" s="13">
        <v>1</v>
      </c>
      <c r="F13" s="13"/>
      <c r="G13" s="13"/>
      <c r="H13" s="13" t="s">
        <v>81</v>
      </c>
      <c r="I13" s="13">
        <v>1</v>
      </c>
      <c r="J13" s="13">
        <v>1000</v>
      </c>
      <c r="K13" s="13"/>
      <c r="L13" s="13"/>
      <c r="M13" s="4" t="s">
        <v>73</v>
      </c>
      <c r="N13" s="14">
        <v>20</v>
      </c>
      <c r="O13" s="14">
        <v>30</v>
      </c>
      <c r="P13" s="14">
        <f t="shared" si="0"/>
        <v>25</v>
      </c>
      <c r="Q13" s="14">
        <f t="shared" si="1"/>
        <v>5</v>
      </c>
      <c r="R13" s="14">
        <v>5</v>
      </c>
      <c r="S13" s="14">
        <f t="shared" si="2"/>
        <v>10</v>
      </c>
      <c r="T13" s="14">
        <f>IF(C13="保底",0,VLOOKUP($D13,'等阶-水温阈值'!$A$1:$B$6,2,FALSE))</f>
        <v>0</v>
      </c>
      <c r="U13" s="77" t="s">
        <v>73</v>
      </c>
      <c r="V13" s="78">
        <v>0.6</v>
      </c>
      <c r="W13" s="78">
        <v>1</v>
      </c>
      <c r="X13" s="78">
        <v>0.6</v>
      </c>
      <c r="Y13" s="78">
        <v>0.2</v>
      </c>
      <c r="Z13" s="78">
        <v>0.2</v>
      </c>
      <c r="AA13" s="3" t="s">
        <v>73</v>
      </c>
      <c r="AB13" s="13">
        <v>0.6</v>
      </c>
      <c r="AC13" s="13">
        <v>1</v>
      </c>
      <c r="AD13" s="13">
        <v>0.6</v>
      </c>
      <c r="AE13" s="13">
        <v>0.2</v>
      </c>
      <c r="AF13" s="13">
        <v>1</v>
      </c>
      <c r="AG13" s="61">
        <v>0.6</v>
      </c>
      <c r="AH13" s="61">
        <v>0.6</v>
      </c>
      <c r="AI13" s="61">
        <v>0.6</v>
      </c>
      <c r="AJ13" s="61">
        <v>0.6</v>
      </c>
      <c r="AK13" s="61">
        <v>0.6</v>
      </c>
      <c r="AL13" s="61">
        <v>0.6</v>
      </c>
      <c r="AM13" s="61">
        <v>0.6</v>
      </c>
      <c r="AN13" s="14" t="s">
        <v>73</v>
      </c>
      <c r="AO13" s="14">
        <v>0.2</v>
      </c>
      <c r="AP13" s="14">
        <v>1</v>
      </c>
      <c r="AQ13" s="14">
        <v>0.6</v>
      </c>
      <c r="AR13" s="3" t="s">
        <v>73</v>
      </c>
      <c r="AS13" s="13">
        <v>0.2</v>
      </c>
      <c r="AT13" s="13">
        <v>1</v>
      </c>
      <c r="AU13" s="13">
        <v>0.4</v>
      </c>
      <c r="AV13" s="13">
        <v>0.1</v>
      </c>
      <c r="AW13" s="13">
        <v>0.1</v>
      </c>
      <c r="AX13" s="13">
        <v>0.1</v>
      </c>
      <c r="AY13" s="13">
        <v>0.1</v>
      </c>
      <c r="AZ13" s="13">
        <v>0.1</v>
      </c>
      <c r="BA13" s="13">
        <v>0.1</v>
      </c>
      <c r="BB13" s="3" t="s">
        <v>73</v>
      </c>
      <c r="BC13" s="14">
        <v>0.6</v>
      </c>
      <c r="BD13" s="14">
        <v>0.6</v>
      </c>
      <c r="BE13" s="14">
        <v>0.8</v>
      </c>
      <c r="BF13" s="14">
        <v>0.1</v>
      </c>
      <c r="BG13" s="14">
        <v>0.2</v>
      </c>
      <c r="BH13" s="14">
        <v>0.6</v>
      </c>
      <c r="BI13" s="14">
        <v>0.1</v>
      </c>
      <c r="BJ13" s="14">
        <v>0.1</v>
      </c>
      <c r="BK13" s="14">
        <v>0</v>
      </c>
      <c r="BL13" s="14">
        <v>0</v>
      </c>
      <c r="BM13" s="14">
        <v>0.1</v>
      </c>
      <c r="BN13" s="14">
        <v>0.1</v>
      </c>
      <c r="BO13" s="14">
        <v>0.1</v>
      </c>
      <c r="BP13" s="14">
        <v>0</v>
      </c>
      <c r="BQ13" s="14">
        <v>0</v>
      </c>
      <c r="BR13" s="14">
        <v>0.1</v>
      </c>
      <c r="BS13" s="14">
        <v>0</v>
      </c>
      <c r="BT13" s="3" t="s">
        <v>73</v>
      </c>
      <c r="BU13" s="13">
        <v>0.01</v>
      </c>
      <c r="BV13" s="13">
        <v>0.12</v>
      </c>
      <c r="BW13" s="13">
        <v>1</v>
      </c>
      <c r="BX13" s="13">
        <v>5</v>
      </c>
      <c r="BY13" s="13">
        <v>0.2</v>
      </c>
      <c r="BZ13" s="3" t="s">
        <v>73</v>
      </c>
      <c r="CA13" s="13">
        <v>0.7</v>
      </c>
      <c r="CB13" s="13" t="s">
        <v>77</v>
      </c>
      <c r="CC13" s="3" t="s">
        <v>73</v>
      </c>
      <c r="CD13" s="13"/>
      <c r="CE13" s="13"/>
      <c r="CF13" s="13"/>
      <c r="CG13" s="13"/>
      <c r="CH13" s="13"/>
      <c r="CI13" s="13"/>
      <c r="CJ13" s="13"/>
      <c r="CK13" s="13"/>
      <c r="CL13" s="13"/>
    </row>
    <row r="14" spans="1:90" s="5" customFormat="1" x14ac:dyDescent="0.2">
      <c r="A14" s="61" t="str">
        <f>VLOOKUP(B14,CHOOSE({1,2},中英文和LW参数!D:D,中英文和LW参数!A:A),2,FALSE)</f>
        <v>White_Channel_Catfish</v>
      </c>
      <c r="B14" s="64" t="s">
        <v>95</v>
      </c>
      <c r="C14" s="17" t="s">
        <v>71</v>
      </c>
      <c r="D14" s="14">
        <v>5</v>
      </c>
      <c r="E14" s="14"/>
      <c r="F14" s="14"/>
      <c r="G14" s="14"/>
      <c r="H14" s="13" t="s">
        <v>72</v>
      </c>
      <c r="I14" s="14">
        <v>2</v>
      </c>
      <c r="J14" s="13">
        <v>1000</v>
      </c>
      <c r="K14" s="17"/>
      <c r="L14" s="17"/>
      <c r="M14" s="4" t="s">
        <v>73</v>
      </c>
      <c r="N14" s="17">
        <v>18</v>
      </c>
      <c r="O14" s="17">
        <v>26</v>
      </c>
      <c r="P14" s="14">
        <f t="shared" si="0"/>
        <v>22</v>
      </c>
      <c r="Q14" s="14">
        <f t="shared" si="1"/>
        <v>4</v>
      </c>
      <c r="R14" s="14">
        <v>0</v>
      </c>
      <c r="S14" s="14">
        <f t="shared" si="2"/>
        <v>4</v>
      </c>
      <c r="T14" s="14">
        <f>IF(C14="保底",0,VLOOKUP($D14,'等阶-水温阈值'!$A$1:$B$6,2,FALSE))</f>
        <v>0.7</v>
      </c>
      <c r="U14" s="77" t="s">
        <v>73</v>
      </c>
      <c r="V14" s="79">
        <v>0.2</v>
      </c>
      <c r="W14" s="79">
        <v>0.6</v>
      </c>
      <c r="X14" s="79">
        <v>1</v>
      </c>
      <c r="Y14" s="79">
        <v>1</v>
      </c>
      <c r="Z14" s="79">
        <v>0.6</v>
      </c>
      <c r="AA14" s="3" t="s">
        <v>73</v>
      </c>
      <c r="AB14" s="17">
        <v>0</v>
      </c>
      <c r="AC14" s="17">
        <v>0</v>
      </c>
      <c r="AD14" s="17">
        <v>1</v>
      </c>
      <c r="AE14" s="17">
        <v>1</v>
      </c>
      <c r="AF14" s="13">
        <v>0</v>
      </c>
      <c r="AG14" s="67">
        <v>1</v>
      </c>
      <c r="AH14" s="67">
        <v>0</v>
      </c>
      <c r="AI14" s="67">
        <v>0</v>
      </c>
      <c r="AJ14" s="67">
        <v>0</v>
      </c>
      <c r="AK14" s="67">
        <v>0</v>
      </c>
      <c r="AL14" s="61">
        <v>0</v>
      </c>
      <c r="AM14" s="61">
        <v>0</v>
      </c>
      <c r="AN14" s="17" t="s">
        <v>73</v>
      </c>
      <c r="AO14" s="14">
        <v>0</v>
      </c>
      <c r="AP14" s="14">
        <v>0</v>
      </c>
      <c r="AQ14" s="14">
        <v>1</v>
      </c>
      <c r="AR14" s="3" t="s">
        <v>73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1</v>
      </c>
      <c r="BA14" s="17">
        <v>0</v>
      </c>
      <c r="BB14" s="3" t="s">
        <v>73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  <c r="BP14" s="17">
        <v>0</v>
      </c>
      <c r="BQ14" s="17">
        <v>0</v>
      </c>
      <c r="BR14" s="17">
        <v>0</v>
      </c>
      <c r="BS14" s="17">
        <v>0</v>
      </c>
      <c r="BT14" s="3" t="s">
        <v>73</v>
      </c>
      <c r="BU14" s="13">
        <v>0.02</v>
      </c>
      <c r="BV14" s="13">
        <v>0.3</v>
      </c>
      <c r="BW14" s="13">
        <v>1</v>
      </c>
      <c r="BX14" s="13">
        <v>4</v>
      </c>
      <c r="BY14" s="13">
        <v>0.5</v>
      </c>
      <c r="BZ14" s="3" t="s">
        <v>73</v>
      </c>
      <c r="CA14" s="17">
        <v>0.9</v>
      </c>
      <c r="CB14" s="14" t="s">
        <v>87</v>
      </c>
      <c r="CC14" s="3" t="s">
        <v>73</v>
      </c>
      <c r="CD14" s="17"/>
      <c r="CE14" s="17"/>
      <c r="CF14" s="17"/>
      <c r="CG14" s="17"/>
      <c r="CH14" s="17"/>
      <c r="CI14" s="17"/>
      <c r="CJ14" s="17"/>
      <c r="CK14" s="17"/>
      <c r="CL14" s="17"/>
    </row>
    <row r="15" spans="1:90" x14ac:dyDescent="0.2">
      <c r="A15" s="61" t="str">
        <f>VLOOKUP(B15,CHOOSE({1,2},中英文和LW参数!D:D,中英文和LW参数!A:A),2,FALSE)</f>
        <v>Striped_Bass</v>
      </c>
      <c r="B15" s="61" t="s">
        <v>96</v>
      </c>
      <c r="C15" s="12" t="s">
        <v>71</v>
      </c>
      <c r="D15" s="13">
        <v>5</v>
      </c>
      <c r="E15" s="13"/>
      <c r="F15" s="13"/>
      <c r="G15" s="13"/>
      <c r="H15" s="13" t="s">
        <v>72</v>
      </c>
      <c r="I15" s="13">
        <v>2</v>
      </c>
      <c r="J15" s="13">
        <v>1000</v>
      </c>
      <c r="K15" s="12"/>
      <c r="L15" s="12"/>
      <c r="M15" s="4" t="s">
        <v>73</v>
      </c>
      <c r="N15" s="17">
        <v>20</v>
      </c>
      <c r="O15" s="17">
        <v>30</v>
      </c>
      <c r="P15" s="14">
        <f t="shared" si="0"/>
        <v>25</v>
      </c>
      <c r="Q15" s="14">
        <f t="shared" si="1"/>
        <v>5</v>
      </c>
      <c r="R15" s="14">
        <v>0</v>
      </c>
      <c r="S15" s="14">
        <f t="shared" si="2"/>
        <v>5</v>
      </c>
      <c r="T15" s="14">
        <f>IF(C15="保底",0,VLOOKUP($D15,'等阶-水温阈值'!$A$1:$B$6,2,FALSE))</f>
        <v>0.7</v>
      </c>
      <c r="U15" s="77" t="s">
        <v>73</v>
      </c>
      <c r="V15" s="78">
        <v>0.2</v>
      </c>
      <c r="W15" s="78">
        <v>1</v>
      </c>
      <c r="X15" s="78">
        <v>0.6</v>
      </c>
      <c r="Y15" s="78">
        <v>1</v>
      </c>
      <c r="Z15" s="78">
        <v>1</v>
      </c>
      <c r="AA15" s="3" t="s">
        <v>73</v>
      </c>
      <c r="AB15" s="12">
        <v>0</v>
      </c>
      <c r="AC15" s="12">
        <v>0</v>
      </c>
      <c r="AD15" s="12">
        <v>0</v>
      </c>
      <c r="AE15" s="12">
        <v>1</v>
      </c>
      <c r="AF15" s="13">
        <v>0</v>
      </c>
      <c r="AG15" s="66">
        <v>0</v>
      </c>
      <c r="AH15" s="66">
        <v>0</v>
      </c>
      <c r="AI15" s="66">
        <v>1</v>
      </c>
      <c r="AJ15" s="66">
        <v>0</v>
      </c>
      <c r="AK15" s="66">
        <v>0</v>
      </c>
      <c r="AL15" s="61">
        <v>0</v>
      </c>
      <c r="AM15" s="61">
        <v>0</v>
      </c>
      <c r="AN15" s="17" t="s">
        <v>73</v>
      </c>
      <c r="AO15" s="14">
        <v>1</v>
      </c>
      <c r="AP15" s="14">
        <v>0.6</v>
      </c>
      <c r="AQ15" s="14">
        <v>0</v>
      </c>
      <c r="AR15" s="3" t="s">
        <v>73</v>
      </c>
      <c r="AS15" s="12">
        <v>0</v>
      </c>
      <c r="AT15" s="12">
        <v>0</v>
      </c>
      <c r="AU15" s="12">
        <v>0</v>
      </c>
      <c r="AV15" s="12">
        <v>1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3" t="s">
        <v>73</v>
      </c>
      <c r="BC15" s="14">
        <v>0.6</v>
      </c>
      <c r="BD15" s="17">
        <v>0.2</v>
      </c>
      <c r="BE15" s="17">
        <v>0.1</v>
      </c>
      <c r="BF15" s="17">
        <v>0.8</v>
      </c>
      <c r="BG15" s="17">
        <v>0.6</v>
      </c>
      <c r="BH15" s="17">
        <v>0.8</v>
      </c>
      <c r="BI15" s="17">
        <v>0.6</v>
      </c>
      <c r="BJ15" s="17">
        <v>0.4</v>
      </c>
      <c r="BK15" s="17">
        <v>0.6</v>
      </c>
      <c r="BL15" s="17">
        <v>0.6</v>
      </c>
      <c r="BM15" s="17">
        <v>0.4</v>
      </c>
      <c r="BN15" s="17">
        <v>0.6</v>
      </c>
      <c r="BO15" s="17">
        <v>0.6</v>
      </c>
      <c r="BP15" s="17">
        <v>0.2</v>
      </c>
      <c r="BQ15" s="17">
        <v>0.4</v>
      </c>
      <c r="BR15" s="17">
        <v>0.2</v>
      </c>
      <c r="BS15" s="17">
        <v>0</v>
      </c>
      <c r="BT15" s="3" t="s">
        <v>73</v>
      </c>
      <c r="BU15" s="13">
        <v>0.05</v>
      </c>
      <c r="BV15" s="13">
        <v>0.3</v>
      </c>
      <c r="BW15" s="13">
        <v>3</v>
      </c>
      <c r="BX15" s="13">
        <v>4</v>
      </c>
      <c r="BY15" s="13">
        <v>0.45</v>
      </c>
      <c r="BZ15" s="3" t="s">
        <v>73</v>
      </c>
      <c r="CA15" s="12">
        <v>0.4</v>
      </c>
      <c r="CB15" s="13" t="s">
        <v>82</v>
      </c>
      <c r="CC15" s="3" t="s">
        <v>73</v>
      </c>
      <c r="CD15" s="12"/>
      <c r="CE15" s="12"/>
      <c r="CF15" s="12"/>
      <c r="CG15" s="12"/>
      <c r="CH15" s="12"/>
      <c r="CI15" s="12"/>
      <c r="CJ15" s="12"/>
      <c r="CK15" s="12"/>
      <c r="CL15" s="12"/>
    </row>
    <row r="16" spans="1:90" x14ac:dyDescent="0.2">
      <c r="A16" s="61" t="str">
        <f>VLOOKUP(B16,CHOOSE({1,2},中英文和LW参数!D:D,中英文和LW参数!A:A),2,FALSE)</f>
        <v>Walleye</v>
      </c>
      <c r="B16" s="61" t="s">
        <v>97</v>
      </c>
      <c r="C16" s="12" t="s">
        <v>71</v>
      </c>
      <c r="D16" s="13">
        <v>4</v>
      </c>
      <c r="E16" s="12"/>
      <c r="F16" s="12"/>
      <c r="G16" s="12"/>
      <c r="H16" s="12" t="s">
        <v>79</v>
      </c>
      <c r="I16" s="13">
        <v>2</v>
      </c>
      <c r="J16" s="13">
        <v>1400</v>
      </c>
      <c r="K16" s="12"/>
      <c r="L16" s="12"/>
      <c r="M16" s="4" t="s">
        <v>73</v>
      </c>
      <c r="N16" s="17">
        <v>20</v>
      </c>
      <c r="O16" s="17">
        <v>30</v>
      </c>
      <c r="P16" s="14">
        <f t="shared" si="0"/>
        <v>25</v>
      </c>
      <c r="Q16" s="14">
        <f t="shared" si="1"/>
        <v>5</v>
      </c>
      <c r="R16" s="14">
        <v>0</v>
      </c>
      <c r="S16" s="14">
        <f t="shared" si="2"/>
        <v>5</v>
      </c>
      <c r="T16" s="14">
        <f>IF(C16="保底",0,VLOOKUP($D16,'等阶-水温阈值'!$A$1:$B$6,2,FALSE))</f>
        <v>0.5</v>
      </c>
      <c r="U16" s="77" t="s">
        <v>73</v>
      </c>
      <c r="V16" s="78">
        <v>0.2</v>
      </c>
      <c r="W16" s="78">
        <v>0.6</v>
      </c>
      <c r="X16" s="78">
        <v>1</v>
      </c>
      <c r="Y16" s="78">
        <v>0.6</v>
      </c>
      <c r="Z16" s="78">
        <v>0.6</v>
      </c>
      <c r="AA16" s="3" t="s">
        <v>73</v>
      </c>
      <c r="AB16" s="12">
        <v>0</v>
      </c>
      <c r="AC16" s="12">
        <v>0</v>
      </c>
      <c r="AD16" s="12">
        <v>1</v>
      </c>
      <c r="AE16" s="12">
        <v>0</v>
      </c>
      <c r="AF16" s="13">
        <v>0</v>
      </c>
      <c r="AG16" s="66">
        <v>0</v>
      </c>
      <c r="AH16" s="66">
        <v>0</v>
      </c>
      <c r="AI16" s="66">
        <v>0</v>
      </c>
      <c r="AJ16" s="66">
        <v>1</v>
      </c>
      <c r="AK16" s="66">
        <v>0</v>
      </c>
      <c r="AL16" s="61">
        <v>0</v>
      </c>
      <c r="AM16" s="61">
        <v>0</v>
      </c>
      <c r="AN16" s="17" t="s">
        <v>73</v>
      </c>
      <c r="AO16" s="14">
        <v>0</v>
      </c>
      <c r="AP16" s="14">
        <v>0.6</v>
      </c>
      <c r="AQ16" s="14">
        <v>1</v>
      </c>
      <c r="AR16" s="3" t="s">
        <v>73</v>
      </c>
      <c r="AS16" s="12">
        <v>0.6</v>
      </c>
      <c r="AT16" s="12">
        <v>0</v>
      </c>
      <c r="AU16" s="12">
        <v>0</v>
      </c>
      <c r="AV16" s="12">
        <v>1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3" t="s">
        <v>73</v>
      </c>
      <c r="BC16" s="14">
        <v>0.6</v>
      </c>
      <c r="BD16" s="17">
        <v>0.4</v>
      </c>
      <c r="BE16" s="17">
        <v>0.6</v>
      </c>
      <c r="BF16" s="17">
        <v>0.8</v>
      </c>
      <c r="BG16" s="17">
        <v>0.6</v>
      </c>
      <c r="BH16" s="17">
        <v>0.6</v>
      </c>
      <c r="BI16" s="17">
        <v>0.4</v>
      </c>
      <c r="BJ16" s="17">
        <v>0.4</v>
      </c>
      <c r="BK16" s="17">
        <v>0.2</v>
      </c>
      <c r="BL16" s="17">
        <v>0.4</v>
      </c>
      <c r="BM16" s="17">
        <v>0.4</v>
      </c>
      <c r="BN16" s="17">
        <v>0.4</v>
      </c>
      <c r="BO16" s="17">
        <v>0.2</v>
      </c>
      <c r="BP16" s="17">
        <v>0.2</v>
      </c>
      <c r="BQ16" s="17">
        <v>0.2</v>
      </c>
      <c r="BR16" s="17">
        <v>0.2</v>
      </c>
      <c r="BS16" s="17">
        <v>0</v>
      </c>
      <c r="BT16" s="3" t="s">
        <v>73</v>
      </c>
      <c r="BU16" s="13">
        <v>0.03</v>
      </c>
      <c r="BV16" s="13">
        <v>0.25</v>
      </c>
      <c r="BW16" s="13">
        <v>3</v>
      </c>
      <c r="BX16" s="13">
        <v>4</v>
      </c>
      <c r="BY16" s="13">
        <v>0.4</v>
      </c>
      <c r="BZ16" s="3" t="s">
        <v>73</v>
      </c>
      <c r="CA16" s="12">
        <v>0.6</v>
      </c>
      <c r="CB16" s="13" t="s">
        <v>82</v>
      </c>
      <c r="CC16" s="3" t="s">
        <v>73</v>
      </c>
      <c r="CD16" s="12"/>
      <c r="CE16" s="12"/>
      <c r="CF16" s="12"/>
      <c r="CG16" s="12"/>
      <c r="CH16" s="12"/>
      <c r="CI16" s="12"/>
      <c r="CJ16" s="12"/>
      <c r="CK16" s="12"/>
      <c r="CL16" s="12"/>
    </row>
    <row r="17" spans="1:90" x14ac:dyDescent="0.2">
      <c r="A17" s="61" t="str">
        <f>VLOOKUP(B17,CHOOSE({1,2},中英文和LW参数!D:D,中英文和LW参数!A:A),2,FALSE)</f>
        <v>Muskellunge</v>
      </c>
      <c r="B17" s="61" t="s">
        <v>98</v>
      </c>
      <c r="C17" s="12" t="s">
        <v>71</v>
      </c>
      <c r="D17" s="13">
        <v>3</v>
      </c>
      <c r="E17" s="12"/>
      <c r="F17" s="12"/>
      <c r="G17" s="12"/>
      <c r="H17" s="13" t="s">
        <v>81</v>
      </c>
      <c r="I17" s="13">
        <v>2</v>
      </c>
      <c r="J17" s="13">
        <v>1000</v>
      </c>
      <c r="K17" s="12"/>
      <c r="L17" s="12"/>
      <c r="M17" s="4" t="s">
        <v>73</v>
      </c>
      <c r="N17" s="17">
        <v>12</v>
      </c>
      <c r="O17" s="17">
        <v>24</v>
      </c>
      <c r="P17" s="14">
        <f t="shared" si="0"/>
        <v>18</v>
      </c>
      <c r="Q17" s="14">
        <f t="shared" si="1"/>
        <v>6</v>
      </c>
      <c r="R17" s="14">
        <v>0</v>
      </c>
      <c r="S17" s="14">
        <f t="shared" si="2"/>
        <v>6</v>
      </c>
      <c r="T17" s="14">
        <f>IF(C17="保底",0,VLOOKUP($D17,'等阶-水温阈值'!$A$1:$B$6,2,FALSE))</f>
        <v>0.3</v>
      </c>
      <c r="U17" s="77" t="s">
        <v>73</v>
      </c>
      <c r="V17" s="78">
        <v>0.2</v>
      </c>
      <c r="W17" s="78">
        <v>1</v>
      </c>
      <c r="X17" s="78">
        <v>0.6</v>
      </c>
      <c r="Y17" s="78">
        <v>0.6</v>
      </c>
      <c r="Z17" s="78">
        <v>0.6</v>
      </c>
      <c r="AA17" s="3" t="s">
        <v>73</v>
      </c>
      <c r="AB17" s="12">
        <v>0.2</v>
      </c>
      <c r="AC17" s="12">
        <v>1</v>
      </c>
      <c r="AD17" s="12">
        <v>0.6</v>
      </c>
      <c r="AE17" s="12">
        <v>0.6</v>
      </c>
      <c r="AF17" s="13">
        <v>0</v>
      </c>
      <c r="AG17" s="66">
        <v>0</v>
      </c>
      <c r="AH17" s="66">
        <v>0</v>
      </c>
      <c r="AI17" s="66">
        <v>0</v>
      </c>
      <c r="AJ17" s="66">
        <v>0</v>
      </c>
      <c r="AK17" s="66">
        <v>1</v>
      </c>
      <c r="AL17" s="61">
        <v>0</v>
      </c>
      <c r="AM17" s="61">
        <v>0</v>
      </c>
      <c r="AN17" s="17" t="s">
        <v>73</v>
      </c>
      <c r="AO17" s="14">
        <v>0</v>
      </c>
      <c r="AP17" s="14">
        <v>1</v>
      </c>
      <c r="AQ17" s="14">
        <v>0.6</v>
      </c>
      <c r="AR17" s="3" t="s">
        <v>73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3" t="s">
        <v>73</v>
      </c>
      <c r="BC17" s="14">
        <v>0.6</v>
      </c>
      <c r="BD17" s="17">
        <v>0.2</v>
      </c>
      <c r="BE17" s="17">
        <v>0.6</v>
      </c>
      <c r="BF17" s="17">
        <v>0.4</v>
      </c>
      <c r="BG17" s="17">
        <v>0.8</v>
      </c>
      <c r="BH17" s="17">
        <v>1</v>
      </c>
      <c r="BI17" s="17">
        <v>0.8</v>
      </c>
      <c r="BJ17" s="17">
        <v>0.6</v>
      </c>
      <c r="BK17" s="17">
        <v>0.8</v>
      </c>
      <c r="BL17" s="17">
        <v>0.6</v>
      </c>
      <c r="BM17" s="17">
        <v>0.4</v>
      </c>
      <c r="BN17" s="17">
        <v>0.6</v>
      </c>
      <c r="BO17" s="17">
        <v>0.6</v>
      </c>
      <c r="BP17" s="17">
        <v>0.4</v>
      </c>
      <c r="BQ17" s="17">
        <v>0.4</v>
      </c>
      <c r="BR17" s="17">
        <v>0.4</v>
      </c>
      <c r="BS17" s="17">
        <v>0.4</v>
      </c>
      <c r="BT17" s="3" t="s">
        <v>73</v>
      </c>
      <c r="BU17" s="13">
        <v>0.1</v>
      </c>
      <c r="BV17" s="13">
        <v>0.5</v>
      </c>
      <c r="BW17" s="13">
        <v>5</v>
      </c>
      <c r="BX17" s="13">
        <v>4</v>
      </c>
      <c r="BY17" s="13">
        <v>0.6</v>
      </c>
      <c r="BZ17" s="3" t="s">
        <v>73</v>
      </c>
      <c r="CA17" s="12">
        <v>0.3</v>
      </c>
      <c r="CB17" s="13" t="s">
        <v>82</v>
      </c>
      <c r="CC17" s="3" t="s">
        <v>73</v>
      </c>
      <c r="CD17" s="12"/>
      <c r="CE17" s="12"/>
      <c r="CF17" s="12"/>
      <c r="CG17" s="12"/>
      <c r="CH17" s="12"/>
      <c r="CI17" s="12"/>
      <c r="CJ17" s="12"/>
      <c r="CK17" s="12"/>
      <c r="CL17" s="12"/>
    </row>
    <row r="18" spans="1:90" x14ac:dyDescent="0.2">
      <c r="A18" s="61" t="str">
        <f>VLOOKUP(B18,CHOOSE({1,2},中英文和LW参数!D:D,中英文和LW参数!A:A),2,FALSE)</f>
        <v>Bowfin</v>
      </c>
      <c r="B18" s="61" t="s">
        <v>99</v>
      </c>
      <c r="C18" s="12" t="s">
        <v>71</v>
      </c>
      <c r="D18" s="13">
        <v>2</v>
      </c>
      <c r="E18" s="12"/>
      <c r="F18" s="12"/>
      <c r="G18" s="12"/>
      <c r="H18" s="13" t="s">
        <v>81</v>
      </c>
      <c r="I18" s="13">
        <v>2</v>
      </c>
      <c r="J18" s="13">
        <v>1000</v>
      </c>
      <c r="K18" s="12"/>
      <c r="L18" s="12"/>
      <c r="M18" s="4" t="s">
        <v>73</v>
      </c>
      <c r="N18" s="17">
        <v>20</v>
      </c>
      <c r="O18" s="17">
        <v>30</v>
      </c>
      <c r="P18" s="14">
        <f t="shared" si="0"/>
        <v>25</v>
      </c>
      <c r="Q18" s="14">
        <f t="shared" si="1"/>
        <v>5</v>
      </c>
      <c r="R18" s="14">
        <v>0</v>
      </c>
      <c r="S18" s="14">
        <f t="shared" si="2"/>
        <v>5</v>
      </c>
      <c r="T18" s="14">
        <f>IF(C18="保底",0,VLOOKUP($D18,'等阶-水温阈值'!$A$1:$B$6,2,FALSE))</f>
        <v>0.2</v>
      </c>
      <c r="U18" s="77" t="s">
        <v>73</v>
      </c>
      <c r="V18" s="78">
        <v>0.2</v>
      </c>
      <c r="W18" s="78">
        <v>1</v>
      </c>
      <c r="X18" s="78">
        <v>0.6</v>
      </c>
      <c r="Y18" s="78">
        <v>0.6</v>
      </c>
      <c r="Z18" s="78">
        <v>0.6</v>
      </c>
      <c r="AA18" s="3" t="s">
        <v>73</v>
      </c>
      <c r="AB18" s="12">
        <v>0.2</v>
      </c>
      <c r="AC18" s="12">
        <v>1</v>
      </c>
      <c r="AD18" s="12">
        <v>0.6</v>
      </c>
      <c r="AE18" s="12">
        <v>0.6</v>
      </c>
      <c r="AF18" s="13">
        <v>0</v>
      </c>
      <c r="AG18" s="66">
        <v>0</v>
      </c>
      <c r="AH18" s="66">
        <v>0</v>
      </c>
      <c r="AI18" s="66">
        <v>0</v>
      </c>
      <c r="AJ18" s="66">
        <v>0</v>
      </c>
      <c r="AK18" s="66">
        <v>0</v>
      </c>
      <c r="AL18" s="61">
        <v>0</v>
      </c>
      <c r="AM18" s="61">
        <v>0</v>
      </c>
      <c r="AN18" s="17" t="s">
        <v>73</v>
      </c>
      <c r="AO18" s="14">
        <v>0</v>
      </c>
      <c r="AP18" s="14">
        <v>0.6</v>
      </c>
      <c r="AQ18" s="14">
        <v>1</v>
      </c>
      <c r="AR18" s="3" t="s">
        <v>73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3" t="s">
        <v>73</v>
      </c>
      <c r="BC18" s="14">
        <v>0.6</v>
      </c>
      <c r="BD18" s="17">
        <v>0</v>
      </c>
      <c r="BE18" s="17">
        <v>0</v>
      </c>
      <c r="BF18" s="17">
        <v>0</v>
      </c>
      <c r="BG18" s="17">
        <v>0</v>
      </c>
      <c r="BH18" s="17">
        <v>0.2</v>
      </c>
      <c r="BI18" s="17">
        <v>0</v>
      </c>
      <c r="BJ18" s="17">
        <v>0</v>
      </c>
      <c r="BK18" s="17">
        <v>0.8</v>
      </c>
      <c r="BL18" s="17">
        <v>1</v>
      </c>
      <c r="BM18" s="17">
        <v>0.6</v>
      </c>
      <c r="BN18" s="17">
        <v>0.8</v>
      </c>
      <c r="BO18" s="17">
        <v>0.6</v>
      </c>
      <c r="BP18" s="17">
        <v>0.4</v>
      </c>
      <c r="BQ18" s="17">
        <v>0.4</v>
      </c>
      <c r="BR18" s="17">
        <v>0.4</v>
      </c>
      <c r="BS18" s="17">
        <v>0.4</v>
      </c>
      <c r="BT18" s="3" t="s">
        <v>73</v>
      </c>
      <c r="BU18" s="13">
        <v>0.05</v>
      </c>
      <c r="BV18" s="13">
        <v>0.4</v>
      </c>
      <c r="BW18" s="13">
        <v>3</v>
      </c>
      <c r="BX18" s="13">
        <v>4</v>
      </c>
      <c r="BY18" s="13">
        <v>0.5</v>
      </c>
      <c r="BZ18" s="3" t="s">
        <v>73</v>
      </c>
      <c r="CA18" s="12">
        <v>0.8</v>
      </c>
      <c r="CB18" s="13" t="s">
        <v>87</v>
      </c>
      <c r="CC18" s="3" t="s">
        <v>73</v>
      </c>
      <c r="CD18" s="12"/>
      <c r="CE18" s="12"/>
      <c r="CF18" s="12"/>
      <c r="CG18" s="12"/>
      <c r="CH18" s="12"/>
      <c r="CI18" s="12"/>
      <c r="CJ18" s="12"/>
      <c r="CK18" s="12"/>
      <c r="CL18" s="12"/>
    </row>
    <row r="19" spans="1:90" x14ac:dyDescent="0.2">
      <c r="A19" s="61" t="str">
        <f>VLOOKUP(B19,CHOOSE({1,2},中英文和LW参数!D:D,中英文和LW参数!A:A),2,FALSE)</f>
        <v>Channel_Catfish</v>
      </c>
      <c r="B19" s="63" t="s">
        <v>86</v>
      </c>
      <c r="C19" s="12" t="s">
        <v>71</v>
      </c>
      <c r="D19" s="13">
        <v>2</v>
      </c>
      <c r="E19" s="12"/>
      <c r="F19" s="12"/>
      <c r="G19" s="12"/>
      <c r="H19" s="13" t="s">
        <v>81</v>
      </c>
      <c r="I19" s="13">
        <v>2</v>
      </c>
      <c r="J19" s="13">
        <v>1000</v>
      </c>
      <c r="K19" s="12"/>
      <c r="L19" s="12"/>
      <c r="M19" s="4" t="s">
        <v>73</v>
      </c>
      <c r="N19" s="17">
        <v>18</v>
      </c>
      <c r="O19" s="17">
        <v>26</v>
      </c>
      <c r="P19" s="14">
        <f t="shared" si="0"/>
        <v>22</v>
      </c>
      <c r="Q19" s="14">
        <f t="shared" si="1"/>
        <v>4</v>
      </c>
      <c r="R19" s="14">
        <v>0</v>
      </c>
      <c r="S19" s="14">
        <f t="shared" si="2"/>
        <v>4</v>
      </c>
      <c r="T19" s="14">
        <f>IF(C19="保底",0,VLOOKUP($D19,'等阶-水温阈值'!$A$1:$B$6,2,FALSE))</f>
        <v>0.2</v>
      </c>
      <c r="U19" s="77" t="s">
        <v>73</v>
      </c>
      <c r="V19" s="78">
        <v>0.2</v>
      </c>
      <c r="W19" s="78">
        <v>0.6</v>
      </c>
      <c r="X19" s="78">
        <v>1</v>
      </c>
      <c r="Y19" s="78">
        <v>1</v>
      </c>
      <c r="Z19" s="78">
        <v>0.6</v>
      </c>
      <c r="AA19" s="3" t="s">
        <v>73</v>
      </c>
      <c r="AB19" s="12">
        <v>0.2</v>
      </c>
      <c r="AC19" s="12">
        <v>0.6</v>
      </c>
      <c r="AD19" s="12">
        <v>1</v>
      </c>
      <c r="AE19" s="12">
        <v>1</v>
      </c>
      <c r="AF19" s="13">
        <v>0</v>
      </c>
      <c r="AG19" s="66">
        <v>0</v>
      </c>
      <c r="AH19" s="66">
        <v>0</v>
      </c>
      <c r="AI19" s="66">
        <v>0</v>
      </c>
      <c r="AJ19" s="66">
        <v>0</v>
      </c>
      <c r="AK19" s="66">
        <v>0</v>
      </c>
      <c r="AL19" s="61">
        <v>0</v>
      </c>
      <c r="AM19" s="61">
        <v>0</v>
      </c>
      <c r="AN19" s="17" t="s">
        <v>73</v>
      </c>
      <c r="AO19" s="14">
        <v>0</v>
      </c>
      <c r="AP19" s="14">
        <v>0</v>
      </c>
      <c r="AQ19" s="14">
        <v>1</v>
      </c>
      <c r="AR19" s="3" t="s">
        <v>73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0.8</v>
      </c>
      <c r="BA19" s="12">
        <v>0.6</v>
      </c>
      <c r="BB19" s="3" t="s">
        <v>73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0</v>
      </c>
      <c r="BP19" s="17">
        <v>0</v>
      </c>
      <c r="BQ19" s="17">
        <v>0</v>
      </c>
      <c r="BR19" s="17">
        <v>0</v>
      </c>
      <c r="BS19" s="17">
        <v>0</v>
      </c>
      <c r="BT19" s="3" t="s">
        <v>73</v>
      </c>
      <c r="BU19" s="13">
        <v>0.02</v>
      </c>
      <c r="BV19" s="13">
        <v>0.3</v>
      </c>
      <c r="BW19" s="13">
        <v>1</v>
      </c>
      <c r="BX19" s="13">
        <v>4</v>
      </c>
      <c r="BY19" s="13">
        <v>0.5</v>
      </c>
      <c r="BZ19" s="3" t="s">
        <v>73</v>
      </c>
      <c r="CA19" s="12">
        <v>0.9</v>
      </c>
      <c r="CB19" s="13" t="s">
        <v>87</v>
      </c>
      <c r="CC19" s="3" t="s">
        <v>73</v>
      </c>
      <c r="CD19" s="12"/>
      <c r="CE19" s="12"/>
      <c r="CF19" s="12"/>
      <c r="CG19" s="12"/>
      <c r="CH19" s="12"/>
      <c r="CI19" s="12"/>
      <c r="CJ19" s="12"/>
      <c r="CK19" s="12"/>
      <c r="CL19" s="12"/>
    </row>
    <row r="20" spans="1:90" x14ac:dyDescent="0.2">
      <c r="A20" s="61" t="str">
        <f>VLOOKUP(B20,CHOOSE({1,2},中英文和LW参数!D:D,中英文和LW参数!A:A),2,FALSE)</f>
        <v>Largemouth_Bass</v>
      </c>
      <c r="B20" s="63" t="s">
        <v>85</v>
      </c>
      <c r="C20" s="12" t="s">
        <v>71</v>
      </c>
      <c r="D20" s="13">
        <v>2</v>
      </c>
      <c r="E20" s="13">
        <v>2.5</v>
      </c>
      <c r="F20" s="13"/>
      <c r="G20" s="13"/>
      <c r="H20" s="13" t="s">
        <v>81</v>
      </c>
      <c r="I20" s="13">
        <v>2</v>
      </c>
      <c r="J20" s="13">
        <v>1000</v>
      </c>
      <c r="K20" s="12"/>
      <c r="L20" s="12"/>
      <c r="M20" s="4" t="s">
        <v>73</v>
      </c>
      <c r="N20" s="17">
        <v>20</v>
      </c>
      <c r="O20" s="17">
        <v>30</v>
      </c>
      <c r="P20" s="14">
        <f t="shared" si="0"/>
        <v>25</v>
      </c>
      <c r="Q20" s="14">
        <f t="shared" si="1"/>
        <v>5</v>
      </c>
      <c r="R20" s="14">
        <v>0</v>
      </c>
      <c r="S20" s="14">
        <f t="shared" si="2"/>
        <v>5</v>
      </c>
      <c r="T20" s="14">
        <f>IF(C20="保底",0,VLOOKUP($D20,'等阶-水温阈值'!$A$1:$B$6,2,FALSE))</f>
        <v>0.2</v>
      </c>
      <c r="U20" s="77" t="s">
        <v>73</v>
      </c>
      <c r="V20" s="78">
        <v>0.2</v>
      </c>
      <c r="W20" s="78">
        <v>1</v>
      </c>
      <c r="X20" s="78">
        <v>0.6</v>
      </c>
      <c r="Y20" s="78">
        <v>1</v>
      </c>
      <c r="Z20" s="78">
        <v>1</v>
      </c>
      <c r="AA20" s="3" t="s">
        <v>73</v>
      </c>
      <c r="AB20" s="12">
        <v>0</v>
      </c>
      <c r="AC20" s="13">
        <v>1</v>
      </c>
      <c r="AD20" s="13">
        <v>0.6</v>
      </c>
      <c r="AE20" s="13">
        <v>1</v>
      </c>
      <c r="AF20" s="13">
        <v>1</v>
      </c>
      <c r="AG20" s="66">
        <v>0</v>
      </c>
      <c r="AH20" s="66">
        <v>1</v>
      </c>
      <c r="AI20" s="66">
        <v>0</v>
      </c>
      <c r="AJ20" s="66">
        <v>0</v>
      </c>
      <c r="AK20" s="66">
        <v>0</v>
      </c>
      <c r="AL20" s="61">
        <v>0</v>
      </c>
      <c r="AM20" s="61">
        <v>0</v>
      </c>
      <c r="AN20" s="17" t="s">
        <v>73</v>
      </c>
      <c r="AO20" s="14">
        <v>0</v>
      </c>
      <c r="AP20" s="14">
        <v>1</v>
      </c>
      <c r="AQ20" s="14">
        <v>0.6</v>
      </c>
      <c r="AR20" s="3" t="s">
        <v>73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3" t="s">
        <v>73</v>
      </c>
      <c r="BC20" s="14">
        <v>0.6</v>
      </c>
      <c r="BD20" s="14">
        <v>0.6</v>
      </c>
      <c r="BE20" s="14">
        <v>1</v>
      </c>
      <c r="BF20" s="14">
        <v>0.4</v>
      </c>
      <c r="BG20" s="14">
        <v>0.8</v>
      </c>
      <c r="BH20" s="14">
        <v>0.8</v>
      </c>
      <c r="BI20" s="14">
        <v>0.6</v>
      </c>
      <c r="BJ20" s="14">
        <v>0.6</v>
      </c>
      <c r="BK20" s="14">
        <v>0.8</v>
      </c>
      <c r="BL20" s="14">
        <v>0.6</v>
      </c>
      <c r="BM20" s="14">
        <v>0.4</v>
      </c>
      <c r="BN20" s="14">
        <v>0.6</v>
      </c>
      <c r="BO20" s="14">
        <v>0.6</v>
      </c>
      <c r="BP20" s="14">
        <v>0.4</v>
      </c>
      <c r="BQ20" s="14">
        <v>0.6</v>
      </c>
      <c r="BR20" s="14">
        <v>0.4</v>
      </c>
      <c r="BS20" s="14">
        <v>0.4</v>
      </c>
      <c r="BT20" s="3" t="s">
        <v>73</v>
      </c>
      <c r="BU20" s="13">
        <v>0.1</v>
      </c>
      <c r="BV20" s="13">
        <v>0.4</v>
      </c>
      <c r="BW20" s="13">
        <v>2</v>
      </c>
      <c r="BX20" s="13">
        <v>4</v>
      </c>
      <c r="BY20" s="13">
        <v>0.5</v>
      </c>
      <c r="BZ20" s="3" t="s">
        <v>73</v>
      </c>
      <c r="CA20" s="12">
        <v>0.5</v>
      </c>
      <c r="CB20" s="13" t="s">
        <v>82</v>
      </c>
      <c r="CC20" s="3" t="s">
        <v>73</v>
      </c>
      <c r="CD20" s="12"/>
      <c r="CE20" s="12"/>
      <c r="CF20" s="12"/>
      <c r="CG20" s="12"/>
      <c r="CH20" s="12"/>
      <c r="CI20" s="12"/>
      <c r="CJ20" s="12"/>
      <c r="CK20" s="12"/>
      <c r="CL20" s="12"/>
    </row>
    <row r="21" spans="1:90" x14ac:dyDescent="0.2">
      <c r="A21" s="61" t="str">
        <f>VLOOKUP(B21,CHOOSE({1,2},中英文和LW参数!D:D,中英文和LW参数!A:A),2,FALSE)</f>
        <v>Black_Crappie</v>
      </c>
      <c r="B21" s="63" t="s">
        <v>100</v>
      </c>
      <c r="C21" s="12" t="s">
        <v>71</v>
      </c>
      <c r="D21" s="12">
        <v>2</v>
      </c>
      <c r="E21" s="12"/>
      <c r="F21" s="12"/>
      <c r="G21" s="12"/>
      <c r="H21" s="13" t="s">
        <v>81</v>
      </c>
      <c r="I21" s="13">
        <v>2</v>
      </c>
      <c r="J21" s="13">
        <v>1000</v>
      </c>
      <c r="K21" s="12"/>
      <c r="L21" s="12"/>
      <c r="M21" s="4" t="s">
        <v>73</v>
      </c>
      <c r="N21" s="17">
        <v>20</v>
      </c>
      <c r="O21" s="17">
        <v>30</v>
      </c>
      <c r="P21" s="14">
        <f t="shared" si="0"/>
        <v>25</v>
      </c>
      <c r="Q21" s="14">
        <f t="shared" si="1"/>
        <v>5</v>
      </c>
      <c r="R21" s="14">
        <v>0</v>
      </c>
      <c r="S21" s="14">
        <f t="shared" si="2"/>
        <v>5</v>
      </c>
      <c r="T21" s="14">
        <f>IF(C21="保底",0,VLOOKUP($D21,'等阶-水温阈值'!$A$1:$B$6,2,FALSE))</f>
        <v>0.2</v>
      </c>
      <c r="U21" s="77" t="s">
        <v>73</v>
      </c>
      <c r="V21" s="78">
        <v>0.6</v>
      </c>
      <c r="W21" s="78">
        <v>1</v>
      </c>
      <c r="X21" s="78">
        <v>0.6</v>
      </c>
      <c r="Y21" s="78">
        <v>0.2</v>
      </c>
      <c r="Z21" s="78">
        <v>0.2</v>
      </c>
      <c r="AA21" s="3" t="s">
        <v>73</v>
      </c>
      <c r="AB21" s="12">
        <v>0.6</v>
      </c>
      <c r="AC21" s="12">
        <v>1</v>
      </c>
      <c r="AD21" s="12">
        <v>0.6</v>
      </c>
      <c r="AE21" s="12">
        <v>0.6</v>
      </c>
      <c r="AF21" s="13">
        <v>0</v>
      </c>
      <c r="AG21" s="66">
        <v>0</v>
      </c>
      <c r="AH21" s="66">
        <v>0</v>
      </c>
      <c r="AI21" s="66">
        <v>0</v>
      </c>
      <c r="AJ21" s="66">
        <v>0</v>
      </c>
      <c r="AK21" s="66">
        <v>0</v>
      </c>
      <c r="AL21" s="61">
        <v>0</v>
      </c>
      <c r="AM21" s="61">
        <v>0</v>
      </c>
      <c r="AN21" s="17" t="s">
        <v>73</v>
      </c>
      <c r="AO21" s="14">
        <v>0</v>
      </c>
      <c r="AP21" s="14">
        <v>1</v>
      </c>
      <c r="AQ21" s="14">
        <v>0.6</v>
      </c>
      <c r="AR21" s="3" t="s">
        <v>73</v>
      </c>
      <c r="AS21" s="13">
        <v>0</v>
      </c>
      <c r="AT21" s="13">
        <v>0.4</v>
      </c>
      <c r="AU21" s="13">
        <v>0</v>
      </c>
      <c r="AV21" s="13">
        <v>1</v>
      </c>
      <c r="AW21" s="13">
        <v>0.8</v>
      </c>
      <c r="AX21" s="13">
        <v>0</v>
      </c>
      <c r="AY21" s="13">
        <v>0</v>
      </c>
      <c r="AZ21" s="13">
        <v>0</v>
      </c>
      <c r="BA21" s="13">
        <v>0</v>
      </c>
      <c r="BB21" s="3" t="s">
        <v>73</v>
      </c>
      <c r="BC21" s="14">
        <v>0.6</v>
      </c>
      <c r="BD21" s="14">
        <v>0.6</v>
      </c>
      <c r="BE21" s="14">
        <v>0.8</v>
      </c>
      <c r="BF21" s="14">
        <v>0</v>
      </c>
      <c r="BG21" s="14">
        <v>0.4</v>
      </c>
      <c r="BH21" s="14">
        <v>0.6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3" t="s">
        <v>73</v>
      </c>
      <c r="BU21" s="13">
        <v>0.02</v>
      </c>
      <c r="BV21" s="13">
        <v>0.2</v>
      </c>
      <c r="BW21" s="13">
        <v>2</v>
      </c>
      <c r="BX21" s="13">
        <v>4</v>
      </c>
      <c r="BY21" s="13">
        <v>0.35</v>
      </c>
      <c r="BZ21" s="3" t="s">
        <v>73</v>
      </c>
      <c r="CA21" s="12">
        <v>0.8</v>
      </c>
      <c r="CB21" s="12" t="s">
        <v>82</v>
      </c>
      <c r="CC21" s="3" t="s">
        <v>73</v>
      </c>
      <c r="CD21" s="12"/>
      <c r="CE21" s="12"/>
      <c r="CF21" s="12"/>
      <c r="CG21" s="12"/>
      <c r="CH21" s="12"/>
      <c r="CI21" s="12"/>
      <c r="CJ21" s="12"/>
      <c r="CK21" s="12"/>
      <c r="CL21" s="12"/>
    </row>
    <row r="22" spans="1:90" x14ac:dyDescent="0.2">
      <c r="A22" s="61" t="str">
        <f>VLOOKUP(B22,CHOOSE({1,2},中英文和LW参数!D:D,中英文和LW参数!A:A),2,FALSE)</f>
        <v>Yellow_Perch</v>
      </c>
      <c r="B22" s="61" t="s">
        <v>101</v>
      </c>
      <c r="C22" s="12" t="s">
        <v>92</v>
      </c>
      <c r="D22" s="12">
        <v>2</v>
      </c>
      <c r="E22" s="12"/>
      <c r="F22" s="12" t="s">
        <v>102</v>
      </c>
      <c r="G22" s="12"/>
      <c r="H22" s="12" t="s">
        <v>81</v>
      </c>
      <c r="I22" s="13">
        <v>2</v>
      </c>
      <c r="J22" s="13">
        <v>1000</v>
      </c>
      <c r="K22" s="12"/>
      <c r="L22" s="12"/>
      <c r="M22" s="4" t="s">
        <v>73</v>
      </c>
      <c r="N22" s="17">
        <v>18</v>
      </c>
      <c r="O22" s="17">
        <v>26</v>
      </c>
      <c r="P22" s="14">
        <f t="shared" si="0"/>
        <v>22</v>
      </c>
      <c r="Q22" s="14">
        <f t="shared" si="1"/>
        <v>4</v>
      </c>
      <c r="R22" s="14">
        <v>2</v>
      </c>
      <c r="S22" s="14">
        <f t="shared" si="2"/>
        <v>6</v>
      </c>
      <c r="T22" s="14">
        <f>IF(C22="保底",0,VLOOKUP($D22,'等阶-水温阈值'!$A$1:$B$6,2,FALSE))</f>
        <v>0</v>
      </c>
      <c r="U22" s="77" t="s">
        <v>73</v>
      </c>
      <c r="V22" s="78">
        <v>0.6</v>
      </c>
      <c r="W22" s="78">
        <v>0.6</v>
      </c>
      <c r="X22" s="78">
        <v>0.6</v>
      </c>
      <c r="Y22" s="78">
        <v>0.2</v>
      </c>
      <c r="Z22" s="78">
        <v>0.2</v>
      </c>
      <c r="AA22" s="3" t="s">
        <v>73</v>
      </c>
      <c r="AB22" s="12">
        <v>0.6</v>
      </c>
      <c r="AC22" s="12">
        <v>0.6</v>
      </c>
      <c r="AD22" s="12">
        <v>0.6</v>
      </c>
      <c r="AE22" s="12">
        <v>0.2</v>
      </c>
      <c r="AF22" s="12">
        <v>0.2</v>
      </c>
      <c r="AG22" s="66">
        <v>0.5</v>
      </c>
      <c r="AH22" s="66">
        <v>0.5</v>
      </c>
      <c r="AI22" s="66">
        <v>0.5</v>
      </c>
      <c r="AJ22" s="66">
        <v>0.5</v>
      </c>
      <c r="AK22" s="66">
        <v>0.5</v>
      </c>
      <c r="AL22" s="61">
        <v>0.6</v>
      </c>
      <c r="AM22" s="61">
        <v>0.6</v>
      </c>
      <c r="AN22" s="17" t="s">
        <v>73</v>
      </c>
      <c r="AO22" s="14">
        <v>0.5</v>
      </c>
      <c r="AP22" s="14">
        <v>1</v>
      </c>
      <c r="AQ22" s="14">
        <v>1</v>
      </c>
      <c r="AR22" s="3" t="s">
        <v>73</v>
      </c>
      <c r="AS22" s="12">
        <v>0.2</v>
      </c>
      <c r="AT22" s="65">
        <v>1</v>
      </c>
      <c r="AU22" s="65">
        <v>0.8</v>
      </c>
      <c r="AV22" s="12">
        <v>0.1</v>
      </c>
      <c r="AW22" s="12">
        <v>0.1</v>
      </c>
      <c r="AX22" s="12">
        <v>0.1</v>
      </c>
      <c r="AY22" s="12">
        <v>0.1</v>
      </c>
      <c r="AZ22" s="12">
        <v>0.1</v>
      </c>
      <c r="BA22" s="12">
        <v>0.1</v>
      </c>
      <c r="BB22" s="3" t="s">
        <v>73</v>
      </c>
      <c r="BC22" s="14">
        <v>0.6</v>
      </c>
      <c r="BD22" s="17">
        <v>0.2</v>
      </c>
      <c r="BE22" s="17">
        <v>0.6</v>
      </c>
      <c r="BF22" s="17">
        <v>0.4</v>
      </c>
      <c r="BG22" s="17">
        <v>0.4</v>
      </c>
      <c r="BH22" s="17">
        <v>0.6</v>
      </c>
      <c r="BI22" s="17">
        <v>0.4</v>
      </c>
      <c r="BJ22" s="17">
        <v>0.2</v>
      </c>
      <c r="BK22" s="17">
        <v>0.2</v>
      </c>
      <c r="BL22" s="17">
        <v>0.2</v>
      </c>
      <c r="BM22" s="17">
        <v>0.2</v>
      </c>
      <c r="BN22" s="17">
        <v>0.2</v>
      </c>
      <c r="BO22" s="17">
        <v>0.2</v>
      </c>
      <c r="BP22" s="17">
        <v>0.2</v>
      </c>
      <c r="BQ22" s="17">
        <v>0.2</v>
      </c>
      <c r="BR22" s="17">
        <v>0.2</v>
      </c>
      <c r="BS22" s="17">
        <v>0</v>
      </c>
      <c r="BT22" s="3" t="s">
        <v>73</v>
      </c>
      <c r="BU22" s="13">
        <v>0.02</v>
      </c>
      <c r="BV22" s="13">
        <v>0.25</v>
      </c>
      <c r="BW22" s="13">
        <v>2</v>
      </c>
      <c r="BX22" s="13">
        <v>4</v>
      </c>
      <c r="BY22" s="13">
        <v>0.4</v>
      </c>
      <c r="BZ22" s="3" t="s">
        <v>73</v>
      </c>
      <c r="CA22" s="12">
        <v>0.4</v>
      </c>
      <c r="CB22" s="12" t="s">
        <v>82</v>
      </c>
      <c r="CC22" s="3" t="s">
        <v>73</v>
      </c>
      <c r="CD22" s="12"/>
      <c r="CE22" s="12"/>
      <c r="CF22" s="12"/>
      <c r="CG22" s="12"/>
      <c r="CH22" s="12"/>
      <c r="CI22" s="12"/>
      <c r="CJ22" s="12"/>
      <c r="CK22" s="12"/>
      <c r="CL22" s="12"/>
    </row>
    <row r="23" spans="1:90" x14ac:dyDescent="0.2">
      <c r="A23" s="61" t="str">
        <f>VLOOKUP(B23,CHOOSE({1,2},中英文和LW参数!D:D,中英文和LW参数!A:A),2,FALSE)</f>
        <v>Rock_Bass</v>
      </c>
      <c r="B23" s="61" t="s">
        <v>103</v>
      </c>
      <c r="C23" s="12" t="s">
        <v>92</v>
      </c>
      <c r="D23" s="12">
        <v>2</v>
      </c>
      <c r="E23" s="12"/>
      <c r="F23" s="12" t="s">
        <v>104</v>
      </c>
      <c r="G23" s="12"/>
      <c r="H23" s="18" t="s">
        <v>81</v>
      </c>
      <c r="I23" s="13">
        <v>2</v>
      </c>
      <c r="J23" s="13">
        <v>1000</v>
      </c>
      <c r="K23" s="12"/>
      <c r="L23" s="12"/>
      <c r="M23" s="4" t="s">
        <v>73</v>
      </c>
      <c r="N23" s="17">
        <v>16</v>
      </c>
      <c r="O23" s="17">
        <v>24</v>
      </c>
      <c r="P23" s="14">
        <f t="shared" si="0"/>
        <v>20</v>
      </c>
      <c r="Q23" s="14">
        <f t="shared" si="1"/>
        <v>4</v>
      </c>
      <c r="R23" s="14">
        <v>5</v>
      </c>
      <c r="S23" s="14">
        <f t="shared" si="2"/>
        <v>9</v>
      </c>
      <c r="T23" s="14">
        <f>IF(C23="保底",0,VLOOKUP($D23,'等阶-水温阈值'!$A$1:$B$6,2,FALSE))</f>
        <v>0</v>
      </c>
      <c r="U23" s="77" t="s">
        <v>73</v>
      </c>
      <c r="V23" s="78">
        <v>0.2</v>
      </c>
      <c r="W23" s="78">
        <v>0.6</v>
      </c>
      <c r="X23" s="78">
        <v>1</v>
      </c>
      <c r="Y23" s="78">
        <v>0.6</v>
      </c>
      <c r="Z23" s="78">
        <v>0.6</v>
      </c>
      <c r="AA23" s="3" t="s">
        <v>73</v>
      </c>
      <c r="AB23" s="12">
        <v>0.2</v>
      </c>
      <c r="AC23" s="12">
        <v>0.6</v>
      </c>
      <c r="AD23" s="12">
        <v>1</v>
      </c>
      <c r="AE23" s="12">
        <v>0.6</v>
      </c>
      <c r="AF23" s="12">
        <v>0.2</v>
      </c>
      <c r="AG23" s="66">
        <v>0.5</v>
      </c>
      <c r="AH23" s="66">
        <v>0.5</v>
      </c>
      <c r="AI23" s="66">
        <v>0.5</v>
      </c>
      <c r="AJ23" s="66">
        <v>0.5</v>
      </c>
      <c r="AK23" s="66">
        <v>0.5</v>
      </c>
      <c r="AL23" s="61">
        <v>0.6</v>
      </c>
      <c r="AM23" s="61">
        <v>0.6</v>
      </c>
      <c r="AN23" s="17" t="s">
        <v>73</v>
      </c>
      <c r="AO23" s="14">
        <v>0.2</v>
      </c>
      <c r="AP23" s="14">
        <v>0.6</v>
      </c>
      <c r="AQ23" s="14">
        <v>1</v>
      </c>
      <c r="AR23" s="3" t="s">
        <v>73</v>
      </c>
      <c r="AS23" s="12">
        <v>0.2</v>
      </c>
      <c r="AT23" s="65">
        <v>1</v>
      </c>
      <c r="AU23" s="65">
        <v>0.8</v>
      </c>
      <c r="AV23" s="12">
        <v>0.1</v>
      </c>
      <c r="AW23" s="12">
        <v>0.1</v>
      </c>
      <c r="AX23" s="12">
        <v>0.1</v>
      </c>
      <c r="AY23" s="12">
        <v>0.1</v>
      </c>
      <c r="AZ23" s="12">
        <v>0.1</v>
      </c>
      <c r="BA23" s="12">
        <v>0.1</v>
      </c>
      <c r="BB23" s="3" t="s">
        <v>73</v>
      </c>
      <c r="BC23" s="14">
        <v>0.6</v>
      </c>
      <c r="BD23" s="17">
        <v>0.2</v>
      </c>
      <c r="BE23" s="17">
        <v>0.6</v>
      </c>
      <c r="BF23" s="17">
        <v>0.4</v>
      </c>
      <c r="BG23" s="17">
        <v>0.4</v>
      </c>
      <c r="BH23" s="17">
        <v>0.6</v>
      </c>
      <c r="BI23" s="17">
        <v>0.4</v>
      </c>
      <c r="BJ23" s="17">
        <v>0.2</v>
      </c>
      <c r="BK23" s="17">
        <v>0.2</v>
      </c>
      <c r="BL23" s="17">
        <v>0.2</v>
      </c>
      <c r="BM23" s="17">
        <v>0.2</v>
      </c>
      <c r="BN23" s="17">
        <v>0.2</v>
      </c>
      <c r="BO23" s="17">
        <v>0.2</v>
      </c>
      <c r="BP23" s="17">
        <v>0.2</v>
      </c>
      <c r="BQ23" s="17">
        <v>0.2</v>
      </c>
      <c r="BR23" s="17">
        <v>0.2</v>
      </c>
      <c r="BS23" s="17">
        <v>0</v>
      </c>
      <c r="BT23" s="3" t="s">
        <v>73</v>
      </c>
      <c r="BU23" s="13">
        <v>0.02</v>
      </c>
      <c r="BV23" s="13">
        <v>0.3</v>
      </c>
      <c r="BW23" s="13">
        <v>2</v>
      </c>
      <c r="BX23" s="13">
        <v>4</v>
      </c>
      <c r="BY23" s="13">
        <v>0.5</v>
      </c>
      <c r="BZ23" s="3" t="s">
        <v>73</v>
      </c>
      <c r="CA23" s="12">
        <v>0.6</v>
      </c>
      <c r="CB23" s="12" t="s">
        <v>77</v>
      </c>
      <c r="CC23" s="3" t="s">
        <v>73</v>
      </c>
      <c r="CD23" s="12"/>
      <c r="CE23" s="12"/>
      <c r="CF23" s="12"/>
      <c r="CG23" s="12"/>
      <c r="CH23" s="12"/>
      <c r="CI23" s="12"/>
      <c r="CJ23" s="12"/>
      <c r="CK23" s="12"/>
      <c r="CL23" s="12"/>
    </row>
  </sheetData>
  <phoneticPr fontId="3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"/>
  <sheetViews>
    <sheetView workbookViewId="0">
      <selection activeCell="H23" sqref="H23"/>
    </sheetView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G71"/>
  <sheetViews>
    <sheetView topLeftCell="A45" workbookViewId="0">
      <selection activeCell="O64" sqref="O64"/>
    </sheetView>
  </sheetViews>
  <sheetFormatPr defaultRowHeight="14.25" x14ac:dyDescent="0.2"/>
  <cols>
    <col min="1" max="1" width="14" customWidth="1"/>
    <col min="6" max="6" width="5.375" style="1" customWidth="1"/>
  </cols>
  <sheetData>
    <row r="1" spans="1:33" ht="28.5" customHeight="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32</v>
      </c>
      <c r="G1" s="37" t="s">
        <v>33</v>
      </c>
      <c r="H1" s="37" t="s">
        <v>34</v>
      </c>
      <c r="I1" s="37" t="s">
        <v>35</v>
      </c>
      <c r="J1" s="37" t="s">
        <v>36</v>
      </c>
      <c r="K1" s="37" t="s">
        <v>37</v>
      </c>
      <c r="L1" s="37" t="s">
        <v>38</v>
      </c>
      <c r="M1" s="37" t="s">
        <v>39</v>
      </c>
      <c r="N1" s="38" t="s">
        <v>40</v>
      </c>
      <c r="O1" s="38" t="s">
        <v>41</v>
      </c>
      <c r="P1" s="10" t="s">
        <v>42</v>
      </c>
      <c r="Q1" s="11" t="s">
        <v>43</v>
      </c>
      <c r="R1" s="11" t="s">
        <v>44</v>
      </c>
      <c r="S1" s="11" t="s">
        <v>45</v>
      </c>
      <c r="T1" s="11" t="s">
        <v>46</v>
      </c>
      <c r="U1" s="11" t="s">
        <v>47</v>
      </c>
      <c r="V1" s="11" t="s">
        <v>48</v>
      </c>
      <c r="W1" s="11" t="s">
        <v>49</v>
      </c>
      <c r="X1" s="11" t="s">
        <v>50</v>
      </c>
      <c r="Y1" s="11" t="s">
        <v>51</v>
      </c>
      <c r="Z1" s="11" t="s">
        <v>52</v>
      </c>
      <c r="AA1" s="11" t="s">
        <v>53</v>
      </c>
      <c r="AB1" s="11" t="s">
        <v>54</v>
      </c>
      <c r="AC1" s="11" t="s">
        <v>55</v>
      </c>
      <c r="AD1" s="11" t="s">
        <v>56</v>
      </c>
      <c r="AE1" s="11" t="s">
        <v>57</v>
      </c>
      <c r="AF1" s="11" t="s">
        <v>58</v>
      </c>
      <c r="AG1" s="11" t="s">
        <v>59</v>
      </c>
    </row>
    <row r="2" spans="1:33" x14ac:dyDescent="0.2">
      <c r="A2" s="7" t="s">
        <v>139</v>
      </c>
      <c r="B2" s="13" t="s">
        <v>70</v>
      </c>
      <c r="C2" s="13" t="s">
        <v>71</v>
      </c>
      <c r="D2" s="13">
        <v>3</v>
      </c>
      <c r="E2" s="13"/>
      <c r="F2" s="3" t="s">
        <v>73</v>
      </c>
      <c r="G2" s="13">
        <f t="shared" ref="G2:O11" si="0">VLOOKUP($A2,$A$46:$AG$66,COLUMN(G2),FALSE)</f>
        <v>0.2</v>
      </c>
      <c r="H2" s="13">
        <f t="shared" si="0"/>
        <v>1</v>
      </c>
      <c r="I2" s="13">
        <f t="shared" si="0"/>
        <v>0.6</v>
      </c>
      <c r="J2" s="13">
        <f t="shared" si="0"/>
        <v>0.2</v>
      </c>
      <c r="K2" s="13">
        <f t="shared" si="0"/>
        <v>0.2</v>
      </c>
      <c r="L2" s="13">
        <f t="shared" si="0"/>
        <v>0.4</v>
      </c>
      <c r="M2" s="13">
        <f t="shared" si="0"/>
        <v>0.8</v>
      </c>
      <c r="N2" s="13">
        <f t="shared" si="0"/>
        <v>0.6</v>
      </c>
      <c r="O2" s="13">
        <f t="shared" si="0"/>
        <v>0.2</v>
      </c>
      <c r="P2" s="3" t="s">
        <v>73</v>
      </c>
      <c r="Q2" s="13">
        <f t="shared" ref="Q2:Z11" si="1">VLOOKUP($A2,$A$46:$AG$66,COLUMN(Q2),FALSE)</f>
        <v>0</v>
      </c>
      <c r="R2" s="13">
        <f t="shared" si="1"/>
        <v>0</v>
      </c>
      <c r="S2" s="13">
        <f t="shared" si="1"/>
        <v>0</v>
      </c>
      <c r="T2" s="13">
        <f t="shared" si="1"/>
        <v>0</v>
      </c>
      <c r="U2" s="13">
        <f t="shared" si="1"/>
        <v>0</v>
      </c>
      <c r="V2" s="13">
        <f t="shared" si="1"/>
        <v>0</v>
      </c>
      <c r="W2" s="13">
        <f t="shared" si="1"/>
        <v>0</v>
      </c>
      <c r="X2" s="13">
        <f t="shared" si="1"/>
        <v>0</v>
      </c>
      <c r="Y2" s="13">
        <f t="shared" si="1"/>
        <v>0</v>
      </c>
      <c r="Z2" s="13">
        <f t="shared" si="1"/>
        <v>0</v>
      </c>
      <c r="AA2" s="13">
        <f t="shared" ref="AA2:AG11" si="2">VLOOKUP($A2,$A$46:$AG$66,COLUMN(AA2),FALSE)</f>
        <v>0</v>
      </c>
      <c r="AB2" s="13">
        <f t="shared" si="2"/>
        <v>0</v>
      </c>
      <c r="AC2" s="13">
        <f t="shared" si="2"/>
        <v>0</v>
      </c>
      <c r="AD2" s="13">
        <f t="shared" si="2"/>
        <v>0</v>
      </c>
      <c r="AE2" s="13">
        <f t="shared" si="2"/>
        <v>0</v>
      </c>
      <c r="AF2" s="13">
        <f t="shared" si="2"/>
        <v>0</v>
      </c>
      <c r="AG2" s="13">
        <f t="shared" si="2"/>
        <v>0</v>
      </c>
    </row>
    <row r="3" spans="1:33" x14ac:dyDescent="0.2">
      <c r="A3" s="7" t="s">
        <v>174</v>
      </c>
      <c r="B3" s="13" t="s">
        <v>75</v>
      </c>
      <c r="C3" s="13" t="s">
        <v>71</v>
      </c>
      <c r="D3" s="13">
        <v>4</v>
      </c>
      <c r="E3" s="13"/>
      <c r="F3" s="3" t="s">
        <v>73</v>
      </c>
      <c r="G3" s="13">
        <f t="shared" si="0"/>
        <v>0.6</v>
      </c>
      <c r="H3" s="13">
        <f t="shared" si="0"/>
        <v>0.8</v>
      </c>
      <c r="I3" s="13">
        <f t="shared" si="0"/>
        <v>0.6</v>
      </c>
      <c r="J3" s="13">
        <f t="shared" si="0"/>
        <v>0.2</v>
      </c>
      <c r="K3" s="13">
        <f t="shared" si="0"/>
        <v>0.2</v>
      </c>
      <c r="L3" s="13">
        <f t="shared" si="0"/>
        <v>1</v>
      </c>
      <c r="M3" s="13">
        <f t="shared" si="0"/>
        <v>0.8</v>
      </c>
      <c r="N3" s="13">
        <f t="shared" si="0"/>
        <v>0.4</v>
      </c>
      <c r="O3" s="13">
        <f t="shared" si="0"/>
        <v>0.2</v>
      </c>
      <c r="P3" s="3" t="s">
        <v>73</v>
      </c>
      <c r="Q3" s="13">
        <f t="shared" si="1"/>
        <v>0.1</v>
      </c>
      <c r="R3" s="13">
        <f t="shared" si="1"/>
        <v>0.1</v>
      </c>
      <c r="S3" s="13">
        <f t="shared" si="1"/>
        <v>0.1</v>
      </c>
      <c r="T3" s="13">
        <f t="shared" si="1"/>
        <v>0.1</v>
      </c>
      <c r="U3" s="13">
        <f t="shared" si="1"/>
        <v>0.1</v>
      </c>
      <c r="V3" s="13">
        <f t="shared" si="1"/>
        <v>0</v>
      </c>
      <c r="W3" s="13">
        <f t="shared" si="1"/>
        <v>0</v>
      </c>
      <c r="X3" s="13">
        <f t="shared" si="1"/>
        <v>0</v>
      </c>
      <c r="Y3" s="13">
        <f t="shared" si="1"/>
        <v>0</v>
      </c>
      <c r="Z3" s="13">
        <f t="shared" si="1"/>
        <v>0</v>
      </c>
      <c r="AA3" s="13">
        <f t="shared" si="2"/>
        <v>0</v>
      </c>
      <c r="AB3" s="13">
        <f t="shared" si="2"/>
        <v>0</v>
      </c>
      <c r="AC3" s="13">
        <f t="shared" si="2"/>
        <v>0</v>
      </c>
      <c r="AD3" s="13">
        <f t="shared" si="2"/>
        <v>0</v>
      </c>
      <c r="AE3" s="13">
        <f t="shared" si="2"/>
        <v>0</v>
      </c>
      <c r="AF3" s="13">
        <f t="shared" si="2"/>
        <v>0</v>
      </c>
      <c r="AG3" s="13">
        <f t="shared" si="2"/>
        <v>0</v>
      </c>
    </row>
    <row r="4" spans="1:33" x14ac:dyDescent="0.2">
      <c r="A4" s="7" t="s">
        <v>179</v>
      </c>
      <c r="B4" s="15" t="s">
        <v>78</v>
      </c>
      <c r="C4" s="13" t="s">
        <v>71</v>
      </c>
      <c r="D4" s="13">
        <v>3</v>
      </c>
      <c r="E4" s="13"/>
      <c r="F4" s="3" t="s">
        <v>73</v>
      </c>
      <c r="G4" s="13">
        <f t="shared" si="0"/>
        <v>0.2</v>
      </c>
      <c r="H4" s="13">
        <f t="shared" si="0"/>
        <v>1</v>
      </c>
      <c r="I4" s="13">
        <f t="shared" si="0"/>
        <v>0.4</v>
      </c>
      <c r="J4" s="13">
        <f t="shared" si="0"/>
        <v>0.2</v>
      </c>
      <c r="K4" s="13">
        <f t="shared" si="0"/>
        <v>0.1</v>
      </c>
      <c r="L4" s="13">
        <f t="shared" si="0"/>
        <v>0.1</v>
      </c>
      <c r="M4" s="13">
        <f t="shared" si="0"/>
        <v>0.1</v>
      </c>
      <c r="N4" s="13">
        <f t="shared" si="0"/>
        <v>0.1</v>
      </c>
      <c r="O4" s="13">
        <f t="shared" si="0"/>
        <v>0.1</v>
      </c>
      <c r="P4" s="3" t="s">
        <v>73</v>
      </c>
      <c r="Q4" s="13">
        <f t="shared" si="1"/>
        <v>0.1</v>
      </c>
      <c r="R4" s="13">
        <f t="shared" si="1"/>
        <v>0.6</v>
      </c>
      <c r="S4" s="13">
        <f t="shared" si="1"/>
        <v>0.8</v>
      </c>
      <c r="T4" s="13">
        <f t="shared" si="1"/>
        <v>0.1</v>
      </c>
      <c r="U4" s="13">
        <f t="shared" si="1"/>
        <v>0.2</v>
      </c>
      <c r="V4" s="13">
        <f t="shared" si="1"/>
        <v>0.1</v>
      </c>
      <c r="W4" s="13">
        <f t="shared" si="1"/>
        <v>0.1</v>
      </c>
      <c r="X4" s="13">
        <f t="shared" si="1"/>
        <v>0.1</v>
      </c>
      <c r="Y4" s="13">
        <f t="shared" si="1"/>
        <v>0.6</v>
      </c>
      <c r="Z4" s="13">
        <f t="shared" si="1"/>
        <v>0.1</v>
      </c>
      <c r="AA4" s="13">
        <f t="shared" si="2"/>
        <v>0.1</v>
      </c>
      <c r="AB4" s="13">
        <f t="shared" si="2"/>
        <v>0.1</v>
      </c>
      <c r="AC4" s="13">
        <f t="shared" si="2"/>
        <v>0.1</v>
      </c>
      <c r="AD4" s="13">
        <f t="shared" si="2"/>
        <v>0.1</v>
      </c>
      <c r="AE4" s="13">
        <f t="shared" si="2"/>
        <v>0.1</v>
      </c>
      <c r="AF4" s="13">
        <f t="shared" si="2"/>
        <v>0.1</v>
      </c>
      <c r="AG4" s="13">
        <f t="shared" si="2"/>
        <v>0</v>
      </c>
    </row>
    <row r="5" spans="1:33" x14ac:dyDescent="0.2">
      <c r="A5" s="7" t="s">
        <v>183</v>
      </c>
      <c r="B5" s="16" t="s">
        <v>80</v>
      </c>
      <c r="C5" s="13" t="s">
        <v>71</v>
      </c>
      <c r="D5" s="13">
        <v>2</v>
      </c>
      <c r="E5" s="13"/>
      <c r="F5" s="3" t="s">
        <v>73</v>
      </c>
      <c r="G5" s="13">
        <f t="shared" si="0"/>
        <v>0.1</v>
      </c>
      <c r="H5" s="13">
        <f t="shared" si="0"/>
        <v>0.4</v>
      </c>
      <c r="I5" s="13">
        <f t="shared" si="0"/>
        <v>0.1</v>
      </c>
      <c r="J5" s="13">
        <f t="shared" si="0"/>
        <v>1</v>
      </c>
      <c r="K5" s="13">
        <f t="shared" si="0"/>
        <v>0.8</v>
      </c>
      <c r="L5" s="13">
        <f t="shared" si="0"/>
        <v>0.1</v>
      </c>
      <c r="M5" s="13">
        <f t="shared" si="0"/>
        <v>0.1</v>
      </c>
      <c r="N5" s="13">
        <f t="shared" si="0"/>
        <v>0.1</v>
      </c>
      <c r="O5" s="13">
        <f t="shared" si="0"/>
        <v>0.1</v>
      </c>
      <c r="P5" s="3" t="s">
        <v>73</v>
      </c>
      <c r="Q5" s="13">
        <f t="shared" si="1"/>
        <v>0.1</v>
      </c>
      <c r="R5" s="13">
        <f t="shared" si="1"/>
        <v>0.6</v>
      </c>
      <c r="S5" s="13">
        <f t="shared" si="1"/>
        <v>0.8</v>
      </c>
      <c r="T5" s="13">
        <f t="shared" si="1"/>
        <v>0.1</v>
      </c>
      <c r="U5" s="13">
        <f t="shared" si="1"/>
        <v>0.4</v>
      </c>
      <c r="V5" s="13">
        <f t="shared" si="1"/>
        <v>0.6</v>
      </c>
      <c r="W5" s="13">
        <f t="shared" si="1"/>
        <v>0.1</v>
      </c>
      <c r="X5" s="13">
        <f t="shared" si="1"/>
        <v>0.1</v>
      </c>
      <c r="Y5" s="13">
        <f t="shared" si="1"/>
        <v>0</v>
      </c>
      <c r="Z5" s="13">
        <f t="shared" si="1"/>
        <v>0</v>
      </c>
      <c r="AA5" s="13">
        <f t="shared" si="2"/>
        <v>0.1</v>
      </c>
      <c r="AB5" s="13">
        <f t="shared" si="2"/>
        <v>0.1</v>
      </c>
      <c r="AC5" s="13">
        <f t="shared" si="2"/>
        <v>0.1</v>
      </c>
      <c r="AD5" s="13">
        <f t="shared" si="2"/>
        <v>0</v>
      </c>
      <c r="AE5" s="13">
        <f t="shared" si="2"/>
        <v>0</v>
      </c>
      <c r="AF5" s="13">
        <f t="shared" si="2"/>
        <v>0</v>
      </c>
      <c r="AG5" s="13">
        <f t="shared" si="2"/>
        <v>0</v>
      </c>
    </row>
    <row r="6" spans="1:33" x14ac:dyDescent="0.2">
      <c r="A6" s="7" t="s">
        <v>187</v>
      </c>
      <c r="B6" s="13" t="s">
        <v>83</v>
      </c>
      <c r="C6" s="13" t="s">
        <v>71</v>
      </c>
      <c r="D6" s="13">
        <v>2</v>
      </c>
      <c r="E6" s="13"/>
      <c r="F6" s="3" t="s">
        <v>73</v>
      </c>
      <c r="G6" s="13">
        <f t="shared" si="0"/>
        <v>0.1</v>
      </c>
      <c r="H6" s="13">
        <f t="shared" si="0"/>
        <v>0.4</v>
      </c>
      <c r="I6" s="13">
        <f t="shared" si="0"/>
        <v>0.1</v>
      </c>
      <c r="J6" s="13">
        <f t="shared" si="0"/>
        <v>1</v>
      </c>
      <c r="K6" s="13">
        <f t="shared" si="0"/>
        <v>0.8</v>
      </c>
      <c r="L6" s="13">
        <f t="shared" si="0"/>
        <v>0.1</v>
      </c>
      <c r="M6" s="13">
        <f t="shared" si="0"/>
        <v>0.1</v>
      </c>
      <c r="N6" s="13">
        <f t="shared" si="0"/>
        <v>0.1</v>
      </c>
      <c r="O6" s="13">
        <f t="shared" si="0"/>
        <v>0.1</v>
      </c>
      <c r="P6" s="3" t="s">
        <v>73</v>
      </c>
      <c r="Q6" s="13">
        <f t="shared" si="1"/>
        <v>0.1</v>
      </c>
      <c r="R6" s="13">
        <f t="shared" si="1"/>
        <v>0.6</v>
      </c>
      <c r="S6" s="13">
        <f t="shared" si="1"/>
        <v>0.8</v>
      </c>
      <c r="T6" s="13">
        <f t="shared" si="1"/>
        <v>0.1</v>
      </c>
      <c r="U6" s="13">
        <f t="shared" si="1"/>
        <v>0.4</v>
      </c>
      <c r="V6" s="13">
        <f t="shared" si="1"/>
        <v>0.6</v>
      </c>
      <c r="W6" s="13">
        <f t="shared" si="1"/>
        <v>0.1</v>
      </c>
      <c r="X6" s="13">
        <f t="shared" si="1"/>
        <v>0.1</v>
      </c>
      <c r="Y6" s="13">
        <f t="shared" si="1"/>
        <v>0</v>
      </c>
      <c r="Z6" s="13">
        <f t="shared" si="1"/>
        <v>0</v>
      </c>
      <c r="AA6" s="13">
        <f t="shared" si="2"/>
        <v>0.1</v>
      </c>
      <c r="AB6" s="13">
        <f t="shared" si="2"/>
        <v>0.1</v>
      </c>
      <c r="AC6" s="13">
        <f t="shared" si="2"/>
        <v>0.1</v>
      </c>
      <c r="AD6" s="13">
        <f t="shared" si="2"/>
        <v>0</v>
      </c>
      <c r="AE6" s="13">
        <f t="shared" si="2"/>
        <v>0</v>
      </c>
      <c r="AF6" s="13">
        <f t="shared" si="2"/>
        <v>0</v>
      </c>
      <c r="AG6" s="13">
        <f t="shared" si="2"/>
        <v>0</v>
      </c>
    </row>
    <row r="7" spans="1:33" x14ac:dyDescent="0.2">
      <c r="A7" s="7" t="s">
        <v>190</v>
      </c>
      <c r="B7" s="13" t="s">
        <v>84</v>
      </c>
      <c r="C7" s="13" t="s">
        <v>71</v>
      </c>
      <c r="D7" s="13">
        <v>2</v>
      </c>
      <c r="E7" s="13"/>
      <c r="F7" s="3" t="s">
        <v>73</v>
      </c>
      <c r="G7" s="13">
        <f t="shared" si="0"/>
        <v>0.2</v>
      </c>
      <c r="H7" s="13">
        <f t="shared" si="0"/>
        <v>1</v>
      </c>
      <c r="I7" s="13">
        <f t="shared" si="0"/>
        <v>0.4</v>
      </c>
      <c r="J7" s="13">
        <f t="shared" si="0"/>
        <v>0.2</v>
      </c>
      <c r="K7" s="13">
        <f t="shared" si="0"/>
        <v>0.1</v>
      </c>
      <c r="L7" s="13">
        <f t="shared" si="0"/>
        <v>0.1</v>
      </c>
      <c r="M7" s="13">
        <f t="shared" si="0"/>
        <v>0.1</v>
      </c>
      <c r="N7" s="13">
        <f t="shared" si="0"/>
        <v>0.1</v>
      </c>
      <c r="O7" s="13">
        <f t="shared" si="0"/>
        <v>0.1</v>
      </c>
      <c r="P7" s="3" t="s">
        <v>73</v>
      </c>
      <c r="Q7" s="13">
        <f t="shared" si="1"/>
        <v>0.1</v>
      </c>
      <c r="R7" s="13">
        <f t="shared" si="1"/>
        <v>0.6</v>
      </c>
      <c r="S7" s="13">
        <f t="shared" si="1"/>
        <v>0.8</v>
      </c>
      <c r="T7" s="13">
        <f t="shared" si="1"/>
        <v>0.1</v>
      </c>
      <c r="U7" s="13">
        <f t="shared" si="1"/>
        <v>0.2</v>
      </c>
      <c r="V7" s="13">
        <f t="shared" si="1"/>
        <v>0.1</v>
      </c>
      <c r="W7" s="13">
        <f t="shared" si="1"/>
        <v>0.1</v>
      </c>
      <c r="X7" s="13">
        <f t="shared" si="1"/>
        <v>0.1</v>
      </c>
      <c r="Y7" s="13">
        <f t="shared" si="1"/>
        <v>0.6</v>
      </c>
      <c r="Z7" s="13">
        <f t="shared" si="1"/>
        <v>0.1</v>
      </c>
      <c r="AA7" s="13">
        <f t="shared" si="2"/>
        <v>0.1</v>
      </c>
      <c r="AB7" s="13">
        <f t="shared" si="2"/>
        <v>0.1</v>
      </c>
      <c r="AC7" s="13">
        <f t="shared" si="2"/>
        <v>0.1</v>
      </c>
      <c r="AD7" s="13">
        <f t="shared" si="2"/>
        <v>0.1</v>
      </c>
      <c r="AE7" s="13">
        <f t="shared" si="2"/>
        <v>0.1</v>
      </c>
      <c r="AF7" s="13">
        <f t="shared" si="2"/>
        <v>0.1</v>
      </c>
      <c r="AG7" s="13">
        <f t="shared" si="2"/>
        <v>0</v>
      </c>
    </row>
    <row r="8" spans="1:33" x14ac:dyDescent="0.2">
      <c r="A8" s="7" t="s">
        <v>193</v>
      </c>
      <c r="B8" s="16" t="s">
        <v>85</v>
      </c>
      <c r="C8" s="13" t="s">
        <v>71</v>
      </c>
      <c r="D8" s="13">
        <v>2</v>
      </c>
      <c r="E8" s="13">
        <v>2.5</v>
      </c>
      <c r="F8" s="3" t="s">
        <v>73</v>
      </c>
      <c r="G8" s="13">
        <f t="shared" si="0"/>
        <v>0.2</v>
      </c>
      <c r="H8" s="13">
        <f t="shared" si="0"/>
        <v>0.2</v>
      </c>
      <c r="I8" s="13">
        <f t="shared" si="0"/>
        <v>0.1</v>
      </c>
      <c r="J8" s="13">
        <f t="shared" si="0"/>
        <v>0.1</v>
      </c>
      <c r="K8" s="13">
        <f t="shared" si="0"/>
        <v>0.1</v>
      </c>
      <c r="L8" s="13">
        <f t="shared" si="0"/>
        <v>0.1</v>
      </c>
      <c r="M8" s="13">
        <f t="shared" si="0"/>
        <v>0.1</v>
      </c>
      <c r="N8" s="13">
        <f t="shared" si="0"/>
        <v>0.4</v>
      </c>
      <c r="O8" s="13">
        <f t="shared" si="0"/>
        <v>0.1</v>
      </c>
      <c r="P8" s="3" t="s">
        <v>73</v>
      </c>
      <c r="Q8" s="13">
        <f t="shared" si="1"/>
        <v>0.1</v>
      </c>
      <c r="R8" s="13">
        <f t="shared" si="1"/>
        <v>0.6</v>
      </c>
      <c r="S8" s="13">
        <f t="shared" si="1"/>
        <v>1</v>
      </c>
      <c r="T8" s="13">
        <f t="shared" si="1"/>
        <v>0.1</v>
      </c>
      <c r="U8" s="13">
        <f t="shared" si="1"/>
        <v>0.8</v>
      </c>
      <c r="V8" s="13">
        <f t="shared" si="1"/>
        <v>0.8</v>
      </c>
      <c r="W8" s="13">
        <f t="shared" si="1"/>
        <v>0.6</v>
      </c>
      <c r="X8" s="13">
        <f t="shared" si="1"/>
        <v>0.6</v>
      </c>
      <c r="Y8" s="13">
        <f t="shared" si="1"/>
        <v>0.8</v>
      </c>
      <c r="Z8" s="13">
        <f t="shared" si="1"/>
        <v>0.6</v>
      </c>
      <c r="AA8" s="13">
        <f t="shared" si="2"/>
        <v>0.4</v>
      </c>
      <c r="AB8" s="13">
        <f t="shared" si="2"/>
        <v>0.6</v>
      </c>
      <c r="AC8" s="13">
        <f t="shared" si="2"/>
        <v>0.6</v>
      </c>
      <c r="AD8" s="13">
        <f t="shared" si="2"/>
        <v>0.4</v>
      </c>
      <c r="AE8" s="13">
        <f t="shared" si="2"/>
        <v>0.6</v>
      </c>
      <c r="AF8" s="13">
        <f t="shared" si="2"/>
        <v>0.4</v>
      </c>
      <c r="AG8" s="13">
        <f t="shared" si="2"/>
        <v>0</v>
      </c>
    </row>
    <row r="9" spans="1:33" x14ac:dyDescent="0.2">
      <c r="A9" s="7" t="s">
        <v>196</v>
      </c>
      <c r="B9" s="16" t="s">
        <v>86</v>
      </c>
      <c r="C9" s="12" t="s">
        <v>71</v>
      </c>
      <c r="D9" s="13">
        <v>2</v>
      </c>
      <c r="E9" s="12"/>
      <c r="F9" s="3" t="s">
        <v>73</v>
      </c>
      <c r="G9" s="13">
        <f t="shared" si="0"/>
        <v>0.1</v>
      </c>
      <c r="H9" s="13">
        <f t="shared" si="0"/>
        <v>0.1</v>
      </c>
      <c r="I9" s="13">
        <f t="shared" si="0"/>
        <v>0.2</v>
      </c>
      <c r="J9" s="13">
        <f t="shared" si="0"/>
        <v>0.1</v>
      </c>
      <c r="K9" s="13">
        <f t="shared" si="0"/>
        <v>0.1</v>
      </c>
      <c r="L9" s="13">
        <f t="shared" si="0"/>
        <v>1</v>
      </c>
      <c r="M9" s="13">
        <f t="shared" si="0"/>
        <v>0.2</v>
      </c>
      <c r="N9" s="13">
        <f t="shared" si="0"/>
        <v>0.8</v>
      </c>
      <c r="O9" s="13">
        <f t="shared" si="0"/>
        <v>0.6</v>
      </c>
      <c r="P9" s="3" t="s">
        <v>73</v>
      </c>
      <c r="Q9" s="13">
        <f t="shared" si="1"/>
        <v>0</v>
      </c>
      <c r="R9" s="13">
        <f t="shared" si="1"/>
        <v>0</v>
      </c>
      <c r="S9" s="13">
        <f t="shared" si="1"/>
        <v>0</v>
      </c>
      <c r="T9" s="13">
        <f t="shared" si="1"/>
        <v>0</v>
      </c>
      <c r="U9" s="13">
        <f t="shared" si="1"/>
        <v>0</v>
      </c>
      <c r="V9" s="13">
        <f t="shared" si="1"/>
        <v>0</v>
      </c>
      <c r="W9" s="13">
        <f t="shared" si="1"/>
        <v>0</v>
      </c>
      <c r="X9" s="13">
        <f t="shared" si="1"/>
        <v>0</v>
      </c>
      <c r="Y9" s="13">
        <f t="shared" si="1"/>
        <v>0</v>
      </c>
      <c r="Z9" s="13">
        <f t="shared" si="1"/>
        <v>0</v>
      </c>
      <c r="AA9" s="13">
        <f t="shared" si="2"/>
        <v>0</v>
      </c>
      <c r="AB9" s="13">
        <f t="shared" si="2"/>
        <v>0</v>
      </c>
      <c r="AC9" s="13">
        <f t="shared" si="2"/>
        <v>0</v>
      </c>
      <c r="AD9" s="13">
        <f t="shared" si="2"/>
        <v>0</v>
      </c>
      <c r="AE9" s="13">
        <f t="shared" si="2"/>
        <v>0</v>
      </c>
      <c r="AF9" s="13">
        <f t="shared" si="2"/>
        <v>0</v>
      </c>
      <c r="AG9" s="13">
        <f t="shared" si="2"/>
        <v>0</v>
      </c>
    </row>
    <row r="10" spans="1:33" x14ac:dyDescent="0.2">
      <c r="A10" s="7" t="s">
        <v>199</v>
      </c>
      <c r="B10" s="13" t="s">
        <v>88</v>
      </c>
      <c r="C10" s="13" t="s">
        <v>71</v>
      </c>
      <c r="D10" s="13">
        <v>1</v>
      </c>
      <c r="E10" s="13"/>
      <c r="F10" s="3" t="s">
        <v>73</v>
      </c>
      <c r="G10" s="13">
        <f t="shared" si="0"/>
        <v>0.2</v>
      </c>
      <c r="H10" s="13">
        <f t="shared" si="0"/>
        <v>1</v>
      </c>
      <c r="I10" s="13">
        <f t="shared" si="0"/>
        <v>0.4</v>
      </c>
      <c r="J10" s="13">
        <f t="shared" si="0"/>
        <v>0.1</v>
      </c>
      <c r="K10" s="13">
        <f t="shared" si="0"/>
        <v>0.1</v>
      </c>
      <c r="L10" s="13">
        <f t="shared" si="0"/>
        <v>0.1</v>
      </c>
      <c r="M10" s="13">
        <f t="shared" si="0"/>
        <v>0.1</v>
      </c>
      <c r="N10" s="13">
        <f t="shared" si="0"/>
        <v>0.1</v>
      </c>
      <c r="O10" s="13">
        <f t="shared" si="0"/>
        <v>0.1</v>
      </c>
      <c r="P10" s="3" t="s">
        <v>73</v>
      </c>
      <c r="Q10" s="13">
        <f t="shared" si="1"/>
        <v>0.1</v>
      </c>
      <c r="R10" s="13">
        <f t="shared" si="1"/>
        <v>0.6</v>
      </c>
      <c r="S10" s="13">
        <f t="shared" si="1"/>
        <v>0.8</v>
      </c>
      <c r="T10" s="13">
        <f t="shared" si="1"/>
        <v>0.1</v>
      </c>
      <c r="U10" s="13">
        <f t="shared" si="1"/>
        <v>0.2</v>
      </c>
      <c r="V10" s="13">
        <f t="shared" si="1"/>
        <v>0.6</v>
      </c>
      <c r="W10" s="13">
        <f t="shared" si="1"/>
        <v>0.1</v>
      </c>
      <c r="X10" s="13">
        <f t="shared" si="1"/>
        <v>0.1</v>
      </c>
      <c r="Y10" s="13">
        <f t="shared" si="1"/>
        <v>0</v>
      </c>
      <c r="Z10" s="13">
        <f t="shared" si="1"/>
        <v>0</v>
      </c>
      <c r="AA10" s="13">
        <f t="shared" si="2"/>
        <v>0.1</v>
      </c>
      <c r="AB10" s="13">
        <f t="shared" si="2"/>
        <v>0.1</v>
      </c>
      <c r="AC10" s="13">
        <f t="shared" si="2"/>
        <v>0.1</v>
      </c>
      <c r="AD10" s="13">
        <f t="shared" si="2"/>
        <v>0</v>
      </c>
      <c r="AE10" s="13">
        <f t="shared" si="2"/>
        <v>0</v>
      </c>
      <c r="AF10" s="13">
        <f t="shared" si="2"/>
        <v>0.1</v>
      </c>
      <c r="AG10" s="13">
        <f t="shared" si="2"/>
        <v>0</v>
      </c>
    </row>
    <row r="11" spans="1:33" x14ac:dyDescent="0.2">
      <c r="A11" s="7" t="s">
        <v>202</v>
      </c>
      <c r="B11" s="13" t="s">
        <v>89</v>
      </c>
      <c r="C11" s="13" t="s">
        <v>71</v>
      </c>
      <c r="D11" s="13">
        <v>1</v>
      </c>
      <c r="E11" s="13"/>
      <c r="F11" s="3" t="s">
        <v>73</v>
      </c>
      <c r="G11" s="13">
        <f t="shared" si="0"/>
        <v>0.1</v>
      </c>
      <c r="H11" s="13">
        <f t="shared" si="0"/>
        <v>0.2</v>
      </c>
      <c r="I11" s="13">
        <f t="shared" si="0"/>
        <v>0.1</v>
      </c>
      <c r="J11" s="13">
        <f t="shared" si="0"/>
        <v>0.1</v>
      </c>
      <c r="K11" s="13">
        <f t="shared" si="0"/>
        <v>0.1</v>
      </c>
      <c r="L11" s="13">
        <f t="shared" si="0"/>
        <v>1</v>
      </c>
      <c r="M11" s="13">
        <f t="shared" si="0"/>
        <v>0.4</v>
      </c>
      <c r="N11" s="13">
        <f t="shared" si="0"/>
        <v>0.2</v>
      </c>
      <c r="O11" s="13">
        <f t="shared" si="0"/>
        <v>0.1</v>
      </c>
      <c r="P11" s="3" t="s">
        <v>73</v>
      </c>
      <c r="Q11" s="13">
        <f t="shared" si="1"/>
        <v>0</v>
      </c>
      <c r="R11" s="13">
        <f t="shared" si="1"/>
        <v>0</v>
      </c>
      <c r="S11" s="13">
        <f t="shared" si="1"/>
        <v>0</v>
      </c>
      <c r="T11" s="13">
        <f t="shared" si="1"/>
        <v>0</v>
      </c>
      <c r="U11" s="13">
        <f t="shared" si="1"/>
        <v>0</v>
      </c>
      <c r="V11" s="13">
        <f t="shared" si="1"/>
        <v>0</v>
      </c>
      <c r="W11" s="13">
        <f t="shared" si="1"/>
        <v>0</v>
      </c>
      <c r="X11" s="13">
        <f t="shared" si="1"/>
        <v>0</v>
      </c>
      <c r="Y11" s="13">
        <f t="shared" si="1"/>
        <v>0</v>
      </c>
      <c r="Z11" s="13">
        <f t="shared" si="1"/>
        <v>0</v>
      </c>
      <c r="AA11" s="13">
        <f t="shared" si="2"/>
        <v>0</v>
      </c>
      <c r="AB11" s="13">
        <f t="shared" si="2"/>
        <v>0</v>
      </c>
      <c r="AC11" s="13">
        <f t="shared" si="2"/>
        <v>0</v>
      </c>
      <c r="AD11" s="13">
        <f t="shared" si="2"/>
        <v>0</v>
      </c>
      <c r="AE11" s="13">
        <f t="shared" si="2"/>
        <v>0</v>
      </c>
      <c r="AF11" s="13">
        <f t="shared" si="2"/>
        <v>0</v>
      </c>
      <c r="AG11" s="13">
        <f t="shared" si="2"/>
        <v>0</v>
      </c>
    </row>
    <row r="12" spans="1:33" x14ac:dyDescent="0.2">
      <c r="A12" s="7" t="s">
        <v>205</v>
      </c>
      <c r="B12" s="13" t="s">
        <v>91</v>
      </c>
      <c r="C12" s="13" t="s">
        <v>92</v>
      </c>
      <c r="D12" s="13">
        <v>1</v>
      </c>
      <c r="E12" s="13">
        <v>1.5</v>
      </c>
      <c r="F12" s="3" t="s">
        <v>73</v>
      </c>
      <c r="G12" s="13">
        <f t="shared" ref="G12:O23" si="3">VLOOKUP($A12,$A$46:$AG$66,COLUMN(G12),FALSE)</f>
        <v>0.1</v>
      </c>
      <c r="H12" s="13">
        <f t="shared" si="3"/>
        <v>0.6</v>
      </c>
      <c r="I12" s="13">
        <f t="shared" si="3"/>
        <v>1</v>
      </c>
      <c r="J12" s="13">
        <f t="shared" si="3"/>
        <v>0.1</v>
      </c>
      <c r="K12" s="13">
        <f t="shared" si="3"/>
        <v>0.1</v>
      </c>
      <c r="L12" s="13">
        <f t="shared" si="3"/>
        <v>0.1</v>
      </c>
      <c r="M12" s="13">
        <f t="shared" si="3"/>
        <v>0.1</v>
      </c>
      <c r="N12" s="13">
        <f t="shared" si="3"/>
        <v>0.1</v>
      </c>
      <c r="O12" s="13">
        <f t="shared" si="3"/>
        <v>0.1</v>
      </c>
      <c r="P12" s="3" t="s">
        <v>73</v>
      </c>
      <c r="Q12" s="13">
        <f t="shared" ref="Q12:Z23" si="4">VLOOKUP($A12,$A$46:$AG$66,COLUMN(Q12),FALSE)</f>
        <v>0.1</v>
      </c>
      <c r="R12" s="13">
        <f t="shared" si="4"/>
        <v>0.2</v>
      </c>
      <c r="S12" s="13">
        <f t="shared" si="4"/>
        <v>0.6</v>
      </c>
      <c r="T12" s="13">
        <f t="shared" si="4"/>
        <v>0.2</v>
      </c>
      <c r="U12" s="13">
        <f t="shared" si="4"/>
        <v>0.2</v>
      </c>
      <c r="V12" s="13">
        <f t="shared" si="4"/>
        <v>0.2</v>
      </c>
      <c r="W12" s="13">
        <f t="shared" si="4"/>
        <v>0.2</v>
      </c>
      <c r="X12" s="13">
        <f t="shared" si="4"/>
        <v>0.2</v>
      </c>
      <c r="Y12" s="13">
        <f t="shared" si="4"/>
        <v>0.1</v>
      </c>
      <c r="Z12" s="13">
        <f t="shared" si="4"/>
        <v>0.1</v>
      </c>
      <c r="AA12" s="13">
        <f t="shared" ref="AA12:AG23" si="5">VLOOKUP($A12,$A$46:$AG$66,COLUMN(AA12),FALSE)</f>
        <v>0.1</v>
      </c>
      <c r="AB12" s="13">
        <f t="shared" si="5"/>
        <v>0.1</v>
      </c>
      <c r="AC12" s="13">
        <f t="shared" si="5"/>
        <v>0.1</v>
      </c>
      <c r="AD12" s="13">
        <f t="shared" si="5"/>
        <v>0.1</v>
      </c>
      <c r="AE12" s="13">
        <f t="shared" si="5"/>
        <v>0.1</v>
      </c>
      <c r="AF12" s="13">
        <f t="shared" si="5"/>
        <v>0.1</v>
      </c>
      <c r="AG12" s="13">
        <f t="shared" si="5"/>
        <v>0</v>
      </c>
    </row>
    <row r="13" spans="1:33" x14ac:dyDescent="0.2">
      <c r="A13" s="7" t="s">
        <v>208</v>
      </c>
      <c r="B13" s="13" t="s">
        <v>94</v>
      </c>
      <c r="C13" s="13" t="s">
        <v>92</v>
      </c>
      <c r="D13" s="13">
        <v>1</v>
      </c>
      <c r="E13" s="13">
        <v>1</v>
      </c>
      <c r="F13" s="3" t="s">
        <v>73</v>
      </c>
      <c r="G13" s="13">
        <f t="shared" si="3"/>
        <v>0.2</v>
      </c>
      <c r="H13" s="13">
        <f t="shared" si="3"/>
        <v>1</v>
      </c>
      <c r="I13" s="13">
        <f t="shared" si="3"/>
        <v>0.4</v>
      </c>
      <c r="J13" s="13">
        <f t="shared" si="3"/>
        <v>0.1</v>
      </c>
      <c r="K13" s="13">
        <f t="shared" si="3"/>
        <v>0.1</v>
      </c>
      <c r="L13" s="13">
        <f t="shared" si="3"/>
        <v>0.1</v>
      </c>
      <c r="M13" s="13">
        <f t="shared" si="3"/>
        <v>0.1</v>
      </c>
      <c r="N13" s="13">
        <f t="shared" si="3"/>
        <v>0.1</v>
      </c>
      <c r="O13" s="13">
        <f t="shared" si="3"/>
        <v>0.1</v>
      </c>
      <c r="P13" s="3" t="s">
        <v>73</v>
      </c>
      <c r="Q13" s="13">
        <f t="shared" si="4"/>
        <v>0.1</v>
      </c>
      <c r="R13" s="13">
        <f t="shared" si="4"/>
        <v>0.6</v>
      </c>
      <c r="S13" s="13">
        <f t="shared" si="4"/>
        <v>0.8</v>
      </c>
      <c r="T13" s="13">
        <f t="shared" si="4"/>
        <v>0.1</v>
      </c>
      <c r="U13" s="13">
        <f t="shared" si="4"/>
        <v>0.2</v>
      </c>
      <c r="V13" s="13">
        <f t="shared" si="4"/>
        <v>0.6</v>
      </c>
      <c r="W13" s="13">
        <f t="shared" si="4"/>
        <v>0.1</v>
      </c>
      <c r="X13" s="13">
        <f t="shared" si="4"/>
        <v>0.1</v>
      </c>
      <c r="Y13" s="13">
        <f t="shared" si="4"/>
        <v>0</v>
      </c>
      <c r="Z13" s="13">
        <f t="shared" si="4"/>
        <v>0</v>
      </c>
      <c r="AA13" s="13">
        <f t="shared" si="5"/>
        <v>0.1</v>
      </c>
      <c r="AB13" s="13">
        <f t="shared" si="5"/>
        <v>0.1</v>
      </c>
      <c r="AC13" s="13">
        <f t="shared" si="5"/>
        <v>0.1</v>
      </c>
      <c r="AD13" s="13">
        <f t="shared" si="5"/>
        <v>0</v>
      </c>
      <c r="AE13" s="13">
        <f t="shared" si="5"/>
        <v>0</v>
      </c>
      <c r="AF13" s="13">
        <f t="shared" si="5"/>
        <v>0.1</v>
      </c>
      <c r="AG13" s="13">
        <f t="shared" si="5"/>
        <v>0</v>
      </c>
    </row>
    <row r="14" spans="1:33" x14ac:dyDescent="0.2">
      <c r="A14" s="7" t="s">
        <v>211</v>
      </c>
      <c r="B14" s="14" t="s">
        <v>95</v>
      </c>
      <c r="C14" s="17" t="s">
        <v>71</v>
      </c>
      <c r="D14" s="14">
        <v>5</v>
      </c>
      <c r="E14" s="14"/>
      <c r="F14" s="3" t="s">
        <v>73</v>
      </c>
      <c r="G14" s="13">
        <f t="shared" si="3"/>
        <v>0.1</v>
      </c>
      <c r="H14" s="13">
        <f t="shared" si="3"/>
        <v>0.1</v>
      </c>
      <c r="I14" s="13">
        <f t="shared" si="3"/>
        <v>0.2</v>
      </c>
      <c r="J14" s="13">
        <f t="shared" si="3"/>
        <v>0.1</v>
      </c>
      <c r="K14" s="13">
        <f t="shared" si="3"/>
        <v>0.1</v>
      </c>
      <c r="L14" s="13">
        <f t="shared" si="3"/>
        <v>1</v>
      </c>
      <c r="M14" s="13">
        <f t="shared" si="3"/>
        <v>0.2</v>
      </c>
      <c r="N14" s="13">
        <f t="shared" si="3"/>
        <v>0.8</v>
      </c>
      <c r="O14" s="13">
        <f t="shared" si="3"/>
        <v>0.6</v>
      </c>
      <c r="P14" s="3" t="s">
        <v>73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  <c r="U14" s="13">
        <f t="shared" si="4"/>
        <v>0</v>
      </c>
      <c r="V14" s="13">
        <f t="shared" si="4"/>
        <v>0</v>
      </c>
      <c r="W14" s="13">
        <f t="shared" si="4"/>
        <v>0</v>
      </c>
      <c r="X14" s="13">
        <f t="shared" si="4"/>
        <v>0</v>
      </c>
      <c r="Y14" s="13">
        <f t="shared" si="4"/>
        <v>0</v>
      </c>
      <c r="Z14" s="13">
        <f t="shared" si="4"/>
        <v>0</v>
      </c>
      <c r="AA14" s="13">
        <f t="shared" si="5"/>
        <v>0</v>
      </c>
      <c r="AB14" s="13">
        <f t="shared" si="5"/>
        <v>0</v>
      </c>
      <c r="AC14" s="13">
        <f t="shared" si="5"/>
        <v>0</v>
      </c>
      <c r="AD14" s="13">
        <f t="shared" si="5"/>
        <v>0</v>
      </c>
      <c r="AE14" s="13">
        <f t="shared" si="5"/>
        <v>0</v>
      </c>
      <c r="AF14" s="13">
        <f t="shared" si="5"/>
        <v>0</v>
      </c>
      <c r="AG14" s="13">
        <f t="shared" si="5"/>
        <v>0</v>
      </c>
    </row>
    <row r="15" spans="1:33" x14ac:dyDescent="0.2">
      <c r="A15" s="7" t="s">
        <v>216</v>
      </c>
      <c r="B15" s="13" t="s">
        <v>96</v>
      </c>
      <c r="C15" s="12" t="s">
        <v>71</v>
      </c>
      <c r="D15" s="13">
        <v>5</v>
      </c>
      <c r="E15" s="13"/>
      <c r="F15" s="3" t="s">
        <v>73</v>
      </c>
      <c r="G15" s="13">
        <f t="shared" si="3"/>
        <v>0.1</v>
      </c>
      <c r="H15" s="13">
        <f t="shared" si="3"/>
        <v>0.2</v>
      </c>
      <c r="I15" s="13">
        <f t="shared" si="3"/>
        <v>0.2</v>
      </c>
      <c r="J15" s="13">
        <f t="shared" si="3"/>
        <v>1</v>
      </c>
      <c r="K15" s="13">
        <f t="shared" si="3"/>
        <v>0.1</v>
      </c>
      <c r="L15" s="13">
        <f t="shared" si="3"/>
        <v>0.1</v>
      </c>
      <c r="M15" s="13">
        <f t="shared" si="3"/>
        <v>0.1</v>
      </c>
      <c r="N15" s="13">
        <f t="shared" si="3"/>
        <v>0.1</v>
      </c>
      <c r="O15" s="13">
        <f t="shared" si="3"/>
        <v>0.1</v>
      </c>
      <c r="P15" s="3" t="s">
        <v>73</v>
      </c>
      <c r="Q15" s="13">
        <f t="shared" si="4"/>
        <v>0.1</v>
      </c>
      <c r="R15" s="13">
        <f t="shared" si="4"/>
        <v>0.2</v>
      </c>
      <c r="S15" s="13">
        <f t="shared" si="4"/>
        <v>0.1</v>
      </c>
      <c r="T15" s="13">
        <f t="shared" si="4"/>
        <v>0.8</v>
      </c>
      <c r="U15" s="13">
        <f t="shared" si="4"/>
        <v>0.6</v>
      </c>
      <c r="V15" s="13">
        <f t="shared" si="4"/>
        <v>0.8</v>
      </c>
      <c r="W15" s="13">
        <f t="shared" si="4"/>
        <v>0.6</v>
      </c>
      <c r="X15" s="13">
        <f t="shared" si="4"/>
        <v>0.4</v>
      </c>
      <c r="Y15" s="13">
        <f t="shared" si="4"/>
        <v>0.6</v>
      </c>
      <c r="Z15" s="13">
        <f t="shared" si="4"/>
        <v>0.6</v>
      </c>
      <c r="AA15" s="13">
        <f t="shared" si="5"/>
        <v>0.4</v>
      </c>
      <c r="AB15" s="13">
        <f t="shared" si="5"/>
        <v>0.6</v>
      </c>
      <c r="AC15" s="13">
        <f t="shared" si="5"/>
        <v>0.6</v>
      </c>
      <c r="AD15" s="13">
        <f t="shared" si="5"/>
        <v>0.2</v>
      </c>
      <c r="AE15" s="13">
        <f t="shared" si="5"/>
        <v>0.4</v>
      </c>
      <c r="AF15" s="13">
        <f t="shared" si="5"/>
        <v>0.2</v>
      </c>
      <c r="AG15" s="13">
        <f t="shared" si="5"/>
        <v>0</v>
      </c>
    </row>
    <row r="16" spans="1:33" x14ac:dyDescent="0.2">
      <c r="A16" s="7" t="s">
        <v>132</v>
      </c>
      <c r="B16" s="13" t="s">
        <v>97</v>
      </c>
      <c r="C16" s="12" t="s">
        <v>71</v>
      </c>
      <c r="D16" s="13">
        <v>4</v>
      </c>
      <c r="E16" s="12"/>
      <c r="F16" s="3" t="s">
        <v>73</v>
      </c>
      <c r="G16" s="13">
        <f t="shared" si="3"/>
        <v>0.1</v>
      </c>
      <c r="H16" s="13">
        <f t="shared" si="3"/>
        <v>0.2</v>
      </c>
      <c r="I16" s="13">
        <f t="shared" si="3"/>
        <v>0.1</v>
      </c>
      <c r="J16" s="13">
        <f t="shared" si="3"/>
        <v>1</v>
      </c>
      <c r="K16" s="13">
        <f t="shared" si="3"/>
        <v>0.1</v>
      </c>
      <c r="L16" s="13">
        <f t="shared" si="3"/>
        <v>0.1</v>
      </c>
      <c r="M16" s="13">
        <f t="shared" si="3"/>
        <v>0.1</v>
      </c>
      <c r="N16" s="13">
        <f t="shared" si="3"/>
        <v>0.1</v>
      </c>
      <c r="O16" s="13">
        <f t="shared" si="3"/>
        <v>0.1</v>
      </c>
      <c r="P16" s="3" t="s">
        <v>73</v>
      </c>
      <c r="Q16" s="13">
        <f t="shared" si="4"/>
        <v>0.1</v>
      </c>
      <c r="R16" s="13">
        <f t="shared" si="4"/>
        <v>0.4</v>
      </c>
      <c r="S16" s="13">
        <f t="shared" si="4"/>
        <v>0.6</v>
      </c>
      <c r="T16" s="13">
        <f t="shared" si="4"/>
        <v>0.8</v>
      </c>
      <c r="U16" s="13">
        <f t="shared" si="4"/>
        <v>0.6</v>
      </c>
      <c r="V16" s="13">
        <f t="shared" si="4"/>
        <v>0.6</v>
      </c>
      <c r="W16" s="13">
        <f t="shared" si="4"/>
        <v>0.4</v>
      </c>
      <c r="X16" s="13">
        <f t="shared" si="4"/>
        <v>0.4</v>
      </c>
      <c r="Y16" s="13">
        <f t="shared" si="4"/>
        <v>0.2</v>
      </c>
      <c r="Z16" s="13">
        <f t="shared" si="4"/>
        <v>0.4</v>
      </c>
      <c r="AA16" s="13">
        <f t="shared" si="5"/>
        <v>0.4</v>
      </c>
      <c r="AB16" s="13">
        <f t="shared" si="5"/>
        <v>0.4</v>
      </c>
      <c r="AC16" s="13">
        <f t="shared" si="5"/>
        <v>0.2</v>
      </c>
      <c r="AD16" s="13">
        <f t="shared" si="5"/>
        <v>0.2</v>
      </c>
      <c r="AE16" s="13">
        <f t="shared" si="5"/>
        <v>0.2</v>
      </c>
      <c r="AF16" s="13">
        <f t="shared" si="5"/>
        <v>0.2</v>
      </c>
      <c r="AG16" s="13">
        <f t="shared" si="5"/>
        <v>0</v>
      </c>
    </row>
    <row r="17" spans="1:33" x14ac:dyDescent="0.2">
      <c r="A17" s="7" t="s">
        <v>119</v>
      </c>
      <c r="B17" s="13" t="s">
        <v>98</v>
      </c>
      <c r="C17" s="12" t="s">
        <v>71</v>
      </c>
      <c r="D17" s="13">
        <v>3</v>
      </c>
      <c r="E17" s="12"/>
      <c r="F17" s="3" t="s">
        <v>73</v>
      </c>
      <c r="G17" s="13">
        <f t="shared" si="3"/>
        <v>0.1</v>
      </c>
      <c r="H17" s="13">
        <f t="shared" si="3"/>
        <v>0.1</v>
      </c>
      <c r="I17" s="13">
        <f t="shared" si="3"/>
        <v>0.1</v>
      </c>
      <c r="J17" s="13">
        <f t="shared" si="3"/>
        <v>0.1</v>
      </c>
      <c r="K17" s="13">
        <f t="shared" si="3"/>
        <v>0.1</v>
      </c>
      <c r="L17" s="13">
        <f t="shared" si="3"/>
        <v>0.1</v>
      </c>
      <c r="M17" s="13">
        <f t="shared" si="3"/>
        <v>0.1</v>
      </c>
      <c r="N17" s="13">
        <f t="shared" si="3"/>
        <v>0.1</v>
      </c>
      <c r="O17" s="13">
        <f t="shared" si="3"/>
        <v>0.1</v>
      </c>
      <c r="P17" s="3" t="s">
        <v>73</v>
      </c>
      <c r="Q17" s="13">
        <f t="shared" si="4"/>
        <v>0.1</v>
      </c>
      <c r="R17" s="13">
        <f t="shared" si="4"/>
        <v>0.2</v>
      </c>
      <c r="S17" s="13">
        <f t="shared" si="4"/>
        <v>0.6</v>
      </c>
      <c r="T17" s="13">
        <f t="shared" si="4"/>
        <v>0.4</v>
      </c>
      <c r="U17" s="13">
        <f t="shared" si="4"/>
        <v>0.8</v>
      </c>
      <c r="V17" s="13">
        <f t="shared" si="4"/>
        <v>1</v>
      </c>
      <c r="W17" s="13">
        <f t="shared" si="4"/>
        <v>0.8</v>
      </c>
      <c r="X17" s="13">
        <f t="shared" si="4"/>
        <v>0.6</v>
      </c>
      <c r="Y17" s="13">
        <f t="shared" si="4"/>
        <v>0.8</v>
      </c>
      <c r="Z17" s="13">
        <f t="shared" si="4"/>
        <v>0.6</v>
      </c>
      <c r="AA17" s="13">
        <f t="shared" si="5"/>
        <v>0.4</v>
      </c>
      <c r="AB17" s="13">
        <f t="shared" si="5"/>
        <v>0.6</v>
      </c>
      <c r="AC17" s="13">
        <f t="shared" si="5"/>
        <v>0.6</v>
      </c>
      <c r="AD17" s="13">
        <f t="shared" si="5"/>
        <v>0.4</v>
      </c>
      <c r="AE17" s="13">
        <f t="shared" si="5"/>
        <v>0.4</v>
      </c>
      <c r="AF17" s="13">
        <f t="shared" si="5"/>
        <v>0.4</v>
      </c>
      <c r="AG17" s="13">
        <f t="shared" si="5"/>
        <v>0.4</v>
      </c>
    </row>
    <row r="18" spans="1:33" x14ac:dyDescent="0.2">
      <c r="A18" s="7" t="s">
        <v>156</v>
      </c>
      <c r="B18" s="13" t="s">
        <v>99</v>
      </c>
      <c r="C18" s="12" t="s">
        <v>71</v>
      </c>
      <c r="D18" s="13">
        <v>2</v>
      </c>
      <c r="E18" s="12"/>
      <c r="F18" s="3" t="s">
        <v>73</v>
      </c>
      <c r="G18" s="13">
        <f t="shared" si="3"/>
        <v>0.1</v>
      </c>
      <c r="H18" s="13">
        <f t="shared" si="3"/>
        <v>0.1</v>
      </c>
      <c r="I18" s="13">
        <f t="shared" si="3"/>
        <v>0.1</v>
      </c>
      <c r="J18" s="13">
        <f t="shared" si="3"/>
        <v>0.1</v>
      </c>
      <c r="K18" s="13">
        <f t="shared" si="3"/>
        <v>0.1</v>
      </c>
      <c r="L18" s="13">
        <f t="shared" si="3"/>
        <v>0.1</v>
      </c>
      <c r="M18" s="13">
        <f t="shared" si="3"/>
        <v>0.1</v>
      </c>
      <c r="N18" s="13">
        <f t="shared" si="3"/>
        <v>0.1</v>
      </c>
      <c r="O18" s="13">
        <f t="shared" si="3"/>
        <v>0.1</v>
      </c>
      <c r="P18" s="3" t="s">
        <v>73</v>
      </c>
      <c r="Q18" s="13">
        <f t="shared" si="4"/>
        <v>0.1</v>
      </c>
      <c r="R18" s="13">
        <f t="shared" si="4"/>
        <v>0.1</v>
      </c>
      <c r="S18" s="13">
        <f t="shared" si="4"/>
        <v>0.1</v>
      </c>
      <c r="T18" s="13">
        <f t="shared" si="4"/>
        <v>0.1</v>
      </c>
      <c r="U18" s="13">
        <f t="shared" si="4"/>
        <v>0.1</v>
      </c>
      <c r="V18" s="13">
        <f t="shared" si="4"/>
        <v>0.2</v>
      </c>
      <c r="W18" s="13">
        <f t="shared" si="4"/>
        <v>0.1</v>
      </c>
      <c r="X18" s="13">
        <f t="shared" si="4"/>
        <v>0.1</v>
      </c>
      <c r="Y18" s="13">
        <f t="shared" si="4"/>
        <v>0.8</v>
      </c>
      <c r="Z18" s="13">
        <f t="shared" si="4"/>
        <v>1</v>
      </c>
      <c r="AA18" s="13">
        <f t="shared" si="5"/>
        <v>0.6</v>
      </c>
      <c r="AB18" s="13">
        <f t="shared" si="5"/>
        <v>0.8</v>
      </c>
      <c r="AC18" s="13">
        <f t="shared" si="5"/>
        <v>0.6</v>
      </c>
      <c r="AD18" s="13">
        <f t="shared" si="5"/>
        <v>0.4</v>
      </c>
      <c r="AE18" s="13">
        <f t="shared" si="5"/>
        <v>0.4</v>
      </c>
      <c r="AF18" s="13">
        <f t="shared" si="5"/>
        <v>0.4</v>
      </c>
      <c r="AG18" s="13">
        <f t="shared" si="5"/>
        <v>0.4</v>
      </c>
    </row>
    <row r="19" spans="1:33" x14ac:dyDescent="0.2">
      <c r="A19" s="7" t="s">
        <v>196</v>
      </c>
      <c r="B19" s="16" t="s">
        <v>86</v>
      </c>
      <c r="C19" s="12" t="s">
        <v>71</v>
      </c>
      <c r="D19" s="13">
        <v>2</v>
      </c>
      <c r="E19" s="12"/>
      <c r="F19" s="3" t="s">
        <v>73</v>
      </c>
      <c r="G19" s="13">
        <f t="shared" si="3"/>
        <v>0.1</v>
      </c>
      <c r="H19" s="13">
        <f t="shared" si="3"/>
        <v>0.1</v>
      </c>
      <c r="I19" s="13">
        <f t="shared" si="3"/>
        <v>0.2</v>
      </c>
      <c r="J19" s="13">
        <f t="shared" si="3"/>
        <v>0.1</v>
      </c>
      <c r="K19" s="13">
        <f t="shared" si="3"/>
        <v>0.1</v>
      </c>
      <c r="L19" s="13">
        <f t="shared" si="3"/>
        <v>1</v>
      </c>
      <c r="M19" s="13">
        <f t="shared" si="3"/>
        <v>0.2</v>
      </c>
      <c r="N19" s="13">
        <f t="shared" si="3"/>
        <v>0.8</v>
      </c>
      <c r="O19" s="13">
        <f t="shared" si="3"/>
        <v>0.6</v>
      </c>
      <c r="P19" s="3" t="s">
        <v>73</v>
      </c>
      <c r="Q19" s="13">
        <f t="shared" si="4"/>
        <v>0</v>
      </c>
      <c r="R19" s="13">
        <f t="shared" si="4"/>
        <v>0</v>
      </c>
      <c r="S19" s="13">
        <f t="shared" si="4"/>
        <v>0</v>
      </c>
      <c r="T19" s="13">
        <f t="shared" si="4"/>
        <v>0</v>
      </c>
      <c r="U19" s="13">
        <f t="shared" si="4"/>
        <v>0</v>
      </c>
      <c r="V19" s="13">
        <f t="shared" si="4"/>
        <v>0</v>
      </c>
      <c r="W19" s="13">
        <f t="shared" si="4"/>
        <v>0</v>
      </c>
      <c r="X19" s="13">
        <f t="shared" si="4"/>
        <v>0</v>
      </c>
      <c r="Y19" s="13">
        <f t="shared" si="4"/>
        <v>0</v>
      </c>
      <c r="Z19" s="13">
        <f t="shared" si="4"/>
        <v>0</v>
      </c>
      <c r="AA19" s="13">
        <f t="shared" si="5"/>
        <v>0</v>
      </c>
      <c r="AB19" s="13">
        <f t="shared" si="5"/>
        <v>0</v>
      </c>
      <c r="AC19" s="13">
        <f t="shared" si="5"/>
        <v>0</v>
      </c>
      <c r="AD19" s="13">
        <f t="shared" si="5"/>
        <v>0</v>
      </c>
      <c r="AE19" s="13">
        <f t="shared" si="5"/>
        <v>0</v>
      </c>
      <c r="AF19" s="13">
        <f t="shared" si="5"/>
        <v>0</v>
      </c>
      <c r="AG19" s="13">
        <f t="shared" si="5"/>
        <v>0</v>
      </c>
    </row>
    <row r="20" spans="1:33" x14ac:dyDescent="0.2">
      <c r="A20" s="7" t="s">
        <v>193</v>
      </c>
      <c r="B20" s="16" t="s">
        <v>85</v>
      </c>
      <c r="C20" s="12" t="s">
        <v>71</v>
      </c>
      <c r="D20" s="13">
        <v>2</v>
      </c>
      <c r="E20" s="13">
        <v>2.5</v>
      </c>
      <c r="F20" s="3" t="s">
        <v>73</v>
      </c>
      <c r="G20" s="13">
        <f t="shared" si="3"/>
        <v>0.2</v>
      </c>
      <c r="H20" s="13">
        <f t="shared" si="3"/>
        <v>0.2</v>
      </c>
      <c r="I20" s="13">
        <f t="shared" si="3"/>
        <v>0.1</v>
      </c>
      <c r="J20" s="13">
        <f t="shared" si="3"/>
        <v>0.1</v>
      </c>
      <c r="K20" s="13">
        <f t="shared" si="3"/>
        <v>0.1</v>
      </c>
      <c r="L20" s="13">
        <f t="shared" si="3"/>
        <v>0.1</v>
      </c>
      <c r="M20" s="13">
        <f t="shared" si="3"/>
        <v>0.1</v>
      </c>
      <c r="N20" s="13">
        <f t="shared" si="3"/>
        <v>0.4</v>
      </c>
      <c r="O20" s="13">
        <f t="shared" si="3"/>
        <v>0.1</v>
      </c>
      <c r="P20" s="3" t="s">
        <v>73</v>
      </c>
      <c r="Q20" s="13">
        <f t="shared" si="4"/>
        <v>0.1</v>
      </c>
      <c r="R20" s="13">
        <f t="shared" si="4"/>
        <v>0.6</v>
      </c>
      <c r="S20" s="13">
        <f t="shared" si="4"/>
        <v>1</v>
      </c>
      <c r="T20" s="13">
        <f t="shared" si="4"/>
        <v>0.1</v>
      </c>
      <c r="U20" s="13">
        <f t="shared" si="4"/>
        <v>0.8</v>
      </c>
      <c r="V20" s="13">
        <f t="shared" si="4"/>
        <v>0.8</v>
      </c>
      <c r="W20" s="13">
        <f t="shared" si="4"/>
        <v>0.6</v>
      </c>
      <c r="X20" s="13">
        <f t="shared" si="4"/>
        <v>0.6</v>
      </c>
      <c r="Y20" s="13">
        <f t="shared" si="4"/>
        <v>0.8</v>
      </c>
      <c r="Z20" s="13">
        <f t="shared" si="4"/>
        <v>0.6</v>
      </c>
      <c r="AA20" s="13">
        <f t="shared" si="5"/>
        <v>0.4</v>
      </c>
      <c r="AB20" s="13">
        <f t="shared" si="5"/>
        <v>0.6</v>
      </c>
      <c r="AC20" s="13">
        <f t="shared" si="5"/>
        <v>0.6</v>
      </c>
      <c r="AD20" s="13">
        <f t="shared" si="5"/>
        <v>0.4</v>
      </c>
      <c r="AE20" s="13">
        <f t="shared" si="5"/>
        <v>0.6</v>
      </c>
      <c r="AF20" s="13">
        <f t="shared" si="5"/>
        <v>0.4</v>
      </c>
      <c r="AG20" s="13">
        <f t="shared" si="5"/>
        <v>0</v>
      </c>
    </row>
    <row r="21" spans="1:33" x14ac:dyDescent="0.2">
      <c r="A21" s="7" t="s">
        <v>183</v>
      </c>
      <c r="B21" s="16" t="s">
        <v>100</v>
      </c>
      <c r="C21" s="12" t="s">
        <v>71</v>
      </c>
      <c r="D21" s="12">
        <v>2</v>
      </c>
      <c r="E21" s="12"/>
      <c r="F21" s="3" t="s">
        <v>73</v>
      </c>
      <c r="G21" s="13">
        <f t="shared" si="3"/>
        <v>0.1</v>
      </c>
      <c r="H21" s="13">
        <f t="shared" si="3"/>
        <v>0.4</v>
      </c>
      <c r="I21" s="13">
        <f t="shared" si="3"/>
        <v>0.1</v>
      </c>
      <c r="J21" s="13">
        <f t="shared" si="3"/>
        <v>1</v>
      </c>
      <c r="K21" s="13">
        <f t="shared" si="3"/>
        <v>0.8</v>
      </c>
      <c r="L21" s="13">
        <f t="shared" si="3"/>
        <v>0.1</v>
      </c>
      <c r="M21" s="13">
        <f t="shared" si="3"/>
        <v>0.1</v>
      </c>
      <c r="N21" s="13">
        <f t="shared" si="3"/>
        <v>0.1</v>
      </c>
      <c r="O21" s="13">
        <f t="shared" si="3"/>
        <v>0.1</v>
      </c>
      <c r="P21" s="3" t="s">
        <v>73</v>
      </c>
      <c r="Q21" s="13">
        <f t="shared" si="4"/>
        <v>0.1</v>
      </c>
      <c r="R21" s="13">
        <f t="shared" si="4"/>
        <v>0.6</v>
      </c>
      <c r="S21" s="13">
        <f t="shared" si="4"/>
        <v>0.8</v>
      </c>
      <c r="T21" s="13">
        <f t="shared" si="4"/>
        <v>0.1</v>
      </c>
      <c r="U21" s="13">
        <f t="shared" si="4"/>
        <v>0.4</v>
      </c>
      <c r="V21" s="13">
        <f t="shared" si="4"/>
        <v>0.6</v>
      </c>
      <c r="W21" s="13">
        <f t="shared" si="4"/>
        <v>0.1</v>
      </c>
      <c r="X21" s="13">
        <f t="shared" si="4"/>
        <v>0.1</v>
      </c>
      <c r="Y21" s="13">
        <f t="shared" si="4"/>
        <v>0</v>
      </c>
      <c r="Z21" s="13">
        <f t="shared" si="4"/>
        <v>0</v>
      </c>
      <c r="AA21" s="13">
        <f t="shared" si="5"/>
        <v>0.1</v>
      </c>
      <c r="AB21" s="13">
        <f t="shared" si="5"/>
        <v>0.1</v>
      </c>
      <c r="AC21" s="13">
        <f t="shared" si="5"/>
        <v>0.1</v>
      </c>
      <c r="AD21" s="13">
        <f t="shared" si="5"/>
        <v>0</v>
      </c>
      <c r="AE21" s="13">
        <f t="shared" si="5"/>
        <v>0</v>
      </c>
      <c r="AF21" s="13">
        <f t="shared" si="5"/>
        <v>0</v>
      </c>
      <c r="AG21" s="13">
        <f t="shared" si="5"/>
        <v>0</v>
      </c>
    </row>
    <row r="22" spans="1:33" x14ac:dyDescent="0.2">
      <c r="A22" s="7" t="s">
        <v>228</v>
      </c>
      <c r="B22" s="13" t="s">
        <v>101</v>
      </c>
      <c r="C22" s="12" t="s">
        <v>92</v>
      </c>
      <c r="D22" s="12">
        <v>2</v>
      </c>
      <c r="E22" s="12"/>
      <c r="F22" s="3" t="s">
        <v>73</v>
      </c>
      <c r="G22" s="13">
        <f t="shared" si="3"/>
        <v>0.2</v>
      </c>
      <c r="H22" s="13">
        <f t="shared" si="3"/>
        <v>1</v>
      </c>
      <c r="I22" s="13">
        <f t="shared" si="3"/>
        <v>0.8</v>
      </c>
      <c r="J22" s="13">
        <f t="shared" si="3"/>
        <v>0.1</v>
      </c>
      <c r="K22" s="13">
        <f t="shared" si="3"/>
        <v>0.1</v>
      </c>
      <c r="L22" s="13">
        <f t="shared" si="3"/>
        <v>0.1</v>
      </c>
      <c r="M22" s="13">
        <f t="shared" si="3"/>
        <v>0.1</v>
      </c>
      <c r="N22" s="13">
        <f t="shared" si="3"/>
        <v>0.1</v>
      </c>
      <c r="O22" s="13">
        <f t="shared" si="3"/>
        <v>0.1</v>
      </c>
      <c r="P22" s="3" t="s">
        <v>73</v>
      </c>
      <c r="Q22" s="13">
        <f t="shared" si="4"/>
        <v>0.1</v>
      </c>
      <c r="R22" s="13">
        <f t="shared" si="4"/>
        <v>0.2</v>
      </c>
      <c r="S22" s="13">
        <f t="shared" si="4"/>
        <v>0.6</v>
      </c>
      <c r="T22" s="13">
        <f t="shared" si="4"/>
        <v>0.4</v>
      </c>
      <c r="U22" s="13">
        <f t="shared" si="4"/>
        <v>0.4</v>
      </c>
      <c r="V22" s="13">
        <f t="shared" si="4"/>
        <v>0.6</v>
      </c>
      <c r="W22" s="13">
        <f t="shared" si="4"/>
        <v>0.4</v>
      </c>
      <c r="X22" s="13">
        <f t="shared" si="4"/>
        <v>0.2</v>
      </c>
      <c r="Y22" s="13">
        <f t="shared" si="4"/>
        <v>0.2</v>
      </c>
      <c r="Z22" s="13">
        <f t="shared" si="4"/>
        <v>0.2</v>
      </c>
      <c r="AA22" s="13">
        <f t="shared" si="5"/>
        <v>0.2</v>
      </c>
      <c r="AB22" s="13">
        <f t="shared" si="5"/>
        <v>0.2</v>
      </c>
      <c r="AC22" s="13">
        <f t="shared" si="5"/>
        <v>0.2</v>
      </c>
      <c r="AD22" s="13">
        <f t="shared" si="5"/>
        <v>0.2</v>
      </c>
      <c r="AE22" s="13">
        <f t="shared" si="5"/>
        <v>0.2</v>
      </c>
      <c r="AF22" s="13">
        <f t="shared" si="5"/>
        <v>0.2</v>
      </c>
      <c r="AG22" s="13">
        <f t="shared" si="5"/>
        <v>0</v>
      </c>
    </row>
    <row r="23" spans="1:33" x14ac:dyDescent="0.2">
      <c r="A23" s="7" t="s">
        <v>231</v>
      </c>
      <c r="B23" s="13" t="s">
        <v>103</v>
      </c>
      <c r="C23" s="12" t="s">
        <v>92</v>
      </c>
      <c r="D23" s="12">
        <v>2</v>
      </c>
      <c r="E23" s="12"/>
      <c r="F23" s="3" t="s">
        <v>73</v>
      </c>
      <c r="G23" s="13">
        <f t="shared" si="3"/>
        <v>0.2</v>
      </c>
      <c r="H23" s="13">
        <f t="shared" si="3"/>
        <v>1</v>
      </c>
      <c r="I23" s="13">
        <f t="shared" si="3"/>
        <v>0.8</v>
      </c>
      <c r="J23" s="13">
        <f t="shared" si="3"/>
        <v>0.1</v>
      </c>
      <c r="K23" s="13">
        <f t="shared" si="3"/>
        <v>0.1</v>
      </c>
      <c r="L23" s="13">
        <f t="shared" si="3"/>
        <v>0.1</v>
      </c>
      <c r="M23" s="13">
        <f t="shared" si="3"/>
        <v>0.1</v>
      </c>
      <c r="N23" s="13">
        <f t="shared" si="3"/>
        <v>0.1</v>
      </c>
      <c r="O23" s="13">
        <f t="shared" si="3"/>
        <v>0.1</v>
      </c>
      <c r="P23" s="3" t="s">
        <v>73</v>
      </c>
      <c r="Q23" s="13">
        <f t="shared" si="4"/>
        <v>0.1</v>
      </c>
      <c r="R23" s="13">
        <f t="shared" si="4"/>
        <v>0.2</v>
      </c>
      <c r="S23" s="13">
        <f t="shared" si="4"/>
        <v>0.6</v>
      </c>
      <c r="T23" s="13">
        <f t="shared" si="4"/>
        <v>0.4</v>
      </c>
      <c r="U23" s="13">
        <f t="shared" si="4"/>
        <v>0.4</v>
      </c>
      <c r="V23" s="13">
        <f t="shared" si="4"/>
        <v>0.6</v>
      </c>
      <c r="W23" s="13">
        <f t="shared" si="4"/>
        <v>0.4</v>
      </c>
      <c r="X23" s="13">
        <f t="shared" si="4"/>
        <v>0.2</v>
      </c>
      <c r="Y23" s="13">
        <f t="shared" si="4"/>
        <v>0.2</v>
      </c>
      <c r="Z23" s="13">
        <f t="shared" si="4"/>
        <v>0.2</v>
      </c>
      <c r="AA23" s="13">
        <f t="shared" si="5"/>
        <v>0.2</v>
      </c>
      <c r="AB23" s="13">
        <f t="shared" si="5"/>
        <v>0.2</v>
      </c>
      <c r="AC23" s="13">
        <f t="shared" si="5"/>
        <v>0.2</v>
      </c>
      <c r="AD23" s="13">
        <f t="shared" si="5"/>
        <v>0.2</v>
      </c>
      <c r="AE23" s="13">
        <f t="shared" si="5"/>
        <v>0.2</v>
      </c>
      <c r="AF23" s="13">
        <f t="shared" si="5"/>
        <v>0.2</v>
      </c>
      <c r="AG23" s="13">
        <f t="shared" si="5"/>
        <v>0</v>
      </c>
    </row>
    <row r="24" spans="1:33" ht="15" customHeight="1" thickBot="1" x14ac:dyDescent="0.25">
      <c r="A24" s="7" t="s">
        <v>285</v>
      </c>
    </row>
    <row r="25" spans="1:33" ht="18" customHeight="1" thickBot="1" x14ac:dyDescent="0.25">
      <c r="A25" s="39" t="s">
        <v>286</v>
      </c>
      <c r="B25" s="39" t="s">
        <v>287</v>
      </c>
      <c r="C25" s="39" t="s">
        <v>92</v>
      </c>
      <c r="D25" s="39" t="s">
        <v>3</v>
      </c>
      <c r="E25" s="39" t="s">
        <v>4</v>
      </c>
      <c r="G25" s="39" t="s">
        <v>288</v>
      </c>
      <c r="H25" s="39" t="s">
        <v>289</v>
      </c>
      <c r="I25" s="39" t="s">
        <v>290</v>
      </c>
      <c r="J25" s="39" t="s">
        <v>291</v>
      </c>
      <c r="K25" s="39" t="s">
        <v>292</v>
      </c>
      <c r="L25" s="39" t="s">
        <v>293</v>
      </c>
      <c r="M25" s="39" t="s">
        <v>294</v>
      </c>
      <c r="N25" s="39" t="s">
        <v>295</v>
      </c>
      <c r="O25" s="40" t="s">
        <v>296</v>
      </c>
    </row>
    <row r="26" spans="1:33" ht="18" customHeight="1" thickBot="1" x14ac:dyDescent="0.25">
      <c r="A26" s="42" t="s">
        <v>139</v>
      </c>
      <c r="B26" s="42" t="s">
        <v>70</v>
      </c>
      <c r="C26" s="42" t="s">
        <v>71</v>
      </c>
      <c r="D26" s="42">
        <v>3</v>
      </c>
      <c r="E26" s="42" t="s">
        <v>297</v>
      </c>
      <c r="G26" s="42">
        <v>0</v>
      </c>
      <c r="H26" s="42">
        <v>1</v>
      </c>
      <c r="I26" s="42">
        <v>1</v>
      </c>
      <c r="J26" s="42">
        <v>0</v>
      </c>
      <c r="K26" s="42">
        <v>0</v>
      </c>
      <c r="L26" s="42">
        <v>1</v>
      </c>
      <c r="M26" s="42">
        <v>1</v>
      </c>
      <c r="N26" s="42">
        <v>0</v>
      </c>
      <c r="O26" s="43">
        <v>0</v>
      </c>
    </row>
    <row r="27" spans="1:33" ht="18" customHeight="1" thickBot="1" x14ac:dyDescent="0.25">
      <c r="A27" s="42" t="s">
        <v>174</v>
      </c>
      <c r="B27" s="42" t="s">
        <v>75</v>
      </c>
      <c r="C27" s="42" t="s">
        <v>71</v>
      </c>
      <c r="D27" s="42">
        <v>4</v>
      </c>
      <c r="E27" s="42" t="s">
        <v>297</v>
      </c>
      <c r="G27" s="42">
        <v>0</v>
      </c>
      <c r="H27" s="42">
        <v>0</v>
      </c>
      <c r="I27" s="42">
        <v>0</v>
      </c>
      <c r="J27" s="42">
        <v>1</v>
      </c>
      <c r="K27" s="42">
        <v>1</v>
      </c>
      <c r="L27" s="42">
        <v>0</v>
      </c>
      <c r="M27" s="42">
        <v>0</v>
      </c>
      <c r="N27" s="42">
        <v>0</v>
      </c>
      <c r="O27" s="43">
        <v>0</v>
      </c>
    </row>
    <row r="28" spans="1:33" ht="18" customHeight="1" thickBot="1" x14ac:dyDescent="0.25">
      <c r="A28" s="42" t="s">
        <v>179</v>
      </c>
      <c r="B28" s="42" t="s">
        <v>78</v>
      </c>
      <c r="C28" s="42" t="s">
        <v>71</v>
      </c>
      <c r="D28" s="42">
        <v>3</v>
      </c>
      <c r="E28" s="42" t="s">
        <v>297</v>
      </c>
      <c r="G28" s="42">
        <v>0</v>
      </c>
      <c r="H28" s="42">
        <v>1</v>
      </c>
      <c r="I28" s="42">
        <v>1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3">
        <v>0</v>
      </c>
    </row>
    <row r="29" spans="1:33" ht="18" customHeight="1" thickBot="1" x14ac:dyDescent="0.25">
      <c r="A29" s="42" t="s">
        <v>183</v>
      </c>
      <c r="B29" s="42" t="s">
        <v>80</v>
      </c>
      <c r="C29" s="42" t="s">
        <v>71</v>
      </c>
      <c r="D29" s="42">
        <v>2</v>
      </c>
      <c r="E29" s="42" t="s">
        <v>297</v>
      </c>
      <c r="G29" s="42">
        <v>0</v>
      </c>
      <c r="H29" s="42">
        <v>1</v>
      </c>
      <c r="I29" s="42">
        <v>1</v>
      </c>
      <c r="J29" s="42">
        <v>1</v>
      </c>
      <c r="K29" s="42">
        <v>0</v>
      </c>
      <c r="L29" s="42">
        <v>0</v>
      </c>
      <c r="M29" s="42">
        <v>0</v>
      </c>
      <c r="N29" s="42">
        <v>0</v>
      </c>
      <c r="O29" s="43">
        <v>0</v>
      </c>
    </row>
    <row r="30" spans="1:33" ht="18" customHeight="1" thickBot="1" x14ac:dyDescent="0.25">
      <c r="A30" s="42" t="s">
        <v>187</v>
      </c>
      <c r="B30" s="42" t="s">
        <v>83</v>
      </c>
      <c r="C30" s="42" t="s">
        <v>71</v>
      </c>
      <c r="D30" s="42">
        <v>2</v>
      </c>
      <c r="E30" s="42" t="s">
        <v>297</v>
      </c>
      <c r="G30" s="42">
        <v>0</v>
      </c>
      <c r="H30" s="42">
        <v>1</v>
      </c>
      <c r="I30" s="42">
        <v>1</v>
      </c>
      <c r="J30" s="42">
        <v>1</v>
      </c>
      <c r="K30" s="42">
        <v>0</v>
      </c>
      <c r="L30" s="42">
        <v>0</v>
      </c>
      <c r="M30" s="42">
        <v>0</v>
      </c>
      <c r="N30" s="42">
        <v>0</v>
      </c>
      <c r="O30" s="43">
        <v>0</v>
      </c>
    </row>
    <row r="31" spans="1:33" ht="18" customHeight="1" thickBot="1" x14ac:dyDescent="0.25">
      <c r="A31" s="42" t="s">
        <v>190</v>
      </c>
      <c r="B31" s="42" t="s">
        <v>84</v>
      </c>
      <c r="C31" s="42" t="s">
        <v>71</v>
      </c>
      <c r="D31" s="42">
        <v>2</v>
      </c>
      <c r="E31" s="42" t="s">
        <v>297</v>
      </c>
      <c r="G31" s="42">
        <v>0</v>
      </c>
      <c r="H31" s="42">
        <v>1</v>
      </c>
      <c r="I31" s="42">
        <v>1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3">
        <v>0</v>
      </c>
    </row>
    <row r="32" spans="1:33" ht="18" customHeight="1" thickBot="1" x14ac:dyDescent="0.25">
      <c r="A32" s="42" t="s">
        <v>193</v>
      </c>
      <c r="B32" s="42" t="s">
        <v>85</v>
      </c>
      <c r="C32" s="42" t="s">
        <v>71</v>
      </c>
      <c r="D32" s="42">
        <v>2</v>
      </c>
      <c r="E32" s="42">
        <v>2.5</v>
      </c>
      <c r="G32" s="42">
        <v>0</v>
      </c>
      <c r="H32" s="42">
        <v>0</v>
      </c>
      <c r="I32" s="42">
        <v>1</v>
      </c>
      <c r="J32" s="42">
        <v>1</v>
      </c>
      <c r="K32" s="42">
        <v>0</v>
      </c>
      <c r="L32" s="42">
        <v>0</v>
      </c>
      <c r="M32" s="42">
        <v>0</v>
      </c>
      <c r="N32" s="42">
        <v>1</v>
      </c>
      <c r="O32" s="43">
        <v>0</v>
      </c>
    </row>
    <row r="33" spans="1:33" ht="18" customHeight="1" thickBot="1" x14ac:dyDescent="0.25">
      <c r="A33" s="42" t="s">
        <v>196</v>
      </c>
      <c r="B33" s="42" t="s">
        <v>86</v>
      </c>
      <c r="C33" s="42" t="s">
        <v>71</v>
      </c>
      <c r="D33" s="42">
        <v>2</v>
      </c>
      <c r="E33" s="42" t="s">
        <v>297</v>
      </c>
      <c r="G33" s="42">
        <v>0</v>
      </c>
      <c r="H33" s="42">
        <v>0</v>
      </c>
      <c r="I33" s="42">
        <v>0</v>
      </c>
      <c r="J33" s="42">
        <v>1</v>
      </c>
      <c r="K33" s="42">
        <v>1</v>
      </c>
      <c r="L33" s="42">
        <v>0</v>
      </c>
      <c r="M33" s="42">
        <v>0</v>
      </c>
      <c r="N33" s="42">
        <v>1</v>
      </c>
      <c r="O33" s="43">
        <v>0</v>
      </c>
    </row>
    <row r="34" spans="1:33" ht="18" customHeight="1" thickBot="1" x14ac:dyDescent="0.25">
      <c r="A34" s="42" t="s">
        <v>199</v>
      </c>
      <c r="B34" s="42" t="s">
        <v>88</v>
      </c>
      <c r="C34" s="42" t="s">
        <v>71</v>
      </c>
      <c r="D34" s="42">
        <v>1</v>
      </c>
      <c r="E34" s="42" t="s">
        <v>297</v>
      </c>
      <c r="G34" s="42">
        <v>0</v>
      </c>
      <c r="H34" s="42">
        <v>1</v>
      </c>
      <c r="I34" s="42">
        <v>1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3">
        <v>0</v>
      </c>
    </row>
    <row r="35" spans="1:33" ht="18" customHeight="1" thickBot="1" x14ac:dyDescent="0.25">
      <c r="A35" s="42" t="s">
        <v>202</v>
      </c>
      <c r="B35" s="42" t="s">
        <v>89</v>
      </c>
      <c r="C35" s="42" t="s">
        <v>71</v>
      </c>
      <c r="D35" s="42">
        <v>1</v>
      </c>
      <c r="E35" s="42" t="s">
        <v>297</v>
      </c>
      <c r="G35" s="42">
        <v>1</v>
      </c>
      <c r="H35" s="42">
        <v>0</v>
      </c>
      <c r="I35" s="42">
        <v>0</v>
      </c>
      <c r="J35" s="42">
        <v>0</v>
      </c>
      <c r="K35" s="42">
        <v>0</v>
      </c>
      <c r="L35" s="42">
        <v>1</v>
      </c>
      <c r="M35" s="42">
        <v>1</v>
      </c>
      <c r="N35" s="42">
        <v>0</v>
      </c>
      <c r="O35" s="43">
        <v>0</v>
      </c>
    </row>
    <row r="36" spans="1:33" ht="18" customHeight="1" thickBot="1" x14ac:dyDescent="0.25">
      <c r="A36" s="42" t="s">
        <v>205</v>
      </c>
      <c r="B36" s="42" t="s">
        <v>91</v>
      </c>
      <c r="C36" s="42" t="s">
        <v>92</v>
      </c>
      <c r="D36" s="42">
        <v>1</v>
      </c>
      <c r="E36" s="42">
        <v>1.5</v>
      </c>
      <c r="G36" s="42">
        <v>1</v>
      </c>
      <c r="H36" s="42">
        <v>1</v>
      </c>
      <c r="I36" s="42">
        <v>1</v>
      </c>
      <c r="J36" s="42">
        <v>0</v>
      </c>
      <c r="K36" s="42">
        <v>0</v>
      </c>
      <c r="L36" s="42">
        <v>1</v>
      </c>
      <c r="M36" s="42">
        <v>1</v>
      </c>
      <c r="N36" s="42">
        <v>0</v>
      </c>
      <c r="O36" s="43">
        <v>1</v>
      </c>
    </row>
    <row r="37" spans="1:33" ht="18" customHeight="1" thickBot="1" x14ac:dyDescent="0.25">
      <c r="A37" s="42" t="s">
        <v>208</v>
      </c>
      <c r="B37" s="42" t="s">
        <v>94</v>
      </c>
      <c r="C37" s="42" t="s">
        <v>92</v>
      </c>
      <c r="D37" s="42">
        <v>1</v>
      </c>
      <c r="E37" s="42">
        <v>1</v>
      </c>
      <c r="G37" s="42">
        <v>1</v>
      </c>
      <c r="H37" s="42">
        <v>1</v>
      </c>
      <c r="I37" s="42">
        <v>1</v>
      </c>
      <c r="J37" s="42">
        <v>0</v>
      </c>
      <c r="K37" s="42">
        <v>0</v>
      </c>
      <c r="L37" s="42">
        <v>1</v>
      </c>
      <c r="M37" s="42">
        <v>1</v>
      </c>
      <c r="N37" s="42">
        <v>0</v>
      </c>
      <c r="O37" s="43">
        <v>1</v>
      </c>
    </row>
    <row r="38" spans="1:33" ht="18" customHeight="1" thickBot="1" x14ac:dyDescent="0.25">
      <c r="A38" s="42" t="s">
        <v>211</v>
      </c>
      <c r="B38" s="42" t="s">
        <v>95</v>
      </c>
      <c r="C38" s="42" t="s">
        <v>71</v>
      </c>
      <c r="D38" s="42">
        <v>5</v>
      </c>
      <c r="E38" s="42" t="s">
        <v>297</v>
      </c>
      <c r="G38" s="42">
        <v>0</v>
      </c>
      <c r="H38" s="42">
        <v>0</v>
      </c>
      <c r="I38" s="42">
        <v>0</v>
      </c>
      <c r="J38" s="42">
        <v>1</v>
      </c>
      <c r="K38" s="42">
        <v>1</v>
      </c>
      <c r="L38" s="42">
        <v>0</v>
      </c>
      <c r="M38" s="42">
        <v>0</v>
      </c>
      <c r="N38" s="42">
        <v>1</v>
      </c>
      <c r="O38" s="43">
        <v>0</v>
      </c>
    </row>
    <row r="39" spans="1:33" ht="18" customHeight="1" thickBot="1" x14ac:dyDescent="0.25">
      <c r="A39" s="42" t="s">
        <v>216</v>
      </c>
      <c r="B39" s="42" t="s">
        <v>96</v>
      </c>
      <c r="C39" s="42" t="s">
        <v>71</v>
      </c>
      <c r="D39" s="42">
        <v>5</v>
      </c>
      <c r="E39" s="42" t="s">
        <v>297</v>
      </c>
      <c r="G39" s="42">
        <v>0</v>
      </c>
      <c r="H39" s="42">
        <v>0</v>
      </c>
      <c r="I39" s="42">
        <v>1</v>
      </c>
      <c r="J39" s="42">
        <v>1</v>
      </c>
      <c r="K39" s="42">
        <v>0</v>
      </c>
      <c r="L39" s="42">
        <v>0</v>
      </c>
      <c r="M39" s="42">
        <v>0</v>
      </c>
      <c r="N39" s="42">
        <v>1</v>
      </c>
      <c r="O39" s="43">
        <v>0</v>
      </c>
    </row>
    <row r="40" spans="1:33" ht="18" customHeight="1" thickBot="1" x14ac:dyDescent="0.25">
      <c r="A40" s="42" t="s">
        <v>132</v>
      </c>
      <c r="B40" s="42" t="s">
        <v>97</v>
      </c>
      <c r="C40" s="42" t="s">
        <v>71</v>
      </c>
      <c r="D40" s="42">
        <v>4</v>
      </c>
      <c r="E40" s="42" t="s">
        <v>297</v>
      </c>
      <c r="G40" s="42">
        <v>0</v>
      </c>
      <c r="H40" s="42">
        <v>0</v>
      </c>
      <c r="I40" s="42">
        <v>1</v>
      </c>
      <c r="J40" s="42">
        <v>1</v>
      </c>
      <c r="K40" s="42">
        <v>0</v>
      </c>
      <c r="L40" s="42">
        <v>0</v>
      </c>
      <c r="M40" s="42">
        <v>0</v>
      </c>
      <c r="N40" s="42">
        <v>1</v>
      </c>
      <c r="O40" s="43">
        <v>0</v>
      </c>
    </row>
    <row r="41" spans="1:33" ht="18" customHeight="1" thickBot="1" x14ac:dyDescent="0.25">
      <c r="A41" s="42" t="s">
        <v>119</v>
      </c>
      <c r="B41" s="42" t="s">
        <v>98</v>
      </c>
      <c r="C41" s="42" t="s">
        <v>71</v>
      </c>
      <c r="D41" s="42">
        <v>3</v>
      </c>
      <c r="E41" s="42" t="s">
        <v>297</v>
      </c>
      <c r="G41" s="42">
        <v>0</v>
      </c>
      <c r="H41" s="42">
        <v>0</v>
      </c>
      <c r="I41" s="42">
        <v>0</v>
      </c>
      <c r="J41" s="42">
        <v>1</v>
      </c>
      <c r="K41" s="42">
        <v>0</v>
      </c>
      <c r="L41" s="42">
        <v>0</v>
      </c>
      <c r="M41" s="42">
        <v>0</v>
      </c>
      <c r="N41" s="42">
        <v>1</v>
      </c>
      <c r="O41" s="43">
        <v>0</v>
      </c>
    </row>
    <row r="42" spans="1:33" ht="18" customHeight="1" thickBot="1" x14ac:dyDescent="0.25">
      <c r="A42" s="42" t="s">
        <v>156</v>
      </c>
      <c r="B42" s="42" t="s">
        <v>99</v>
      </c>
      <c r="C42" s="42" t="s">
        <v>71</v>
      </c>
      <c r="D42" s="42">
        <v>2</v>
      </c>
      <c r="E42" s="42" t="s">
        <v>297</v>
      </c>
      <c r="G42" s="42">
        <v>0</v>
      </c>
      <c r="H42" s="42">
        <v>1</v>
      </c>
      <c r="I42" s="42">
        <v>1</v>
      </c>
      <c r="J42" s="42">
        <v>1</v>
      </c>
      <c r="K42" s="42">
        <v>0</v>
      </c>
      <c r="L42" s="42">
        <v>0</v>
      </c>
      <c r="M42" s="42">
        <v>0</v>
      </c>
      <c r="N42" s="42">
        <v>1</v>
      </c>
      <c r="O42" s="43">
        <v>0</v>
      </c>
    </row>
    <row r="43" spans="1:33" ht="18" customHeight="1" thickBot="1" x14ac:dyDescent="0.25">
      <c r="A43" s="42" t="s">
        <v>228</v>
      </c>
      <c r="B43" s="42" t="s">
        <v>101</v>
      </c>
      <c r="C43" s="42" t="s">
        <v>92</v>
      </c>
      <c r="D43" s="42">
        <v>2</v>
      </c>
      <c r="E43" s="42" t="s">
        <v>297</v>
      </c>
      <c r="G43" s="42">
        <v>0</v>
      </c>
      <c r="H43" s="42">
        <v>1</v>
      </c>
      <c r="I43" s="42">
        <v>1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3">
        <v>0</v>
      </c>
    </row>
    <row r="44" spans="1:33" ht="18" customHeight="1" thickBot="1" x14ac:dyDescent="0.25">
      <c r="A44" s="44" t="s">
        <v>231</v>
      </c>
      <c r="B44" s="44" t="s">
        <v>103</v>
      </c>
      <c r="C44" s="44" t="s">
        <v>92</v>
      </c>
      <c r="D44" s="44">
        <v>2</v>
      </c>
      <c r="E44" s="44" t="s">
        <v>297</v>
      </c>
      <c r="G44" s="44">
        <v>0</v>
      </c>
      <c r="H44" s="44">
        <v>1</v>
      </c>
      <c r="I44" s="44">
        <v>1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5">
        <v>0</v>
      </c>
    </row>
    <row r="46" spans="1:33" x14ac:dyDescent="0.2">
      <c r="A46" s="48" t="s">
        <v>0</v>
      </c>
      <c r="B46" s="48" t="s">
        <v>1</v>
      </c>
      <c r="C46" s="48"/>
      <c r="D46" s="48"/>
      <c r="E46" s="48"/>
      <c r="F46" s="48"/>
      <c r="G46" s="49" t="s">
        <v>298</v>
      </c>
      <c r="H46" s="49" t="s">
        <v>299</v>
      </c>
      <c r="I46" s="49" t="s">
        <v>300</v>
      </c>
      <c r="J46" s="49" t="s">
        <v>301</v>
      </c>
      <c r="K46" s="49" t="s">
        <v>302</v>
      </c>
      <c r="L46" s="49" t="s">
        <v>303</v>
      </c>
      <c r="M46" s="49" t="s">
        <v>304</v>
      </c>
      <c r="N46" s="49" t="s">
        <v>305</v>
      </c>
      <c r="O46" s="49" t="s">
        <v>306</v>
      </c>
      <c r="P46" s="49"/>
      <c r="Q46" s="49" t="s">
        <v>307</v>
      </c>
      <c r="R46" s="49" t="s">
        <v>308</v>
      </c>
      <c r="S46" s="49" t="s">
        <v>309</v>
      </c>
      <c r="T46" s="49" t="s">
        <v>310</v>
      </c>
      <c r="U46" s="49" t="s">
        <v>311</v>
      </c>
      <c r="V46" s="49" t="s">
        <v>312</v>
      </c>
      <c r="W46" s="49" t="s">
        <v>313</v>
      </c>
      <c r="X46" s="49" t="s">
        <v>314</v>
      </c>
      <c r="Y46" s="49" t="s">
        <v>315</v>
      </c>
      <c r="Z46" s="49" t="s">
        <v>316</v>
      </c>
      <c r="AA46" s="49" t="s">
        <v>317</v>
      </c>
      <c r="AB46" s="49" t="s">
        <v>318</v>
      </c>
      <c r="AC46" s="49" t="s">
        <v>319</v>
      </c>
      <c r="AD46" s="49" t="s">
        <v>320</v>
      </c>
      <c r="AE46" s="49" t="s">
        <v>321</v>
      </c>
      <c r="AF46" s="49" t="s">
        <v>322</v>
      </c>
      <c r="AG46" s="49" t="s">
        <v>323</v>
      </c>
    </row>
    <row r="47" spans="1:33" x14ac:dyDescent="0.2">
      <c r="A47" s="50" t="s">
        <v>139</v>
      </c>
      <c r="B47" s="50" t="s">
        <v>70</v>
      </c>
      <c r="C47" s="50"/>
      <c r="D47" s="50"/>
      <c r="E47" s="50"/>
      <c r="F47" s="50"/>
      <c r="G47" s="51">
        <v>0.2</v>
      </c>
      <c r="H47" s="49">
        <v>1</v>
      </c>
      <c r="I47" s="51">
        <v>0.6</v>
      </c>
      <c r="J47" s="51">
        <v>0.2</v>
      </c>
      <c r="K47" s="51">
        <v>0.2</v>
      </c>
      <c r="L47" s="51">
        <v>0.4</v>
      </c>
      <c r="M47" s="51">
        <v>0.8</v>
      </c>
      <c r="N47" s="51">
        <v>0.6</v>
      </c>
      <c r="O47" s="51">
        <v>0.2</v>
      </c>
      <c r="P47" s="51"/>
      <c r="Q47" s="51">
        <v>0</v>
      </c>
      <c r="R47" s="51">
        <v>0</v>
      </c>
      <c r="S47" s="51">
        <v>0</v>
      </c>
      <c r="T47" s="51">
        <v>0</v>
      </c>
      <c r="U47" s="51">
        <v>0</v>
      </c>
      <c r="V47" s="51">
        <v>0</v>
      </c>
      <c r="W47" s="51">
        <v>0</v>
      </c>
      <c r="X47" s="51">
        <v>0</v>
      </c>
      <c r="Y47" s="51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</row>
    <row r="48" spans="1:33" x14ac:dyDescent="0.2">
      <c r="A48" s="50" t="s">
        <v>174</v>
      </c>
      <c r="B48" s="50" t="s">
        <v>75</v>
      </c>
      <c r="C48" s="50"/>
      <c r="D48" s="50"/>
      <c r="E48" s="50"/>
      <c r="F48" s="50"/>
      <c r="G48" s="51">
        <v>0.6</v>
      </c>
      <c r="H48" s="51">
        <v>0.8</v>
      </c>
      <c r="I48" s="51">
        <v>0.6</v>
      </c>
      <c r="J48" s="51">
        <v>0.2</v>
      </c>
      <c r="K48" s="51">
        <v>0.2</v>
      </c>
      <c r="L48" s="49">
        <v>1</v>
      </c>
      <c r="M48" s="51">
        <v>0.8</v>
      </c>
      <c r="N48" s="51">
        <v>0.4</v>
      </c>
      <c r="O48" s="51">
        <v>0.2</v>
      </c>
      <c r="P48" s="51"/>
      <c r="Q48" s="51">
        <v>0.1</v>
      </c>
      <c r="R48" s="51">
        <v>0.1</v>
      </c>
      <c r="S48" s="51">
        <v>0.1</v>
      </c>
      <c r="T48" s="51">
        <v>0.1</v>
      </c>
      <c r="U48" s="51">
        <v>0.1</v>
      </c>
      <c r="V48" s="51">
        <v>0</v>
      </c>
      <c r="W48" s="51">
        <v>0</v>
      </c>
      <c r="X48" s="51">
        <v>0</v>
      </c>
      <c r="Y48" s="51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/>
    </row>
    <row r="49" spans="1:33" x14ac:dyDescent="0.2">
      <c r="A49" s="50" t="s">
        <v>179</v>
      </c>
      <c r="B49" s="50" t="s">
        <v>78</v>
      </c>
      <c r="C49" s="50"/>
      <c r="D49" s="50"/>
      <c r="E49" s="50"/>
      <c r="F49" s="50"/>
      <c r="G49" s="51">
        <v>0.2</v>
      </c>
      <c r="H49" s="49">
        <v>1</v>
      </c>
      <c r="I49" s="51">
        <v>0.4</v>
      </c>
      <c r="J49" s="51">
        <v>0.2</v>
      </c>
      <c r="K49" s="51">
        <v>0.1</v>
      </c>
      <c r="L49" s="51">
        <v>0.1</v>
      </c>
      <c r="M49" s="51">
        <v>0.1</v>
      </c>
      <c r="N49" s="51">
        <v>0.1</v>
      </c>
      <c r="O49" s="51">
        <v>0.1</v>
      </c>
      <c r="P49" s="51"/>
      <c r="Q49" s="51">
        <v>0.1</v>
      </c>
      <c r="R49" s="51">
        <v>0.6</v>
      </c>
      <c r="S49" s="49">
        <v>0.8</v>
      </c>
      <c r="T49" s="51">
        <v>0.1</v>
      </c>
      <c r="U49" s="51">
        <v>0.2</v>
      </c>
      <c r="V49" s="51">
        <v>0.1</v>
      </c>
      <c r="W49" s="51">
        <v>0.1</v>
      </c>
      <c r="X49" s="51">
        <v>0.1</v>
      </c>
      <c r="Y49" s="51">
        <v>0.6</v>
      </c>
      <c r="Z49" s="51">
        <v>0.1</v>
      </c>
      <c r="AA49" s="51">
        <v>0.1</v>
      </c>
      <c r="AB49" s="51">
        <v>0.1</v>
      </c>
      <c r="AC49" s="51">
        <v>0.1</v>
      </c>
      <c r="AD49" s="51">
        <v>0.1</v>
      </c>
      <c r="AE49" s="51">
        <v>0.1</v>
      </c>
      <c r="AF49" s="51">
        <v>0.1</v>
      </c>
      <c r="AG49" s="51"/>
    </row>
    <row r="50" spans="1:33" x14ac:dyDescent="0.2">
      <c r="A50" s="50" t="s">
        <v>183</v>
      </c>
      <c r="B50" s="50" t="s">
        <v>80</v>
      </c>
      <c r="C50" s="50"/>
      <c r="D50" s="50"/>
      <c r="E50" s="50"/>
      <c r="F50" s="50"/>
      <c r="G50" s="51">
        <v>0.1</v>
      </c>
      <c r="H50" s="51">
        <v>0.4</v>
      </c>
      <c r="I50" s="51">
        <v>0.1</v>
      </c>
      <c r="J50" s="49">
        <v>1</v>
      </c>
      <c r="K50" s="51">
        <v>0.8</v>
      </c>
      <c r="L50" s="51">
        <v>0.1</v>
      </c>
      <c r="M50" s="51">
        <v>0.1</v>
      </c>
      <c r="N50" s="51">
        <v>0.1</v>
      </c>
      <c r="O50" s="51">
        <v>0.1</v>
      </c>
      <c r="P50" s="51"/>
      <c r="Q50" s="51">
        <v>0.1</v>
      </c>
      <c r="R50" s="51">
        <v>0.6</v>
      </c>
      <c r="S50" s="49">
        <v>0.8</v>
      </c>
      <c r="T50" s="51">
        <v>0.1</v>
      </c>
      <c r="U50" s="51">
        <v>0.4</v>
      </c>
      <c r="V50" s="51">
        <v>0.6</v>
      </c>
      <c r="W50" s="51">
        <v>0.1</v>
      </c>
      <c r="X50" s="51">
        <v>0.1</v>
      </c>
      <c r="Y50" s="51">
        <v>0</v>
      </c>
      <c r="Z50" s="51">
        <v>0</v>
      </c>
      <c r="AA50" s="51">
        <v>0.1</v>
      </c>
      <c r="AB50" s="51">
        <v>0.1</v>
      </c>
      <c r="AC50" s="51">
        <v>0.1</v>
      </c>
      <c r="AD50" s="51">
        <v>0</v>
      </c>
      <c r="AE50" s="51">
        <v>0</v>
      </c>
      <c r="AF50" s="51">
        <v>0</v>
      </c>
      <c r="AG50" s="51"/>
    </row>
    <row r="51" spans="1:33" x14ac:dyDescent="0.2">
      <c r="A51" s="50" t="s">
        <v>187</v>
      </c>
      <c r="B51" s="50" t="s">
        <v>83</v>
      </c>
      <c r="C51" s="50"/>
      <c r="D51" s="50"/>
      <c r="E51" s="50"/>
      <c r="F51" s="50"/>
      <c r="G51" s="51">
        <v>0.1</v>
      </c>
      <c r="H51" s="51">
        <v>0.4</v>
      </c>
      <c r="I51" s="51">
        <v>0.1</v>
      </c>
      <c r="J51" s="49">
        <v>1</v>
      </c>
      <c r="K51" s="51">
        <v>0.8</v>
      </c>
      <c r="L51" s="51">
        <v>0.1</v>
      </c>
      <c r="M51" s="51">
        <v>0.1</v>
      </c>
      <c r="N51" s="51">
        <v>0.1</v>
      </c>
      <c r="O51" s="51">
        <v>0.1</v>
      </c>
      <c r="P51" s="51"/>
      <c r="Q51" s="51">
        <v>0.1</v>
      </c>
      <c r="R51" s="51">
        <v>0.6</v>
      </c>
      <c r="S51" s="49">
        <v>0.8</v>
      </c>
      <c r="T51" s="51">
        <v>0.1</v>
      </c>
      <c r="U51" s="51">
        <v>0.4</v>
      </c>
      <c r="V51" s="51">
        <v>0.6</v>
      </c>
      <c r="W51" s="51">
        <v>0.1</v>
      </c>
      <c r="X51" s="51">
        <v>0.1</v>
      </c>
      <c r="Y51" s="51">
        <v>0</v>
      </c>
      <c r="Z51" s="51">
        <v>0</v>
      </c>
      <c r="AA51" s="51">
        <v>0.1</v>
      </c>
      <c r="AB51" s="51">
        <v>0.1</v>
      </c>
      <c r="AC51" s="51">
        <v>0.1</v>
      </c>
      <c r="AD51" s="51">
        <v>0</v>
      </c>
      <c r="AE51" s="51">
        <v>0</v>
      </c>
      <c r="AF51" s="51">
        <v>0</v>
      </c>
      <c r="AG51" s="51"/>
    </row>
    <row r="52" spans="1:33" x14ac:dyDescent="0.2">
      <c r="A52" s="50" t="s">
        <v>190</v>
      </c>
      <c r="B52" s="50" t="s">
        <v>84</v>
      </c>
      <c r="C52" s="50"/>
      <c r="D52" s="50"/>
      <c r="E52" s="50"/>
      <c r="F52" s="50"/>
      <c r="G52" s="51">
        <v>0.2</v>
      </c>
      <c r="H52" s="49">
        <v>1</v>
      </c>
      <c r="I52" s="51">
        <v>0.4</v>
      </c>
      <c r="J52" s="51">
        <v>0.2</v>
      </c>
      <c r="K52" s="51">
        <v>0.1</v>
      </c>
      <c r="L52" s="51">
        <v>0.1</v>
      </c>
      <c r="M52" s="51">
        <v>0.1</v>
      </c>
      <c r="N52" s="51">
        <v>0.1</v>
      </c>
      <c r="O52" s="51">
        <v>0.1</v>
      </c>
      <c r="P52" s="51"/>
      <c r="Q52" s="51">
        <v>0.1</v>
      </c>
      <c r="R52" s="51">
        <v>0.6</v>
      </c>
      <c r="S52" s="49">
        <v>0.8</v>
      </c>
      <c r="T52" s="51">
        <v>0.1</v>
      </c>
      <c r="U52" s="51">
        <v>0.2</v>
      </c>
      <c r="V52" s="51">
        <v>0.1</v>
      </c>
      <c r="W52" s="51">
        <v>0.1</v>
      </c>
      <c r="X52" s="51">
        <v>0.1</v>
      </c>
      <c r="Y52" s="51">
        <v>0.6</v>
      </c>
      <c r="Z52" s="51">
        <v>0.1</v>
      </c>
      <c r="AA52" s="51">
        <v>0.1</v>
      </c>
      <c r="AB52" s="51">
        <v>0.1</v>
      </c>
      <c r="AC52" s="51">
        <v>0.1</v>
      </c>
      <c r="AD52" s="51">
        <v>0.1</v>
      </c>
      <c r="AE52" s="51">
        <v>0.1</v>
      </c>
      <c r="AF52" s="51">
        <v>0.1</v>
      </c>
      <c r="AG52" s="51"/>
    </row>
    <row r="53" spans="1:33" x14ac:dyDescent="0.2">
      <c r="A53" s="50" t="s">
        <v>193</v>
      </c>
      <c r="B53" s="50" t="s">
        <v>85</v>
      </c>
      <c r="C53" s="50"/>
      <c r="D53" s="50"/>
      <c r="E53" s="50"/>
      <c r="F53" s="50"/>
      <c r="G53" s="51">
        <v>0.2</v>
      </c>
      <c r="H53" s="51">
        <v>0.2</v>
      </c>
      <c r="I53" s="51">
        <v>0.1</v>
      </c>
      <c r="J53" s="51">
        <v>0.1</v>
      </c>
      <c r="K53" s="51">
        <v>0.1</v>
      </c>
      <c r="L53" s="51">
        <v>0.1</v>
      </c>
      <c r="M53" s="51">
        <v>0.1</v>
      </c>
      <c r="N53" s="51">
        <v>0.4</v>
      </c>
      <c r="O53" s="51">
        <v>0.1</v>
      </c>
      <c r="P53" s="51"/>
      <c r="Q53" s="51">
        <v>0.1</v>
      </c>
      <c r="R53" s="51">
        <v>0.6</v>
      </c>
      <c r="S53" s="49">
        <v>1</v>
      </c>
      <c r="T53" s="51">
        <v>0.1</v>
      </c>
      <c r="U53" s="51">
        <v>0.8</v>
      </c>
      <c r="V53" s="51">
        <v>0.8</v>
      </c>
      <c r="W53" s="51">
        <v>0.6</v>
      </c>
      <c r="X53" s="51">
        <v>0.6</v>
      </c>
      <c r="Y53" s="51">
        <v>0.8</v>
      </c>
      <c r="Z53" s="51">
        <v>0.6</v>
      </c>
      <c r="AA53" s="51">
        <v>0.4</v>
      </c>
      <c r="AB53" s="51">
        <v>0.6</v>
      </c>
      <c r="AC53" s="51">
        <v>0.6</v>
      </c>
      <c r="AD53" s="51">
        <v>0.4</v>
      </c>
      <c r="AE53" s="51">
        <v>0.6</v>
      </c>
      <c r="AF53" s="51">
        <v>0.4</v>
      </c>
      <c r="AG53" s="51"/>
    </row>
    <row r="54" spans="1:33" x14ac:dyDescent="0.2">
      <c r="A54" s="50" t="s">
        <v>196</v>
      </c>
      <c r="B54" s="50" t="s">
        <v>86</v>
      </c>
      <c r="C54" s="50"/>
      <c r="D54" s="50"/>
      <c r="E54" s="50"/>
      <c r="F54" s="50"/>
      <c r="G54" s="51">
        <v>0.1</v>
      </c>
      <c r="H54" s="51">
        <v>0.1</v>
      </c>
      <c r="I54" s="51">
        <v>0.2</v>
      </c>
      <c r="J54" s="51">
        <v>0.1</v>
      </c>
      <c r="K54" s="51">
        <v>0.1</v>
      </c>
      <c r="L54" s="49">
        <v>1</v>
      </c>
      <c r="M54" s="51">
        <v>0.2</v>
      </c>
      <c r="N54" s="51">
        <v>0.8</v>
      </c>
      <c r="O54" s="51">
        <v>0.6</v>
      </c>
      <c r="P54" s="51"/>
      <c r="Q54" s="51">
        <v>0</v>
      </c>
      <c r="R54" s="51">
        <v>0</v>
      </c>
      <c r="S54" s="51">
        <v>0</v>
      </c>
      <c r="T54" s="51">
        <v>0</v>
      </c>
      <c r="U54" s="51">
        <v>0</v>
      </c>
      <c r="V54" s="51">
        <v>0</v>
      </c>
      <c r="W54" s="51">
        <v>0</v>
      </c>
      <c r="X54" s="51">
        <v>0</v>
      </c>
      <c r="Y54" s="5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/>
    </row>
    <row r="55" spans="1:33" x14ac:dyDescent="0.2">
      <c r="A55" s="50" t="s">
        <v>199</v>
      </c>
      <c r="B55" s="50" t="s">
        <v>88</v>
      </c>
      <c r="C55" s="50"/>
      <c r="D55" s="50"/>
      <c r="E55" s="50"/>
      <c r="F55" s="50"/>
      <c r="G55" s="51">
        <v>0.2</v>
      </c>
      <c r="H55" s="49">
        <v>1</v>
      </c>
      <c r="I55" s="51">
        <v>0.4</v>
      </c>
      <c r="J55" s="51">
        <v>0.1</v>
      </c>
      <c r="K55" s="51">
        <v>0.1</v>
      </c>
      <c r="L55" s="51">
        <v>0.1</v>
      </c>
      <c r="M55" s="51">
        <v>0.1</v>
      </c>
      <c r="N55" s="51">
        <v>0.1</v>
      </c>
      <c r="O55" s="51">
        <v>0.1</v>
      </c>
      <c r="P55" s="51"/>
      <c r="Q55" s="51">
        <v>0.1</v>
      </c>
      <c r="R55" s="51">
        <v>0.6</v>
      </c>
      <c r="S55" s="49">
        <v>0.8</v>
      </c>
      <c r="T55" s="51">
        <v>0.1</v>
      </c>
      <c r="U55" s="51">
        <v>0.2</v>
      </c>
      <c r="V55" s="51">
        <v>0.6</v>
      </c>
      <c r="W55" s="51">
        <v>0.1</v>
      </c>
      <c r="X55" s="51">
        <v>0.1</v>
      </c>
      <c r="Y55" s="51">
        <v>0</v>
      </c>
      <c r="Z55" s="51">
        <v>0</v>
      </c>
      <c r="AA55" s="51">
        <v>0.1</v>
      </c>
      <c r="AB55" s="51">
        <v>0.1</v>
      </c>
      <c r="AC55" s="51">
        <v>0.1</v>
      </c>
      <c r="AD55" s="51">
        <v>0</v>
      </c>
      <c r="AE55" s="51">
        <v>0</v>
      </c>
      <c r="AF55" s="51">
        <v>0.1</v>
      </c>
      <c r="AG55" s="51"/>
    </row>
    <row r="56" spans="1:33" x14ac:dyDescent="0.2">
      <c r="A56" s="50" t="s">
        <v>202</v>
      </c>
      <c r="B56" s="50" t="s">
        <v>89</v>
      </c>
      <c r="C56" s="50"/>
      <c r="D56" s="50"/>
      <c r="E56" s="50"/>
      <c r="F56" s="50"/>
      <c r="G56" s="51">
        <v>0.1</v>
      </c>
      <c r="H56" s="51">
        <v>0.2</v>
      </c>
      <c r="I56" s="51">
        <v>0.1</v>
      </c>
      <c r="J56" s="51">
        <v>0.1</v>
      </c>
      <c r="K56" s="51">
        <v>0.1</v>
      </c>
      <c r="L56" s="49">
        <v>1</v>
      </c>
      <c r="M56" s="51">
        <v>0.4</v>
      </c>
      <c r="N56" s="51">
        <v>0.2</v>
      </c>
      <c r="O56" s="51">
        <v>0.1</v>
      </c>
      <c r="P56" s="51"/>
      <c r="Q56" s="51">
        <v>0</v>
      </c>
      <c r="R56" s="51">
        <v>0</v>
      </c>
      <c r="S56" s="51">
        <v>0</v>
      </c>
      <c r="T56" s="51">
        <v>0</v>
      </c>
      <c r="U56" s="51">
        <v>0</v>
      </c>
      <c r="V56" s="51">
        <v>0</v>
      </c>
      <c r="W56" s="51">
        <v>0</v>
      </c>
      <c r="X56" s="51">
        <v>0</v>
      </c>
      <c r="Y56" s="5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/>
    </row>
    <row r="57" spans="1:33" x14ac:dyDescent="0.2">
      <c r="A57" s="50" t="s">
        <v>205</v>
      </c>
      <c r="B57" s="50" t="s">
        <v>91</v>
      </c>
      <c r="C57" s="50"/>
      <c r="D57" s="50"/>
      <c r="E57" s="50"/>
      <c r="F57" s="50"/>
      <c r="G57" s="51">
        <v>0.1</v>
      </c>
      <c r="H57" s="51">
        <v>0.6</v>
      </c>
      <c r="I57" s="49">
        <v>1</v>
      </c>
      <c r="J57" s="51">
        <v>0.1</v>
      </c>
      <c r="K57" s="51">
        <v>0.1</v>
      </c>
      <c r="L57" s="51">
        <v>0.1</v>
      </c>
      <c r="M57" s="51">
        <v>0.1</v>
      </c>
      <c r="N57" s="51">
        <v>0.1</v>
      </c>
      <c r="O57" s="51">
        <v>0.1</v>
      </c>
      <c r="P57" s="51"/>
      <c r="Q57" s="51">
        <v>0.1</v>
      </c>
      <c r="R57" s="51">
        <v>0.2</v>
      </c>
      <c r="S57" s="51">
        <v>0.6</v>
      </c>
      <c r="T57" s="51">
        <v>0.2</v>
      </c>
      <c r="U57" s="51">
        <v>0.2</v>
      </c>
      <c r="V57" s="51">
        <v>0.2</v>
      </c>
      <c r="W57" s="51">
        <v>0.2</v>
      </c>
      <c r="X57" s="51">
        <v>0.2</v>
      </c>
      <c r="Y57" s="51">
        <v>0.1</v>
      </c>
      <c r="Z57" s="51">
        <v>0.1</v>
      </c>
      <c r="AA57" s="51">
        <v>0.1</v>
      </c>
      <c r="AB57" s="51">
        <v>0.1</v>
      </c>
      <c r="AC57" s="51">
        <v>0.1</v>
      </c>
      <c r="AD57" s="51">
        <v>0.1</v>
      </c>
      <c r="AE57" s="51">
        <v>0.1</v>
      </c>
      <c r="AF57" s="51">
        <v>0.1</v>
      </c>
      <c r="AG57" s="51"/>
    </row>
    <row r="58" spans="1:33" x14ac:dyDescent="0.2">
      <c r="A58" s="50" t="s">
        <v>208</v>
      </c>
      <c r="B58" s="50" t="s">
        <v>94</v>
      </c>
      <c r="C58" s="50"/>
      <c r="D58" s="50"/>
      <c r="E58" s="50"/>
      <c r="F58" s="50"/>
      <c r="G58" s="51">
        <v>0.2</v>
      </c>
      <c r="H58" s="49">
        <v>1</v>
      </c>
      <c r="I58" s="51">
        <v>0.4</v>
      </c>
      <c r="J58" s="51">
        <v>0.1</v>
      </c>
      <c r="K58" s="51">
        <v>0.1</v>
      </c>
      <c r="L58" s="51">
        <v>0.1</v>
      </c>
      <c r="M58" s="51">
        <v>0.1</v>
      </c>
      <c r="N58" s="51">
        <v>0.1</v>
      </c>
      <c r="O58" s="51">
        <v>0.1</v>
      </c>
      <c r="P58" s="51"/>
      <c r="Q58" s="51">
        <v>0.1</v>
      </c>
      <c r="R58" s="51">
        <v>0.6</v>
      </c>
      <c r="S58" s="49">
        <v>0.8</v>
      </c>
      <c r="T58" s="51">
        <v>0.1</v>
      </c>
      <c r="U58" s="51">
        <v>0.2</v>
      </c>
      <c r="V58" s="51">
        <v>0.6</v>
      </c>
      <c r="W58" s="51">
        <v>0.1</v>
      </c>
      <c r="X58" s="51">
        <v>0.1</v>
      </c>
      <c r="Y58" s="51">
        <v>0</v>
      </c>
      <c r="Z58" s="51">
        <v>0</v>
      </c>
      <c r="AA58" s="51">
        <v>0.1</v>
      </c>
      <c r="AB58" s="51">
        <v>0.1</v>
      </c>
      <c r="AC58" s="51">
        <v>0.1</v>
      </c>
      <c r="AD58" s="51">
        <v>0</v>
      </c>
      <c r="AE58" s="51">
        <v>0</v>
      </c>
      <c r="AF58" s="51">
        <v>0.1</v>
      </c>
      <c r="AG58" s="51"/>
    </row>
    <row r="59" spans="1:33" x14ac:dyDescent="0.2">
      <c r="A59" s="50" t="s">
        <v>211</v>
      </c>
      <c r="B59" s="50" t="s">
        <v>95</v>
      </c>
      <c r="C59" s="50"/>
      <c r="D59" s="50"/>
      <c r="E59" s="50"/>
      <c r="F59" s="50"/>
      <c r="G59" s="51">
        <v>0.1</v>
      </c>
      <c r="H59" s="51">
        <v>0.1</v>
      </c>
      <c r="I59" s="51">
        <v>0.2</v>
      </c>
      <c r="J59" s="51">
        <v>0.1</v>
      </c>
      <c r="K59" s="51">
        <v>0.1</v>
      </c>
      <c r="L59" s="49">
        <v>1</v>
      </c>
      <c r="M59" s="51">
        <v>0.2</v>
      </c>
      <c r="N59" s="51">
        <v>0.8</v>
      </c>
      <c r="O59" s="51">
        <v>0.6</v>
      </c>
      <c r="P59" s="51"/>
      <c r="Q59" s="51">
        <v>0</v>
      </c>
      <c r="R59" s="51">
        <v>0</v>
      </c>
      <c r="S59" s="51">
        <v>0</v>
      </c>
      <c r="T59" s="51">
        <v>0</v>
      </c>
      <c r="U59" s="51">
        <v>0</v>
      </c>
      <c r="V59" s="51">
        <v>0</v>
      </c>
      <c r="W59" s="51">
        <v>0</v>
      </c>
      <c r="X59" s="51">
        <v>0</v>
      </c>
      <c r="Y59" s="51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/>
    </row>
    <row r="60" spans="1:33" x14ac:dyDescent="0.2">
      <c r="A60" s="50" t="s">
        <v>216</v>
      </c>
      <c r="B60" s="50" t="s">
        <v>96</v>
      </c>
      <c r="C60" s="50"/>
      <c r="D60" s="50"/>
      <c r="E60" s="50"/>
      <c r="F60" s="50"/>
      <c r="G60" s="51">
        <v>0.1</v>
      </c>
      <c r="H60" s="51">
        <v>0.2</v>
      </c>
      <c r="I60" s="51">
        <v>0.2</v>
      </c>
      <c r="J60" s="49">
        <v>1</v>
      </c>
      <c r="K60" s="51">
        <v>0.1</v>
      </c>
      <c r="L60" s="51">
        <v>0.1</v>
      </c>
      <c r="M60" s="51">
        <v>0.1</v>
      </c>
      <c r="N60" s="51">
        <v>0.1</v>
      </c>
      <c r="O60" s="51">
        <v>0.1</v>
      </c>
      <c r="P60" s="51"/>
      <c r="Q60" s="51">
        <v>0.1</v>
      </c>
      <c r="R60" s="51">
        <v>0.2</v>
      </c>
      <c r="S60" s="51">
        <v>0.1</v>
      </c>
      <c r="T60" s="51">
        <v>0.8</v>
      </c>
      <c r="U60" s="51">
        <v>0.6</v>
      </c>
      <c r="V60" s="51">
        <v>0.8</v>
      </c>
      <c r="W60" s="51">
        <v>0.6</v>
      </c>
      <c r="X60" s="51">
        <v>0.4</v>
      </c>
      <c r="Y60" s="51">
        <v>0.6</v>
      </c>
      <c r="Z60" s="51">
        <v>0.6</v>
      </c>
      <c r="AA60" s="51">
        <v>0.4</v>
      </c>
      <c r="AB60" s="51">
        <v>0.6</v>
      </c>
      <c r="AC60" s="51">
        <v>0.6</v>
      </c>
      <c r="AD60" s="51">
        <v>0.2</v>
      </c>
      <c r="AE60" s="51">
        <v>0.4</v>
      </c>
      <c r="AF60" s="51">
        <v>0.2</v>
      </c>
      <c r="AG60" s="51"/>
    </row>
    <row r="61" spans="1:33" x14ac:dyDescent="0.2">
      <c r="A61" s="50" t="s">
        <v>132</v>
      </c>
      <c r="B61" s="50" t="s">
        <v>97</v>
      </c>
      <c r="C61" s="50"/>
      <c r="D61" s="50"/>
      <c r="E61" s="50"/>
      <c r="F61" s="50"/>
      <c r="G61" s="51">
        <v>0.1</v>
      </c>
      <c r="H61" s="51">
        <v>0.2</v>
      </c>
      <c r="I61" s="51">
        <v>0.1</v>
      </c>
      <c r="J61" s="49">
        <v>1</v>
      </c>
      <c r="K61" s="51">
        <v>0.1</v>
      </c>
      <c r="L61" s="51">
        <v>0.1</v>
      </c>
      <c r="M61" s="51">
        <v>0.1</v>
      </c>
      <c r="N61" s="51">
        <v>0.1</v>
      </c>
      <c r="O61" s="51">
        <v>0.1</v>
      </c>
      <c r="P61" s="51"/>
      <c r="Q61" s="51">
        <v>0.1</v>
      </c>
      <c r="R61" s="51">
        <v>0.4</v>
      </c>
      <c r="S61" s="51">
        <v>0.6</v>
      </c>
      <c r="T61" s="51">
        <v>0.8</v>
      </c>
      <c r="U61" s="51">
        <v>0.6</v>
      </c>
      <c r="V61" s="51">
        <v>0.6</v>
      </c>
      <c r="W61" s="51">
        <v>0.4</v>
      </c>
      <c r="X61" s="51">
        <v>0.4</v>
      </c>
      <c r="Y61" s="51">
        <v>0.2</v>
      </c>
      <c r="Z61" s="51">
        <v>0.4</v>
      </c>
      <c r="AA61" s="51">
        <v>0.4</v>
      </c>
      <c r="AB61" s="51">
        <v>0.4</v>
      </c>
      <c r="AC61" s="51">
        <v>0.2</v>
      </c>
      <c r="AD61" s="51">
        <v>0.2</v>
      </c>
      <c r="AE61" s="51">
        <v>0.2</v>
      </c>
      <c r="AF61" s="51">
        <v>0.2</v>
      </c>
      <c r="AG61" s="51"/>
    </row>
    <row r="62" spans="1:33" x14ac:dyDescent="0.2">
      <c r="A62" s="50" t="s">
        <v>119</v>
      </c>
      <c r="B62" s="50" t="s">
        <v>98</v>
      </c>
      <c r="C62" s="50"/>
      <c r="D62" s="50"/>
      <c r="E62" s="50"/>
      <c r="F62" s="50"/>
      <c r="G62" s="51">
        <v>0.1</v>
      </c>
      <c r="H62" s="51">
        <v>0.1</v>
      </c>
      <c r="I62" s="51">
        <v>0.1</v>
      </c>
      <c r="J62" s="51">
        <v>0.1</v>
      </c>
      <c r="K62" s="51">
        <v>0.1</v>
      </c>
      <c r="L62" s="51">
        <v>0.1</v>
      </c>
      <c r="M62" s="51">
        <v>0.1</v>
      </c>
      <c r="N62" s="51">
        <v>0.1</v>
      </c>
      <c r="O62" s="51">
        <v>0.1</v>
      </c>
      <c r="P62" s="51"/>
      <c r="Q62" s="51">
        <v>0.1</v>
      </c>
      <c r="R62" s="51">
        <v>0.2</v>
      </c>
      <c r="S62" s="51">
        <v>0.6</v>
      </c>
      <c r="T62" s="51">
        <v>0.4</v>
      </c>
      <c r="U62" s="51">
        <v>0.8</v>
      </c>
      <c r="V62" s="49">
        <v>1</v>
      </c>
      <c r="W62" s="51">
        <v>0.8</v>
      </c>
      <c r="X62" s="51">
        <v>0.6</v>
      </c>
      <c r="Y62" s="51">
        <v>0.8</v>
      </c>
      <c r="Z62" s="51">
        <v>0.6</v>
      </c>
      <c r="AA62" s="51">
        <v>0.4</v>
      </c>
      <c r="AB62" s="51">
        <v>0.6</v>
      </c>
      <c r="AC62" s="51">
        <v>0.6</v>
      </c>
      <c r="AD62" s="51">
        <v>0.4</v>
      </c>
      <c r="AE62" s="51">
        <v>0.4</v>
      </c>
      <c r="AF62" s="51">
        <v>0.4</v>
      </c>
      <c r="AG62" s="51">
        <v>0.4</v>
      </c>
    </row>
    <row r="63" spans="1:33" x14ac:dyDescent="0.2">
      <c r="A63" s="50" t="s">
        <v>156</v>
      </c>
      <c r="B63" s="50" t="s">
        <v>99</v>
      </c>
      <c r="C63" s="50"/>
      <c r="D63" s="50"/>
      <c r="E63" s="50"/>
      <c r="F63" s="50"/>
      <c r="G63" s="51">
        <v>0.1</v>
      </c>
      <c r="H63" s="51">
        <v>0.1</v>
      </c>
      <c r="I63" s="51">
        <v>0.1</v>
      </c>
      <c r="J63" s="51">
        <v>0.1</v>
      </c>
      <c r="K63" s="51">
        <v>0.1</v>
      </c>
      <c r="L63" s="51">
        <v>0.1</v>
      </c>
      <c r="M63" s="51">
        <v>0.1</v>
      </c>
      <c r="N63" s="51">
        <v>0.1</v>
      </c>
      <c r="O63" s="51">
        <v>0.1</v>
      </c>
      <c r="P63" s="51"/>
      <c r="Q63" s="51">
        <v>0.1</v>
      </c>
      <c r="R63" s="51">
        <v>0.1</v>
      </c>
      <c r="S63" s="51">
        <v>0.1</v>
      </c>
      <c r="T63" s="51">
        <v>0.1</v>
      </c>
      <c r="U63" s="51">
        <v>0.1</v>
      </c>
      <c r="V63" s="51">
        <v>0.2</v>
      </c>
      <c r="W63" s="51">
        <v>0.1</v>
      </c>
      <c r="X63" s="51">
        <v>0.1</v>
      </c>
      <c r="Y63" s="51">
        <v>0.8</v>
      </c>
      <c r="Z63" s="49">
        <v>1</v>
      </c>
      <c r="AA63" s="51">
        <v>0.6</v>
      </c>
      <c r="AB63" s="51">
        <v>0.8</v>
      </c>
      <c r="AC63" s="51">
        <v>0.6</v>
      </c>
      <c r="AD63" s="51">
        <v>0.4</v>
      </c>
      <c r="AE63" s="51">
        <v>0.4</v>
      </c>
      <c r="AF63" s="51">
        <v>0.4</v>
      </c>
      <c r="AG63" s="51">
        <v>0.4</v>
      </c>
    </row>
    <row r="64" spans="1:33" x14ac:dyDescent="0.2">
      <c r="A64" s="50" t="s">
        <v>324</v>
      </c>
      <c r="B64" s="50" t="s">
        <v>100</v>
      </c>
      <c r="C64" s="50"/>
      <c r="D64" s="50"/>
      <c r="E64" s="50"/>
      <c r="F64" s="50"/>
      <c r="G64" s="51">
        <v>0.1</v>
      </c>
      <c r="H64" s="51">
        <v>0.4</v>
      </c>
      <c r="I64" s="51">
        <v>0.1</v>
      </c>
      <c r="J64" s="49">
        <v>1</v>
      </c>
      <c r="K64" s="51">
        <v>0.8</v>
      </c>
      <c r="L64" s="51">
        <v>0.1</v>
      </c>
      <c r="M64" s="51">
        <v>0.1</v>
      </c>
      <c r="N64" s="51">
        <v>0.1</v>
      </c>
      <c r="O64" s="51">
        <v>0.1</v>
      </c>
      <c r="P64" s="51"/>
      <c r="Q64" s="51">
        <v>0.1</v>
      </c>
      <c r="R64" s="51">
        <v>0.6</v>
      </c>
      <c r="S64" s="49">
        <v>0.8</v>
      </c>
      <c r="T64" s="51">
        <v>0.1</v>
      </c>
      <c r="U64" s="51">
        <v>0.4</v>
      </c>
      <c r="V64" s="51">
        <v>0.6</v>
      </c>
      <c r="W64" s="51">
        <v>0.1</v>
      </c>
      <c r="X64" s="51">
        <v>0.1</v>
      </c>
      <c r="Y64" s="51">
        <v>0</v>
      </c>
      <c r="Z64" s="51">
        <v>0</v>
      </c>
      <c r="AA64" s="51">
        <v>0.1</v>
      </c>
      <c r="AB64" s="51">
        <v>0.1</v>
      </c>
      <c r="AC64" s="51">
        <v>0.1</v>
      </c>
      <c r="AD64" s="51">
        <v>0</v>
      </c>
      <c r="AE64" s="51">
        <v>0</v>
      </c>
      <c r="AF64" s="51">
        <v>0</v>
      </c>
      <c r="AG64" s="51"/>
    </row>
    <row r="65" spans="1:33" x14ac:dyDescent="0.2">
      <c r="A65" s="50" t="s">
        <v>228</v>
      </c>
      <c r="B65" s="50" t="s">
        <v>101</v>
      </c>
      <c r="C65" s="50"/>
      <c r="D65" s="50"/>
      <c r="E65" s="50"/>
      <c r="F65" s="50"/>
      <c r="G65" s="51">
        <v>0.2</v>
      </c>
      <c r="H65" s="49">
        <v>1</v>
      </c>
      <c r="I65" s="51">
        <v>0.8</v>
      </c>
      <c r="J65" s="51">
        <v>0.1</v>
      </c>
      <c r="K65" s="51">
        <v>0.1</v>
      </c>
      <c r="L65" s="51">
        <v>0.1</v>
      </c>
      <c r="M65" s="51">
        <v>0.1</v>
      </c>
      <c r="N65" s="51">
        <v>0.1</v>
      </c>
      <c r="O65" s="51">
        <v>0.1</v>
      </c>
      <c r="P65" s="51"/>
      <c r="Q65" s="51">
        <v>0.1</v>
      </c>
      <c r="R65" s="51">
        <v>0.2</v>
      </c>
      <c r="S65" s="51">
        <v>0.6</v>
      </c>
      <c r="T65" s="51">
        <v>0.4</v>
      </c>
      <c r="U65" s="51">
        <v>0.4</v>
      </c>
      <c r="V65" s="51">
        <v>0.6</v>
      </c>
      <c r="W65" s="51">
        <v>0.4</v>
      </c>
      <c r="X65" s="51">
        <v>0.2</v>
      </c>
      <c r="Y65" s="51">
        <v>0.2</v>
      </c>
      <c r="Z65" s="51">
        <v>0.2</v>
      </c>
      <c r="AA65" s="51">
        <v>0.2</v>
      </c>
      <c r="AB65" s="51">
        <v>0.2</v>
      </c>
      <c r="AC65" s="51">
        <v>0.2</v>
      </c>
      <c r="AD65" s="51">
        <v>0.2</v>
      </c>
      <c r="AE65" s="51">
        <v>0.2</v>
      </c>
      <c r="AF65" s="51">
        <v>0.2</v>
      </c>
      <c r="AG65" s="51"/>
    </row>
    <row r="66" spans="1:33" x14ac:dyDescent="0.2">
      <c r="A66" s="50" t="s">
        <v>231</v>
      </c>
      <c r="B66" s="50" t="s">
        <v>103</v>
      </c>
      <c r="C66" s="50"/>
      <c r="D66" s="50"/>
      <c r="E66" s="50"/>
      <c r="F66" s="50"/>
      <c r="G66" s="51">
        <v>0.2</v>
      </c>
      <c r="H66" s="49">
        <v>1</v>
      </c>
      <c r="I66" s="51">
        <v>0.8</v>
      </c>
      <c r="J66" s="51">
        <v>0.1</v>
      </c>
      <c r="K66" s="51">
        <v>0.1</v>
      </c>
      <c r="L66" s="51">
        <v>0.1</v>
      </c>
      <c r="M66" s="51">
        <v>0.1</v>
      </c>
      <c r="N66" s="51">
        <v>0.1</v>
      </c>
      <c r="O66" s="51">
        <v>0.1</v>
      </c>
      <c r="P66" s="51"/>
      <c r="Q66" s="51">
        <v>0.1</v>
      </c>
      <c r="R66" s="51">
        <v>0.2</v>
      </c>
      <c r="S66" s="51">
        <v>0.6</v>
      </c>
      <c r="T66" s="51">
        <v>0.4</v>
      </c>
      <c r="U66" s="51">
        <v>0.4</v>
      </c>
      <c r="V66" s="51">
        <v>0.6</v>
      </c>
      <c r="W66" s="51">
        <v>0.4</v>
      </c>
      <c r="X66" s="51">
        <v>0.2</v>
      </c>
      <c r="Y66" s="51">
        <v>0.2</v>
      </c>
      <c r="Z66" s="51">
        <v>0.2</v>
      </c>
      <c r="AA66" s="51">
        <v>0.2</v>
      </c>
      <c r="AB66" s="51">
        <v>0.2</v>
      </c>
      <c r="AC66" s="51">
        <v>0.2</v>
      </c>
      <c r="AD66" s="51">
        <v>0.2</v>
      </c>
      <c r="AE66" s="51">
        <v>0.2</v>
      </c>
      <c r="AF66" s="51">
        <v>0.2</v>
      </c>
      <c r="AG66" s="51"/>
    </row>
    <row r="69" spans="1:33" ht="28.5" x14ac:dyDescent="0.2">
      <c r="A69" s="9" t="s">
        <v>0</v>
      </c>
      <c r="B69" s="10" t="s">
        <v>1</v>
      </c>
      <c r="C69" s="10" t="s">
        <v>2</v>
      </c>
      <c r="D69" s="10" t="s">
        <v>3</v>
      </c>
      <c r="E69" s="10" t="s">
        <v>4</v>
      </c>
      <c r="F69" s="10" t="s">
        <v>32</v>
      </c>
      <c r="G69" s="37" t="s">
        <v>33</v>
      </c>
      <c r="H69" s="37" t="s">
        <v>34</v>
      </c>
      <c r="I69" s="37" t="s">
        <v>35</v>
      </c>
      <c r="J69" s="37" t="s">
        <v>36</v>
      </c>
      <c r="K69" s="37" t="s">
        <v>37</v>
      </c>
      <c r="L69" s="37" t="s">
        <v>38</v>
      </c>
      <c r="M69" s="37" t="s">
        <v>39</v>
      </c>
      <c r="N69" s="38" t="s">
        <v>40</v>
      </c>
      <c r="O69" s="38" t="s">
        <v>41</v>
      </c>
      <c r="P69" s="10" t="s">
        <v>42</v>
      </c>
      <c r="Q69" s="11" t="s">
        <v>43</v>
      </c>
      <c r="R69" s="11" t="s">
        <v>44</v>
      </c>
      <c r="S69" s="11" t="s">
        <v>45</v>
      </c>
      <c r="T69" s="11" t="s">
        <v>46</v>
      </c>
      <c r="U69" s="11" t="s">
        <v>47</v>
      </c>
      <c r="V69" s="11" t="s">
        <v>48</v>
      </c>
      <c r="W69" s="11" t="s">
        <v>49</v>
      </c>
      <c r="X69" s="11" t="s">
        <v>50</v>
      </c>
      <c r="Y69" s="11" t="s">
        <v>51</v>
      </c>
      <c r="Z69" s="11" t="s">
        <v>52</v>
      </c>
      <c r="AA69" s="11" t="s">
        <v>53</v>
      </c>
      <c r="AB69" s="11" t="s">
        <v>54</v>
      </c>
      <c r="AC69" s="11" t="s">
        <v>55</v>
      </c>
      <c r="AD69" s="11" t="s">
        <v>56</v>
      </c>
      <c r="AE69" s="11" t="s">
        <v>57</v>
      </c>
      <c r="AF69" s="11" t="s">
        <v>58</v>
      </c>
      <c r="AG69" s="11" t="s">
        <v>59</v>
      </c>
    </row>
    <row r="70" spans="1:33" x14ac:dyDescent="0.2">
      <c r="A70" s="7" t="s">
        <v>228</v>
      </c>
      <c r="B70" s="13" t="s">
        <v>101</v>
      </c>
      <c r="C70" s="12" t="s">
        <v>92</v>
      </c>
      <c r="D70" s="12">
        <v>2</v>
      </c>
      <c r="E70" s="12"/>
      <c r="F70" s="3" t="s">
        <v>73</v>
      </c>
      <c r="G70" s="13">
        <v>0.2</v>
      </c>
      <c r="H70" s="13">
        <v>1</v>
      </c>
      <c r="I70" s="13">
        <v>0.8</v>
      </c>
      <c r="J70" s="13">
        <v>0.1</v>
      </c>
      <c r="K70" s="13">
        <v>0.1</v>
      </c>
      <c r="L70" s="13">
        <v>0.1</v>
      </c>
      <c r="M70" s="13">
        <v>0.1</v>
      </c>
      <c r="N70" s="13">
        <v>0.1</v>
      </c>
      <c r="O70" s="13">
        <v>0.1</v>
      </c>
      <c r="P70" s="3" t="s">
        <v>73</v>
      </c>
      <c r="Q70" s="13">
        <v>0.1</v>
      </c>
      <c r="R70" s="13">
        <v>0.2</v>
      </c>
      <c r="S70" s="13">
        <v>0.6</v>
      </c>
      <c r="T70" s="13">
        <v>0.4</v>
      </c>
      <c r="U70" s="13">
        <v>0.4</v>
      </c>
      <c r="V70" s="13">
        <v>0.6</v>
      </c>
      <c r="W70" s="13">
        <v>0.4</v>
      </c>
      <c r="X70" s="13">
        <v>0.2</v>
      </c>
      <c r="Y70" s="13">
        <v>0.2</v>
      </c>
      <c r="Z70" s="13">
        <v>0.2</v>
      </c>
      <c r="AA70" s="13">
        <v>0.2</v>
      </c>
      <c r="AB70" s="13">
        <v>0.2</v>
      </c>
      <c r="AC70" s="13">
        <v>0.2</v>
      </c>
      <c r="AD70" s="13">
        <v>0.2</v>
      </c>
      <c r="AE70" s="13">
        <v>0.2</v>
      </c>
      <c r="AF70" s="13">
        <v>0.2</v>
      </c>
      <c r="AG70" s="13">
        <v>0</v>
      </c>
    </row>
    <row r="71" spans="1:33" x14ac:dyDescent="0.2">
      <c r="A71" s="7" t="s">
        <v>231</v>
      </c>
      <c r="B71" s="13" t="s">
        <v>103</v>
      </c>
      <c r="C71" s="12" t="s">
        <v>92</v>
      </c>
      <c r="D71" s="12">
        <v>2</v>
      </c>
      <c r="E71" s="12"/>
      <c r="F71" s="3" t="s">
        <v>73</v>
      </c>
      <c r="G71" s="13">
        <v>0.2</v>
      </c>
      <c r="H71" s="13">
        <v>1</v>
      </c>
      <c r="I71" s="13">
        <v>0.8</v>
      </c>
      <c r="J71" s="13">
        <v>0.1</v>
      </c>
      <c r="K71" s="13">
        <v>0.1</v>
      </c>
      <c r="L71" s="13">
        <v>0.1</v>
      </c>
      <c r="M71" s="13">
        <v>0.1</v>
      </c>
      <c r="N71" s="13">
        <v>0.1</v>
      </c>
      <c r="O71" s="13">
        <v>0.1</v>
      </c>
      <c r="P71" s="3" t="s">
        <v>73</v>
      </c>
      <c r="Q71" s="13">
        <v>0.1</v>
      </c>
      <c r="R71" s="13">
        <v>0.2</v>
      </c>
      <c r="S71" s="13">
        <v>0.6</v>
      </c>
      <c r="T71" s="13">
        <v>0.4</v>
      </c>
      <c r="U71" s="13">
        <v>0.4</v>
      </c>
      <c r="V71" s="13">
        <v>0.6</v>
      </c>
      <c r="W71" s="13">
        <v>0.4</v>
      </c>
      <c r="X71" s="13">
        <v>0.2</v>
      </c>
      <c r="Y71" s="13">
        <v>0.2</v>
      </c>
      <c r="Z71" s="13">
        <v>0.2</v>
      </c>
      <c r="AA71" s="13">
        <v>0.2</v>
      </c>
      <c r="AB71" s="13">
        <v>0.2</v>
      </c>
      <c r="AC71" s="13">
        <v>0.2</v>
      </c>
      <c r="AD71" s="13">
        <v>0.2</v>
      </c>
      <c r="AE71" s="13">
        <v>0.2</v>
      </c>
      <c r="AF71" s="13">
        <v>0.2</v>
      </c>
      <c r="AG71" s="13">
        <v>0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3"/>
  <sheetViews>
    <sheetView workbookViewId="0">
      <selection activeCell="F2" sqref="F2:F23"/>
    </sheetView>
  </sheetViews>
  <sheetFormatPr defaultRowHeight="32.25" customHeight="1" x14ac:dyDescent="0.2"/>
  <cols>
    <col min="2" max="2" width="38.375" customWidth="1"/>
    <col min="3" max="3" width="64.375" customWidth="1"/>
    <col min="4" max="4" width="13.375" bestFit="1" customWidth="1"/>
  </cols>
  <sheetData>
    <row r="1" spans="1:11" ht="32.25" customHeight="1" x14ac:dyDescent="0.2">
      <c r="A1" s="19" t="s">
        <v>0</v>
      </c>
      <c r="B1" s="19" t="s">
        <v>105</v>
      </c>
      <c r="C1" s="19" t="s">
        <v>325</v>
      </c>
      <c r="D1" s="19" t="s">
        <v>326</v>
      </c>
      <c r="F1" t="s">
        <v>325</v>
      </c>
    </row>
    <row r="2" spans="1:11" ht="32.25" customHeight="1" x14ac:dyDescent="0.2">
      <c r="A2" s="20" t="s">
        <v>139</v>
      </c>
      <c r="B2" s="20" t="s">
        <v>70</v>
      </c>
      <c r="C2" s="26" t="s">
        <v>327</v>
      </c>
      <c r="D2" s="20" t="s">
        <v>328</v>
      </c>
      <c r="F2">
        <v>1</v>
      </c>
      <c r="G2" t="s">
        <v>329</v>
      </c>
      <c r="H2" t="s">
        <v>330</v>
      </c>
      <c r="I2" t="s">
        <v>331</v>
      </c>
    </row>
    <row r="3" spans="1:11" ht="32.25" customHeight="1" x14ac:dyDescent="0.2">
      <c r="A3" s="20" t="s">
        <v>174</v>
      </c>
      <c r="B3" s="20" t="s">
        <v>75</v>
      </c>
      <c r="C3" s="26" t="s">
        <v>332</v>
      </c>
      <c r="D3" s="20" t="s">
        <v>333</v>
      </c>
      <c r="F3">
        <v>0.8</v>
      </c>
      <c r="G3" t="s">
        <v>334</v>
      </c>
    </row>
    <row r="4" spans="1:11" ht="32.25" customHeight="1" x14ac:dyDescent="0.2">
      <c r="A4" s="20" t="s">
        <v>179</v>
      </c>
      <c r="B4" s="20" t="s">
        <v>78</v>
      </c>
      <c r="C4" s="26" t="s">
        <v>335</v>
      </c>
      <c r="D4" s="20" t="s">
        <v>336</v>
      </c>
      <c r="F4">
        <v>0.7</v>
      </c>
      <c r="G4" t="s">
        <v>337</v>
      </c>
      <c r="H4" t="s">
        <v>330</v>
      </c>
      <c r="I4" t="s">
        <v>338</v>
      </c>
      <c r="J4" t="s">
        <v>339</v>
      </c>
      <c r="K4" t="s">
        <v>340</v>
      </c>
    </row>
    <row r="5" spans="1:11" ht="32.25" customHeight="1" x14ac:dyDescent="0.2">
      <c r="A5" s="20" t="s">
        <v>183</v>
      </c>
      <c r="B5" s="20" t="s">
        <v>80</v>
      </c>
      <c r="C5" s="26" t="s">
        <v>341</v>
      </c>
      <c r="D5" s="20" t="s">
        <v>336</v>
      </c>
      <c r="F5">
        <v>0.8</v>
      </c>
      <c r="G5" t="s">
        <v>337</v>
      </c>
      <c r="H5" t="s">
        <v>330</v>
      </c>
      <c r="I5" t="s">
        <v>338</v>
      </c>
      <c r="J5" t="s">
        <v>339</v>
      </c>
      <c r="K5" t="s">
        <v>340</v>
      </c>
    </row>
    <row r="6" spans="1:11" ht="32.25" customHeight="1" x14ac:dyDescent="0.2">
      <c r="A6" s="20" t="s">
        <v>187</v>
      </c>
      <c r="B6" s="20" t="s">
        <v>83</v>
      </c>
      <c r="C6" s="26" t="s">
        <v>341</v>
      </c>
      <c r="D6" s="20" t="s">
        <v>336</v>
      </c>
      <c r="F6">
        <v>0.8</v>
      </c>
      <c r="G6" t="s">
        <v>337</v>
      </c>
      <c r="H6" t="s">
        <v>330</v>
      </c>
      <c r="I6" t="s">
        <v>338</v>
      </c>
      <c r="J6" t="s">
        <v>339</v>
      </c>
      <c r="K6" t="s">
        <v>340</v>
      </c>
    </row>
    <row r="7" spans="1:11" ht="32.25" customHeight="1" x14ac:dyDescent="0.2">
      <c r="A7" s="20" t="s">
        <v>190</v>
      </c>
      <c r="B7" s="20" t="s">
        <v>84</v>
      </c>
      <c r="C7" s="26" t="s">
        <v>335</v>
      </c>
      <c r="D7" s="20" t="s">
        <v>336</v>
      </c>
      <c r="F7">
        <v>0.7</v>
      </c>
      <c r="G7" t="s">
        <v>337</v>
      </c>
      <c r="H7" t="s">
        <v>330</v>
      </c>
      <c r="I7" t="s">
        <v>338</v>
      </c>
      <c r="J7" t="s">
        <v>339</v>
      </c>
      <c r="K7" t="s">
        <v>340</v>
      </c>
    </row>
    <row r="8" spans="1:11" ht="32.25" customHeight="1" x14ac:dyDescent="0.2">
      <c r="A8" s="20" t="s">
        <v>193</v>
      </c>
      <c r="B8" s="20" t="s">
        <v>85</v>
      </c>
      <c r="C8" s="26" t="s">
        <v>342</v>
      </c>
      <c r="D8" s="20" t="s">
        <v>343</v>
      </c>
      <c r="F8">
        <v>0.5</v>
      </c>
      <c r="G8" t="s">
        <v>344</v>
      </c>
    </row>
    <row r="9" spans="1:11" ht="32.25" customHeight="1" x14ac:dyDescent="0.2">
      <c r="A9" s="20" t="s">
        <v>196</v>
      </c>
      <c r="B9" s="20" t="s">
        <v>86</v>
      </c>
      <c r="C9" s="26" t="s">
        <v>345</v>
      </c>
      <c r="D9" s="20" t="s">
        <v>333</v>
      </c>
      <c r="F9">
        <v>0.9</v>
      </c>
      <c r="G9" t="s">
        <v>334</v>
      </c>
    </row>
    <row r="10" spans="1:11" ht="32.25" customHeight="1" x14ac:dyDescent="0.2">
      <c r="A10" s="20" t="s">
        <v>199</v>
      </c>
      <c r="B10" s="20" t="s">
        <v>88</v>
      </c>
      <c r="C10" s="26" t="s">
        <v>335</v>
      </c>
      <c r="D10" s="20" t="s">
        <v>336</v>
      </c>
      <c r="F10">
        <v>0.7</v>
      </c>
      <c r="G10" t="s">
        <v>337</v>
      </c>
      <c r="H10" t="s">
        <v>330</v>
      </c>
      <c r="I10" t="s">
        <v>338</v>
      </c>
      <c r="J10" t="s">
        <v>339</v>
      </c>
      <c r="K10" t="s">
        <v>340</v>
      </c>
    </row>
    <row r="11" spans="1:11" ht="32.25" customHeight="1" x14ac:dyDescent="0.2">
      <c r="A11" s="20" t="s">
        <v>202</v>
      </c>
      <c r="B11" s="20" t="s">
        <v>89</v>
      </c>
      <c r="C11" s="26" t="s">
        <v>332</v>
      </c>
      <c r="D11" s="20" t="s">
        <v>333</v>
      </c>
      <c r="F11">
        <v>0.8</v>
      </c>
      <c r="G11" t="s">
        <v>334</v>
      </c>
    </row>
    <row r="12" spans="1:11" ht="32.25" customHeight="1" x14ac:dyDescent="0.2">
      <c r="A12" s="20" t="s">
        <v>205</v>
      </c>
      <c r="B12" s="20" t="s">
        <v>91</v>
      </c>
      <c r="C12" s="26" t="s">
        <v>346</v>
      </c>
      <c r="D12" s="20" t="s">
        <v>347</v>
      </c>
      <c r="F12">
        <v>0.7</v>
      </c>
      <c r="G12" t="s">
        <v>348</v>
      </c>
    </row>
    <row r="13" spans="1:11" ht="32.25" customHeight="1" x14ac:dyDescent="0.2">
      <c r="A13" s="20" t="s">
        <v>208</v>
      </c>
      <c r="B13" s="20" t="s">
        <v>94</v>
      </c>
      <c r="C13" s="26" t="s">
        <v>335</v>
      </c>
      <c r="D13" s="20" t="s">
        <v>336</v>
      </c>
      <c r="F13">
        <v>0.7</v>
      </c>
      <c r="G13" t="s">
        <v>337</v>
      </c>
      <c r="H13" t="s">
        <v>330</v>
      </c>
      <c r="I13" t="s">
        <v>338</v>
      </c>
      <c r="J13" t="s">
        <v>339</v>
      </c>
      <c r="K13" t="s">
        <v>340</v>
      </c>
    </row>
    <row r="14" spans="1:11" ht="32.25" customHeight="1" x14ac:dyDescent="0.2">
      <c r="A14" s="20" t="s">
        <v>211</v>
      </c>
      <c r="B14" s="20" t="s">
        <v>95</v>
      </c>
      <c r="C14" s="26" t="s">
        <v>345</v>
      </c>
      <c r="D14" s="20" t="s">
        <v>333</v>
      </c>
      <c r="F14">
        <v>0.9</v>
      </c>
      <c r="G14" t="s">
        <v>334</v>
      </c>
    </row>
    <row r="15" spans="1:11" ht="32.25" customHeight="1" x14ac:dyDescent="0.2">
      <c r="A15" s="20" t="s">
        <v>216</v>
      </c>
      <c r="B15" s="20" t="s">
        <v>96</v>
      </c>
      <c r="C15" s="26" t="s">
        <v>349</v>
      </c>
      <c r="D15" s="20" t="s">
        <v>336</v>
      </c>
      <c r="F15">
        <v>0.4</v>
      </c>
      <c r="G15" t="s">
        <v>337</v>
      </c>
      <c r="H15" t="s">
        <v>330</v>
      </c>
      <c r="I15" t="s">
        <v>338</v>
      </c>
      <c r="J15" t="s">
        <v>339</v>
      </c>
      <c r="K15" t="s">
        <v>340</v>
      </c>
    </row>
    <row r="16" spans="1:11" ht="32.25" customHeight="1" x14ac:dyDescent="0.2">
      <c r="A16" s="20" t="s">
        <v>132</v>
      </c>
      <c r="B16" s="20" t="s">
        <v>97</v>
      </c>
      <c r="C16" s="26" t="s">
        <v>350</v>
      </c>
      <c r="D16" s="20" t="s">
        <v>336</v>
      </c>
      <c r="F16">
        <v>0.6</v>
      </c>
      <c r="G16" t="s">
        <v>337</v>
      </c>
      <c r="H16" t="s">
        <v>330</v>
      </c>
      <c r="I16" t="s">
        <v>338</v>
      </c>
      <c r="J16" t="s">
        <v>339</v>
      </c>
      <c r="K16" t="s">
        <v>340</v>
      </c>
    </row>
    <row r="17" spans="1:12" ht="32.25" customHeight="1" x14ac:dyDescent="0.2">
      <c r="A17" s="20" t="s">
        <v>119</v>
      </c>
      <c r="B17" s="20" t="s">
        <v>98</v>
      </c>
      <c r="C17" s="26" t="s">
        <v>351</v>
      </c>
      <c r="D17" s="20" t="s">
        <v>336</v>
      </c>
      <c r="F17">
        <v>0.3</v>
      </c>
      <c r="G17" t="s">
        <v>337</v>
      </c>
      <c r="H17" t="s">
        <v>330</v>
      </c>
      <c r="I17" t="s">
        <v>338</v>
      </c>
      <c r="J17" t="s">
        <v>339</v>
      </c>
      <c r="K17" t="s">
        <v>340</v>
      </c>
    </row>
    <row r="18" spans="1:12" ht="32.25" customHeight="1" x14ac:dyDescent="0.2">
      <c r="A18" s="20" t="s">
        <v>156</v>
      </c>
      <c r="B18" s="20" t="s">
        <v>99</v>
      </c>
      <c r="C18" s="26" t="s">
        <v>341</v>
      </c>
      <c r="D18" s="20" t="s">
        <v>336</v>
      </c>
      <c r="F18">
        <v>0.8</v>
      </c>
      <c r="G18" t="s">
        <v>337</v>
      </c>
      <c r="H18" t="s">
        <v>330</v>
      </c>
      <c r="I18" t="s">
        <v>338</v>
      </c>
      <c r="J18" t="s">
        <v>339</v>
      </c>
      <c r="K18" t="s">
        <v>340</v>
      </c>
    </row>
    <row r="19" spans="1:12" ht="32.25" customHeight="1" x14ac:dyDescent="0.2">
      <c r="A19" s="20" t="s">
        <v>352</v>
      </c>
      <c r="B19" s="20" t="s">
        <v>86</v>
      </c>
      <c r="C19" s="26" t="s">
        <v>345</v>
      </c>
      <c r="D19" s="20" t="s">
        <v>333</v>
      </c>
      <c r="F19">
        <v>0.9</v>
      </c>
      <c r="G19" t="s">
        <v>334</v>
      </c>
    </row>
    <row r="20" spans="1:12" ht="32.25" customHeight="1" x14ac:dyDescent="0.2">
      <c r="A20" s="20" t="s">
        <v>353</v>
      </c>
      <c r="B20" s="20" t="s">
        <v>85</v>
      </c>
      <c r="C20" s="26" t="s">
        <v>342</v>
      </c>
      <c r="D20" s="20" t="s">
        <v>343</v>
      </c>
      <c r="F20">
        <v>0.5</v>
      </c>
      <c r="G20" t="s">
        <v>344</v>
      </c>
    </row>
    <row r="21" spans="1:12" ht="32.25" customHeight="1" x14ac:dyDescent="0.2">
      <c r="A21" s="20" t="s">
        <v>354</v>
      </c>
      <c r="B21" s="20" t="s">
        <v>100</v>
      </c>
      <c r="C21" s="26" t="s">
        <v>341</v>
      </c>
      <c r="D21" s="20" t="s">
        <v>336</v>
      </c>
      <c r="F21">
        <v>0.8</v>
      </c>
      <c r="G21" t="s">
        <v>337</v>
      </c>
      <c r="H21" t="s">
        <v>330</v>
      </c>
      <c r="I21" t="s">
        <v>338</v>
      </c>
      <c r="J21" t="s">
        <v>339</v>
      </c>
      <c r="K21" t="s">
        <v>340</v>
      </c>
    </row>
    <row r="22" spans="1:12" ht="32.25" customHeight="1" x14ac:dyDescent="0.2">
      <c r="A22" s="20" t="s">
        <v>228</v>
      </c>
      <c r="B22" s="20" t="s">
        <v>101</v>
      </c>
      <c r="C22" s="26" t="s">
        <v>355</v>
      </c>
      <c r="D22" s="20" t="s">
        <v>356</v>
      </c>
      <c r="F22">
        <v>0.4</v>
      </c>
      <c r="G22" t="s">
        <v>357</v>
      </c>
      <c r="H22" t="s">
        <v>358</v>
      </c>
      <c r="I22" t="s">
        <v>359</v>
      </c>
      <c r="J22" t="s">
        <v>297</v>
      </c>
      <c r="K22" t="s">
        <v>360</v>
      </c>
      <c r="L22" t="s">
        <v>361</v>
      </c>
    </row>
    <row r="23" spans="1:12" ht="32.25" customHeight="1" x14ac:dyDescent="0.2">
      <c r="A23" s="20" t="s">
        <v>231</v>
      </c>
      <c r="B23" s="20" t="s">
        <v>103</v>
      </c>
      <c r="C23" s="26" t="s">
        <v>362</v>
      </c>
      <c r="D23" s="20" t="s">
        <v>363</v>
      </c>
      <c r="F23">
        <v>0.6</v>
      </c>
      <c r="G23" t="s">
        <v>364</v>
      </c>
      <c r="H23" t="s">
        <v>365</v>
      </c>
    </row>
  </sheetData>
  <phoneticPr fontId="3" type="noConversion"/>
  <hyperlinks>
    <hyperlink ref="C2" r:id="rId1" display="https://strikeandcatch.com/best-weather-for-tench-fishing/?utm_source=chatgpt.com" xr:uid="{00000000-0004-0000-0900-000000000000}"/>
    <hyperlink ref="C3" r:id="rId2" display="https://fishkis.com/how-does-barometric-pressure-affect-fishing/?utm_source=chatgpt.com" xr:uid="{00000000-0004-0000-0900-000001000000}"/>
    <hyperlink ref="C4" r:id="rId3" display="https://inthespread.com/blog/weather-patterns-fishing-how-barometric-pressure-affects-fish-behavior-346?utm_source=chatgpt.com" xr:uid="{00000000-0004-0000-0900-000002000000}"/>
    <hyperlink ref="C5" r:id="rId4" display="https://inthespread.com/blog/weather-patterns-fishing-how-barometric-pressure-affects-fish-behavior-346?utm_source=chatgpt.com" xr:uid="{00000000-0004-0000-0900-000003000000}"/>
    <hyperlink ref="C6" r:id="rId5" display="https://inthespread.com/blog/weather-patterns-fishing-how-barometric-pressure-affects-fish-behavior-346?utm_source=chatgpt.com" xr:uid="{00000000-0004-0000-0900-000004000000}"/>
    <hyperlink ref="C7" r:id="rId6" display="https://inthespread.com/blog/weather-patterns-fishing-how-barometric-pressure-affects-fish-behavior-346?utm_source=chatgpt.com" xr:uid="{00000000-0004-0000-0900-000005000000}"/>
    <hyperlink ref="C8" r:id="rId7" display="https://www.in-fisherman.com/editorial/barometric-pressure-and-bass/153689?utm_source=chatgpt.com" xr:uid="{00000000-0004-0000-0900-000006000000}"/>
    <hyperlink ref="C9" r:id="rId8" display="https://fishkis.com/how-does-barometric-pressure-affect-fishing/?utm_source=chatgpt.com" xr:uid="{00000000-0004-0000-0900-000007000000}"/>
    <hyperlink ref="C10" r:id="rId9" display="https://inthespread.com/blog/weather-patterns-fishing-how-barometric-pressure-affects-fish-behavior-346?utm_source=chatgpt.com" xr:uid="{00000000-0004-0000-0900-000008000000}"/>
    <hyperlink ref="C11" r:id="rId10" display="https://fishkis.com/how-does-barometric-pressure-affect-fishing/?utm_source=chatgpt.com" xr:uid="{00000000-0004-0000-0900-000009000000}"/>
    <hyperlink ref="C12" r:id="rId11" display="https://www.academia.edu/13849038/Effects_of_incremental_increases_in_silt_load_on_the_cardiovascular_performance_of_riverine_and_lacustrine_rock_bass_Ambloplites_rupestris?utm_source=chatgpt.com" xr:uid="{00000000-0004-0000-0900-00000A000000}"/>
    <hyperlink ref="C13" r:id="rId12" display="https://inthespread.com/blog/weather-patterns-fishing-how-barometric-pressure-affects-fish-behavior-346?utm_source=chatgpt.com" xr:uid="{00000000-0004-0000-0900-00000B000000}"/>
    <hyperlink ref="C14" r:id="rId13" display="https://fishkis.com/how-does-barometric-pressure-affect-fishing/?utm_source=chatgpt.com" xr:uid="{00000000-0004-0000-0900-00000C000000}"/>
    <hyperlink ref="C15" r:id="rId14" display="https://inthespread.com/blog/weather-patterns-fishing-how-barometric-pressure-affects-fish-behavior-346?utm_source=chatgpt.com" xr:uid="{00000000-0004-0000-0900-00000D000000}"/>
    <hyperlink ref="C16" r:id="rId15" display="https://inthespread.com/blog/weather-patterns-fishing-how-barometric-pressure-affects-fish-behavior-346?utm_source=chatgpt.com" xr:uid="{00000000-0004-0000-0900-00000E000000}"/>
    <hyperlink ref="C17" r:id="rId16" display="https://inthespread.com/blog/weather-patterns-fishing-how-barometric-pressure-affects-fish-behavior-346?utm_source=chatgpt.com" xr:uid="{00000000-0004-0000-0900-00000F000000}"/>
    <hyperlink ref="C18" r:id="rId17" display="https://inthespread.com/blog/weather-patterns-fishing-how-barometric-pressure-affects-fish-behavior-346?utm_source=chatgpt.com" xr:uid="{00000000-0004-0000-0900-000010000000}"/>
    <hyperlink ref="C19" r:id="rId18" display="https://fishkis.com/how-does-barometric-pressure-affect-fishing/?utm_source=chatgpt.com" xr:uid="{00000000-0004-0000-0900-000011000000}"/>
    <hyperlink ref="C20" r:id="rId19" display="https://www.in-fisherman.com/editorial/barometric-pressure-and-bass/153689?utm_source=chatgpt.com" xr:uid="{00000000-0004-0000-0900-000012000000}"/>
    <hyperlink ref="C21" r:id="rId20" display="https://inthespread.com/blog/weather-patterns-fishing-how-barometric-pressure-affects-fish-behavior-346?utm_source=chatgpt.com" xr:uid="{00000000-0004-0000-0900-000013000000}"/>
    <hyperlink ref="C22" r:id="rId21" display="https://www.bemidjistate.edu/directory/wp-content/uploads/sites/16/2023/02/2014-VanderWeyst-D.-The-effect-of-barometric-pressure-on-feeding-activity-of-yellow-perch..pdf?utm_source=chatgpt.com" xr:uid="{00000000-0004-0000-0900-000014000000}"/>
    <hyperlink ref="C23" r:id="rId22" display="https://picturefishai.com/wiki/Ambloplites_rupestris.html?utm_source=chatgpt.com" xr:uid="{00000000-0004-0000-0900-000015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F36"/>
  <sheetViews>
    <sheetView workbookViewId="0">
      <selection activeCell="B14" sqref="A1:F36"/>
    </sheetView>
  </sheetViews>
  <sheetFormatPr defaultRowHeight="14.25" x14ac:dyDescent="0.2"/>
  <cols>
    <col min="1" max="2" width="19.75" bestFit="1" customWidth="1"/>
    <col min="3" max="3" width="19.375" bestFit="1" customWidth="1"/>
    <col min="4" max="4" width="15.125" bestFit="1" customWidth="1"/>
  </cols>
  <sheetData>
    <row r="1" spans="1:6" x14ac:dyDescent="0.2">
      <c r="A1" s="27" t="s">
        <v>366</v>
      </c>
      <c r="B1" s="27" t="s">
        <v>367</v>
      </c>
      <c r="C1" s="27" t="s">
        <v>368</v>
      </c>
      <c r="D1" s="28" t="s">
        <v>369</v>
      </c>
      <c r="E1" s="27" t="s">
        <v>370</v>
      </c>
      <c r="F1" s="27" t="s">
        <v>371</v>
      </c>
    </row>
    <row r="2" spans="1:6" x14ac:dyDescent="0.2">
      <c r="A2" s="29" t="s">
        <v>205</v>
      </c>
      <c r="B2" s="29" t="s">
        <v>205</v>
      </c>
      <c r="C2" s="29" t="s">
        <v>150</v>
      </c>
      <c r="D2" s="29" t="s">
        <v>91</v>
      </c>
      <c r="E2" s="30">
        <v>1.24E-2</v>
      </c>
      <c r="F2" s="30">
        <v>3.11</v>
      </c>
    </row>
    <row r="3" spans="1:6" x14ac:dyDescent="0.2">
      <c r="A3" s="29" t="s">
        <v>202</v>
      </c>
      <c r="B3" s="29" t="s">
        <v>372</v>
      </c>
      <c r="C3" s="29" t="s">
        <v>372</v>
      </c>
      <c r="D3" s="29" t="s">
        <v>89</v>
      </c>
      <c r="E3" s="30">
        <v>1.2800000000000001E-2</v>
      </c>
      <c r="F3" s="30">
        <v>3.05</v>
      </c>
    </row>
    <row r="4" spans="1:6" x14ac:dyDescent="0.2">
      <c r="A4" s="29" t="s">
        <v>156</v>
      </c>
      <c r="B4" s="29" t="s">
        <v>156</v>
      </c>
      <c r="C4" s="29" t="s">
        <v>156</v>
      </c>
      <c r="D4" s="29" t="s">
        <v>99</v>
      </c>
      <c r="E4" s="30">
        <v>6.1000000000000004E-3</v>
      </c>
      <c r="F4" s="30">
        <v>3.28</v>
      </c>
    </row>
    <row r="5" spans="1:6" x14ac:dyDescent="0.2">
      <c r="A5" s="29" t="s">
        <v>228</v>
      </c>
      <c r="B5" s="29" t="s">
        <v>228</v>
      </c>
      <c r="C5" s="29" t="s">
        <v>146</v>
      </c>
      <c r="D5" s="29" t="s">
        <v>101</v>
      </c>
      <c r="E5" s="30">
        <v>7.9000000000000008E-3</v>
      </c>
      <c r="F5" s="30">
        <v>3.24</v>
      </c>
    </row>
    <row r="6" spans="1:6" x14ac:dyDescent="0.2">
      <c r="A6" s="29" t="s">
        <v>196</v>
      </c>
      <c r="B6" s="29" t="s">
        <v>196</v>
      </c>
      <c r="C6" s="29" t="s">
        <v>145</v>
      </c>
      <c r="D6" s="29" t="s">
        <v>86</v>
      </c>
      <c r="E6" s="30">
        <v>8.0999999999999996E-3</v>
      </c>
      <c r="F6" s="30">
        <v>3.11</v>
      </c>
    </row>
    <row r="7" spans="1:6" x14ac:dyDescent="0.2">
      <c r="A7" s="29" t="s">
        <v>119</v>
      </c>
      <c r="B7" s="29" t="s">
        <v>119</v>
      </c>
      <c r="C7" s="29" t="s">
        <v>119</v>
      </c>
      <c r="D7" s="29" t="s">
        <v>98</v>
      </c>
      <c r="E7" s="30">
        <v>5.5999999999999999E-3</v>
      </c>
      <c r="F7" s="30">
        <v>3.29</v>
      </c>
    </row>
    <row r="8" spans="1:6" x14ac:dyDescent="0.2">
      <c r="A8" s="29" t="s">
        <v>152</v>
      </c>
      <c r="B8" s="29" t="s">
        <v>152</v>
      </c>
      <c r="C8" s="29" t="s">
        <v>152</v>
      </c>
      <c r="D8" s="29" t="s">
        <v>151</v>
      </c>
      <c r="E8" s="30">
        <v>5.4000000000000003E-3</v>
      </c>
      <c r="F8" s="30">
        <v>3.14</v>
      </c>
    </row>
    <row r="9" spans="1:6" x14ac:dyDescent="0.2">
      <c r="A9" s="29" t="s">
        <v>216</v>
      </c>
      <c r="B9" s="29" t="s">
        <v>216</v>
      </c>
      <c r="C9" s="29" t="s">
        <v>117</v>
      </c>
      <c r="D9" s="29" t="s">
        <v>96</v>
      </c>
      <c r="E9" s="30">
        <v>7.7000000000000002E-3</v>
      </c>
      <c r="F9" s="30">
        <v>3.28</v>
      </c>
    </row>
    <row r="10" spans="1:6" x14ac:dyDescent="0.2">
      <c r="A10" s="29" t="s">
        <v>373</v>
      </c>
      <c r="B10" s="29" t="s">
        <v>373</v>
      </c>
      <c r="C10" s="29" t="s">
        <v>159</v>
      </c>
      <c r="D10" s="29" t="s">
        <v>158</v>
      </c>
      <c r="E10" s="30">
        <v>7.1999999999999998E-3</v>
      </c>
      <c r="F10" s="30">
        <v>3.2</v>
      </c>
    </row>
    <row r="11" spans="1:6" x14ac:dyDescent="0.2">
      <c r="A11" s="29" t="s">
        <v>374</v>
      </c>
      <c r="B11" s="29" t="s">
        <v>374</v>
      </c>
      <c r="C11" s="29" t="s">
        <v>375</v>
      </c>
      <c r="D11" s="29" t="s">
        <v>376</v>
      </c>
      <c r="E11" s="30">
        <v>1.01E-2</v>
      </c>
      <c r="F11" s="30">
        <v>3.01</v>
      </c>
    </row>
    <row r="12" spans="1:6" x14ac:dyDescent="0.2">
      <c r="A12" s="29" t="s">
        <v>139</v>
      </c>
      <c r="B12" s="29" t="s">
        <v>139</v>
      </c>
      <c r="C12" s="29" t="s">
        <v>139</v>
      </c>
      <c r="D12" s="29" t="s">
        <v>70</v>
      </c>
      <c r="E12" s="30">
        <v>1.23E-2</v>
      </c>
      <c r="F12" s="30">
        <v>3</v>
      </c>
    </row>
    <row r="13" spans="1:6" x14ac:dyDescent="0.2">
      <c r="A13" s="29" t="s">
        <v>377</v>
      </c>
      <c r="B13" s="29" t="s">
        <v>377</v>
      </c>
      <c r="C13" s="29" t="s">
        <v>148</v>
      </c>
      <c r="D13" s="29" t="s">
        <v>147</v>
      </c>
      <c r="E13" s="30">
        <v>8.5000000000000006E-3</v>
      </c>
      <c r="F13" s="30">
        <v>3.12</v>
      </c>
    </row>
    <row r="14" spans="1:6" x14ac:dyDescent="0.2">
      <c r="A14" s="29" t="s">
        <v>193</v>
      </c>
      <c r="B14" s="29" t="s">
        <v>193</v>
      </c>
      <c r="C14" s="31" t="s">
        <v>128</v>
      </c>
      <c r="D14" s="32" t="s">
        <v>85</v>
      </c>
      <c r="E14" s="30">
        <v>5.4000000000000003E-3</v>
      </c>
      <c r="F14" s="30">
        <v>3.23</v>
      </c>
    </row>
    <row r="15" spans="1:6" x14ac:dyDescent="0.2">
      <c r="A15" s="29" t="s">
        <v>378</v>
      </c>
      <c r="B15" s="29" t="s">
        <v>378</v>
      </c>
      <c r="C15" s="31" t="s">
        <v>143</v>
      </c>
      <c r="D15" s="32" t="s">
        <v>142</v>
      </c>
      <c r="E15" s="30">
        <v>6.0000000000000001E-3</v>
      </c>
      <c r="F15" s="30">
        <v>3.22</v>
      </c>
    </row>
    <row r="16" spans="1:6" x14ac:dyDescent="0.2">
      <c r="A16" s="29" t="s">
        <v>187</v>
      </c>
      <c r="B16" s="29" t="s">
        <v>187</v>
      </c>
      <c r="C16" s="31" t="s">
        <v>125</v>
      </c>
      <c r="D16" s="32" t="s">
        <v>124</v>
      </c>
      <c r="E16" s="30">
        <v>1.2999999999999999E-2</v>
      </c>
      <c r="F16" s="30">
        <v>2.96</v>
      </c>
    </row>
    <row r="17" spans="1:6" x14ac:dyDescent="0.2">
      <c r="A17" s="29" t="s">
        <v>231</v>
      </c>
      <c r="B17" s="29" t="s">
        <v>231</v>
      </c>
      <c r="C17" s="31" t="s">
        <v>144</v>
      </c>
      <c r="D17" s="32" t="s">
        <v>103</v>
      </c>
      <c r="E17" s="30">
        <v>1.2500000000000001E-2</v>
      </c>
      <c r="F17" s="30">
        <v>3</v>
      </c>
    </row>
    <row r="18" spans="1:6" x14ac:dyDescent="0.2">
      <c r="A18" s="29" t="s">
        <v>379</v>
      </c>
      <c r="B18" s="29" t="s">
        <v>379</v>
      </c>
      <c r="C18" s="33" t="s">
        <v>136</v>
      </c>
      <c r="D18" s="33" t="s">
        <v>135</v>
      </c>
      <c r="E18" s="30">
        <v>5.1999999999999998E-3</v>
      </c>
      <c r="F18" s="30">
        <v>3.23</v>
      </c>
    </row>
    <row r="19" spans="1:6" x14ac:dyDescent="0.2">
      <c r="A19" s="29" t="s">
        <v>183</v>
      </c>
      <c r="B19" s="29" t="s">
        <v>183</v>
      </c>
      <c r="C19" s="33" t="s">
        <v>131</v>
      </c>
      <c r="D19" s="34" t="s">
        <v>100</v>
      </c>
      <c r="E19" s="30">
        <v>9.5999999999999992E-3</v>
      </c>
      <c r="F19" s="30">
        <v>3.1</v>
      </c>
    </row>
    <row r="20" spans="1:6" x14ac:dyDescent="0.2">
      <c r="A20" s="29" t="s">
        <v>199</v>
      </c>
      <c r="B20" s="29" t="s">
        <v>199</v>
      </c>
      <c r="C20" s="31" t="s">
        <v>153</v>
      </c>
      <c r="D20" s="32" t="s">
        <v>88</v>
      </c>
      <c r="E20" s="30">
        <v>1.35E-2</v>
      </c>
      <c r="F20" s="30">
        <v>2.94</v>
      </c>
    </row>
    <row r="21" spans="1:6" x14ac:dyDescent="0.2">
      <c r="A21" s="29" t="s">
        <v>179</v>
      </c>
      <c r="B21" s="29" t="s">
        <v>179</v>
      </c>
      <c r="C21" s="31" t="s">
        <v>154</v>
      </c>
      <c r="D21" s="32" t="s">
        <v>78</v>
      </c>
      <c r="E21" s="30">
        <v>1.2E-2</v>
      </c>
      <c r="F21" s="30">
        <v>3</v>
      </c>
    </row>
    <row r="22" spans="1:6" x14ac:dyDescent="0.2">
      <c r="A22" s="29" t="s">
        <v>190</v>
      </c>
      <c r="B22" s="29" t="s">
        <v>190</v>
      </c>
      <c r="C22" s="31" t="s">
        <v>149</v>
      </c>
      <c r="D22" s="32" t="s">
        <v>84</v>
      </c>
      <c r="E22" s="30">
        <v>1.18E-2</v>
      </c>
      <c r="F22" s="30">
        <v>3.02</v>
      </c>
    </row>
    <row r="23" spans="1:6" x14ac:dyDescent="0.2">
      <c r="A23" s="29" t="s">
        <v>380</v>
      </c>
      <c r="B23" s="29" t="s">
        <v>380</v>
      </c>
      <c r="C23" s="29" t="s">
        <v>127</v>
      </c>
      <c r="D23" s="29" t="s">
        <v>126</v>
      </c>
      <c r="E23" s="30">
        <v>5.7000000000000002E-3</v>
      </c>
      <c r="F23" s="30">
        <v>3.27</v>
      </c>
    </row>
    <row r="24" spans="1:6" x14ac:dyDescent="0.2">
      <c r="A24" s="29" t="s">
        <v>141</v>
      </c>
      <c r="B24" s="29" t="s">
        <v>141</v>
      </c>
      <c r="C24" s="29" t="s">
        <v>141</v>
      </c>
      <c r="D24" s="29" t="s">
        <v>140</v>
      </c>
      <c r="E24" s="30">
        <v>4.7999999999999996E-3</v>
      </c>
      <c r="F24" s="30">
        <v>3.32</v>
      </c>
    </row>
    <row r="25" spans="1:6" x14ac:dyDescent="0.2">
      <c r="A25" s="29" t="s">
        <v>132</v>
      </c>
      <c r="B25" s="29" t="s">
        <v>132</v>
      </c>
      <c r="C25" s="29" t="s">
        <v>132</v>
      </c>
      <c r="D25" s="29" t="s">
        <v>97</v>
      </c>
      <c r="E25" s="30">
        <v>5.1000000000000004E-3</v>
      </c>
      <c r="F25" s="30">
        <v>3.27</v>
      </c>
    </row>
    <row r="26" spans="1:6" x14ac:dyDescent="0.2">
      <c r="A26" s="29" t="s">
        <v>381</v>
      </c>
      <c r="B26" s="29" t="s">
        <v>381</v>
      </c>
      <c r="C26" s="29" t="s">
        <v>130</v>
      </c>
      <c r="D26" s="29" t="s">
        <v>129</v>
      </c>
      <c r="E26" s="30">
        <v>0.01</v>
      </c>
      <c r="F26" s="30">
        <v>3</v>
      </c>
    </row>
    <row r="27" spans="1:6" x14ac:dyDescent="0.2">
      <c r="A27" s="29" t="s">
        <v>382</v>
      </c>
      <c r="B27" s="29" t="s">
        <v>382</v>
      </c>
      <c r="C27" s="29" t="s">
        <v>138</v>
      </c>
      <c r="D27" s="29" t="s">
        <v>137</v>
      </c>
      <c r="E27" s="30">
        <v>9.7999999999999997E-3</v>
      </c>
      <c r="F27" s="30">
        <v>3.02</v>
      </c>
    </row>
    <row r="28" spans="1:6" x14ac:dyDescent="0.2">
      <c r="A28" s="29" t="s">
        <v>208</v>
      </c>
      <c r="B28" s="29" t="s">
        <v>208</v>
      </c>
      <c r="C28" s="29" t="s">
        <v>383</v>
      </c>
      <c r="D28" s="29" t="s">
        <v>94</v>
      </c>
      <c r="E28" s="30">
        <v>1.0200000000000001E-2</v>
      </c>
      <c r="F28" s="30">
        <v>3.16</v>
      </c>
    </row>
    <row r="29" spans="1:6" x14ac:dyDescent="0.2">
      <c r="A29" s="29" t="s">
        <v>384</v>
      </c>
      <c r="B29" s="29" t="s">
        <v>384</v>
      </c>
      <c r="C29" s="29" t="s">
        <v>134</v>
      </c>
      <c r="D29" s="29" t="s">
        <v>133</v>
      </c>
      <c r="E29" s="30">
        <v>8.9999999999999998E-4</v>
      </c>
      <c r="F29" s="30">
        <v>3.49</v>
      </c>
    </row>
    <row r="30" spans="1:6" x14ac:dyDescent="0.2">
      <c r="A30" s="29" t="s">
        <v>385</v>
      </c>
      <c r="B30" s="29" t="s">
        <v>385</v>
      </c>
      <c r="C30" s="29" t="s">
        <v>385</v>
      </c>
      <c r="D30" s="29" t="s">
        <v>155</v>
      </c>
      <c r="E30" s="30">
        <v>1.2800000000000001E-2</v>
      </c>
      <c r="F30" s="30">
        <v>3.11</v>
      </c>
    </row>
    <row r="31" spans="1:6" x14ac:dyDescent="0.2">
      <c r="A31" s="29" t="s">
        <v>174</v>
      </c>
      <c r="B31" s="29" t="s">
        <v>174</v>
      </c>
      <c r="C31" s="29" t="s">
        <v>386</v>
      </c>
      <c r="D31" s="29" t="s">
        <v>75</v>
      </c>
      <c r="E31" s="30">
        <v>1.32E-2</v>
      </c>
      <c r="F31" s="30">
        <v>3.09</v>
      </c>
    </row>
    <row r="32" spans="1:6" x14ac:dyDescent="0.2">
      <c r="A32" s="29" t="s">
        <v>387</v>
      </c>
      <c r="B32" s="29" t="s">
        <v>387</v>
      </c>
      <c r="C32" s="29" t="s">
        <v>388</v>
      </c>
      <c r="D32" s="29" t="s">
        <v>157</v>
      </c>
      <c r="E32" s="30">
        <v>8.0000000000000002E-3</v>
      </c>
      <c r="F32" s="30">
        <v>3.2</v>
      </c>
    </row>
    <row r="33" spans="1:6" x14ac:dyDescent="0.2">
      <c r="A33" s="12" t="s">
        <v>139</v>
      </c>
      <c r="B33" s="12" t="str">
        <f>SUBSTITUTE(C33," ","_")</f>
        <v>Tench</v>
      </c>
      <c r="C33" s="12" t="s">
        <v>139</v>
      </c>
      <c r="D33" s="29" t="s">
        <v>70</v>
      </c>
      <c r="E33" s="12">
        <v>1.23E-2</v>
      </c>
      <c r="F33" s="12">
        <v>3</v>
      </c>
    </row>
    <row r="34" spans="1:6" x14ac:dyDescent="0.2">
      <c r="A34" s="23" t="s">
        <v>183</v>
      </c>
      <c r="B34" s="12" t="str">
        <f>SUBSTITUTE(C34," ","_")</f>
        <v>Black_Crappie</v>
      </c>
      <c r="C34" s="23" t="s">
        <v>131</v>
      </c>
      <c r="D34" s="16" t="s">
        <v>80</v>
      </c>
      <c r="E34" s="12">
        <v>9.5999999999999992E-3</v>
      </c>
      <c r="F34" s="12">
        <v>3.1</v>
      </c>
    </row>
    <row r="35" spans="1:6" x14ac:dyDescent="0.2">
      <c r="A35" s="24" t="s">
        <v>187</v>
      </c>
      <c r="B35" s="12" t="str">
        <f>SUBSTITUTE(C35," ","_")</f>
        <v>White_Crappie</v>
      </c>
      <c r="C35" s="24" t="s">
        <v>125</v>
      </c>
      <c r="D35" s="13" t="s">
        <v>83</v>
      </c>
      <c r="E35" s="12">
        <v>1.2999999999999999E-2</v>
      </c>
      <c r="F35" s="12">
        <v>2.96</v>
      </c>
    </row>
    <row r="36" spans="1:6" x14ac:dyDescent="0.2">
      <c r="A36" s="12" t="s">
        <v>211</v>
      </c>
      <c r="B36" s="12" t="str">
        <f>SUBSTITUTE(C36," ","_")</f>
        <v>White_Channel_Catfish</v>
      </c>
      <c r="C36" s="35" t="s">
        <v>118</v>
      </c>
      <c r="D36" s="14" t="s">
        <v>95</v>
      </c>
      <c r="E36" s="2">
        <v>8.0999999999999996E-3</v>
      </c>
      <c r="F36" s="2">
        <v>3.11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P26"/>
  <sheetViews>
    <sheetView workbookViewId="0">
      <selection activeCell="P23" sqref="N2:P23"/>
    </sheetView>
  </sheetViews>
  <sheetFormatPr defaultRowHeight="14.25" x14ac:dyDescent="0.2"/>
  <cols>
    <col min="6" max="6" width="8.125" bestFit="1" customWidth="1"/>
    <col min="7" max="7" width="21" customWidth="1"/>
    <col min="13" max="13" width="31.125" customWidth="1"/>
  </cols>
  <sheetData>
    <row r="1" spans="1:16" ht="28.5" customHeight="1" x14ac:dyDescent="0.2">
      <c r="A1" s="19" t="s">
        <v>1</v>
      </c>
      <c r="B1" s="10" t="s">
        <v>3</v>
      </c>
      <c r="C1" s="19" t="s">
        <v>389</v>
      </c>
      <c r="D1" s="19" t="s">
        <v>390</v>
      </c>
      <c r="E1" s="19" t="s">
        <v>391</v>
      </c>
      <c r="F1" s="19" t="s">
        <v>392</v>
      </c>
      <c r="G1" s="22" t="s">
        <v>1</v>
      </c>
      <c r="H1" s="22" t="s">
        <v>389</v>
      </c>
      <c r="I1" s="22" t="s">
        <v>390</v>
      </c>
      <c r="J1" s="22" t="s">
        <v>391</v>
      </c>
      <c r="L1" s="22" t="s">
        <v>393</v>
      </c>
      <c r="M1" s="22" t="s">
        <v>1</v>
      </c>
      <c r="N1" s="22" t="s">
        <v>389</v>
      </c>
      <c r="O1" s="22" t="s">
        <v>390</v>
      </c>
      <c r="P1" s="22" t="s">
        <v>391</v>
      </c>
    </row>
    <row r="2" spans="1:16" x14ac:dyDescent="0.2">
      <c r="A2" s="13" t="s">
        <v>70</v>
      </c>
      <c r="B2" s="13">
        <v>3</v>
      </c>
      <c r="C2" s="20">
        <v>0</v>
      </c>
      <c r="D2" s="20">
        <v>0</v>
      </c>
      <c r="E2" s="20">
        <v>1</v>
      </c>
      <c r="G2" s="20" t="s">
        <v>394</v>
      </c>
      <c r="H2" s="20">
        <v>0.2</v>
      </c>
      <c r="I2" s="20">
        <v>0.2</v>
      </c>
      <c r="J2" s="20">
        <v>1</v>
      </c>
      <c r="M2" s="20" t="s">
        <v>394</v>
      </c>
      <c r="N2" s="20">
        <v>0</v>
      </c>
      <c r="O2" s="20">
        <v>0</v>
      </c>
      <c r="P2" s="20">
        <v>1</v>
      </c>
    </row>
    <row r="3" spans="1:16" ht="28.5" customHeight="1" x14ac:dyDescent="0.2">
      <c r="A3" s="13" t="s">
        <v>75</v>
      </c>
      <c r="B3" s="13">
        <v>4</v>
      </c>
      <c r="C3" s="20">
        <v>0</v>
      </c>
      <c r="D3" s="20">
        <v>1</v>
      </c>
      <c r="E3" s="20">
        <v>0</v>
      </c>
      <c r="G3" s="20" t="s">
        <v>395</v>
      </c>
      <c r="H3" s="20">
        <v>0.2</v>
      </c>
      <c r="I3" s="20">
        <v>1</v>
      </c>
      <c r="J3" s="20">
        <v>0.6</v>
      </c>
      <c r="M3" s="20" t="s">
        <v>395</v>
      </c>
      <c r="N3" s="20">
        <v>0</v>
      </c>
      <c r="O3" s="20">
        <v>1</v>
      </c>
      <c r="P3" s="20">
        <v>0.6</v>
      </c>
    </row>
    <row r="4" spans="1:16" ht="28.5" customHeight="1" x14ac:dyDescent="0.2">
      <c r="A4" s="15" t="s">
        <v>78</v>
      </c>
      <c r="B4" s="13">
        <v>3</v>
      </c>
      <c r="C4" s="20">
        <v>0</v>
      </c>
      <c r="D4" s="20">
        <v>0.6</v>
      </c>
      <c r="E4" s="20">
        <v>1</v>
      </c>
      <c r="G4" s="20" t="s">
        <v>396</v>
      </c>
      <c r="H4" s="20">
        <v>0.2</v>
      </c>
      <c r="I4" s="20">
        <v>1</v>
      </c>
      <c r="J4" s="20">
        <v>0.6</v>
      </c>
      <c r="M4" s="20" t="s">
        <v>396</v>
      </c>
      <c r="N4" s="20">
        <v>0</v>
      </c>
      <c r="O4" s="20">
        <v>1</v>
      </c>
      <c r="P4" s="20">
        <v>0.6</v>
      </c>
    </row>
    <row r="5" spans="1:16" ht="28.5" customHeight="1" x14ac:dyDescent="0.2">
      <c r="A5" s="16" t="s">
        <v>80</v>
      </c>
      <c r="B5" s="13">
        <v>2</v>
      </c>
      <c r="C5" s="20">
        <v>0.6</v>
      </c>
      <c r="D5" s="20">
        <v>0.6</v>
      </c>
      <c r="E5" s="20">
        <v>1</v>
      </c>
      <c r="G5" s="20" t="s">
        <v>397</v>
      </c>
      <c r="H5" s="20">
        <v>0.2</v>
      </c>
      <c r="I5" s="20">
        <v>1</v>
      </c>
      <c r="J5" s="20">
        <v>0.6</v>
      </c>
      <c r="M5" s="20" t="s">
        <v>397</v>
      </c>
      <c r="N5" s="20">
        <v>0</v>
      </c>
      <c r="O5" s="20">
        <v>1</v>
      </c>
      <c r="P5" s="20">
        <v>0.6</v>
      </c>
    </row>
    <row r="6" spans="1:16" ht="28.5" customHeight="1" x14ac:dyDescent="0.2">
      <c r="A6" s="13" t="s">
        <v>83</v>
      </c>
      <c r="B6" s="13">
        <v>2</v>
      </c>
      <c r="C6" s="20">
        <v>0.6</v>
      </c>
      <c r="D6" s="20">
        <v>0.6</v>
      </c>
      <c r="E6" s="20">
        <v>1</v>
      </c>
      <c r="G6" s="20" t="s">
        <v>398</v>
      </c>
      <c r="H6" s="20">
        <v>0.2</v>
      </c>
      <c r="I6" s="20">
        <v>1</v>
      </c>
      <c r="J6" s="20">
        <v>0.6</v>
      </c>
      <c r="M6" s="20" t="s">
        <v>398</v>
      </c>
      <c r="N6" s="20">
        <v>0</v>
      </c>
      <c r="O6" s="20">
        <v>1</v>
      </c>
      <c r="P6" s="20">
        <v>0.6</v>
      </c>
    </row>
    <row r="7" spans="1:16" ht="28.5" customHeight="1" x14ac:dyDescent="0.2">
      <c r="A7" s="13" t="s">
        <v>84</v>
      </c>
      <c r="B7" s="13">
        <v>2</v>
      </c>
      <c r="C7" s="20">
        <v>0.6</v>
      </c>
      <c r="D7" s="20">
        <v>0.6</v>
      </c>
      <c r="E7" s="20">
        <v>1</v>
      </c>
      <c r="G7" s="20" t="s">
        <v>399</v>
      </c>
      <c r="H7" s="20">
        <v>0.2</v>
      </c>
      <c r="I7" s="20">
        <v>0.6</v>
      </c>
      <c r="J7" s="20">
        <v>1</v>
      </c>
      <c r="M7" s="20" t="s">
        <v>399</v>
      </c>
      <c r="N7" s="20">
        <v>0</v>
      </c>
      <c r="O7" s="20">
        <v>0.6</v>
      </c>
      <c r="P7" s="20">
        <v>1</v>
      </c>
    </row>
    <row r="8" spans="1:16" ht="28.5" customHeight="1" x14ac:dyDescent="0.2">
      <c r="A8" s="16" t="s">
        <v>85</v>
      </c>
      <c r="B8" s="13">
        <v>2</v>
      </c>
      <c r="C8" s="20">
        <v>0.6</v>
      </c>
      <c r="D8" s="20">
        <v>0.6</v>
      </c>
      <c r="E8" s="20">
        <v>1</v>
      </c>
      <c r="G8" s="20" t="s">
        <v>400</v>
      </c>
      <c r="H8" s="20">
        <v>0.2</v>
      </c>
      <c r="I8" s="20">
        <v>1</v>
      </c>
      <c r="J8" s="20">
        <v>0.6</v>
      </c>
      <c r="M8" s="20" t="s">
        <v>400</v>
      </c>
      <c r="N8" s="20">
        <v>0</v>
      </c>
      <c r="O8" s="20">
        <v>1</v>
      </c>
      <c r="P8" s="20">
        <v>0.6</v>
      </c>
    </row>
    <row r="9" spans="1:16" ht="28.5" customHeight="1" x14ac:dyDescent="0.2">
      <c r="A9" s="16" t="s">
        <v>86</v>
      </c>
      <c r="B9" s="13">
        <v>2</v>
      </c>
      <c r="C9" s="20">
        <v>0.2</v>
      </c>
      <c r="D9" s="20">
        <v>0.2</v>
      </c>
      <c r="E9" s="20">
        <v>1</v>
      </c>
      <c r="G9" s="20" t="s">
        <v>401</v>
      </c>
      <c r="H9" s="20">
        <v>0.2</v>
      </c>
      <c r="I9" s="20">
        <v>0.2</v>
      </c>
      <c r="J9" s="20">
        <v>1</v>
      </c>
      <c r="M9" s="20" t="s">
        <v>401</v>
      </c>
      <c r="N9" s="20">
        <v>0</v>
      </c>
      <c r="O9" s="20">
        <v>0</v>
      </c>
      <c r="P9" s="20">
        <v>1</v>
      </c>
    </row>
    <row r="10" spans="1:16" ht="28.5" customHeight="1" x14ac:dyDescent="0.2">
      <c r="A10" s="13" t="s">
        <v>88</v>
      </c>
      <c r="B10" s="13">
        <v>1</v>
      </c>
      <c r="C10" s="20">
        <v>0.6</v>
      </c>
      <c r="D10" s="20">
        <v>0.6</v>
      </c>
      <c r="E10" s="20">
        <v>1</v>
      </c>
      <c r="G10" s="20" t="s">
        <v>402</v>
      </c>
      <c r="H10" s="20">
        <v>0.2</v>
      </c>
      <c r="I10" s="20">
        <v>1</v>
      </c>
      <c r="J10" s="20">
        <v>0.6</v>
      </c>
      <c r="M10" s="20" t="s">
        <v>402</v>
      </c>
      <c r="N10" s="20">
        <v>0.2</v>
      </c>
      <c r="O10" s="20">
        <v>1</v>
      </c>
      <c r="P10" s="20">
        <v>0.6</v>
      </c>
    </row>
    <row r="11" spans="1:16" ht="28.5" customHeight="1" x14ac:dyDescent="0.2">
      <c r="A11" s="13" t="s">
        <v>89</v>
      </c>
      <c r="B11" s="13">
        <v>1</v>
      </c>
      <c r="C11" s="20">
        <v>0.2</v>
      </c>
      <c r="D11" s="20">
        <v>0.2</v>
      </c>
      <c r="E11" s="20">
        <v>1</v>
      </c>
      <c r="G11" s="20" t="s">
        <v>403</v>
      </c>
      <c r="H11" s="20">
        <v>0.2</v>
      </c>
      <c r="I11" s="20">
        <v>0.6</v>
      </c>
      <c r="J11" s="20">
        <v>1</v>
      </c>
      <c r="M11" s="20" t="s">
        <v>403</v>
      </c>
      <c r="N11" s="20">
        <v>0</v>
      </c>
      <c r="O11" s="20">
        <v>0.6</v>
      </c>
      <c r="P11" s="20">
        <v>1</v>
      </c>
    </row>
    <row r="12" spans="1:16" ht="28.5" customHeight="1" x14ac:dyDescent="0.2">
      <c r="A12" s="13" t="s">
        <v>91</v>
      </c>
      <c r="B12" s="13">
        <v>1</v>
      </c>
      <c r="C12" s="20">
        <v>0.6</v>
      </c>
      <c r="D12" s="20">
        <v>0.6</v>
      </c>
      <c r="E12" s="20">
        <v>1</v>
      </c>
      <c r="G12" s="20" t="s">
        <v>404</v>
      </c>
      <c r="H12" s="20">
        <v>0.1</v>
      </c>
      <c r="I12" s="20">
        <v>0.3</v>
      </c>
      <c r="J12" s="20">
        <v>1</v>
      </c>
      <c r="M12" s="20" t="s">
        <v>404</v>
      </c>
      <c r="N12" s="20">
        <v>0.1</v>
      </c>
      <c r="O12" s="20">
        <v>0.3</v>
      </c>
      <c r="P12" s="20">
        <v>1</v>
      </c>
    </row>
    <row r="13" spans="1:16" ht="28.5" customHeight="1" x14ac:dyDescent="0.2">
      <c r="A13" s="13" t="s">
        <v>94</v>
      </c>
      <c r="B13" s="13">
        <v>1</v>
      </c>
      <c r="C13" s="20">
        <v>0.6</v>
      </c>
      <c r="D13" s="20">
        <v>0.6</v>
      </c>
      <c r="E13" s="20">
        <v>1</v>
      </c>
      <c r="G13" s="20" t="s">
        <v>405</v>
      </c>
      <c r="H13" s="20">
        <v>0.2</v>
      </c>
      <c r="I13" s="20">
        <v>1</v>
      </c>
      <c r="J13" s="20">
        <v>0.6</v>
      </c>
      <c r="M13" s="20" t="s">
        <v>405</v>
      </c>
      <c r="N13" s="20">
        <v>0.2</v>
      </c>
      <c r="O13" s="20">
        <v>1</v>
      </c>
      <c r="P13" s="20">
        <v>0.6</v>
      </c>
    </row>
    <row r="14" spans="1:16" ht="28.5" customHeight="1" x14ac:dyDescent="0.2">
      <c r="A14" s="14" t="s">
        <v>95</v>
      </c>
      <c r="B14" s="14">
        <v>5</v>
      </c>
      <c r="C14" s="20">
        <v>0.2</v>
      </c>
      <c r="D14" s="20">
        <v>0.2</v>
      </c>
      <c r="E14" s="20">
        <v>1</v>
      </c>
      <c r="G14" s="20" t="s">
        <v>406</v>
      </c>
      <c r="H14" s="20">
        <v>0.2</v>
      </c>
      <c r="I14" s="20">
        <v>0.2</v>
      </c>
      <c r="J14" s="20">
        <v>1</v>
      </c>
      <c r="M14" s="20" t="s">
        <v>406</v>
      </c>
      <c r="N14" s="20">
        <v>0.2</v>
      </c>
      <c r="O14" s="20">
        <v>0.2</v>
      </c>
      <c r="P14" s="20">
        <v>1</v>
      </c>
    </row>
    <row r="15" spans="1:16" ht="28.5" customHeight="1" x14ac:dyDescent="0.2">
      <c r="A15" s="13" t="s">
        <v>96</v>
      </c>
      <c r="B15" s="13">
        <v>5</v>
      </c>
      <c r="C15" s="20">
        <v>1</v>
      </c>
      <c r="D15" s="20">
        <v>0.6</v>
      </c>
      <c r="E15" s="20">
        <v>0.2</v>
      </c>
      <c r="G15" s="20" t="s">
        <v>407</v>
      </c>
      <c r="H15" s="20">
        <v>1</v>
      </c>
      <c r="I15" s="20">
        <v>0.6</v>
      </c>
      <c r="J15" s="20">
        <v>0.2</v>
      </c>
      <c r="M15" s="20" t="s">
        <v>407</v>
      </c>
      <c r="N15" s="20">
        <v>1</v>
      </c>
      <c r="O15" s="20">
        <v>0.6</v>
      </c>
      <c r="P15" s="20">
        <v>0</v>
      </c>
    </row>
    <row r="16" spans="1:16" ht="28.5" customHeight="1" x14ac:dyDescent="0.2">
      <c r="A16" s="13" t="s">
        <v>97</v>
      </c>
      <c r="B16" s="13">
        <v>4</v>
      </c>
      <c r="C16" s="20">
        <v>0.2</v>
      </c>
      <c r="D16" s="20">
        <v>0.6</v>
      </c>
      <c r="E16" s="20">
        <v>1</v>
      </c>
      <c r="G16" s="20" t="s">
        <v>408</v>
      </c>
      <c r="H16" s="20">
        <v>0.2</v>
      </c>
      <c r="I16" s="20">
        <v>0.6</v>
      </c>
      <c r="J16" s="20">
        <v>1</v>
      </c>
      <c r="M16" s="20" t="s">
        <v>408</v>
      </c>
      <c r="N16" s="20">
        <v>0</v>
      </c>
      <c r="O16" s="20">
        <v>0.6</v>
      </c>
      <c r="P16" s="20">
        <v>1</v>
      </c>
    </row>
    <row r="17" spans="1:16" ht="28.5" customHeight="1" x14ac:dyDescent="0.2">
      <c r="A17" s="13" t="s">
        <v>98</v>
      </c>
      <c r="B17" s="13">
        <v>3</v>
      </c>
      <c r="C17" s="20">
        <v>0.6</v>
      </c>
      <c r="D17" s="20">
        <v>0.6</v>
      </c>
      <c r="E17" s="20">
        <v>1</v>
      </c>
      <c r="G17" s="20" t="s">
        <v>409</v>
      </c>
      <c r="H17" s="20">
        <v>0.2</v>
      </c>
      <c r="I17" s="20">
        <v>1</v>
      </c>
      <c r="J17" s="20">
        <v>0.6</v>
      </c>
      <c r="M17" s="20" t="s">
        <v>409</v>
      </c>
      <c r="N17" s="20">
        <v>0</v>
      </c>
      <c r="O17" s="20">
        <v>1</v>
      </c>
      <c r="P17" s="20">
        <v>0.6</v>
      </c>
    </row>
    <row r="18" spans="1:16" x14ac:dyDescent="0.2">
      <c r="A18" s="13" t="s">
        <v>99</v>
      </c>
      <c r="B18" s="13">
        <v>2</v>
      </c>
      <c r="C18" s="20">
        <v>0.2</v>
      </c>
      <c r="D18" s="20">
        <v>0.2</v>
      </c>
      <c r="E18" s="20">
        <v>1</v>
      </c>
      <c r="G18" s="20" t="s">
        <v>410</v>
      </c>
      <c r="H18" s="20">
        <v>0.2</v>
      </c>
      <c r="I18" s="20">
        <v>0.6</v>
      </c>
      <c r="J18" s="20">
        <v>1</v>
      </c>
      <c r="M18" s="20" t="s">
        <v>410</v>
      </c>
      <c r="N18" s="20">
        <v>0</v>
      </c>
      <c r="O18" s="20">
        <v>0.6</v>
      </c>
      <c r="P18" s="20">
        <v>1</v>
      </c>
    </row>
    <row r="19" spans="1:16" ht="28.5" customHeight="1" x14ac:dyDescent="0.2">
      <c r="A19" s="16" t="s">
        <v>86</v>
      </c>
      <c r="B19" s="13">
        <v>2</v>
      </c>
      <c r="C19" s="20">
        <v>0.6</v>
      </c>
      <c r="D19" s="20">
        <v>0.6</v>
      </c>
      <c r="E19" s="20">
        <v>1</v>
      </c>
      <c r="G19" s="20" t="s">
        <v>401</v>
      </c>
      <c r="H19" s="20">
        <v>0.2</v>
      </c>
      <c r="I19" s="20">
        <v>0.2</v>
      </c>
      <c r="J19" s="20">
        <v>1</v>
      </c>
      <c r="M19" s="20" t="s">
        <v>401</v>
      </c>
      <c r="N19" s="20">
        <v>0</v>
      </c>
      <c r="O19" s="20">
        <v>0</v>
      </c>
      <c r="P19" s="20">
        <v>1</v>
      </c>
    </row>
    <row r="20" spans="1:16" ht="28.5" customHeight="1" x14ac:dyDescent="0.2">
      <c r="A20" s="16" t="s">
        <v>85</v>
      </c>
      <c r="B20" s="13">
        <v>2</v>
      </c>
      <c r="C20" s="20">
        <v>0.6</v>
      </c>
      <c r="D20" s="20">
        <v>0.6</v>
      </c>
      <c r="E20" s="20">
        <v>1</v>
      </c>
      <c r="G20" s="20" t="s">
        <v>400</v>
      </c>
      <c r="H20" s="20">
        <v>0.2</v>
      </c>
      <c r="I20" s="20">
        <v>1</v>
      </c>
      <c r="J20" s="20">
        <v>0.6</v>
      </c>
      <c r="M20" s="20" t="s">
        <v>400</v>
      </c>
      <c r="N20" s="20">
        <v>0</v>
      </c>
      <c r="O20" s="20">
        <v>1</v>
      </c>
      <c r="P20" s="20">
        <v>0.6</v>
      </c>
    </row>
    <row r="21" spans="1:16" ht="28.5" customHeight="1" x14ac:dyDescent="0.2">
      <c r="A21" s="16" t="s">
        <v>100</v>
      </c>
      <c r="B21" s="12">
        <v>2</v>
      </c>
      <c r="C21" s="20">
        <v>0.6</v>
      </c>
      <c r="D21" s="20">
        <v>0.6</v>
      </c>
      <c r="E21" s="20">
        <v>1</v>
      </c>
      <c r="G21" s="20" t="s">
        <v>397</v>
      </c>
      <c r="H21" s="20">
        <v>0.2</v>
      </c>
      <c r="I21" s="20">
        <v>1</v>
      </c>
      <c r="J21" s="20">
        <v>0.6</v>
      </c>
      <c r="M21" s="20" t="s">
        <v>397</v>
      </c>
      <c r="N21" s="20">
        <v>0</v>
      </c>
      <c r="O21" s="20">
        <v>1</v>
      </c>
      <c r="P21" s="20">
        <v>0.6</v>
      </c>
    </row>
    <row r="22" spans="1:16" x14ac:dyDescent="0.2">
      <c r="A22" s="13" t="s">
        <v>101</v>
      </c>
      <c r="B22" s="12">
        <v>2</v>
      </c>
      <c r="G22" s="20" t="s">
        <v>411</v>
      </c>
      <c r="H22" s="20">
        <v>0.2</v>
      </c>
      <c r="I22" s="20">
        <v>1</v>
      </c>
      <c r="J22" s="20">
        <v>0.6</v>
      </c>
      <c r="M22" s="20" t="s">
        <v>411</v>
      </c>
      <c r="N22" s="20">
        <v>0</v>
      </c>
      <c r="O22" s="20">
        <v>1</v>
      </c>
      <c r="P22" s="20">
        <v>1</v>
      </c>
    </row>
    <row r="23" spans="1:16" ht="28.5" customHeight="1" x14ac:dyDescent="0.2">
      <c r="A23" s="13" t="s">
        <v>103</v>
      </c>
      <c r="B23" s="12">
        <v>2</v>
      </c>
      <c r="G23" s="20" t="s">
        <v>412</v>
      </c>
      <c r="H23" s="20">
        <v>0.2</v>
      </c>
      <c r="I23" s="20">
        <v>0.6</v>
      </c>
      <c r="J23" s="20">
        <v>1</v>
      </c>
      <c r="M23" s="20" t="s">
        <v>412</v>
      </c>
      <c r="N23" s="20">
        <v>0</v>
      </c>
      <c r="O23" s="20">
        <v>0.6</v>
      </c>
      <c r="P23" s="20">
        <v>1</v>
      </c>
    </row>
    <row r="25" spans="1:16" ht="27" customHeight="1" x14ac:dyDescent="0.2">
      <c r="G25" s="20" t="s">
        <v>413</v>
      </c>
      <c r="H25" s="20">
        <v>0.2</v>
      </c>
      <c r="I25" s="20">
        <v>1</v>
      </c>
      <c r="J25" s="20">
        <v>0.6</v>
      </c>
      <c r="M25" s="20" t="s">
        <v>413</v>
      </c>
      <c r="N25" s="20">
        <v>0</v>
      </c>
      <c r="O25" s="20">
        <v>1</v>
      </c>
      <c r="P25" s="20">
        <v>0</v>
      </c>
    </row>
    <row r="26" spans="1:16" ht="28.5" customHeight="1" x14ac:dyDescent="0.2">
      <c r="G26" s="20" t="s">
        <v>414</v>
      </c>
      <c r="H26" s="20">
        <v>0.2</v>
      </c>
      <c r="I26" s="20">
        <v>0.6</v>
      </c>
      <c r="J26" s="20">
        <v>1</v>
      </c>
      <c r="M26" s="20" t="s">
        <v>414</v>
      </c>
      <c r="N26" s="20">
        <v>0</v>
      </c>
      <c r="O26" s="20">
        <v>0.6</v>
      </c>
      <c r="P26" s="20">
        <v>0.6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N23"/>
  <sheetViews>
    <sheetView workbookViewId="0">
      <selection activeCell="C1" sqref="C1"/>
    </sheetView>
  </sheetViews>
  <sheetFormatPr defaultRowHeight="14.25" x14ac:dyDescent="0.2"/>
  <cols>
    <col min="1" max="1" width="17.75" customWidth="1"/>
    <col min="2" max="2" width="14.75" customWidth="1"/>
    <col min="9" max="9" width="19.25" bestFit="1" customWidth="1"/>
  </cols>
  <sheetData>
    <row r="1" spans="1:14" ht="38.25" customHeight="1" x14ac:dyDescent="0.2">
      <c r="A1" s="22" t="s">
        <v>1</v>
      </c>
      <c r="B1" s="22" t="s">
        <v>415</v>
      </c>
      <c r="C1" s="22" t="s">
        <v>23</v>
      </c>
      <c r="D1" s="22" t="s">
        <v>24</v>
      </c>
      <c r="E1" s="22" t="s">
        <v>25</v>
      </c>
      <c r="F1" s="22" t="s">
        <v>26</v>
      </c>
      <c r="G1" s="22" t="s">
        <v>27</v>
      </c>
      <c r="I1" s="19" t="s">
        <v>1</v>
      </c>
      <c r="J1" s="19" t="s">
        <v>416</v>
      </c>
      <c r="K1" s="19" t="s">
        <v>417</v>
      </c>
      <c r="L1" s="19" t="s">
        <v>418</v>
      </c>
      <c r="M1" s="19" t="s">
        <v>419</v>
      </c>
      <c r="N1" s="19" t="s">
        <v>420</v>
      </c>
    </row>
    <row r="2" spans="1:14" ht="15.75" customHeight="1" x14ac:dyDescent="0.2">
      <c r="A2" s="20" t="s">
        <v>70</v>
      </c>
      <c r="B2" s="20"/>
      <c r="C2" s="20">
        <v>0.2</v>
      </c>
      <c r="D2" s="20">
        <v>0.6</v>
      </c>
      <c r="E2" s="20">
        <v>0.6</v>
      </c>
      <c r="F2" s="20">
        <v>1</v>
      </c>
      <c r="G2" s="20">
        <v>0.6</v>
      </c>
      <c r="I2" s="20" t="s">
        <v>70</v>
      </c>
      <c r="J2" s="20">
        <v>0.2</v>
      </c>
      <c r="K2" s="20">
        <v>1</v>
      </c>
      <c r="L2" s="20">
        <v>0.7</v>
      </c>
      <c r="M2" s="20">
        <v>0.7</v>
      </c>
      <c r="N2" s="20">
        <v>0.3</v>
      </c>
    </row>
    <row r="3" spans="1:14" ht="15.75" customHeight="1" x14ac:dyDescent="0.2">
      <c r="A3" s="20" t="s">
        <v>75</v>
      </c>
      <c r="B3" s="20"/>
      <c r="C3" s="20">
        <v>0.2</v>
      </c>
      <c r="D3" s="20">
        <v>1</v>
      </c>
      <c r="E3" s="20">
        <v>0.6</v>
      </c>
      <c r="F3" s="20">
        <v>0.6</v>
      </c>
      <c r="G3" s="20">
        <v>0.6</v>
      </c>
      <c r="I3" s="20" t="s">
        <v>75</v>
      </c>
      <c r="J3" s="20">
        <v>0.2</v>
      </c>
      <c r="K3" s="20">
        <v>1</v>
      </c>
      <c r="L3" s="20">
        <v>0.3</v>
      </c>
      <c r="M3" s="20">
        <v>0.5</v>
      </c>
      <c r="N3" s="20">
        <v>0.3</v>
      </c>
    </row>
    <row r="4" spans="1:14" ht="15.75" customHeight="1" x14ac:dyDescent="0.2">
      <c r="A4" s="20" t="s">
        <v>78</v>
      </c>
      <c r="B4" s="20"/>
      <c r="C4" s="20">
        <v>0.6</v>
      </c>
      <c r="D4" s="20">
        <v>1</v>
      </c>
      <c r="E4" s="20">
        <v>0.6</v>
      </c>
      <c r="F4" s="20">
        <v>0.2</v>
      </c>
      <c r="G4" s="20">
        <v>0.2</v>
      </c>
      <c r="I4" s="20" t="s">
        <v>78</v>
      </c>
      <c r="J4" s="20">
        <v>0.4</v>
      </c>
      <c r="K4" s="20">
        <v>1</v>
      </c>
      <c r="L4" s="20">
        <v>0.8</v>
      </c>
      <c r="M4" s="20">
        <v>0.7</v>
      </c>
      <c r="N4" s="20">
        <v>0.2</v>
      </c>
    </row>
    <row r="5" spans="1:14" ht="15.75" customHeight="1" x14ac:dyDescent="0.2">
      <c r="A5" s="20" t="s">
        <v>80</v>
      </c>
      <c r="B5" s="20"/>
      <c r="C5" s="20">
        <v>0.6</v>
      </c>
      <c r="D5" s="20">
        <v>1</v>
      </c>
      <c r="E5" s="20">
        <v>0.6</v>
      </c>
      <c r="F5" s="20">
        <v>0.2</v>
      </c>
      <c r="G5" s="20">
        <v>0.2</v>
      </c>
      <c r="I5" s="20" t="s">
        <v>80</v>
      </c>
      <c r="J5" s="20">
        <v>0.4</v>
      </c>
      <c r="K5" s="20">
        <v>1</v>
      </c>
      <c r="L5" s="20">
        <v>0.8</v>
      </c>
      <c r="M5" s="20">
        <v>0.7</v>
      </c>
      <c r="N5" s="20">
        <v>0.2</v>
      </c>
    </row>
    <row r="6" spans="1:14" ht="15.75" customHeight="1" x14ac:dyDescent="0.2">
      <c r="A6" s="20" t="s">
        <v>83</v>
      </c>
      <c r="B6" s="20"/>
      <c r="C6" s="20">
        <v>0.6</v>
      </c>
      <c r="D6" s="20">
        <v>1</v>
      </c>
      <c r="E6" s="20">
        <v>0.6</v>
      </c>
      <c r="F6" s="20">
        <v>0.6</v>
      </c>
      <c r="G6" s="20">
        <v>0.2</v>
      </c>
      <c r="I6" s="20" t="s">
        <v>83</v>
      </c>
      <c r="J6" s="20">
        <v>0.2</v>
      </c>
      <c r="K6" s="20">
        <v>0.7</v>
      </c>
      <c r="L6" s="20">
        <v>0.5</v>
      </c>
      <c r="M6" s="20">
        <v>1</v>
      </c>
      <c r="N6" s="20">
        <v>1</v>
      </c>
    </row>
    <row r="7" spans="1:14" ht="15.75" customHeight="1" x14ac:dyDescent="0.2">
      <c r="A7" s="20" t="s">
        <v>84</v>
      </c>
      <c r="B7" s="20"/>
      <c r="C7" s="20">
        <v>0.2</v>
      </c>
      <c r="D7" s="20">
        <v>0.6</v>
      </c>
      <c r="E7" s="20">
        <v>1</v>
      </c>
      <c r="F7" s="20">
        <v>0.6</v>
      </c>
      <c r="G7" s="20">
        <v>0.6</v>
      </c>
      <c r="I7" s="20" t="s">
        <v>84</v>
      </c>
      <c r="J7" s="20">
        <v>0.2</v>
      </c>
      <c r="K7" s="20">
        <v>0.8</v>
      </c>
      <c r="L7" s="20">
        <v>0.5</v>
      </c>
      <c r="M7" s="20">
        <v>1</v>
      </c>
      <c r="N7" s="20">
        <v>0.7</v>
      </c>
    </row>
    <row r="8" spans="1:14" ht="15.75" customHeight="1" x14ac:dyDescent="0.2">
      <c r="A8" s="20" t="s">
        <v>85</v>
      </c>
      <c r="B8" s="20"/>
      <c r="C8" s="20">
        <v>0.2</v>
      </c>
      <c r="D8" s="20">
        <v>1</v>
      </c>
      <c r="E8" s="20">
        <v>0.6</v>
      </c>
      <c r="F8" s="20">
        <v>1</v>
      </c>
      <c r="G8" s="20">
        <v>1</v>
      </c>
      <c r="I8" s="20" t="s">
        <v>85</v>
      </c>
      <c r="J8" s="20">
        <v>0.2</v>
      </c>
      <c r="K8" s="20">
        <v>1</v>
      </c>
      <c r="L8" s="20">
        <v>0.6</v>
      </c>
      <c r="M8" s="20">
        <v>0.9</v>
      </c>
      <c r="N8" s="20">
        <v>0.6</v>
      </c>
    </row>
    <row r="9" spans="1:14" ht="15.75" customHeight="1" x14ac:dyDescent="0.2">
      <c r="A9" s="20" t="s">
        <v>86</v>
      </c>
      <c r="B9" s="20"/>
      <c r="C9" s="20">
        <v>0.2</v>
      </c>
      <c r="D9" s="20">
        <v>0.6</v>
      </c>
      <c r="E9" s="20">
        <v>1</v>
      </c>
      <c r="F9" s="20">
        <v>1</v>
      </c>
      <c r="G9" s="20">
        <v>0.6</v>
      </c>
      <c r="I9" s="20" t="s">
        <v>86</v>
      </c>
      <c r="J9" s="20">
        <v>0.2</v>
      </c>
      <c r="K9" s="20">
        <v>0.4</v>
      </c>
      <c r="L9" s="20">
        <v>0.5</v>
      </c>
      <c r="M9" s="20">
        <v>1</v>
      </c>
      <c r="N9" s="20">
        <v>0.9</v>
      </c>
    </row>
    <row r="10" spans="1:14" ht="15.75" customHeight="1" x14ac:dyDescent="0.2">
      <c r="A10" s="20" t="s">
        <v>88</v>
      </c>
      <c r="B10" s="20"/>
      <c r="C10" s="20">
        <v>0.6</v>
      </c>
      <c r="D10" s="20">
        <v>1</v>
      </c>
      <c r="E10" s="20">
        <v>0.6</v>
      </c>
      <c r="F10" s="20">
        <v>0.2</v>
      </c>
      <c r="G10" s="20">
        <v>0.2</v>
      </c>
      <c r="I10" s="20" t="s">
        <v>88</v>
      </c>
      <c r="J10" s="20">
        <v>0.4</v>
      </c>
      <c r="K10" s="20">
        <v>1</v>
      </c>
      <c r="L10" s="20">
        <v>0.7</v>
      </c>
      <c r="M10" s="20">
        <v>0.6</v>
      </c>
      <c r="N10" s="20">
        <v>0.2</v>
      </c>
    </row>
    <row r="11" spans="1:14" ht="15.75" customHeight="1" x14ac:dyDescent="0.2">
      <c r="A11" s="20" t="s">
        <v>89</v>
      </c>
      <c r="B11" s="20"/>
      <c r="C11" s="20">
        <v>1</v>
      </c>
      <c r="D11" s="20">
        <v>0.6</v>
      </c>
      <c r="E11" s="20">
        <v>0.2</v>
      </c>
      <c r="F11" s="20">
        <v>0.6</v>
      </c>
      <c r="G11" s="20">
        <v>0.2</v>
      </c>
      <c r="I11" s="20" t="s">
        <v>89</v>
      </c>
      <c r="J11" s="20">
        <v>0.6</v>
      </c>
      <c r="K11" s="20">
        <v>1</v>
      </c>
      <c r="L11" s="20">
        <v>0.3</v>
      </c>
      <c r="M11" s="20">
        <v>0.5</v>
      </c>
      <c r="N11" s="20">
        <v>0.3</v>
      </c>
    </row>
    <row r="12" spans="1:14" ht="15.75" customHeight="1" x14ac:dyDescent="0.2">
      <c r="A12" s="20" t="s">
        <v>91</v>
      </c>
      <c r="B12" s="20"/>
      <c r="C12" s="20">
        <v>0.6</v>
      </c>
      <c r="D12" s="20">
        <v>1</v>
      </c>
      <c r="E12" s="20">
        <v>0.6</v>
      </c>
      <c r="F12" s="20">
        <v>0.2</v>
      </c>
      <c r="G12" s="20">
        <v>0.2</v>
      </c>
      <c r="I12" s="20" t="s">
        <v>91</v>
      </c>
      <c r="J12" s="20">
        <v>0.4</v>
      </c>
      <c r="K12" s="20">
        <v>1</v>
      </c>
      <c r="L12" s="20">
        <v>0.6</v>
      </c>
      <c r="M12" s="20">
        <v>0.5</v>
      </c>
      <c r="N12" s="20">
        <v>0.2</v>
      </c>
    </row>
    <row r="13" spans="1:14" ht="15.75" customHeight="1" x14ac:dyDescent="0.2">
      <c r="A13" s="20" t="s">
        <v>94</v>
      </c>
      <c r="B13" s="20"/>
      <c r="C13" s="20">
        <v>0.6</v>
      </c>
      <c r="D13" s="20">
        <v>1</v>
      </c>
      <c r="E13" s="20">
        <v>0.6</v>
      </c>
      <c r="F13" s="20">
        <v>0.2</v>
      </c>
      <c r="G13" s="20">
        <v>0.2</v>
      </c>
      <c r="I13" s="20" t="s">
        <v>94</v>
      </c>
      <c r="J13" s="20">
        <v>0.4</v>
      </c>
      <c r="K13" s="20">
        <v>1</v>
      </c>
      <c r="L13" s="20">
        <v>0.6</v>
      </c>
      <c r="M13" s="20">
        <v>0.5</v>
      </c>
      <c r="N13" s="20">
        <v>0.2</v>
      </c>
    </row>
    <row r="14" spans="1:14" ht="15.75" customHeight="1" x14ac:dyDescent="0.2">
      <c r="A14" s="20" t="s">
        <v>95</v>
      </c>
      <c r="B14" s="20"/>
      <c r="C14" s="20">
        <v>0.2</v>
      </c>
      <c r="D14" s="20">
        <v>0.6</v>
      </c>
      <c r="E14" s="20">
        <v>1</v>
      </c>
      <c r="F14" s="20">
        <v>1</v>
      </c>
      <c r="G14" s="20">
        <v>0.6</v>
      </c>
      <c r="I14" s="20" t="s">
        <v>95</v>
      </c>
      <c r="J14" s="20">
        <v>0.2</v>
      </c>
      <c r="K14" s="20">
        <v>0.4</v>
      </c>
      <c r="L14" s="20">
        <v>0.5</v>
      </c>
      <c r="M14" s="20">
        <v>1</v>
      </c>
      <c r="N14" s="20">
        <v>0.9</v>
      </c>
    </row>
    <row r="15" spans="1:14" ht="15.75" customHeight="1" x14ac:dyDescent="0.2">
      <c r="A15" s="20" t="s">
        <v>96</v>
      </c>
      <c r="B15" s="20"/>
      <c r="C15" s="20">
        <v>0.2</v>
      </c>
      <c r="D15" s="20">
        <v>1</v>
      </c>
      <c r="E15" s="20">
        <v>0.6</v>
      </c>
      <c r="F15" s="20">
        <v>1</v>
      </c>
      <c r="G15" s="20">
        <v>1</v>
      </c>
      <c r="I15" s="20" t="s">
        <v>96</v>
      </c>
      <c r="J15" s="20">
        <v>1</v>
      </c>
      <c r="K15" s="20">
        <v>0.2</v>
      </c>
      <c r="L15" s="20">
        <v>0.4</v>
      </c>
      <c r="M15" s="20">
        <v>0.5</v>
      </c>
      <c r="N15" s="20">
        <v>0.7</v>
      </c>
    </row>
    <row r="16" spans="1:14" ht="15.75" customHeight="1" x14ac:dyDescent="0.2">
      <c r="A16" s="20" t="s">
        <v>97</v>
      </c>
      <c r="B16" s="20"/>
      <c r="C16" s="20">
        <v>0.2</v>
      </c>
      <c r="D16" s="20">
        <v>0.6</v>
      </c>
      <c r="E16" s="20">
        <v>1</v>
      </c>
      <c r="F16" s="20">
        <v>0.6</v>
      </c>
      <c r="G16" s="20">
        <v>0.6</v>
      </c>
      <c r="I16" s="20" t="s">
        <v>97</v>
      </c>
      <c r="J16" s="20">
        <v>0.2</v>
      </c>
      <c r="K16" s="20">
        <v>0.3</v>
      </c>
      <c r="L16" s="20">
        <v>1</v>
      </c>
      <c r="M16" s="20">
        <v>0.8</v>
      </c>
      <c r="N16" s="20">
        <v>0.7</v>
      </c>
    </row>
    <row r="17" spans="1:14" ht="15.75" customHeight="1" x14ac:dyDescent="0.2">
      <c r="A17" s="20" t="s">
        <v>98</v>
      </c>
      <c r="B17" s="20"/>
      <c r="C17" s="20">
        <v>0.2</v>
      </c>
      <c r="D17" s="20">
        <v>1</v>
      </c>
      <c r="E17" s="20">
        <v>0.6</v>
      </c>
      <c r="F17" s="20">
        <v>0.6</v>
      </c>
      <c r="G17" s="20">
        <v>0.6</v>
      </c>
      <c r="I17" s="20" t="s">
        <v>98</v>
      </c>
      <c r="J17" s="20">
        <v>0.4</v>
      </c>
      <c r="K17" s="20">
        <v>1</v>
      </c>
      <c r="L17" s="20">
        <v>0.6</v>
      </c>
      <c r="M17" s="20">
        <v>0.6</v>
      </c>
      <c r="N17" s="20">
        <v>0.6</v>
      </c>
    </row>
    <row r="18" spans="1:14" ht="15.75" customHeight="1" x14ac:dyDescent="0.2">
      <c r="A18" s="20" t="s">
        <v>99</v>
      </c>
      <c r="B18" s="20"/>
      <c r="C18" s="20">
        <v>0.2</v>
      </c>
      <c r="D18" s="20">
        <v>1</v>
      </c>
      <c r="E18" s="20">
        <v>0.6</v>
      </c>
      <c r="F18" s="20">
        <v>0.6</v>
      </c>
      <c r="G18" s="20">
        <v>0.6</v>
      </c>
      <c r="I18" s="20" t="s">
        <v>99</v>
      </c>
      <c r="J18" s="20">
        <v>0.2</v>
      </c>
      <c r="K18" s="20">
        <v>1</v>
      </c>
      <c r="L18" s="20">
        <v>0.3</v>
      </c>
      <c r="M18" s="20">
        <v>0.5</v>
      </c>
      <c r="N18" s="20">
        <v>0.2</v>
      </c>
    </row>
    <row r="19" spans="1:14" ht="15.75" customHeight="1" x14ac:dyDescent="0.2">
      <c r="A19" s="20" t="s">
        <v>421</v>
      </c>
      <c r="B19" s="20"/>
      <c r="C19" s="20">
        <v>0.2</v>
      </c>
      <c r="D19" s="20">
        <v>0.6</v>
      </c>
      <c r="E19" s="20">
        <v>1</v>
      </c>
      <c r="F19" s="20">
        <v>1</v>
      </c>
      <c r="G19" s="20">
        <v>0.6</v>
      </c>
      <c r="I19" s="20" t="s">
        <v>421</v>
      </c>
      <c r="J19" s="20">
        <v>0.2</v>
      </c>
      <c r="K19" s="20">
        <v>0.4</v>
      </c>
      <c r="L19" s="20">
        <v>0.5</v>
      </c>
      <c r="M19" s="20">
        <v>1</v>
      </c>
      <c r="N19" s="20">
        <v>0.9</v>
      </c>
    </row>
    <row r="20" spans="1:14" ht="15.75" customHeight="1" x14ac:dyDescent="0.2">
      <c r="A20" s="20" t="s">
        <v>422</v>
      </c>
      <c r="B20" s="20"/>
      <c r="C20" s="20">
        <v>0.2</v>
      </c>
      <c r="D20" s="20">
        <v>1</v>
      </c>
      <c r="E20" s="20">
        <v>0.6</v>
      </c>
      <c r="F20" s="20">
        <v>1</v>
      </c>
      <c r="G20" s="20">
        <v>1</v>
      </c>
      <c r="I20" s="20" t="s">
        <v>422</v>
      </c>
      <c r="J20" s="20">
        <v>0.2</v>
      </c>
      <c r="K20" s="20">
        <v>1</v>
      </c>
      <c r="L20" s="20">
        <v>0.6</v>
      </c>
      <c r="M20" s="20">
        <v>0.9</v>
      </c>
      <c r="N20" s="20">
        <v>0.6</v>
      </c>
    </row>
    <row r="21" spans="1:14" ht="15.75" customHeight="1" x14ac:dyDescent="0.2">
      <c r="A21" s="20" t="s">
        <v>100</v>
      </c>
      <c r="B21" s="20"/>
      <c r="C21" s="20">
        <v>0.6</v>
      </c>
      <c r="D21" s="20">
        <v>1</v>
      </c>
      <c r="E21" s="20">
        <v>0.6</v>
      </c>
      <c r="F21" s="20">
        <v>0.2</v>
      </c>
      <c r="G21" s="20">
        <v>0.2</v>
      </c>
      <c r="I21" s="20" t="s">
        <v>100</v>
      </c>
      <c r="J21" s="20">
        <v>0.4</v>
      </c>
      <c r="K21" s="20">
        <v>1</v>
      </c>
      <c r="L21" s="20">
        <v>0.7</v>
      </c>
      <c r="M21" s="20">
        <v>0.7</v>
      </c>
      <c r="N21" s="20">
        <v>0.2</v>
      </c>
    </row>
    <row r="22" spans="1:14" ht="15.75" customHeight="1" x14ac:dyDescent="0.2">
      <c r="A22" s="20" t="s">
        <v>101</v>
      </c>
      <c r="B22" s="20"/>
      <c r="C22" s="20">
        <v>0.6</v>
      </c>
      <c r="D22" s="20">
        <v>0.6</v>
      </c>
      <c r="E22" s="20">
        <v>0.6</v>
      </c>
      <c r="F22" s="20">
        <v>0.2</v>
      </c>
      <c r="G22" s="20">
        <v>0.2</v>
      </c>
      <c r="I22" s="20" t="s">
        <v>101</v>
      </c>
      <c r="J22" s="20">
        <v>0.5</v>
      </c>
      <c r="K22" s="20">
        <v>1</v>
      </c>
      <c r="L22" s="20">
        <v>0.6</v>
      </c>
      <c r="M22" s="20">
        <v>0.5</v>
      </c>
      <c r="N22" s="20">
        <v>0.5</v>
      </c>
    </row>
    <row r="23" spans="1:14" ht="15.75" customHeight="1" x14ac:dyDescent="0.2">
      <c r="A23" s="20" t="s">
        <v>103</v>
      </c>
      <c r="B23" s="20"/>
      <c r="C23" s="20">
        <v>0.2</v>
      </c>
      <c r="D23" s="20">
        <v>0.6</v>
      </c>
      <c r="E23" s="20">
        <v>1</v>
      </c>
      <c r="F23" s="20">
        <v>0.6</v>
      </c>
      <c r="G23" s="20">
        <v>0.6</v>
      </c>
      <c r="I23" s="20" t="s">
        <v>103</v>
      </c>
      <c r="J23" s="20">
        <v>0.2</v>
      </c>
      <c r="K23" s="20">
        <v>0.4</v>
      </c>
      <c r="L23" s="20">
        <v>1</v>
      </c>
      <c r="M23" s="20">
        <v>0.7</v>
      </c>
      <c r="N23" s="20">
        <v>0.6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B6"/>
  <sheetViews>
    <sheetView workbookViewId="0">
      <selection activeCell="G10" sqref="G10"/>
    </sheetView>
  </sheetViews>
  <sheetFormatPr defaultRowHeight="14.25" x14ac:dyDescent="0.2"/>
  <sheetData>
    <row r="1" spans="1:2" s="1" customFormat="1" x14ac:dyDescent="0.2">
      <c r="A1" s="1" t="s">
        <v>3</v>
      </c>
      <c r="B1" s="1" t="s">
        <v>423</v>
      </c>
    </row>
    <row r="2" spans="1:2" x14ac:dyDescent="0.2">
      <c r="A2">
        <v>1</v>
      </c>
      <c r="B2">
        <v>0</v>
      </c>
    </row>
    <row r="3" spans="1:2" x14ac:dyDescent="0.2">
      <c r="A3">
        <v>2</v>
      </c>
      <c r="B3">
        <v>0.2</v>
      </c>
    </row>
    <row r="4" spans="1:2" x14ac:dyDescent="0.2">
      <c r="A4">
        <v>3</v>
      </c>
      <c r="B4">
        <v>0.3</v>
      </c>
    </row>
    <row r="5" spans="1:2" x14ac:dyDescent="0.2">
      <c r="A5">
        <v>4</v>
      </c>
      <c r="B5">
        <v>0.5</v>
      </c>
    </row>
    <row r="6" spans="1:2" x14ac:dyDescent="0.2">
      <c r="A6">
        <v>5</v>
      </c>
      <c r="B6">
        <v>0.7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B1"/>
  <sheetViews>
    <sheetView workbookViewId="0">
      <selection activeCell="B2" sqref="B2"/>
    </sheetView>
  </sheetViews>
  <sheetFormatPr defaultRowHeight="14.25" x14ac:dyDescent="0.2"/>
  <cols>
    <col min="1" max="1" width="40.5" customWidth="1"/>
  </cols>
  <sheetData>
    <row r="1" spans="1:2" ht="15" customHeight="1" x14ac:dyDescent="0.2">
      <c r="A1" s="21" t="s">
        <v>424</v>
      </c>
      <c r="B1">
        <v>2.2999999999999998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P23"/>
  <sheetViews>
    <sheetView workbookViewId="0">
      <selection activeCell="O12" sqref="O12"/>
    </sheetView>
  </sheetViews>
  <sheetFormatPr defaultRowHeight="27" customHeight="1" x14ac:dyDescent="0.2"/>
  <cols>
    <col min="1" max="1" width="15.125" bestFit="1" customWidth="1"/>
    <col min="13" max="13" width="18.25" customWidth="1"/>
  </cols>
  <sheetData>
    <row r="1" spans="1:16" ht="27" customHeight="1" x14ac:dyDescent="0.2">
      <c r="A1" s="19" t="s">
        <v>1</v>
      </c>
      <c r="B1" s="19" t="s">
        <v>13</v>
      </c>
      <c r="C1" s="19" t="s">
        <v>14</v>
      </c>
      <c r="D1" s="19"/>
      <c r="E1" s="19" t="s">
        <v>425</v>
      </c>
      <c r="F1" s="19" t="s">
        <v>1</v>
      </c>
      <c r="G1" s="19" t="s">
        <v>426</v>
      </c>
      <c r="H1" s="19" t="s">
        <v>427</v>
      </c>
      <c r="I1" s="19" t="s">
        <v>428</v>
      </c>
      <c r="J1" s="19" t="s">
        <v>1</v>
      </c>
      <c r="K1" s="19" t="s">
        <v>426</v>
      </c>
      <c r="L1" s="19" t="s">
        <v>427</v>
      </c>
      <c r="M1" s="19" t="s">
        <v>429</v>
      </c>
      <c r="N1" s="19" t="s">
        <v>430</v>
      </c>
      <c r="O1" s="19" t="s">
        <v>431</v>
      </c>
      <c r="P1" s="19" t="s">
        <v>432</v>
      </c>
    </row>
    <row r="2" spans="1:16" ht="27" customHeight="1" x14ac:dyDescent="0.2">
      <c r="A2" s="13" t="s">
        <v>70</v>
      </c>
      <c r="B2" s="20">
        <v>17</v>
      </c>
      <c r="C2" s="20">
        <v>26</v>
      </c>
      <c r="D2" s="20"/>
      <c r="F2" s="20" t="s">
        <v>70</v>
      </c>
      <c r="G2" s="20">
        <v>18</v>
      </c>
      <c r="H2" s="20">
        <v>26</v>
      </c>
      <c r="J2" s="20" t="s">
        <v>433</v>
      </c>
      <c r="K2" s="20">
        <v>17</v>
      </c>
      <c r="L2" s="20">
        <v>26</v>
      </c>
      <c r="M2" s="20" t="s">
        <v>434</v>
      </c>
      <c r="O2">
        <f t="shared" ref="O2:O23" si="0">K2-G2</f>
        <v>-1</v>
      </c>
      <c r="P2">
        <f t="shared" ref="P2:P23" si="1">L2-H2</f>
        <v>0</v>
      </c>
    </row>
    <row r="3" spans="1:16" ht="27" customHeight="1" x14ac:dyDescent="0.2">
      <c r="A3" s="13" t="s">
        <v>75</v>
      </c>
      <c r="B3" s="20">
        <v>19</v>
      </c>
      <c r="C3" s="20">
        <v>27</v>
      </c>
      <c r="D3" s="20"/>
      <c r="F3" s="20" t="s">
        <v>75</v>
      </c>
      <c r="G3" s="20">
        <v>20</v>
      </c>
      <c r="H3" s="20">
        <v>28</v>
      </c>
      <c r="J3" s="20" t="s">
        <v>75</v>
      </c>
      <c r="K3" s="20">
        <v>19</v>
      </c>
      <c r="L3" s="20">
        <v>27</v>
      </c>
      <c r="M3" s="20" t="s">
        <v>434</v>
      </c>
      <c r="O3">
        <f t="shared" si="0"/>
        <v>-1</v>
      </c>
      <c r="P3">
        <f t="shared" si="1"/>
        <v>-1</v>
      </c>
    </row>
    <row r="4" spans="1:16" ht="27" customHeight="1" x14ac:dyDescent="0.2">
      <c r="A4" s="15" t="s">
        <v>78</v>
      </c>
      <c r="B4" s="20">
        <v>20</v>
      </c>
      <c r="C4" s="20">
        <v>30</v>
      </c>
      <c r="D4" s="20"/>
      <c r="F4" s="20" t="s">
        <v>78</v>
      </c>
      <c r="G4" s="20">
        <v>20</v>
      </c>
      <c r="H4" s="20">
        <v>30</v>
      </c>
      <c r="J4" s="20" t="s">
        <v>78</v>
      </c>
      <c r="K4" s="20">
        <v>20</v>
      </c>
      <c r="L4" s="20">
        <v>30</v>
      </c>
      <c r="M4" s="20" t="s">
        <v>435</v>
      </c>
      <c r="O4">
        <f t="shared" si="0"/>
        <v>0</v>
      </c>
      <c r="P4">
        <f t="shared" si="1"/>
        <v>0</v>
      </c>
    </row>
    <row r="5" spans="1:16" ht="27" customHeight="1" x14ac:dyDescent="0.2">
      <c r="A5" s="16" t="s">
        <v>80</v>
      </c>
      <c r="B5" s="20">
        <v>20</v>
      </c>
      <c r="C5" s="20">
        <v>30</v>
      </c>
      <c r="D5" s="20"/>
      <c r="F5" s="20" t="s">
        <v>80</v>
      </c>
      <c r="G5" s="20">
        <v>20</v>
      </c>
      <c r="H5" s="20">
        <v>30</v>
      </c>
      <c r="J5" s="20" t="s">
        <v>80</v>
      </c>
      <c r="K5" s="20">
        <v>20</v>
      </c>
      <c r="L5" s="20">
        <v>30</v>
      </c>
      <c r="M5" s="20" t="s">
        <v>436</v>
      </c>
      <c r="O5">
        <f t="shared" si="0"/>
        <v>0</v>
      </c>
      <c r="P5">
        <f t="shared" si="1"/>
        <v>0</v>
      </c>
    </row>
    <row r="6" spans="1:16" ht="27" customHeight="1" x14ac:dyDescent="0.2">
      <c r="A6" s="13" t="s">
        <v>83</v>
      </c>
      <c r="B6" s="20">
        <v>20</v>
      </c>
      <c r="C6" s="20">
        <v>30</v>
      </c>
      <c r="D6" s="20"/>
      <c r="F6" s="20" t="s">
        <v>83</v>
      </c>
      <c r="G6" s="20">
        <v>20</v>
      </c>
      <c r="H6" s="20">
        <v>30</v>
      </c>
      <c r="J6" s="20" t="s">
        <v>83</v>
      </c>
      <c r="K6" s="20">
        <v>20</v>
      </c>
      <c r="L6" s="20">
        <v>30</v>
      </c>
      <c r="M6" s="20" t="s">
        <v>436</v>
      </c>
      <c r="O6">
        <f t="shared" si="0"/>
        <v>0</v>
      </c>
      <c r="P6">
        <f t="shared" si="1"/>
        <v>0</v>
      </c>
    </row>
    <row r="7" spans="1:16" ht="27" customHeight="1" x14ac:dyDescent="0.2">
      <c r="A7" s="13" t="s">
        <v>84</v>
      </c>
      <c r="B7" s="20">
        <v>22</v>
      </c>
      <c r="C7" s="20">
        <v>32</v>
      </c>
      <c r="D7" s="20"/>
      <c r="F7" s="20" t="s">
        <v>84</v>
      </c>
      <c r="G7" s="20">
        <v>22</v>
      </c>
      <c r="H7" s="20">
        <v>32</v>
      </c>
      <c r="J7" s="20" t="s">
        <v>84</v>
      </c>
      <c r="K7" s="20">
        <v>22</v>
      </c>
      <c r="L7" s="20">
        <v>32</v>
      </c>
      <c r="M7" s="20" t="s">
        <v>434</v>
      </c>
      <c r="O7">
        <f t="shared" si="0"/>
        <v>0</v>
      </c>
      <c r="P7">
        <f t="shared" si="1"/>
        <v>0</v>
      </c>
    </row>
    <row r="8" spans="1:16" ht="27" customHeight="1" x14ac:dyDescent="0.2">
      <c r="A8" s="16" t="s">
        <v>85</v>
      </c>
      <c r="B8" s="20">
        <v>20</v>
      </c>
      <c r="C8" s="20">
        <v>30</v>
      </c>
      <c r="D8" s="20"/>
      <c r="F8" s="20" t="s">
        <v>85</v>
      </c>
      <c r="G8" s="20">
        <v>20</v>
      </c>
      <c r="H8" s="20">
        <v>30</v>
      </c>
      <c r="J8" s="20" t="s">
        <v>400</v>
      </c>
      <c r="K8" s="20">
        <v>20</v>
      </c>
      <c r="L8" s="20">
        <v>30</v>
      </c>
      <c r="M8" s="20" t="s">
        <v>436</v>
      </c>
      <c r="O8">
        <f t="shared" si="0"/>
        <v>0</v>
      </c>
      <c r="P8">
        <f t="shared" si="1"/>
        <v>0</v>
      </c>
    </row>
    <row r="9" spans="1:16" ht="27" customHeight="1" x14ac:dyDescent="0.2">
      <c r="A9" s="16" t="s">
        <v>86</v>
      </c>
      <c r="B9" s="20">
        <v>18</v>
      </c>
      <c r="C9" s="20">
        <v>26</v>
      </c>
      <c r="D9" s="20"/>
      <c r="F9" s="20" t="s">
        <v>86</v>
      </c>
      <c r="G9" s="20">
        <v>18</v>
      </c>
      <c r="H9" s="20">
        <v>26</v>
      </c>
      <c r="J9" s="20" t="s">
        <v>86</v>
      </c>
      <c r="K9" s="20">
        <v>18</v>
      </c>
      <c r="L9" s="20">
        <v>26</v>
      </c>
      <c r="M9" s="20" t="s">
        <v>434</v>
      </c>
      <c r="O9">
        <f t="shared" si="0"/>
        <v>0</v>
      </c>
      <c r="P9">
        <f t="shared" si="1"/>
        <v>0</v>
      </c>
    </row>
    <row r="10" spans="1:16" ht="27" customHeight="1" x14ac:dyDescent="0.2">
      <c r="A10" s="13" t="s">
        <v>88</v>
      </c>
      <c r="B10" s="20">
        <v>20</v>
      </c>
      <c r="C10" s="20">
        <v>30</v>
      </c>
      <c r="D10" s="20"/>
      <c r="F10" s="20" t="s">
        <v>88</v>
      </c>
      <c r="G10" s="20">
        <v>20</v>
      </c>
      <c r="H10" s="20">
        <v>30</v>
      </c>
      <c r="J10" s="20" t="s">
        <v>88</v>
      </c>
      <c r="K10" s="20">
        <v>20</v>
      </c>
      <c r="L10" s="20">
        <v>30</v>
      </c>
      <c r="M10" s="20" t="s">
        <v>436</v>
      </c>
      <c r="O10">
        <f t="shared" si="0"/>
        <v>0</v>
      </c>
      <c r="P10">
        <f t="shared" si="1"/>
        <v>0</v>
      </c>
    </row>
    <row r="11" spans="1:16" ht="27" customHeight="1" x14ac:dyDescent="0.2">
      <c r="A11" s="13" t="s">
        <v>89</v>
      </c>
      <c r="B11" s="20">
        <v>19</v>
      </c>
      <c r="C11" s="20">
        <v>27</v>
      </c>
      <c r="D11" s="20"/>
      <c r="F11" s="20" t="s">
        <v>89</v>
      </c>
      <c r="G11" s="20">
        <v>19</v>
      </c>
      <c r="H11" s="20">
        <v>27</v>
      </c>
      <c r="J11" s="20" t="s">
        <v>89</v>
      </c>
      <c r="K11" s="20">
        <v>19</v>
      </c>
      <c r="L11" s="20">
        <v>27</v>
      </c>
      <c r="M11" s="20" t="s">
        <v>434</v>
      </c>
      <c r="O11">
        <f t="shared" si="0"/>
        <v>0</v>
      </c>
      <c r="P11">
        <f t="shared" si="1"/>
        <v>0</v>
      </c>
    </row>
    <row r="12" spans="1:16" ht="27" customHeight="1" x14ac:dyDescent="0.2">
      <c r="A12" s="13" t="s">
        <v>91</v>
      </c>
      <c r="B12" s="20">
        <v>20</v>
      </c>
      <c r="C12" s="20">
        <v>30</v>
      </c>
      <c r="D12" s="20"/>
      <c r="F12" s="20" t="s">
        <v>91</v>
      </c>
      <c r="G12" s="20">
        <v>20</v>
      </c>
      <c r="H12" s="20">
        <v>30</v>
      </c>
      <c r="J12" s="20" t="s">
        <v>91</v>
      </c>
      <c r="K12" s="20">
        <v>20</v>
      </c>
      <c r="L12" s="20">
        <v>30</v>
      </c>
      <c r="M12" s="20" t="s">
        <v>436</v>
      </c>
      <c r="O12">
        <f t="shared" si="0"/>
        <v>0</v>
      </c>
      <c r="P12">
        <f t="shared" si="1"/>
        <v>0</v>
      </c>
    </row>
    <row r="13" spans="1:16" ht="27" customHeight="1" x14ac:dyDescent="0.2">
      <c r="A13" s="13" t="s">
        <v>94</v>
      </c>
      <c r="B13" s="20">
        <v>20</v>
      </c>
      <c r="C13" s="20">
        <v>30</v>
      </c>
      <c r="D13" s="20"/>
      <c r="F13" s="20" t="s">
        <v>94</v>
      </c>
      <c r="G13" s="20">
        <v>20</v>
      </c>
      <c r="H13" s="20">
        <v>30</v>
      </c>
      <c r="J13" s="20" t="s">
        <v>94</v>
      </c>
      <c r="K13" s="20">
        <v>20</v>
      </c>
      <c r="L13" s="20">
        <v>30</v>
      </c>
      <c r="M13" s="20" t="s">
        <v>436</v>
      </c>
      <c r="O13">
        <f t="shared" si="0"/>
        <v>0</v>
      </c>
      <c r="P13">
        <f t="shared" si="1"/>
        <v>0</v>
      </c>
    </row>
    <row r="14" spans="1:16" ht="27" customHeight="1" x14ac:dyDescent="0.2">
      <c r="A14" s="14" t="s">
        <v>95</v>
      </c>
      <c r="B14" s="20">
        <v>18</v>
      </c>
      <c r="C14" s="20">
        <v>26</v>
      </c>
      <c r="D14" s="20"/>
      <c r="F14" s="20" t="s">
        <v>95</v>
      </c>
      <c r="G14" s="20">
        <v>18</v>
      </c>
      <c r="H14" s="20">
        <v>26</v>
      </c>
      <c r="J14" s="20" t="s">
        <v>95</v>
      </c>
      <c r="K14" s="20">
        <v>18</v>
      </c>
      <c r="L14" s="20">
        <v>26</v>
      </c>
      <c r="M14" s="20" t="s">
        <v>434</v>
      </c>
      <c r="O14">
        <f t="shared" si="0"/>
        <v>0</v>
      </c>
      <c r="P14">
        <f t="shared" si="1"/>
        <v>0</v>
      </c>
    </row>
    <row r="15" spans="1:16" ht="27" customHeight="1" x14ac:dyDescent="0.2">
      <c r="A15" s="13" t="s">
        <v>96</v>
      </c>
      <c r="B15">
        <v>20</v>
      </c>
      <c r="C15">
        <v>30</v>
      </c>
      <c r="F15" s="20" t="s">
        <v>96</v>
      </c>
      <c r="G15" s="20">
        <v>20</v>
      </c>
      <c r="H15" s="20">
        <v>30</v>
      </c>
      <c r="J15" s="20" t="s">
        <v>96</v>
      </c>
      <c r="K15" s="20">
        <v>20</v>
      </c>
      <c r="L15" s="20">
        <v>30</v>
      </c>
      <c r="M15" s="20" t="s">
        <v>436</v>
      </c>
      <c r="O15">
        <f t="shared" si="0"/>
        <v>0</v>
      </c>
      <c r="P15">
        <f t="shared" si="1"/>
        <v>0</v>
      </c>
    </row>
    <row r="16" spans="1:16" ht="27" customHeight="1" x14ac:dyDescent="0.2">
      <c r="A16" s="13" t="s">
        <v>97</v>
      </c>
      <c r="B16">
        <v>20</v>
      </c>
      <c r="C16">
        <v>30</v>
      </c>
      <c r="F16" s="20" t="s">
        <v>97</v>
      </c>
      <c r="G16" s="20">
        <v>20</v>
      </c>
      <c r="H16" s="20">
        <v>30</v>
      </c>
      <c r="J16" s="20" t="s">
        <v>97</v>
      </c>
      <c r="K16" s="20">
        <v>20</v>
      </c>
      <c r="L16" s="20">
        <v>30</v>
      </c>
      <c r="M16" s="20" t="s">
        <v>436</v>
      </c>
      <c r="O16">
        <f t="shared" si="0"/>
        <v>0</v>
      </c>
      <c r="P16">
        <f t="shared" si="1"/>
        <v>0</v>
      </c>
    </row>
    <row r="17" spans="1:16" ht="27" customHeight="1" x14ac:dyDescent="0.2">
      <c r="A17" s="13" t="s">
        <v>98</v>
      </c>
      <c r="B17">
        <v>12</v>
      </c>
      <c r="C17">
        <v>24</v>
      </c>
      <c r="F17" s="20" t="s">
        <v>98</v>
      </c>
      <c r="G17" s="20">
        <v>10</v>
      </c>
      <c r="H17" s="20">
        <v>22</v>
      </c>
      <c r="J17" s="20" t="s">
        <v>98</v>
      </c>
      <c r="K17" s="20">
        <v>12</v>
      </c>
      <c r="L17" s="20">
        <v>24</v>
      </c>
      <c r="M17" s="20" t="s">
        <v>437</v>
      </c>
      <c r="O17">
        <f t="shared" si="0"/>
        <v>2</v>
      </c>
      <c r="P17">
        <f t="shared" si="1"/>
        <v>2</v>
      </c>
    </row>
    <row r="18" spans="1:16" ht="27" customHeight="1" x14ac:dyDescent="0.2">
      <c r="A18" s="13" t="s">
        <v>99</v>
      </c>
      <c r="B18">
        <v>20</v>
      </c>
      <c r="C18">
        <v>30</v>
      </c>
      <c r="F18" s="20" t="s">
        <v>99</v>
      </c>
      <c r="G18" s="20">
        <v>20</v>
      </c>
      <c r="H18" s="20">
        <v>30</v>
      </c>
      <c r="J18" s="20" t="s">
        <v>99</v>
      </c>
      <c r="K18" s="20">
        <v>20</v>
      </c>
      <c r="L18" s="20">
        <v>30</v>
      </c>
      <c r="M18" s="20" t="s">
        <v>436</v>
      </c>
      <c r="O18">
        <f t="shared" si="0"/>
        <v>0</v>
      </c>
      <c r="P18">
        <f t="shared" si="1"/>
        <v>0</v>
      </c>
    </row>
    <row r="19" spans="1:16" ht="27" customHeight="1" x14ac:dyDescent="0.2">
      <c r="A19" s="16" t="s">
        <v>86</v>
      </c>
      <c r="B19">
        <v>18</v>
      </c>
      <c r="C19">
        <v>26</v>
      </c>
      <c r="F19" s="20" t="s">
        <v>86</v>
      </c>
      <c r="G19" s="20">
        <v>18</v>
      </c>
      <c r="H19" s="20">
        <v>26</v>
      </c>
      <c r="J19" s="20" t="s">
        <v>86</v>
      </c>
      <c r="K19" s="20">
        <v>18</v>
      </c>
      <c r="L19" s="20">
        <v>26</v>
      </c>
      <c r="M19" s="20" t="s">
        <v>438</v>
      </c>
      <c r="O19">
        <f t="shared" si="0"/>
        <v>0</v>
      </c>
      <c r="P19">
        <f t="shared" si="1"/>
        <v>0</v>
      </c>
    </row>
    <row r="20" spans="1:16" ht="27" customHeight="1" x14ac:dyDescent="0.2">
      <c r="A20" s="16" t="s">
        <v>85</v>
      </c>
      <c r="B20">
        <v>20</v>
      </c>
      <c r="C20">
        <v>30</v>
      </c>
      <c r="F20" s="20" t="s">
        <v>85</v>
      </c>
      <c r="G20" s="20">
        <v>20</v>
      </c>
      <c r="H20" s="20">
        <v>30</v>
      </c>
      <c r="J20" s="20" t="s">
        <v>85</v>
      </c>
      <c r="K20" s="20">
        <v>20</v>
      </c>
      <c r="L20" s="20">
        <v>30</v>
      </c>
      <c r="M20" s="20" t="s">
        <v>439</v>
      </c>
      <c r="O20">
        <f t="shared" si="0"/>
        <v>0</v>
      </c>
      <c r="P20">
        <f t="shared" si="1"/>
        <v>0</v>
      </c>
    </row>
    <row r="21" spans="1:16" ht="27" customHeight="1" x14ac:dyDescent="0.2">
      <c r="A21" s="16" t="s">
        <v>100</v>
      </c>
      <c r="B21">
        <v>20</v>
      </c>
      <c r="C21">
        <v>30</v>
      </c>
      <c r="F21" s="20" t="s">
        <v>100</v>
      </c>
      <c r="G21" s="20">
        <v>20</v>
      </c>
      <c r="H21" s="20">
        <v>30</v>
      </c>
      <c r="J21" s="20" t="s">
        <v>100</v>
      </c>
      <c r="K21" s="20">
        <v>20</v>
      </c>
      <c r="L21" s="20">
        <v>30</v>
      </c>
      <c r="M21" s="20" t="s">
        <v>436</v>
      </c>
      <c r="O21">
        <f t="shared" si="0"/>
        <v>0</v>
      </c>
      <c r="P21">
        <f t="shared" si="1"/>
        <v>0</v>
      </c>
    </row>
    <row r="22" spans="1:16" ht="27" customHeight="1" x14ac:dyDescent="0.2">
      <c r="A22" s="13" t="s">
        <v>101</v>
      </c>
      <c r="B22">
        <v>18</v>
      </c>
      <c r="C22">
        <v>26</v>
      </c>
      <c r="F22" s="20" t="s">
        <v>101</v>
      </c>
      <c r="G22" s="20">
        <v>18</v>
      </c>
      <c r="H22" s="20">
        <v>26</v>
      </c>
      <c r="J22" s="20" t="s">
        <v>101</v>
      </c>
      <c r="K22" s="20">
        <v>18</v>
      </c>
      <c r="L22" s="20">
        <v>26</v>
      </c>
      <c r="M22" s="20" t="s">
        <v>434</v>
      </c>
      <c r="O22">
        <f t="shared" si="0"/>
        <v>0</v>
      </c>
      <c r="P22">
        <f t="shared" si="1"/>
        <v>0</v>
      </c>
    </row>
    <row r="23" spans="1:16" ht="27" customHeight="1" x14ac:dyDescent="0.2">
      <c r="A23" s="13" t="s">
        <v>103</v>
      </c>
      <c r="B23">
        <v>16</v>
      </c>
      <c r="C23">
        <v>24</v>
      </c>
      <c r="F23" s="20" t="s">
        <v>103</v>
      </c>
      <c r="G23" s="20">
        <v>16</v>
      </c>
      <c r="H23" s="20">
        <v>24</v>
      </c>
      <c r="J23" s="20" t="s">
        <v>103</v>
      </c>
      <c r="K23" s="20">
        <v>16</v>
      </c>
      <c r="L23" s="20">
        <v>24</v>
      </c>
      <c r="M23" s="20" t="s">
        <v>434</v>
      </c>
      <c r="O23">
        <f t="shared" si="0"/>
        <v>0</v>
      </c>
      <c r="P23">
        <f t="shared" si="1"/>
        <v>0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"/>
  <dimension ref="A1:D6"/>
  <sheetViews>
    <sheetView workbookViewId="0">
      <selection activeCell="P15" sqref="P15"/>
    </sheetView>
  </sheetViews>
  <sheetFormatPr defaultRowHeight="14.25" x14ac:dyDescent="0.2"/>
  <cols>
    <col min="3" max="3" width="12.125" bestFit="1" customWidth="1"/>
  </cols>
  <sheetData>
    <row r="1" spans="1:4" s="1" customFormat="1" x14ac:dyDescent="0.2">
      <c r="A1" s="3" t="s">
        <v>7</v>
      </c>
      <c r="B1" s="3" t="s">
        <v>440</v>
      </c>
      <c r="C1" s="3" t="s">
        <v>441</v>
      </c>
      <c r="D1" s="3" t="s">
        <v>442</v>
      </c>
    </row>
    <row r="2" spans="1:4" x14ac:dyDescent="0.2">
      <c r="A2" s="12">
        <v>1</v>
      </c>
      <c r="B2" s="12" t="s">
        <v>184</v>
      </c>
      <c r="C2" s="11" t="s">
        <v>443</v>
      </c>
      <c r="D2" s="12">
        <v>1000</v>
      </c>
    </row>
    <row r="3" spans="1:4" x14ac:dyDescent="0.2">
      <c r="A3" s="12">
        <v>2</v>
      </c>
      <c r="B3" s="12" t="s">
        <v>166</v>
      </c>
      <c r="C3" s="11" t="s">
        <v>444</v>
      </c>
      <c r="D3" s="12">
        <v>1000</v>
      </c>
    </row>
    <row r="4" spans="1:4" x14ac:dyDescent="0.2">
      <c r="A4" s="12">
        <v>3</v>
      </c>
      <c r="B4" s="12" t="s">
        <v>168</v>
      </c>
      <c r="C4" s="11" t="s">
        <v>445</v>
      </c>
      <c r="D4" s="12">
        <v>500</v>
      </c>
    </row>
    <row r="5" spans="1:4" x14ac:dyDescent="0.2">
      <c r="A5" s="12">
        <v>4</v>
      </c>
      <c r="B5" s="12" t="s">
        <v>170</v>
      </c>
      <c r="C5" s="11" t="s">
        <v>446</v>
      </c>
      <c r="D5" s="12">
        <v>250</v>
      </c>
    </row>
    <row r="6" spans="1:4" x14ac:dyDescent="0.2">
      <c r="A6" s="12">
        <v>5</v>
      </c>
      <c r="B6" s="12" t="s">
        <v>172</v>
      </c>
      <c r="C6" s="11" t="s">
        <v>447</v>
      </c>
      <c r="D6" s="12">
        <v>100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1BF65-0790-442E-914F-7C29A5AD933A}">
  <dimension ref="A1:J23"/>
  <sheetViews>
    <sheetView zoomScale="130" zoomScaleNormal="130" workbookViewId="0">
      <selection activeCell="A17" sqref="A17:XFD17"/>
    </sheetView>
  </sheetViews>
  <sheetFormatPr defaultRowHeight="14.25" x14ac:dyDescent="0.2"/>
  <cols>
    <col min="6" max="6" width="21.625" customWidth="1"/>
    <col min="8" max="8" width="54.5" customWidth="1"/>
    <col min="9" max="9" width="21.75" customWidth="1"/>
  </cols>
  <sheetData>
    <row r="1" spans="1:10" ht="24.75" customHeight="1" x14ac:dyDescent="0.2">
      <c r="A1" s="69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 t="s">
        <v>5</v>
      </c>
      <c r="G1" s="69" t="s">
        <v>6</v>
      </c>
      <c r="H1" s="69" t="s">
        <v>7</v>
      </c>
      <c r="I1" s="69" t="s">
        <v>8</v>
      </c>
      <c r="J1" s="69" t="s">
        <v>461</v>
      </c>
    </row>
    <row r="2" spans="1:10" ht="46.5" customHeight="1" x14ac:dyDescent="0.2">
      <c r="A2" s="70" t="s">
        <v>199</v>
      </c>
      <c r="B2" s="70" t="s">
        <v>88</v>
      </c>
      <c r="C2" s="70" t="s">
        <v>71</v>
      </c>
      <c r="D2" s="70">
        <v>1</v>
      </c>
      <c r="E2" s="70"/>
      <c r="F2" s="70"/>
      <c r="G2" s="70" t="s">
        <v>81</v>
      </c>
      <c r="H2" s="70">
        <v>1</v>
      </c>
      <c r="J2" s="70" t="s">
        <v>462</v>
      </c>
    </row>
    <row r="3" spans="1:10" x14ac:dyDescent="0.2">
      <c r="A3" s="70" t="s">
        <v>205</v>
      </c>
      <c r="B3" s="70" t="s">
        <v>91</v>
      </c>
      <c r="C3" s="70" t="s">
        <v>92</v>
      </c>
      <c r="D3" s="70">
        <v>1</v>
      </c>
      <c r="E3" s="70">
        <v>1.5</v>
      </c>
      <c r="F3" s="70" t="s">
        <v>93</v>
      </c>
      <c r="G3" s="70"/>
      <c r="H3" s="70" t="s">
        <v>81</v>
      </c>
      <c r="J3" s="70" t="s">
        <v>463</v>
      </c>
    </row>
    <row r="4" spans="1:10" x14ac:dyDescent="0.2">
      <c r="A4" s="70" t="s">
        <v>208</v>
      </c>
      <c r="B4" s="70" t="s">
        <v>94</v>
      </c>
      <c r="C4" s="70" t="s">
        <v>92</v>
      </c>
      <c r="D4" s="70">
        <v>1</v>
      </c>
      <c r="E4" s="70">
        <v>1</v>
      </c>
      <c r="F4" s="70"/>
      <c r="G4" s="70" t="s">
        <v>81</v>
      </c>
      <c r="I4" s="70"/>
      <c r="J4" s="70" t="s">
        <v>464</v>
      </c>
    </row>
    <row r="5" spans="1:10" x14ac:dyDescent="0.2">
      <c r="A5" s="70" t="s">
        <v>183</v>
      </c>
      <c r="B5" s="70" t="s">
        <v>80</v>
      </c>
      <c r="C5" s="70" t="s">
        <v>71</v>
      </c>
      <c r="D5" s="70">
        <v>2</v>
      </c>
      <c r="E5" s="70"/>
      <c r="F5" s="70"/>
      <c r="G5" s="70" t="s">
        <v>81</v>
      </c>
      <c r="I5" s="70"/>
      <c r="J5" s="70" t="s">
        <v>465</v>
      </c>
    </row>
    <row r="6" spans="1:10" x14ac:dyDescent="0.2">
      <c r="A6" s="70" t="s">
        <v>187</v>
      </c>
      <c r="B6" s="70" t="s">
        <v>83</v>
      </c>
      <c r="C6" s="70" t="s">
        <v>71</v>
      </c>
      <c r="D6" s="70">
        <v>2</v>
      </c>
      <c r="E6" s="70"/>
      <c r="F6" s="70"/>
      <c r="G6" s="70" t="s">
        <v>81</v>
      </c>
      <c r="I6" s="70"/>
      <c r="J6" s="70" t="s">
        <v>466</v>
      </c>
    </row>
    <row r="7" spans="1:10" x14ac:dyDescent="0.2">
      <c r="A7" s="70" t="s">
        <v>190</v>
      </c>
      <c r="B7" s="70" t="s">
        <v>84</v>
      </c>
      <c r="C7" s="70" t="s">
        <v>71</v>
      </c>
      <c r="D7" s="70">
        <v>2</v>
      </c>
      <c r="E7" s="70"/>
      <c r="F7" s="70"/>
      <c r="G7" s="70" t="s">
        <v>81</v>
      </c>
      <c r="I7" s="70"/>
      <c r="J7" s="70" t="s">
        <v>467</v>
      </c>
    </row>
    <row r="8" spans="1:10" x14ac:dyDescent="0.2">
      <c r="A8" s="70" t="s">
        <v>193</v>
      </c>
      <c r="B8" s="70" t="s">
        <v>85</v>
      </c>
      <c r="C8" s="70" t="s">
        <v>71</v>
      </c>
      <c r="D8" s="70">
        <v>2</v>
      </c>
      <c r="E8" s="70">
        <v>2.5</v>
      </c>
      <c r="F8" s="70"/>
      <c r="G8" s="70" t="s">
        <v>81</v>
      </c>
      <c r="I8" s="70"/>
      <c r="J8" s="70" t="s">
        <v>468</v>
      </c>
    </row>
    <row r="9" spans="1:10" x14ac:dyDescent="0.2">
      <c r="A9" s="70" t="s">
        <v>196</v>
      </c>
      <c r="B9" s="70" t="s">
        <v>86</v>
      </c>
      <c r="C9" s="70" t="s">
        <v>71</v>
      </c>
      <c r="D9" s="70">
        <v>2</v>
      </c>
      <c r="E9" s="70"/>
      <c r="F9" s="70"/>
      <c r="G9" s="70" t="s">
        <v>81</v>
      </c>
      <c r="I9" s="70"/>
      <c r="J9" s="70" t="s">
        <v>469</v>
      </c>
    </row>
    <row r="10" spans="1:10" x14ac:dyDescent="0.2">
      <c r="A10" s="70" t="s">
        <v>156</v>
      </c>
      <c r="B10" s="70" t="s">
        <v>99</v>
      </c>
      <c r="C10" s="70" t="s">
        <v>71</v>
      </c>
      <c r="D10" s="70">
        <v>2</v>
      </c>
      <c r="E10" s="70"/>
      <c r="F10" s="70"/>
      <c r="G10" s="70" t="s">
        <v>81</v>
      </c>
      <c r="I10" s="70"/>
      <c r="J10" s="70" t="s">
        <v>470</v>
      </c>
    </row>
    <row r="11" spans="1:10" x14ac:dyDescent="0.2">
      <c r="A11" s="70" t="s">
        <v>196</v>
      </c>
      <c r="B11" s="70" t="s">
        <v>86</v>
      </c>
      <c r="C11" s="70" t="s">
        <v>71</v>
      </c>
      <c r="D11" s="70">
        <v>2</v>
      </c>
      <c r="E11" s="70"/>
      <c r="F11" s="70"/>
      <c r="G11" s="70" t="s">
        <v>81</v>
      </c>
      <c r="I11" s="70"/>
      <c r="J11" s="70" t="s">
        <v>471</v>
      </c>
    </row>
    <row r="12" spans="1:10" x14ac:dyDescent="0.2">
      <c r="A12" s="70" t="s">
        <v>193</v>
      </c>
      <c r="B12" s="70" t="s">
        <v>85</v>
      </c>
      <c r="C12" s="70" t="s">
        <v>71</v>
      </c>
      <c r="D12" s="70">
        <v>2</v>
      </c>
      <c r="E12" s="70">
        <v>2.5</v>
      </c>
      <c r="F12" s="70"/>
      <c r="G12" s="70" t="s">
        <v>81</v>
      </c>
      <c r="I12" s="70"/>
      <c r="J12" s="70" t="s">
        <v>472</v>
      </c>
    </row>
    <row r="13" spans="1:10" x14ac:dyDescent="0.2">
      <c r="A13" s="70" t="s">
        <v>183</v>
      </c>
      <c r="B13" s="70" t="s">
        <v>100</v>
      </c>
      <c r="C13" s="70" t="s">
        <v>71</v>
      </c>
      <c r="D13" s="70">
        <v>2</v>
      </c>
      <c r="E13" s="70"/>
      <c r="F13" s="70"/>
      <c r="G13" s="70" t="s">
        <v>81</v>
      </c>
      <c r="I13" s="70"/>
      <c r="J13" s="70" t="s">
        <v>473</v>
      </c>
    </row>
    <row r="14" spans="1:10" x14ac:dyDescent="0.2">
      <c r="A14" s="70" t="s">
        <v>228</v>
      </c>
      <c r="B14" s="70" t="s">
        <v>101</v>
      </c>
      <c r="C14" s="70" t="s">
        <v>92</v>
      </c>
      <c r="D14" s="70">
        <v>2</v>
      </c>
      <c r="E14" s="70"/>
      <c r="F14" s="70" t="s">
        <v>102</v>
      </c>
      <c r="G14" s="70" t="s">
        <v>81</v>
      </c>
      <c r="I14" s="70"/>
      <c r="J14" s="70" t="s">
        <v>474</v>
      </c>
    </row>
    <row r="15" spans="1:10" x14ac:dyDescent="0.2">
      <c r="A15" s="70" t="s">
        <v>231</v>
      </c>
      <c r="B15" s="70" t="s">
        <v>103</v>
      </c>
      <c r="C15" s="70" t="s">
        <v>92</v>
      </c>
      <c r="D15" s="70">
        <v>2</v>
      </c>
      <c r="E15" s="70"/>
      <c r="F15" s="70" t="s">
        <v>104</v>
      </c>
      <c r="G15" s="70" t="s">
        <v>81</v>
      </c>
      <c r="I15" s="70"/>
      <c r="J15" s="70" t="s">
        <v>475</v>
      </c>
    </row>
    <row r="16" spans="1:10" x14ac:dyDescent="0.2">
      <c r="A16" s="70" t="s">
        <v>139</v>
      </c>
      <c r="B16" s="70" t="s">
        <v>70</v>
      </c>
      <c r="C16" s="70" t="s">
        <v>71</v>
      </c>
      <c r="D16" s="70">
        <v>3</v>
      </c>
      <c r="E16" s="70"/>
      <c r="F16" s="70" t="s">
        <v>476</v>
      </c>
      <c r="G16" s="70" t="s">
        <v>72</v>
      </c>
      <c r="I16" s="70"/>
      <c r="J16" s="70" t="s">
        <v>477</v>
      </c>
    </row>
    <row r="17" spans="1:10" x14ac:dyDescent="0.2">
      <c r="A17" s="70" t="s">
        <v>179</v>
      </c>
      <c r="B17" s="70" t="s">
        <v>78</v>
      </c>
      <c r="C17" s="70" t="s">
        <v>71</v>
      </c>
      <c r="D17" s="70">
        <v>3</v>
      </c>
      <c r="E17" s="70"/>
      <c r="F17" s="70"/>
      <c r="G17" s="70" t="s">
        <v>79</v>
      </c>
      <c r="I17" s="70"/>
      <c r="J17" s="70" t="s">
        <v>478</v>
      </c>
    </row>
    <row r="18" spans="1:10" x14ac:dyDescent="0.2">
      <c r="A18" s="70" t="s">
        <v>202</v>
      </c>
      <c r="B18" s="70" t="s">
        <v>89</v>
      </c>
      <c r="C18" s="70" t="s">
        <v>71</v>
      </c>
      <c r="D18" s="70">
        <v>3</v>
      </c>
      <c r="E18" s="70"/>
      <c r="F18" s="70"/>
      <c r="G18" s="70" t="s">
        <v>81</v>
      </c>
      <c r="I18" s="70"/>
      <c r="J18" s="70" t="s">
        <v>479</v>
      </c>
    </row>
    <row r="19" spans="1:10" x14ac:dyDescent="0.2">
      <c r="A19" s="70" t="s">
        <v>119</v>
      </c>
      <c r="B19" s="70" t="s">
        <v>98</v>
      </c>
      <c r="C19" s="70" t="s">
        <v>71</v>
      </c>
      <c r="D19" s="70">
        <v>3</v>
      </c>
      <c r="E19" s="70"/>
      <c r="F19" s="70"/>
      <c r="G19" s="70" t="s">
        <v>81</v>
      </c>
      <c r="I19" s="70"/>
      <c r="J19" s="70" t="s">
        <v>480</v>
      </c>
    </row>
    <row r="20" spans="1:10" x14ac:dyDescent="0.2">
      <c r="A20" s="70" t="s">
        <v>174</v>
      </c>
      <c r="B20" s="70" t="s">
        <v>75</v>
      </c>
      <c r="C20" s="70" t="s">
        <v>71</v>
      </c>
      <c r="D20" s="70">
        <v>4</v>
      </c>
      <c r="E20" s="70"/>
      <c r="F20" s="70" t="s">
        <v>76</v>
      </c>
      <c r="G20" s="70" t="s">
        <v>72</v>
      </c>
      <c r="I20" s="70"/>
      <c r="J20" s="70" t="s">
        <v>484</v>
      </c>
    </row>
    <row r="21" spans="1:10" x14ac:dyDescent="0.2">
      <c r="A21" s="70" t="s">
        <v>132</v>
      </c>
      <c r="B21" s="70" t="s">
        <v>97</v>
      </c>
      <c r="C21" s="70" t="s">
        <v>71</v>
      </c>
      <c r="D21" s="70">
        <v>4</v>
      </c>
      <c r="E21" s="70"/>
      <c r="F21" s="70"/>
      <c r="G21" s="70" t="s">
        <v>79</v>
      </c>
      <c r="I21" s="70"/>
      <c r="J21" s="70" t="s">
        <v>481</v>
      </c>
    </row>
    <row r="22" spans="1:10" x14ac:dyDescent="0.2">
      <c r="A22" s="70" t="s">
        <v>211</v>
      </c>
      <c r="B22" s="70" t="s">
        <v>95</v>
      </c>
      <c r="C22" s="70" t="s">
        <v>71</v>
      </c>
      <c r="D22" s="70">
        <v>5</v>
      </c>
      <c r="E22" s="70"/>
      <c r="F22" s="70"/>
      <c r="G22" s="70" t="s">
        <v>72</v>
      </c>
      <c r="I22" s="70"/>
      <c r="J22" s="70" t="s">
        <v>482</v>
      </c>
    </row>
    <row r="23" spans="1:10" x14ac:dyDescent="0.2">
      <c r="A23" s="70" t="s">
        <v>216</v>
      </c>
      <c r="B23" s="70" t="s">
        <v>96</v>
      </c>
      <c r="C23" s="70" t="s">
        <v>71</v>
      </c>
      <c r="D23" s="70">
        <v>5</v>
      </c>
      <c r="E23" s="70"/>
      <c r="F23" s="70"/>
      <c r="G23" s="70" t="s">
        <v>72</v>
      </c>
      <c r="I23" s="70"/>
      <c r="J23" s="70" t="s">
        <v>483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42F7-91EB-4273-9499-848375C40D4A}">
  <dimension ref="A1:K63"/>
  <sheetViews>
    <sheetView workbookViewId="0">
      <selection activeCell="I10" sqref="I10"/>
    </sheetView>
  </sheetViews>
  <sheetFormatPr defaultRowHeight="14.25" x14ac:dyDescent="0.2"/>
  <sheetData>
    <row r="1" spans="1:11" x14ac:dyDescent="0.2">
      <c r="A1" s="71" t="s">
        <v>233</v>
      </c>
      <c r="B1" s="71" t="s">
        <v>485</v>
      </c>
      <c r="C1" s="71" t="s">
        <v>486</v>
      </c>
      <c r="D1" s="71" t="s">
        <v>487</v>
      </c>
      <c r="E1" s="71" t="s">
        <v>488</v>
      </c>
      <c r="F1" s="71" t="s">
        <v>489</v>
      </c>
      <c r="G1" s="71" t="s">
        <v>490</v>
      </c>
      <c r="H1" s="71" t="s">
        <v>491</v>
      </c>
      <c r="I1" s="71" t="s">
        <v>492</v>
      </c>
      <c r="J1" s="71" t="s">
        <v>493</v>
      </c>
      <c r="K1" s="71" t="s">
        <v>494</v>
      </c>
    </row>
    <row r="2" spans="1:11" x14ac:dyDescent="0.2">
      <c r="A2" s="72">
        <v>101020001</v>
      </c>
      <c r="B2" s="72" t="s">
        <v>495</v>
      </c>
      <c r="C2" s="72" t="s">
        <v>496</v>
      </c>
      <c r="D2" s="72" t="s">
        <v>150</v>
      </c>
      <c r="E2" s="72" t="s">
        <v>91</v>
      </c>
      <c r="F2" s="72" t="s">
        <v>497</v>
      </c>
      <c r="G2" s="72" t="s">
        <v>498</v>
      </c>
      <c r="H2" s="72" t="s">
        <v>499</v>
      </c>
      <c r="I2" s="73">
        <v>1.5</v>
      </c>
      <c r="J2" s="73">
        <v>0</v>
      </c>
      <c r="K2" s="72" t="s">
        <v>500</v>
      </c>
    </row>
    <row r="3" spans="1:11" x14ac:dyDescent="0.2">
      <c r="A3" s="72">
        <v>101020002</v>
      </c>
      <c r="B3" s="72" t="s">
        <v>501</v>
      </c>
      <c r="C3" s="72" t="s">
        <v>502</v>
      </c>
      <c r="D3" s="72" t="s">
        <v>372</v>
      </c>
      <c r="E3" s="72" t="s">
        <v>89</v>
      </c>
      <c r="F3" s="72" t="s">
        <v>503</v>
      </c>
      <c r="G3" s="72" t="s">
        <v>498</v>
      </c>
      <c r="H3" s="72" t="s">
        <v>504</v>
      </c>
      <c r="I3" s="73">
        <v>1.8</v>
      </c>
      <c r="J3" s="73">
        <v>0</v>
      </c>
      <c r="K3" s="72" t="s">
        <v>505</v>
      </c>
    </row>
    <row r="4" spans="1:11" x14ac:dyDescent="0.2">
      <c r="A4" s="72">
        <v>101020003</v>
      </c>
      <c r="B4" s="72" t="s">
        <v>506</v>
      </c>
      <c r="C4" s="72" t="s">
        <v>507</v>
      </c>
      <c r="D4" s="72" t="s">
        <v>156</v>
      </c>
      <c r="E4" s="72" t="s">
        <v>99</v>
      </c>
      <c r="F4" s="72" t="s">
        <v>508</v>
      </c>
      <c r="G4" s="72" t="s">
        <v>498</v>
      </c>
      <c r="H4" s="72" t="s">
        <v>509</v>
      </c>
      <c r="I4" s="73">
        <v>1.2</v>
      </c>
      <c r="J4" s="73">
        <v>0</v>
      </c>
      <c r="K4" s="72" t="s">
        <v>510</v>
      </c>
    </row>
    <row r="5" spans="1:11" x14ac:dyDescent="0.2">
      <c r="A5" s="72">
        <v>101020004</v>
      </c>
      <c r="B5" s="72" t="s">
        <v>511</v>
      </c>
      <c r="C5" s="72" t="s">
        <v>512</v>
      </c>
      <c r="D5" s="72" t="s">
        <v>146</v>
      </c>
      <c r="E5" s="72" t="s">
        <v>101</v>
      </c>
      <c r="F5" s="72" t="s">
        <v>513</v>
      </c>
      <c r="G5" s="72" t="s">
        <v>498</v>
      </c>
      <c r="H5" s="72" t="s">
        <v>514</v>
      </c>
      <c r="I5" s="73">
        <v>2</v>
      </c>
      <c r="J5" s="73">
        <v>0</v>
      </c>
      <c r="K5" s="72" t="s">
        <v>515</v>
      </c>
    </row>
    <row r="6" spans="1:11" x14ac:dyDescent="0.2">
      <c r="A6" s="72">
        <v>101020005</v>
      </c>
      <c r="B6" s="72" t="s">
        <v>516</v>
      </c>
      <c r="C6" s="72" t="s">
        <v>517</v>
      </c>
      <c r="D6" s="72" t="s">
        <v>145</v>
      </c>
      <c r="E6" s="72" t="s">
        <v>86</v>
      </c>
      <c r="F6" s="72" t="s">
        <v>518</v>
      </c>
      <c r="G6" s="72" t="s">
        <v>498</v>
      </c>
      <c r="H6" s="72" t="s">
        <v>519</v>
      </c>
      <c r="I6" s="73">
        <v>2.8</v>
      </c>
      <c r="J6" s="73">
        <v>0</v>
      </c>
      <c r="K6" s="72" t="s">
        <v>520</v>
      </c>
    </row>
    <row r="7" spans="1:11" x14ac:dyDescent="0.2">
      <c r="A7" s="72">
        <v>101020006</v>
      </c>
      <c r="B7" s="72" t="s">
        <v>521</v>
      </c>
      <c r="C7" s="72" t="s">
        <v>522</v>
      </c>
      <c r="D7" s="72" t="s">
        <v>119</v>
      </c>
      <c r="E7" s="72" t="s">
        <v>98</v>
      </c>
      <c r="F7" s="72" t="s">
        <v>523</v>
      </c>
      <c r="G7" s="72" t="s">
        <v>498</v>
      </c>
      <c r="H7" s="72" t="s">
        <v>524</v>
      </c>
      <c r="I7" s="73">
        <v>2.5</v>
      </c>
      <c r="J7" s="73">
        <v>0</v>
      </c>
      <c r="K7" s="72" t="s">
        <v>525</v>
      </c>
    </row>
    <row r="8" spans="1:11" x14ac:dyDescent="0.2">
      <c r="A8" s="72">
        <v>101020007</v>
      </c>
      <c r="B8" s="72" t="s">
        <v>526</v>
      </c>
      <c r="C8" s="72" t="s">
        <v>527</v>
      </c>
      <c r="D8" s="72" t="s">
        <v>152</v>
      </c>
      <c r="E8" s="72" t="s">
        <v>151</v>
      </c>
      <c r="F8" s="72" t="s">
        <v>528</v>
      </c>
      <c r="G8" s="72" t="s">
        <v>498</v>
      </c>
      <c r="H8" s="72" t="s">
        <v>529</v>
      </c>
      <c r="I8" s="73">
        <v>2.2000000000000002</v>
      </c>
      <c r="J8" s="73">
        <v>0</v>
      </c>
      <c r="K8" s="72" t="s">
        <v>530</v>
      </c>
    </row>
    <row r="9" spans="1:11" x14ac:dyDescent="0.2">
      <c r="A9" s="72">
        <v>101020008</v>
      </c>
      <c r="B9" s="72" t="s">
        <v>531</v>
      </c>
      <c r="C9" s="72" t="s">
        <v>532</v>
      </c>
      <c r="D9" s="72" t="s">
        <v>117</v>
      </c>
      <c r="E9" s="72" t="s">
        <v>96</v>
      </c>
      <c r="F9" s="72" t="s">
        <v>533</v>
      </c>
      <c r="G9" s="72" t="s">
        <v>498</v>
      </c>
      <c r="H9" s="72" t="s">
        <v>534</v>
      </c>
      <c r="I9" s="73">
        <v>2.4</v>
      </c>
      <c r="J9" s="73">
        <v>0</v>
      </c>
      <c r="K9" s="72" t="s">
        <v>535</v>
      </c>
    </row>
    <row r="10" spans="1:11" x14ac:dyDescent="0.2">
      <c r="A10" s="72">
        <v>101020009</v>
      </c>
      <c r="B10" s="72" t="s">
        <v>536</v>
      </c>
      <c r="C10" s="72" t="s">
        <v>537</v>
      </c>
      <c r="D10" s="72" t="s">
        <v>159</v>
      </c>
      <c r="E10" s="72" t="s">
        <v>538</v>
      </c>
      <c r="F10" s="72" t="s">
        <v>539</v>
      </c>
      <c r="G10" s="72" t="s">
        <v>498</v>
      </c>
      <c r="H10" s="72" t="s">
        <v>540</v>
      </c>
      <c r="I10" s="73">
        <v>1.8</v>
      </c>
      <c r="J10" s="73">
        <v>0</v>
      </c>
      <c r="K10" s="72" t="s">
        <v>541</v>
      </c>
    </row>
    <row r="11" spans="1:11" x14ac:dyDescent="0.2">
      <c r="A11" s="72">
        <v>101020010</v>
      </c>
      <c r="B11" s="72" t="s">
        <v>542</v>
      </c>
      <c r="C11" s="72" t="s">
        <v>543</v>
      </c>
      <c r="D11" s="72" t="s">
        <v>375</v>
      </c>
      <c r="E11" s="72" t="s">
        <v>376</v>
      </c>
      <c r="F11" s="72" t="s">
        <v>544</v>
      </c>
      <c r="G11" s="72" t="s">
        <v>498</v>
      </c>
      <c r="H11" s="72" t="s">
        <v>545</v>
      </c>
      <c r="I11" s="73">
        <v>2.5</v>
      </c>
      <c r="J11" s="73">
        <v>0</v>
      </c>
      <c r="K11" s="72" t="s">
        <v>546</v>
      </c>
    </row>
    <row r="12" spans="1:11" x14ac:dyDescent="0.2">
      <c r="A12" s="72">
        <v>101020011</v>
      </c>
      <c r="B12" s="72" t="s">
        <v>547</v>
      </c>
      <c r="C12" s="72" t="s">
        <v>548</v>
      </c>
      <c r="D12" s="72" t="s">
        <v>139</v>
      </c>
      <c r="E12" s="72" t="s">
        <v>70</v>
      </c>
      <c r="F12" s="72" t="s">
        <v>549</v>
      </c>
      <c r="G12" s="72" t="s">
        <v>498</v>
      </c>
      <c r="H12" s="72" t="s">
        <v>550</v>
      </c>
      <c r="I12" s="73">
        <v>1.5</v>
      </c>
      <c r="J12" s="73">
        <v>0</v>
      </c>
      <c r="K12" s="72" t="s">
        <v>551</v>
      </c>
    </row>
    <row r="13" spans="1:11" x14ac:dyDescent="0.2">
      <c r="A13" s="72">
        <v>101020012</v>
      </c>
      <c r="B13" s="72" t="s">
        <v>552</v>
      </c>
      <c r="C13" s="72" t="s">
        <v>553</v>
      </c>
      <c r="D13" s="72" t="s">
        <v>148</v>
      </c>
      <c r="E13" s="72" t="s">
        <v>147</v>
      </c>
      <c r="F13" s="72" t="s">
        <v>554</v>
      </c>
      <c r="G13" s="72" t="s">
        <v>498</v>
      </c>
      <c r="H13" s="72" t="s">
        <v>555</v>
      </c>
      <c r="I13" s="73">
        <v>1.6</v>
      </c>
      <c r="J13" s="73">
        <v>0</v>
      </c>
      <c r="K13" s="72" t="s">
        <v>556</v>
      </c>
    </row>
    <row r="14" spans="1:11" x14ac:dyDescent="0.2">
      <c r="A14" s="72">
        <v>101020013</v>
      </c>
      <c r="B14" s="72" t="s">
        <v>557</v>
      </c>
      <c r="C14" s="72" t="s">
        <v>496</v>
      </c>
      <c r="D14" s="72" t="s">
        <v>128</v>
      </c>
      <c r="E14" s="72" t="s">
        <v>85</v>
      </c>
      <c r="F14" s="72" t="s">
        <v>558</v>
      </c>
      <c r="G14" s="72" t="s">
        <v>498</v>
      </c>
      <c r="H14" s="72" t="s">
        <v>559</v>
      </c>
      <c r="I14" s="73">
        <v>2</v>
      </c>
      <c r="J14" s="73">
        <v>0</v>
      </c>
      <c r="K14" s="72" t="s">
        <v>560</v>
      </c>
    </row>
    <row r="15" spans="1:11" x14ac:dyDescent="0.2">
      <c r="A15" s="72">
        <v>101020014</v>
      </c>
      <c r="B15" s="72" t="s">
        <v>561</v>
      </c>
      <c r="C15" s="72" t="s">
        <v>496</v>
      </c>
      <c r="D15" s="72" t="s">
        <v>143</v>
      </c>
      <c r="E15" s="72" t="s">
        <v>142</v>
      </c>
      <c r="F15" s="72" t="s">
        <v>562</v>
      </c>
      <c r="G15" s="72" t="s">
        <v>498</v>
      </c>
      <c r="H15" s="72" t="s">
        <v>563</v>
      </c>
      <c r="I15" s="73">
        <v>2</v>
      </c>
      <c r="J15" s="73">
        <v>0</v>
      </c>
      <c r="K15" s="72" t="s">
        <v>564</v>
      </c>
    </row>
    <row r="16" spans="1:11" x14ac:dyDescent="0.2">
      <c r="A16" s="72">
        <v>101020015</v>
      </c>
      <c r="B16" s="72" t="s">
        <v>565</v>
      </c>
      <c r="C16" s="72" t="s">
        <v>496</v>
      </c>
      <c r="D16" s="72" t="s">
        <v>125</v>
      </c>
      <c r="E16" s="72" t="s">
        <v>124</v>
      </c>
      <c r="F16" s="72" t="s">
        <v>566</v>
      </c>
      <c r="G16" s="72" t="s">
        <v>498</v>
      </c>
      <c r="H16" s="72" t="s">
        <v>567</v>
      </c>
      <c r="I16" s="73">
        <v>1.6</v>
      </c>
      <c r="J16" s="73">
        <v>0</v>
      </c>
      <c r="K16" s="72" t="s">
        <v>568</v>
      </c>
    </row>
    <row r="17" spans="1:11" x14ac:dyDescent="0.2">
      <c r="A17" s="72">
        <v>101020016</v>
      </c>
      <c r="B17" s="72" t="s">
        <v>569</v>
      </c>
      <c r="C17" s="72" t="s">
        <v>496</v>
      </c>
      <c r="D17" s="72" t="s">
        <v>144</v>
      </c>
      <c r="E17" s="72" t="s">
        <v>103</v>
      </c>
      <c r="F17" s="72" t="s">
        <v>570</v>
      </c>
      <c r="G17" s="72" t="s">
        <v>498</v>
      </c>
      <c r="H17" s="72" t="s">
        <v>571</v>
      </c>
      <c r="I17" s="73">
        <v>1.7</v>
      </c>
      <c r="J17" s="73">
        <v>0</v>
      </c>
      <c r="K17" s="72" t="s">
        <v>572</v>
      </c>
    </row>
    <row r="18" spans="1:11" x14ac:dyDescent="0.2">
      <c r="A18" s="72">
        <v>101020017</v>
      </c>
      <c r="B18" s="72" t="s">
        <v>573</v>
      </c>
      <c r="C18" s="72" t="s">
        <v>496</v>
      </c>
      <c r="D18" s="72" t="s">
        <v>136</v>
      </c>
      <c r="E18" s="72" t="s">
        <v>135</v>
      </c>
      <c r="F18" s="72" t="s">
        <v>574</v>
      </c>
      <c r="G18" s="72" t="s">
        <v>498</v>
      </c>
      <c r="H18" s="72" t="s">
        <v>575</v>
      </c>
      <c r="I18" s="73">
        <v>2.1</v>
      </c>
      <c r="J18" s="73">
        <v>0</v>
      </c>
      <c r="K18" s="72" t="s">
        <v>576</v>
      </c>
    </row>
    <row r="19" spans="1:11" x14ac:dyDescent="0.2">
      <c r="A19" s="72">
        <v>101020018</v>
      </c>
      <c r="B19" s="72" t="s">
        <v>577</v>
      </c>
      <c r="C19" s="72" t="s">
        <v>496</v>
      </c>
      <c r="D19" s="72" t="s">
        <v>131</v>
      </c>
      <c r="E19" s="72" t="s">
        <v>100</v>
      </c>
      <c r="F19" s="72" t="s">
        <v>578</v>
      </c>
      <c r="G19" s="72" t="s">
        <v>498</v>
      </c>
      <c r="H19" s="72" t="s">
        <v>579</v>
      </c>
      <c r="I19" s="73">
        <v>1.6</v>
      </c>
      <c r="J19" s="73">
        <v>0</v>
      </c>
      <c r="K19" s="72" t="s">
        <v>580</v>
      </c>
    </row>
    <row r="20" spans="1:11" x14ac:dyDescent="0.2">
      <c r="A20" s="72">
        <v>101020019</v>
      </c>
      <c r="B20" s="72" t="s">
        <v>581</v>
      </c>
      <c r="C20" s="72" t="s">
        <v>496</v>
      </c>
      <c r="D20" s="72" t="s">
        <v>153</v>
      </c>
      <c r="E20" s="72" t="s">
        <v>88</v>
      </c>
      <c r="F20" s="72" t="s">
        <v>582</v>
      </c>
      <c r="G20" s="72" t="s">
        <v>583</v>
      </c>
      <c r="H20" s="72" t="s">
        <v>584</v>
      </c>
      <c r="I20" s="73">
        <v>1.5</v>
      </c>
      <c r="J20" s="73">
        <v>0</v>
      </c>
      <c r="K20" s="72" t="s">
        <v>585</v>
      </c>
    </row>
    <row r="21" spans="1:11" x14ac:dyDescent="0.2">
      <c r="A21" s="72">
        <v>101020020</v>
      </c>
      <c r="B21" s="72" t="s">
        <v>586</v>
      </c>
      <c r="C21" s="72" t="s">
        <v>496</v>
      </c>
      <c r="D21" s="72" t="s">
        <v>154</v>
      </c>
      <c r="E21" s="72" t="s">
        <v>78</v>
      </c>
      <c r="F21" s="72" t="s">
        <v>587</v>
      </c>
      <c r="G21" s="72" t="s">
        <v>498</v>
      </c>
      <c r="H21" s="72" t="s">
        <v>588</v>
      </c>
      <c r="I21" s="73">
        <v>1.5</v>
      </c>
      <c r="J21" s="73">
        <v>0</v>
      </c>
      <c r="K21" s="72" t="s">
        <v>589</v>
      </c>
    </row>
    <row r="22" spans="1:11" x14ac:dyDescent="0.2">
      <c r="A22" s="72">
        <v>101020021</v>
      </c>
      <c r="B22" s="72" t="s">
        <v>590</v>
      </c>
      <c r="C22" s="72" t="s">
        <v>496</v>
      </c>
      <c r="D22" s="72" t="s">
        <v>149</v>
      </c>
      <c r="E22" s="72" t="s">
        <v>84</v>
      </c>
      <c r="F22" s="72" t="s">
        <v>591</v>
      </c>
      <c r="G22" s="72" t="s">
        <v>498</v>
      </c>
      <c r="H22" s="72" t="s">
        <v>592</v>
      </c>
      <c r="I22" s="73">
        <v>1.5</v>
      </c>
      <c r="J22" s="73">
        <v>0</v>
      </c>
      <c r="K22" s="72" t="s">
        <v>593</v>
      </c>
    </row>
    <row r="23" spans="1:11" x14ac:dyDescent="0.2">
      <c r="A23" s="72">
        <v>101020022</v>
      </c>
      <c r="B23" s="72" t="s">
        <v>594</v>
      </c>
      <c r="C23" s="72" t="s">
        <v>522</v>
      </c>
      <c r="D23" s="72" t="s">
        <v>127</v>
      </c>
      <c r="E23" s="72" t="s">
        <v>126</v>
      </c>
      <c r="F23" s="72" t="s">
        <v>595</v>
      </c>
      <c r="G23" s="72" t="s">
        <v>498</v>
      </c>
      <c r="H23" s="72" t="s">
        <v>596</v>
      </c>
      <c r="I23" s="73">
        <v>2.4</v>
      </c>
      <c r="J23" s="73">
        <v>0</v>
      </c>
      <c r="K23" s="72" t="s">
        <v>597</v>
      </c>
    </row>
    <row r="24" spans="1:11" x14ac:dyDescent="0.2">
      <c r="A24" s="72">
        <v>101020023</v>
      </c>
      <c r="B24" s="72" t="s">
        <v>598</v>
      </c>
      <c r="C24" s="72" t="s">
        <v>512</v>
      </c>
      <c r="D24" s="72" t="s">
        <v>141</v>
      </c>
      <c r="E24" s="72" t="s">
        <v>140</v>
      </c>
      <c r="F24" s="72" t="s">
        <v>599</v>
      </c>
      <c r="G24" s="72" t="s">
        <v>498</v>
      </c>
      <c r="H24" s="72" t="s">
        <v>600</v>
      </c>
      <c r="I24" s="73">
        <v>2.2000000000000002</v>
      </c>
      <c r="J24" s="73">
        <v>0</v>
      </c>
      <c r="K24" s="72" t="s">
        <v>601</v>
      </c>
    </row>
    <row r="25" spans="1:11" x14ac:dyDescent="0.2">
      <c r="A25" s="72">
        <v>101020024</v>
      </c>
      <c r="B25" s="72" t="s">
        <v>602</v>
      </c>
      <c r="C25" s="72" t="s">
        <v>512</v>
      </c>
      <c r="D25" s="72" t="s">
        <v>132</v>
      </c>
      <c r="E25" s="72" t="s">
        <v>97</v>
      </c>
      <c r="F25" s="72" t="s">
        <v>603</v>
      </c>
      <c r="G25" s="72" t="s">
        <v>498</v>
      </c>
      <c r="H25" s="72" t="s">
        <v>604</v>
      </c>
      <c r="I25" s="73">
        <v>2.2999999999999998</v>
      </c>
      <c r="J25" s="73">
        <v>0</v>
      </c>
      <c r="K25" s="72" t="s">
        <v>605</v>
      </c>
    </row>
    <row r="26" spans="1:11" x14ac:dyDescent="0.2">
      <c r="A26" s="72">
        <v>101020025</v>
      </c>
      <c r="B26" s="72" t="s">
        <v>606</v>
      </c>
      <c r="C26" s="72" t="s">
        <v>543</v>
      </c>
      <c r="D26" s="72" t="s">
        <v>130</v>
      </c>
      <c r="E26" s="72" t="s">
        <v>129</v>
      </c>
      <c r="F26" s="72" t="s">
        <v>607</v>
      </c>
      <c r="G26" s="72" t="s">
        <v>498</v>
      </c>
      <c r="H26" s="72" t="s">
        <v>608</v>
      </c>
      <c r="I26" s="73">
        <v>2.5</v>
      </c>
      <c r="J26" s="73">
        <v>0</v>
      </c>
      <c r="K26" s="72" t="s">
        <v>609</v>
      </c>
    </row>
    <row r="27" spans="1:11" x14ac:dyDescent="0.2">
      <c r="A27" s="72">
        <v>101020026</v>
      </c>
      <c r="B27" s="72" t="s">
        <v>610</v>
      </c>
      <c r="C27" s="72" t="s">
        <v>543</v>
      </c>
      <c r="D27" s="72" t="s">
        <v>138</v>
      </c>
      <c r="E27" s="72" t="s">
        <v>137</v>
      </c>
      <c r="F27" s="72" t="s">
        <v>611</v>
      </c>
      <c r="G27" s="72" t="s">
        <v>498</v>
      </c>
      <c r="H27" s="72" t="s">
        <v>612</v>
      </c>
      <c r="I27" s="73">
        <v>2.5</v>
      </c>
      <c r="J27" s="73">
        <v>0</v>
      </c>
      <c r="K27" s="72" t="s">
        <v>613</v>
      </c>
    </row>
    <row r="28" spans="1:11" x14ac:dyDescent="0.2">
      <c r="A28" s="72">
        <v>101020027</v>
      </c>
      <c r="B28" s="72" t="s">
        <v>614</v>
      </c>
      <c r="C28" s="72" t="s">
        <v>496</v>
      </c>
      <c r="D28" s="72" t="s">
        <v>383</v>
      </c>
      <c r="E28" s="72" t="s">
        <v>94</v>
      </c>
      <c r="F28" s="72" t="s">
        <v>615</v>
      </c>
      <c r="G28" s="72" t="s">
        <v>498</v>
      </c>
      <c r="H28" s="72" t="s">
        <v>616</v>
      </c>
      <c r="I28" s="73">
        <v>1.5</v>
      </c>
      <c r="J28" s="73">
        <v>0</v>
      </c>
      <c r="K28" s="72" t="s">
        <v>617</v>
      </c>
    </row>
    <row r="29" spans="1:11" x14ac:dyDescent="0.2">
      <c r="A29" s="72">
        <v>101020031</v>
      </c>
      <c r="B29" s="72" t="s">
        <v>618</v>
      </c>
      <c r="C29" s="72" t="s">
        <v>619</v>
      </c>
      <c r="D29" s="72" t="s">
        <v>134</v>
      </c>
      <c r="E29" s="72" t="s">
        <v>133</v>
      </c>
      <c r="F29" s="72" t="s">
        <v>620</v>
      </c>
      <c r="G29" s="72" t="s">
        <v>498</v>
      </c>
      <c r="H29" s="72" t="s">
        <v>621</v>
      </c>
      <c r="I29" s="73">
        <v>1</v>
      </c>
      <c r="J29" s="73">
        <v>0</v>
      </c>
      <c r="K29" s="72" t="s">
        <v>622</v>
      </c>
    </row>
    <row r="30" spans="1:11" x14ac:dyDescent="0.2">
      <c r="A30" s="72">
        <v>101020032</v>
      </c>
      <c r="B30" s="72" t="s">
        <v>623</v>
      </c>
      <c r="C30" s="72" t="s">
        <v>624</v>
      </c>
      <c r="D30" s="72" t="s">
        <v>385</v>
      </c>
      <c r="E30" s="72" t="s">
        <v>155</v>
      </c>
      <c r="F30" s="72" t="s">
        <v>625</v>
      </c>
      <c r="G30" s="72" t="s">
        <v>498</v>
      </c>
      <c r="H30" s="72" t="s">
        <v>626</v>
      </c>
      <c r="I30" s="73">
        <v>1.7</v>
      </c>
      <c r="J30" s="73">
        <v>0</v>
      </c>
      <c r="K30" s="72" t="s">
        <v>627</v>
      </c>
    </row>
    <row r="31" spans="1:11" x14ac:dyDescent="0.2">
      <c r="A31" s="72">
        <v>101020033</v>
      </c>
      <c r="B31" s="72" t="s">
        <v>628</v>
      </c>
      <c r="C31" s="72" t="s">
        <v>624</v>
      </c>
      <c r="D31" s="72" t="s">
        <v>386</v>
      </c>
      <c r="E31" s="72" t="s">
        <v>75</v>
      </c>
      <c r="F31" s="72" t="s">
        <v>629</v>
      </c>
      <c r="G31" s="72" t="s">
        <v>498</v>
      </c>
      <c r="H31" s="72" t="s">
        <v>630</v>
      </c>
      <c r="I31" s="73">
        <v>1.7</v>
      </c>
      <c r="J31" s="73">
        <v>0</v>
      </c>
      <c r="K31" s="72" t="s">
        <v>631</v>
      </c>
    </row>
    <row r="32" spans="1:11" x14ac:dyDescent="0.2">
      <c r="A32" s="72">
        <v>101020034</v>
      </c>
      <c r="B32" s="72" t="s">
        <v>632</v>
      </c>
      <c r="C32" s="72" t="s">
        <v>537</v>
      </c>
      <c r="D32" s="72" t="s">
        <v>388</v>
      </c>
      <c r="E32" s="72" t="s">
        <v>157</v>
      </c>
      <c r="F32" s="72" t="s">
        <v>633</v>
      </c>
      <c r="G32" s="72" t="s">
        <v>498</v>
      </c>
      <c r="H32" s="72" t="s">
        <v>634</v>
      </c>
      <c r="I32" s="73">
        <v>1.8</v>
      </c>
      <c r="J32" s="73">
        <v>0</v>
      </c>
      <c r="K32" s="72" t="s">
        <v>635</v>
      </c>
    </row>
    <row r="33" spans="1:11" x14ac:dyDescent="0.2">
      <c r="A33" s="72">
        <v>101020035</v>
      </c>
      <c r="B33" s="72" t="s">
        <v>636</v>
      </c>
      <c r="C33" s="71" t="s">
        <v>517</v>
      </c>
      <c r="D33" s="72" t="s">
        <v>637</v>
      </c>
      <c r="E33" s="72" t="s">
        <v>638</v>
      </c>
      <c r="F33" s="72" t="s">
        <v>639</v>
      </c>
      <c r="G33" s="72" t="s">
        <v>498</v>
      </c>
      <c r="H33" s="72" t="s">
        <v>499</v>
      </c>
      <c r="I33" s="73">
        <v>1.5</v>
      </c>
      <c r="J33" s="73">
        <v>0</v>
      </c>
      <c r="K33" s="71" t="s">
        <v>640</v>
      </c>
    </row>
    <row r="34" spans="1:11" x14ac:dyDescent="0.2">
      <c r="A34" s="72">
        <v>101020036</v>
      </c>
      <c r="B34" s="72" t="s">
        <v>641</v>
      </c>
      <c r="C34" s="71" t="s">
        <v>522</v>
      </c>
      <c r="D34" s="72" t="s">
        <v>123</v>
      </c>
      <c r="E34" s="72" t="s">
        <v>122</v>
      </c>
      <c r="F34" s="72" t="s">
        <v>642</v>
      </c>
      <c r="G34" s="72" t="s">
        <v>498</v>
      </c>
      <c r="H34" s="72" t="s">
        <v>499</v>
      </c>
      <c r="I34" s="73">
        <v>1.5</v>
      </c>
      <c r="J34" s="73">
        <v>0</v>
      </c>
      <c r="K34" s="71" t="s">
        <v>643</v>
      </c>
    </row>
    <row r="35" spans="1:11" x14ac:dyDescent="0.2">
      <c r="A35" s="72">
        <v>101020037</v>
      </c>
      <c r="B35" s="72" t="s">
        <v>644</v>
      </c>
      <c r="C35" s="71" t="s">
        <v>522</v>
      </c>
      <c r="D35" s="72" t="s">
        <v>645</v>
      </c>
      <c r="E35" s="72" t="s">
        <v>646</v>
      </c>
      <c r="F35" s="72" t="s">
        <v>647</v>
      </c>
      <c r="G35" s="72" t="s">
        <v>498</v>
      </c>
      <c r="H35" s="72" t="s">
        <v>499</v>
      </c>
      <c r="I35" s="73">
        <v>1.5</v>
      </c>
      <c r="J35" s="73">
        <v>0</v>
      </c>
      <c r="K35" s="71" t="s">
        <v>648</v>
      </c>
    </row>
    <row r="36" spans="1:11" x14ac:dyDescent="0.2">
      <c r="A36" s="72">
        <v>101020038</v>
      </c>
      <c r="B36" s="72" t="s">
        <v>649</v>
      </c>
      <c r="C36" s="71" t="s">
        <v>517</v>
      </c>
      <c r="D36" s="72" t="s">
        <v>116</v>
      </c>
      <c r="E36" s="72" t="s">
        <v>650</v>
      </c>
      <c r="F36" s="72" t="s">
        <v>651</v>
      </c>
      <c r="G36" s="72" t="s">
        <v>498</v>
      </c>
      <c r="H36" s="72" t="s">
        <v>499</v>
      </c>
      <c r="I36" s="73">
        <v>1.5</v>
      </c>
      <c r="J36" s="73">
        <v>0</v>
      </c>
      <c r="K36" s="71" t="s">
        <v>652</v>
      </c>
    </row>
    <row r="37" spans="1:11" x14ac:dyDescent="0.2">
      <c r="A37" s="72">
        <v>101020039</v>
      </c>
      <c r="B37" s="72" t="s">
        <v>653</v>
      </c>
      <c r="C37" s="71" t="s">
        <v>517</v>
      </c>
      <c r="D37" s="72" t="s">
        <v>654</v>
      </c>
      <c r="E37" s="72" t="s">
        <v>655</v>
      </c>
      <c r="F37" s="72" t="s">
        <v>656</v>
      </c>
      <c r="G37" s="72" t="s">
        <v>498</v>
      </c>
      <c r="H37" s="72" t="s">
        <v>499</v>
      </c>
      <c r="I37" s="73">
        <v>1.5</v>
      </c>
      <c r="J37" s="73">
        <v>0</v>
      </c>
      <c r="K37" s="71" t="s">
        <v>657</v>
      </c>
    </row>
    <row r="38" spans="1:11" x14ac:dyDescent="0.2">
      <c r="A38" s="72">
        <v>101020040</v>
      </c>
      <c r="B38" s="72" t="s">
        <v>658</v>
      </c>
      <c r="C38" s="71" t="s">
        <v>517</v>
      </c>
      <c r="D38" s="72" t="s">
        <v>118</v>
      </c>
      <c r="E38" s="72" t="s">
        <v>659</v>
      </c>
      <c r="F38" s="72" t="s">
        <v>660</v>
      </c>
      <c r="G38" s="72" t="s">
        <v>498</v>
      </c>
      <c r="H38" s="72" t="s">
        <v>499</v>
      </c>
      <c r="I38" s="73">
        <v>1.5</v>
      </c>
      <c r="J38" s="73">
        <v>0</v>
      </c>
      <c r="K38" s="71" t="s">
        <v>657</v>
      </c>
    </row>
    <row r="39" spans="1:11" x14ac:dyDescent="0.2">
      <c r="A39" s="72">
        <v>101020041</v>
      </c>
      <c r="B39" s="72" t="s">
        <v>661</v>
      </c>
      <c r="C39" s="71" t="s">
        <v>502</v>
      </c>
      <c r="D39" s="72" t="s">
        <v>662</v>
      </c>
      <c r="E39" s="72" t="s">
        <v>663</v>
      </c>
      <c r="F39" s="72" t="s">
        <v>664</v>
      </c>
      <c r="G39" s="72" t="s">
        <v>498</v>
      </c>
      <c r="H39" s="72" t="s">
        <v>499</v>
      </c>
      <c r="I39" s="73">
        <v>1.5</v>
      </c>
      <c r="J39" s="73">
        <v>0</v>
      </c>
      <c r="K39" s="71" t="s">
        <v>665</v>
      </c>
    </row>
    <row r="40" spans="1:11" x14ac:dyDescent="0.2">
      <c r="A40" s="72">
        <v>101020042</v>
      </c>
      <c r="B40" s="72" t="s">
        <v>666</v>
      </c>
      <c r="C40" s="71" t="s">
        <v>667</v>
      </c>
      <c r="D40" s="72" t="s">
        <v>668</v>
      </c>
      <c r="E40" s="72" t="s">
        <v>669</v>
      </c>
      <c r="F40" s="72" t="s">
        <v>670</v>
      </c>
      <c r="G40" s="72" t="s">
        <v>498</v>
      </c>
      <c r="H40" s="72" t="s">
        <v>499</v>
      </c>
      <c r="I40" s="73">
        <v>1.5</v>
      </c>
      <c r="J40" s="73">
        <v>0</v>
      </c>
      <c r="K40" s="71" t="s">
        <v>671</v>
      </c>
    </row>
    <row r="41" spans="1:11" x14ac:dyDescent="0.2">
      <c r="A41" s="72">
        <v>101020043</v>
      </c>
      <c r="B41" s="72" t="s">
        <v>672</v>
      </c>
      <c r="C41" s="71" t="s">
        <v>667</v>
      </c>
      <c r="D41" s="72" t="s">
        <v>111</v>
      </c>
      <c r="E41" s="72" t="s">
        <v>110</v>
      </c>
      <c r="F41" s="72" t="s">
        <v>673</v>
      </c>
      <c r="G41" s="72" t="s">
        <v>498</v>
      </c>
      <c r="H41" s="72" t="s">
        <v>499</v>
      </c>
      <c r="I41" s="73">
        <v>1.5</v>
      </c>
      <c r="J41" s="73">
        <v>0</v>
      </c>
      <c r="K41" s="71" t="s">
        <v>674</v>
      </c>
    </row>
    <row r="42" spans="1:11" x14ac:dyDescent="0.2">
      <c r="A42" s="72">
        <v>101020044</v>
      </c>
      <c r="B42" s="72" t="s">
        <v>675</v>
      </c>
      <c r="C42" s="72" t="s">
        <v>543</v>
      </c>
      <c r="D42" s="72" t="s">
        <v>676</v>
      </c>
      <c r="E42" s="72" t="s">
        <v>677</v>
      </c>
      <c r="F42" s="72" t="s">
        <v>678</v>
      </c>
      <c r="G42" s="72" t="s">
        <v>498</v>
      </c>
      <c r="H42" s="72" t="s">
        <v>499</v>
      </c>
      <c r="I42" s="73">
        <v>1.5</v>
      </c>
      <c r="J42" s="73">
        <v>0</v>
      </c>
      <c r="K42" s="72" t="s">
        <v>679</v>
      </c>
    </row>
    <row r="43" spans="1:11" x14ac:dyDescent="0.2">
      <c r="A43" s="72">
        <v>101020045</v>
      </c>
      <c r="B43" s="72" t="s">
        <v>680</v>
      </c>
      <c r="C43" s="71" t="s">
        <v>537</v>
      </c>
      <c r="D43" s="72" t="s">
        <v>681</v>
      </c>
      <c r="E43" s="72" t="s">
        <v>682</v>
      </c>
      <c r="F43" s="72" t="s">
        <v>683</v>
      </c>
      <c r="G43" s="72" t="s">
        <v>498</v>
      </c>
      <c r="H43" s="72" t="s">
        <v>499</v>
      </c>
      <c r="I43" s="73">
        <v>1.5</v>
      </c>
      <c r="J43" s="73">
        <v>0</v>
      </c>
      <c r="K43" s="71" t="s">
        <v>684</v>
      </c>
    </row>
    <row r="44" spans="1:11" x14ac:dyDescent="0.2">
      <c r="A44" s="72">
        <v>101020046</v>
      </c>
      <c r="B44" s="72" t="s">
        <v>685</v>
      </c>
      <c r="C44" s="71" t="s">
        <v>553</v>
      </c>
      <c r="D44" s="72" t="s">
        <v>114</v>
      </c>
      <c r="E44" s="72" t="s">
        <v>686</v>
      </c>
      <c r="F44" s="72" t="s">
        <v>687</v>
      </c>
      <c r="G44" s="72" t="s">
        <v>498</v>
      </c>
      <c r="H44" s="72" t="s">
        <v>499</v>
      </c>
      <c r="I44" s="73">
        <v>1.5</v>
      </c>
      <c r="J44" s="73">
        <v>0</v>
      </c>
      <c r="K44" s="71" t="s">
        <v>688</v>
      </c>
    </row>
    <row r="45" spans="1:11" x14ac:dyDescent="0.2">
      <c r="A45" s="72">
        <v>101020047</v>
      </c>
      <c r="B45" s="72" t="s">
        <v>689</v>
      </c>
      <c r="C45" s="71" t="s">
        <v>517</v>
      </c>
      <c r="D45" s="72" t="s">
        <v>690</v>
      </c>
      <c r="E45" s="72" t="s">
        <v>691</v>
      </c>
      <c r="F45" s="72" t="s">
        <v>692</v>
      </c>
      <c r="G45" s="72" t="s">
        <v>498</v>
      </c>
      <c r="H45" s="72" t="s">
        <v>499</v>
      </c>
      <c r="I45" s="73">
        <v>1.5</v>
      </c>
      <c r="J45" s="73">
        <v>0</v>
      </c>
      <c r="K45" s="71" t="s">
        <v>657</v>
      </c>
    </row>
    <row r="46" spans="1:11" x14ac:dyDescent="0.2">
      <c r="A46" s="72">
        <v>101020048</v>
      </c>
      <c r="B46" s="72" t="s">
        <v>693</v>
      </c>
      <c r="C46" s="71" t="s">
        <v>694</v>
      </c>
      <c r="D46" s="72" t="s">
        <v>695</v>
      </c>
      <c r="E46" s="72" t="s">
        <v>696</v>
      </c>
      <c r="F46" s="72" t="s">
        <v>697</v>
      </c>
      <c r="G46" s="72" t="s">
        <v>498</v>
      </c>
      <c r="H46" s="72" t="s">
        <v>499</v>
      </c>
      <c r="I46" s="73">
        <v>1.5</v>
      </c>
      <c r="J46" s="73">
        <v>0</v>
      </c>
      <c r="K46" s="71" t="s">
        <v>698</v>
      </c>
    </row>
    <row r="47" spans="1:11" x14ac:dyDescent="0.2">
      <c r="A47" s="72">
        <v>101020049</v>
      </c>
      <c r="B47" s="72" t="s">
        <v>699</v>
      </c>
      <c r="C47" s="71" t="s">
        <v>667</v>
      </c>
      <c r="D47" s="72" t="s">
        <v>700</v>
      </c>
      <c r="E47" s="72" t="s">
        <v>701</v>
      </c>
      <c r="F47" s="72" t="s">
        <v>702</v>
      </c>
      <c r="G47" s="72" t="s">
        <v>498</v>
      </c>
      <c r="H47" s="72" t="s">
        <v>499</v>
      </c>
      <c r="I47" s="73">
        <v>1.5</v>
      </c>
      <c r="J47" s="73">
        <v>0</v>
      </c>
      <c r="K47" s="71" t="s">
        <v>703</v>
      </c>
    </row>
    <row r="48" spans="1:11" x14ac:dyDescent="0.2">
      <c r="A48" s="72">
        <v>101020050</v>
      </c>
      <c r="B48" s="72" t="s">
        <v>704</v>
      </c>
      <c r="C48" s="71" t="s">
        <v>667</v>
      </c>
      <c r="D48" s="72" t="s">
        <v>705</v>
      </c>
      <c r="E48" s="72" t="s">
        <v>706</v>
      </c>
      <c r="F48" s="72" t="s">
        <v>707</v>
      </c>
      <c r="G48" s="72" t="s">
        <v>498</v>
      </c>
      <c r="H48" s="72" t="s">
        <v>499</v>
      </c>
      <c r="I48" s="73">
        <v>1.5</v>
      </c>
      <c r="J48" s="73">
        <v>0</v>
      </c>
      <c r="K48" s="71" t="s">
        <v>708</v>
      </c>
    </row>
    <row r="49" spans="1:11" x14ac:dyDescent="0.2">
      <c r="A49" s="72">
        <v>101020051</v>
      </c>
      <c r="B49" s="72" t="s">
        <v>709</v>
      </c>
      <c r="C49" s="72" t="s">
        <v>543</v>
      </c>
      <c r="D49" s="72" t="s">
        <v>710</v>
      </c>
      <c r="E49" s="72" t="s">
        <v>120</v>
      </c>
      <c r="F49" s="72" t="s">
        <v>711</v>
      </c>
      <c r="G49" s="72" t="s">
        <v>498</v>
      </c>
      <c r="H49" s="72" t="s">
        <v>499</v>
      </c>
      <c r="I49" s="73">
        <v>1.5</v>
      </c>
      <c r="J49" s="73">
        <v>0</v>
      </c>
      <c r="K49" s="72" t="s">
        <v>712</v>
      </c>
    </row>
    <row r="50" spans="1:11" x14ac:dyDescent="0.2">
      <c r="A50" s="72">
        <v>101020052</v>
      </c>
      <c r="B50" s="72" t="s">
        <v>713</v>
      </c>
      <c r="C50" s="71" t="s">
        <v>714</v>
      </c>
      <c r="D50" s="72" t="s">
        <v>449</v>
      </c>
      <c r="E50" s="72" t="s">
        <v>448</v>
      </c>
      <c r="F50" s="72" t="s">
        <v>715</v>
      </c>
      <c r="G50" s="72" t="s">
        <v>498</v>
      </c>
      <c r="H50" s="72" t="s">
        <v>499</v>
      </c>
      <c r="I50" s="73">
        <v>1.5</v>
      </c>
      <c r="J50" s="73">
        <v>0</v>
      </c>
      <c r="K50" s="71" t="s">
        <v>716</v>
      </c>
    </row>
    <row r="51" spans="1:11" x14ac:dyDescent="0.2">
      <c r="A51" s="72">
        <v>101020053</v>
      </c>
      <c r="B51" s="72" t="s">
        <v>717</v>
      </c>
      <c r="C51" s="71" t="s">
        <v>624</v>
      </c>
      <c r="D51" s="72" t="s">
        <v>718</v>
      </c>
      <c r="E51" s="72" t="s">
        <v>719</v>
      </c>
      <c r="F51" s="72" t="s">
        <v>720</v>
      </c>
      <c r="G51" s="72" t="s">
        <v>498</v>
      </c>
      <c r="H51" s="72" t="s">
        <v>499</v>
      </c>
      <c r="I51" s="73">
        <v>1.5</v>
      </c>
      <c r="J51" s="73">
        <v>0</v>
      </c>
      <c r="K51" s="71" t="s">
        <v>721</v>
      </c>
    </row>
    <row r="52" spans="1:11" x14ac:dyDescent="0.2">
      <c r="A52" s="72">
        <v>101020054</v>
      </c>
      <c r="B52" s="72" t="s">
        <v>722</v>
      </c>
      <c r="C52" s="71" t="s">
        <v>537</v>
      </c>
      <c r="D52" s="72" t="s">
        <v>723</v>
      </c>
      <c r="E52" s="72" t="s">
        <v>724</v>
      </c>
      <c r="F52" s="72" t="s">
        <v>725</v>
      </c>
      <c r="G52" s="72" t="s">
        <v>498</v>
      </c>
      <c r="H52" s="72" t="s">
        <v>499</v>
      </c>
      <c r="I52" s="73">
        <v>1.5</v>
      </c>
      <c r="J52" s="73">
        <v>0</v>
      </c>
      <c r="K52" s="71" t="s">
        <v>726</v>
      </c>
    </row>
    <row r="53" spans="1:11" x14ac:dyDescent="0.2">
      <c r="A53" s="72">
        <v>101020055</v>
      </c>
      <c r="B53" s="72" t="s">
        <v>727</v>
      </c>
      <c r="C53" s="71" t="s">
        <v>502</v>
      </c>
      <c r="D53" s="72" t="s">
        <v>728</v>
      </c>
      <c r="E53" s="72" t="s">
        <v>729</v>
      </c>
      <c r="F53" s="72" t="s">
        <v>730</v>
      </c>
      <c r="G53" s="72" t="s">
        <v>498</v>
      </c>
      <c r="H53" s="72" t="s">
        <v>499</v>
      </c>
      <c r="I53" s="73">
        <v>1.5</v>
      </c>
      <c r="J53" s="73">
        <v>0</v>
      </c>
      <c r="K53" s="71" t="s">
        <v>731</v>
      </c>
    </row>
    <row r="54" spans="1:11" x14ac:dyDescent="0.2">
      <c r="A54" s="72">
        <v>101020056</v>
      </c>
      <c r="B54" s="72" t="s">
        <v>732</v>
      </c>
      <c r="C54" s="71" t="s">
        <v>733</v>
      </c>
      <c r="D54" s="72" t="s">
        <v>113</v>
      </c>
      <c r="E54" s="72" t="s">
        <v>112</v>
      </c>
      <c r="F54" s="72" t="s">
        <v>734</v>
      </c>
      <c r="G54" s="72" t="s">
        <v>498</v>
      </c>
      <c r="H54" s="72" t="s">
        <v>499</v>
      </c>
      <c r="I54" s="73">
        <v>1.5</v>
      </c>
      <c r="J54" s="73">
        <v>0</v>
      </c>
      <c r="K54" s="71" t="s">
        <v>735</v>
      </c>
    </row>
    <row r="55" spans="1:11" x14ac:dyDescent="0.2">
      <c r="A55" s="72">
        <v>101020057</v>
      </c>
      <c r="B55" s="72" t="s">
        <v>736</v>
      </c>
      <c r="C55" s="71" t="s">
        <v>714</v>
      </c>
      <c r="D55" s="72" t="s">
        <v>737</v>
      </c>
      <c r="E55" s="72" t="s">
        <v>738</v>
      </c>
      <c r="F55" s="72" t="s">
        <v>739</v>
      </c>
      <c r="G55" s="72" t="s">
        <v>498</v>
      </c>
      <c r="H55" s="72" t="s">
        <v>499</v>
      </c>
      <c r="I55" s="73">
        <v>1.5</v>
      </c>
      <c r="J55" s="73">
        <v>0</v>
      </c>
      <c r="K55" s="71" t="s">
        <v>740</v>
      </c>
    </row>
    <row r="56" spans="1:11" x14ac:dyDescent="0.2">
      <c r="A56" s="72">
        <v>101020058</v>
      </c>
      <c r="B56" s="72" t="s">
        <v>741</v>
      </c>
      <c r="C56" s="71" t="s">
        <v>714</v>
      </c>
      <c r="D56" s="72" t="s">
        <v>742</v>
      </c>
      <c r="E56" s="72" t="s">
        <v>743</v>
      </c>
      <c r="F56" s="72" t="s">
        <v>744</v>
      </c>
      <c r="G56" s="72" t="s">
        <v>498</v>
      </c>
      <c r="H56" s="72" t="s">
        <v>499</v>
      </c>
      <c r="I56" s="73">
        <v>1.5</v>
      </c>
      <c r="J56" s="73">
        <v>0</v>
      </c>
      <c r="K56" s="71" t="s">
        <v>740</v>
      </c>
    </row>
    <row r="57" spans="1:11" x14ac:dyDescent="0.2">
      <c r="A57" s="72">
        <v>101020059</v>
      </c>
      <c r="B57" s="72" t="s">
        <v>745</v>
      </c>
      <c r="C57" s="71" t="s">
        <v>714</v>
      </c>
      <c r="D57" s="72" t="s">
        <v>746</v>
      </c>
      <c r="E57" s="72" t="s">
        <v>747</v>
      </c>
      <c r="F57" s="72" t="s">
        <v>748</v>
      </c>
      <c r="G57" s="72" t="s">
        <v>498</v>
      </c>
      <c r="H57" s="72" t="s">
        <v>499</v>
      </c>
      <c r="I57" s="73">
        <v>1.5</v>
      </c>
      <c r="J57" s="73">
        <v>0</v>
      </c>
      <c r="K57" s="71" t="s">
        <v>740</v>
      </c>
    </row>
    <row r="58" spans="1:11" x14ac:dyDescent="0.2">
      <c r="A58" s="72">
        <v>101020060</v>
      </c>
      <c r="B58" s="72" t="s">
        <v>749</v>
      </c>
      <c r="C58" s="72" t="s">
        <v>543</v>
      </c>
      <c r="D58" s="72" t="s">
        <v>750</v>
      </c>
      <c r="E58" s="72" t="s">
        <v>751</v>
      </c>
      <c r="F58" s="72" t="s">
        <v>752</v>
      </c>
      <c r="G58" s="72" t="s">
        <v>498</v>
      </c>
      <c r="H58" s="72" t="s">
        <v>499</v>
      </c>
      <c r="I58" s="73">
        <v>1.5</v>
      </c>
      <c r="J58" s="73">
        <v>0</v>
      </c>
      <c r="K58" s="72" t="s">
        <v>753</v>
      </c>
    </row>
    <row r="59" spans="1:11" x14ac:dyDescent="0.2">
      <c r="A59" s="72">
        <v>101020061</v>
      </c>
      <c r="B59" s="72" t="s">
        <v>754</v>
      </c>
      <c r="C59" s="71" t="s">
        <v>537</v>
      </c>
      <c r="D59" s="72" t="s">
        <v>755</v>
      </c>
      <c r="E59" s="72" t="s">
        <v>756</v>
      </c>
      <c r="F59" s="72" t="s">
        <v>757</v>
      </c>
      <c r="G59" s="72" t="s">
        <v>498</v>
      </c>
      <c r="H59" s="72" t="s">
        <v>499</v>
      </c>
      <c r="I59" s="73">
        <v>1.5</v>
      </c>
      <c r="J59" s="73">
        <v>0</v>
      </c>
      <c r="K59" s="71" t="s">
        <v>758</v>
      </c>
    </row>
    <row r="60" spans="1:11" x14ac:dyDescent="0.2">
      <c r="A60" s="72">
        <v>101020062</v>
      </c>
      <c r="B60" s="72" t="s">
        <v>759</v>
      </c>
      <c r="C60" s="71" t="s">
        <v>537</v>
      </c>
      <c r="D60" s="72" t="s">
        <v>760</v>
      </c>
      <c r="E60" s="72" t="s">
        <v>761</v>
      </c>
      <c r="F60" s="72" t="s">
        <v>762</v>
      </c>
      <c r="G60" s="72" t="s">
        <v>498</v>
      </c>
      <c r="H60" s="72" t="s">
        <v>499</v>
      </c>
      <c r="I60" s="73">
        <v>1.5</v>
      </c>
      <c r="J60" s="73">
        <v>0</v>
      </c>
      <c r="K60" s="71" t="s">
        <v>763</v>
      </c>
    </row>
    <row r="61" spans="1:11" x14ac:dyDescent="0.2">
      <c r="A61" s="72">
        <v>101020063</v>
      </c>
      <c r="B61" s="72" t="s">
        <v>764</v>
      </c>
      <c r="C61" s="71" t="s">
        <v>537</v>
      </c>
      <c r="D61" s="72" t="s">
        <v>765</v>
      </c>
      <c r="E61" s="72" t="s">
        <v>766</v>
      </c>
      <c r="F61" s="72" t="s">
        <v>767</v>
      </c>
      <c r="G61" s="72" t="s">
        <v>498</v>
      </c>
      <c r="H61" s="72" t="s">
        <v>499</v>
      </c>
      <c r="I61" s="73">
        <v>1.5</v>
      </c>
      <c r="J61" s="73">
        <v>0</v>
      </c>
      <c r="K61" s="71" t="s">
        <v>768</v>
      </c>
    </row>
    <row r="62" spans="1:11" x14ac:dyDescent="0.2">
      <c r="A62" s="72">
        <v>101020064</v>
      </c>
      <c r="B62" s="72" t="s">
        <v>769</v>
      </c>
      <c r="C62" s="71" t="s">
        <v>537</v>
      </c>
      <c r="D62" s="72" t="s">
        <v>770</v>
      </c>
      <c r="E62" s="72" t="s">
        <v>155</v>
      </c>
      <c r="F62" s="72" t="s">
        <v>771</v>
      </c>
      <c r="G62" s="72" t="s">
        <v>498</v>
      </c>
      <c r="H62" s="72" t="s">
        <v>499</v>
      </c>
      <c r="I62" s="73">
        <v>1.5</v>
      </c>
      <c r="J62" s="73">
        <v>0</v>
      </c>
      <c r="K62" s="71" t="s">
        <v>772</v>
      </c>
    </row>
    <row r="63" spans="1:11" x14ac:dyDescent="0.2">
      <c r="A63" s="72">
        <v>101020065</v>
      </c>
      <c r="B63" s="72" t="s">
        <v>773</v>
      </c>
      <c r="C63" s="71" t="s">
        <v>502</v>
      </c>
      <c r="D63" s="72" t="s">
        <v>774</v>
      </c>
      <c r="E63" s="72" t="s">
        <v>775</v>
      </c>
      <c r="F63" s="72" t="s">
        <v>776</v>
      </c>
      <c r="G63" s="72" t="s">
        <v>498</v>
      </c>
      <c r="H63" s="72" t="s">
        <v>499</v>
      </c>
      <c r="I63" s="73">
        <v>1.5</v>
      </c>
      <c r="J63" s="73">
        <v>0</v>
      </c>
      <c r="K63" s="71" t="s">
        <v>777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Q28" sqref="Q28"/>
    </sheetView>
  </sheetViews>
  <sheetFormatPr defaultRowHeight="14.25" x14ac:dyDescent="0.2"/>
  <cols>
    <col min="1" max="1" width="15.125" bestFit="1" customWidth="1"/>
    <col min="2" max="2" width="25.625" bestFit="1" customWidth="1"/>
    <col min="3" max="3" width="18.875" customWidth="1"/>
    <col min="5" max="5" width="9.875" bestFit="1" customWidth="1"/>
  </cols>
  <sheetData>
    <row r="1" spans="1:7" x14ac:dyDescent="0.2">
      <c r="A1" s="58" t="s">
        <v>105</v>
      </c>
      <c r="B1" s="58" t="s">
        <v>106</v>
      </c>
      <c r="C1" s="58" t="s">
        <v>107</v>
      </c>
      <c r="D1" s="58" t="s">
        <v>108</v>
      </c>
      <c r="E1" s="58" t="s">
        <v>109</v>
      </c>
      <c r="F1" s="58" t="s">
        <v>3</v>
      </c>
      <c r="G1" s="58" t="s">
        <v>4</v>
      </c>
    </row>
    <row r="2" spans="1:7" x14ac:dyDescent="0.2">
      <c r="A2">
        <v>9</v>
      </c>
      <c r="B2">
        <v>1</v>
      </c>
      <c r="C2" t="s">
        <v>110</v>
      </c>
      <c r="D2" t="s">
        <v>111</v>
      </c>
      <c r="E2" s="59">
        <v>150</v>
      </c>
      <c r="F2">
        <v>300</v>
      </c>
      <c r="G2">
        <v>45000</v>
      </c>
    </row>
    <row r="3" spans="1:7" x14ac:dyDescent="0.2">
      <c r="A3">
        <v>9</v>
      </c>
      <c r="B3">
        <v>2</v>
      </c>
      <c r="C3" t="s">
        <v>112</v>
      </c>
      <c r="D3" t="s">
        <v>113</v>
      </c>
      <c r="E3" s="59">
        <v>60</v>
      </c>
      <c r="F3">
        <v>10</v>
      </c>
      <c r="G3">
        <v>600</v>
      </c>
    </row>
    <row r="4" spans="1:7" x14ac:dyDescent="0.2">
      <c r="A4">
        <v>9</v>
      </c>
      <c r="B4">
        <v>3</v>
      </c>
      <c r="C4" t="s">
        <v>448</v>
      </c>
      <c r="D4" t="s">
        <v>449</v>
      </c>
      <c r="E4" s="59">
        <v>50</v>
      </c>
      <c r="F4">
        <v>10.06</v>
      </c>
      <c r="G4">
        <v>503</v>
      </c>
    </row>
    <row r="5" spans="1:7" x14ac:dyDescent="0.2">
      <c r="A5">
        <v>9</v>
      </c>
      <c r="B5">
        <v>4</v>
      </c>
      <c r="C5" t="s">
        <v>450</v>
      </c>
      <c r="D5" t="s">
        <v>114</v>
      </c>
      <c r="E5" s="59">
        <v>25</v>
      </c>
      <c r="F5">
        <v>6</v>
      </c>
      <c r="G5">
        <v>150</v>
      </c>
    </row>
    <row r="6" spans="1:7" x14ac:dyDescent="0.2">
      <c r="A6">
        <v>9</v>
      </c>
      <c r="B6">
        <v>5</v>
      </c>
      <c r="C6" t="s">
        <v>115</v>
      </c>
      <c r="D6" t="s">
        <v>116</v>
      </c>
      <c r="E6" s="59">
        <v>50</v>
      </c>
      <c r="F6">
        <v>2.46</v>
      </c>
      <c r="G6">
        <v>123</v>
      </c>
    </row>
    <row r="7" spans="1:7" x14ac:dyDescent="0.2">
      <c r="A7">
        <v>9</v>
      </c>
      <c r="B7">
        <v>6</v>
      </c>
      <c r="C7" t="s">
        <v>96</v>
      </c>
      <c r="D7" t="s">
        <v>117</v>
      </c>
      <c r="E7" s="59">
        <v>20</v>
      </c>
      <c r="F7">
        <v>6</v>
      </c>
      <c r="G7">
        <v>120</v>
      </c>
    </row>
    <row r="8" spans="1:7" x14ac:dyDescent="0.2">
      <c r="A8">
        <v>9</v>
      </c>
      <c r="B8">
        <v>7</v>
      </c>
      <c r="C8" t="s">
        <v>98</v>
      </c>
      <c r="D8" t="s">
        <v>119</v>
      </c>
      <c r="E8" s="59">
        <v>5</v>
      </c>
      <c r="F8">
        <v>17.95</v>
      </c>
      <c r="G8">
        <v>89.75</v>
      </c>
    </row>
    <row r="9" spans="1:7" x14ac:dyDescent="0.2">
      <c r="A9">
        <v>8</v>
      </c>
      <c r="B9">
        <v>1</v>
      </c>
      <c r="C9" t="s">
        <v>120</v>
      </c>
      <c r="D9" t="s">
        <v>121</v>
      </c>
      <c r="E9" s="59">
        <v>10</v>
      </c>
      <c r="F9">
        <v>8</v>
      </c>
      <c r="G9">
        <v>80</v>
      </c>
    </row>
    <row r="10" spans="1:7" x14ac:dyDescent="0.2">
      <c r="A10">
        <v>8</v>
      </c>
      <c r="B10">
        <v>2</v>
      </c>
      <c r="C10" t="s">
        <v>122</v>
      </c>
      <c r="D10" t="s">
        <v>123</v>
      </c>
      <c r="E10" s="59">
        <v>4</v>
      </c>
      <c r="F10">
        <v>17.95</v>
      </c>
      <c r="G10">
        <v>71.8</v>
      </c>
    </row>
    <row r="11" spans="1:7" x14ac:dyDescent="0.2">
      <c r="E11" s="59"/>
    </row>
    <row r="12" spans="1:7" x14ac:dyDescent="0.2">
      <c r="E12" s="59"/>
    </row>
    <row r="13" spans="1:7" x14ac:dyDescent="0.2">
      <c r="E13" s="59"/>
    </row>
    <row r="14" spans="1:7" x14ac:dyDescent="0.2">
      <c r="E14" s="59"/>
    </row>
    <row r="15" spans="1:7" x14ac:dyDescent="0.2">
      <c r="E15" s="59"/>
    </row>
    <row r="16" spans="1:7" x14ac:dyDescent="0.2">
      <c r="E16" s="59"/>
    </row>
    <row r="17" spans="5:5" x14ac:dyDescent="0.2">
      <c r="E17" s="59"/>
    </row>
    <row r="18" spans="5:5" x14ac:dyDescent="0.2">
      <c r="E18" s="59"/>
    </row>
    <row r="19" spans="5:5" x14ac:dyDescent="0.2">
      <c r="E19" s="59"/>
    </row>
    <row r="20" spans="5:5" x14ac:dyDescent="0.2">
      <c r="E20" s="59"/>
    </row>
    <row r="21" spans="5:5" x14ac:dyDescent="0.2">
      <c r="E21" s="59"/>
    </row>
    <row r="22" spans="5:5" x14ac:dyDescent="0.2">
      <c r="E22" s="59"/>
    </row>
    <row r="23" spans="5:5" x14ac:dyDescent="0.2">
      <c r="E23" s="59"/>
    </row>
    <row r="24" spans="5:5" x14ac:dyDescent="0.2">
      <c r="E24" s="59"/>
    </row>
    <row r="25" spans="5:5" x14ac:dyDescent="0.2">
      <c r="E25" s="59"/>
    </row>
    <row r="26" spans="5:5" x14ac:dyDescent="0.2">
      <c r="E26" s="59"/>
    </row>
    <row r="27" spans="5:5" x14ac:dyDescent="0.2">
      <c r="E27" s="59"/>
    </row>
    <row r="28" spans="5:5" x14ac:dyDescent="0.2">
      <c r="E28" s="59"/>
    </row>
    <row r="29" spans="5:5" x14ac:dyDescent="0.2">
      <c r="E29" s="59"/>
    </row>
    <row r="30" spans="5:5" x14ac:dyDescent="0.2">
      <c r="E30" s="59"/>
    </row>
    <row r="31" spans="5:5" x14ac:dyDescent="0.2">
      <c r="E31" s="59"/>
    </row>
    <row r="32" spans="5:5" x14ac:dyDescent="0.2">
      <c r="E32" s="59"/>
    </row>
    <row r="33" spans="5:5" x14ac:dyDescent="0.2">
      <c r="E33" s="59"/>
    </row>
    <row r="34" spans="5:5" x14ac:dyDescent="0.2">
      <c r="E34" s="59"/>
    </row>
    <row r="35" spans="5:5" x14ac:dyDescent="0.2">
      <c r="E35" s="59"/>
    </row>
    <row r="36" spans="5:5" x14ac:dyDescent="0.2">
      <c r="E36" s="59"/>
    </row>
    <row r="37" spans="5:5" x14ac:dyDescent="0.2">
      <c r="E37" s="59"/>
    </row>
    <row r="38" spans="5:5" x14ac:dyDescent="0.2">
      <c r="E38" s="59"/>
    </row>
    <row r="39" spans="5:5" x14ac:dyDescent="0.2">
      <c r="E39" s="59"/>
    </row>
    <row r="40" spans="5:5" x14ac:dyDescent="0.2">
      <c r="E40" s="59"/>
    </row>
    <row r="41" spans="5:5" x14ac:dyDescent="0.2">
      <c r="E41" s="59"/>
    </row>
    <row r="42" spans="5:5" x14ac:dyDescent="0.2">
      <c r="E42" s="59"/>
    </row>
    <row r="43" spans="5:5" x14ac:dyDescent="0.2">
      <c r="E43" s="59"/>
    </row>
    <row r="44" spans="5:5" x14ac:dyDescent="0.2">
      <c r="E44" s="59"/>
    </row>
    <row r="45" spans="5:5" x14ac:dyDescent="0.2">
      <c r="E45" s="59"/>
    </row>
    <row r="46" spans="5:5" x14ac:dyDescent="0.2">
      <c r="E46" s="59"/>
    </row>
    <row r="47" spans="5:5" x14ac:dyDescent="0.2">
      <c r="E47" s="59"/>
    </row>
    <row r="48" spans="5:5" x14ac:dyDescent="0.2">
      <c r="E48" s="59"/>
    </row>
    <row r="49" spans="5:5" x14ac:dyDescent="0.2">
      <c r="E49" s="59"/>
    </row>
    <row r="50" spans="5:5" x14ac:dyDescent="0.2">
      <c r="E50" s="59"/>
    </row>
    <row r="51" spans="5:5" x14ac:dyDescent="0.2">
      <c r="E51" s="59"/>
    </row>
    <row r="52" spans="5:5" x14ac:dyDescent="0.2">
      <c r="E52" s="59"/>
    </row>
    <row r="53" spans="5:5" x14ac:dyDescent="0.2">
      <c r="E53" s="59"/>
    </row>
    <row r="54" spans="5:5" x14ac:dyDescent="0.2">
      <c r="E54" s="59"/>
    </row>
    <row r="55" spans="5:5" x14ac:dyDescent="0.2">
      <c r="E55" s="59"/>
    </row>
    <row r="56" spans="5:5" x14ac:dyDescent="0.2">
      <c r="E56" s="59"/>
    </row>
    <row r="57" spans="5:5" x14ac:dyDescent="0.2">
      <c r="E57" s="59"/>
    </row>
    <row r="58" spans="5:5" x14ac:dyDescent="0.2">
      <c r="E58" s="59"/>
    </row>
    <row r="59" spans="5:5" x14ac:dyDescent="0.2">
      <c r="E59" s="59"/>
    </row>
    <row r="60" spans="5:5" x14ac:dyDescent="0.2">
      <c r="E60" s="59"/>
    </row>
    <row r="61" spans="5:5" x14ac:dyDescent="0.2">
      <c r="E61" s="59"/>
    </row>
    <row r="62" spans="5:5" x14ac:dyDescent="0.2">
      <c r="E62" s="59"/>
    </row>
    <row r="63" spans="5:5" x14ac:dyDescent="0.2">
      <c r="E63" s="59"/>
    </row>
    <row r="64" spans="5:5" x14ac:dyDescent="0.2">
      <c r="E64" s="59"/>
    </row>
    <row r="65" spans="5:5" x14ac:dyDescent="0.2">
      <c r="E65" s="59"/>
    </row>
    <row r="66" spans="5:5" x14ac:dyDescent="0.2">
      <c r="E66" s="59"/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A1:F55"/>
  <sheetViews>
    <sheetView workbookViewId="0">
      <selection activeCell="G37" sqref="G37"/>
    </sheetView>
  </sheetViews>
  <sheetFormatPr defaultRowHeight="14.25" x14ac:dyDescent="0.2"/>
  <cols>
    <col min="1" max="1" width="34.125" bestFit="1" customWidth="1"/>
    <col min="2" max="2" width="16.25" customWidth="1"/>
    <col min="3" max="3" width="11.375" customWidth="1"/>
  </cols>
  <sheetData>
    <row r="1" spans="1:6" s="1" customFormat="1" x14ac:dyDescent="0.2">
      <c r="A1" s="56" t="s">
        <v>160</v>
      </c>
      <c r="B1" s="56" t="s">
        <v>0</v>
      </c>
      <c r="C1" s="56" t="s">
        <v>161</v>
      </c>
      <c r="D1" s="56" t="s">
        <v>162</v>
      </c>
      <c r="E1" s="56" t="s">
        <v>163</v>
      </c>
      <c r="F1" s="56" t="s">
        <v>164</v>
      </c>
    </row>
    <row r="2" spans="1:6" x14ac:dyDescent="0.2">
      <c r="A2" s="57" t="s">
        <v>165</v>
      </c>
      <c r="B2" s="57" t="s">
        <v>139</v>
      </c>
      <c r="C2" s="57" t="s">
        <v>166</v>
      </c>
      <c r="D2" s="57">
        <v>1</v>
      </c>
      <c r="E2" s="57">
        <v>28</v>
      </c>
      <c r="F2" s="57">
        <v>46</v>
      </c>
    </row>
    <row r="3" spans="1:6" x14ac:dyDescent="0.2">
      <c r="A3" s="57" t="s">
        <v>167</v>
      </c>
      <c r="B3" s="57" t="s">
        <v>139</v>
      </c>
      <c r="C3" s="57" t="s">
        <v>168</v>
      </c>
      <c r="D3" s="57">
        <v>1</v>
      </c>
      <c r="E3" s="57">
        <v>46</v>
      </c>
      <c r="F3" s="57">
        <v>60</v>
      </c>
    </row>
    <row r="4" spans="1:6" x14ac:dyDescent="0.2">
      <c r="A4" s="57" t="s">
        <v>169</v>
      </c>
      <c r="B4" s="57" t="s">
        <v>139</v>
      </c>
      <c r="C4" s="57" t="s">
        <v>170</v>
      </c>
      <c r="D4" s="57">
        <v>1</v>
      </c>
      <c r="E4" s="57">
        <v>60</v>
      </c>
      <c r="F4" s="57">
        <v>70</v>
      </c>
    </row>
    <row r="5" spans="1:6" x14ac:dyDescent="0.2">
      <c r="A5" s="57" t="s">
        <v>171</v>
      </c>
      <c r="B5" s="57" t="s">
        <v>139</v>
      </c>
      <c r="C5" s="57" t="s">
        <v>172</v>
      </c>
      <c r="D5" s="57">
        <v>1</v>
      </c>
      <c r="E5" s="57">
        <v>70</v>
      </c>
      <c r="F5" s="57">
        <v>77</v>
      </c>
    </row>
    <row r="6" spans="1:6" x14ac:dyDescent="0.2">
      <c r="A6" s="57" t="s">
        <v>173</v>
      </c>
      <c r="B6" s="57" t="s">
        <v>174</v>
      </c>
      <c r="C6" s="57" t="s">
        <v>166</v>
      </c>
      <c r="D6" s="57">
        <v>1</v>
      </c>
      <c r="E6" s="57">
        <v>12</v>
      </c>
      <c r="F6" s="57">
        <v>20</v>
      </c>
    </row>
    <row r="7" spans="1:6" x14ac:dyDescent="0.2">
      <c r="A7" s="57" t="s">
        <v>175</v>
      </c>
      <c r="B7" s="57" t="s">
        <v>174</v>
      </c>
      <c r="C7" s="57" t="s">
        <v>168</v>
      </c>
      <c r="D7" s="57">
        <v>1</v>
      </c>
      <c r="E7" s="57">
        <v>20</v>
      </c>
      <c r="F7" s="57">
        <v>26</v>
      </c>
    </row>
    <row r="8" spans="1:6" x14ac:dyDescent="0.2">
      <c r="A8" s="57" t="s">
        <v>176</v>
      </c>
      <c r="B8" s="57" t="s">
        <v>174</v>
      </c>
      <c r="C8" s="57" t="s">
        <v>170</v>
      </c>
      <c r="D8" s="57">
        <v>1</v>
      </c>
      <c r="E8" s="57">
        <v>26</v>
      </c>
      <c r="F8" s="57">
        <v>30</v>
      </c>
    </row>
    <row r="9" spans="1:6" x14ac:dyDescent="0.2">
      <c r="A9" s="57" t="s">
        <v>177</v>
      </c>
      <c r="B9" s="57" t="s">
        <v>174</v>
      </c>
      <c r="C9" s="57" t="s">
        <v>172</v>
      </c>
      <c r="D9" s="57">
        <v>1</v>
      </c>
      <c r="E9" s="57">
        <v>30</v>
      </c>
      <c r="F9" s="57">
        <v>33</v>
      </c>
    </row>
    <row r="10" spans="1:6" x14ac:dyDescent="0.2">
      <c r="A10" s="57" t="s">
        <v>178</v>
      </c>
      <c r="B10" s="57" t="s">
        <v>179</v>
      </c>
      <c r="C10" s="57" t="s">
        <v>166</v>
      </c>
      <c r="D10" s="57">
        <v>1</v>
      </c>
      <c r="E10" s="57">
        <v>12</v>
      </c>
      <c r="F10" s="57">
        <v>20</v>
      </c>
    </row>
    <row r="11" spans="1:6" x14ac:dyDescent="0.2">
      <c r="A11" s="57" t="s">
        <v>180</v>
      </c>
      <c r="B11" s="57" t="s">
        <v>179</v>
      </c>
      <c r="C11" s="57" t="s">
        <v>168</v>
      </c>
      <c r="D11" s="57">
        <v>1</v>
      </c>
      <c r="E11" s="57">
        <v>20</v>
      </c>
      <c r="F11" s="57">
        <v>26</v>
      </c>
    </row>
    <row r="12" spans="1:6" x14ac:dyDescent="0.2">
      <c r="A12" s="57" t="s">
        <v>181</v>
      </c>
      <c r="B12" s="57" t="s">
        <v>179</v>
      </c>
      <c r="C12" s="57" t="s">
        <v>170</v>
      </c>
      <c r="D12" s="57">
        <v>1</v>
      </c>
      <c r="E12" s="57">
        <v>26</v>
      </c>
      <c r="F12" s="57">
        <v>31</v>
      </c>
    </row>
    <row r="13" spans="1:6" x14ac:dyDescent="0.2">
      <c r="A13" s="57" t="s">
        <v>182</v>
      </c>
      <c r="B13" s="57" t="s">
        <v>183</v>
      </c>
      <c r="C13" s="57" t="s">
        <v>184</v>
      </c>
      <c r="D13" s="57">
        <v>1</v>
      </c>
      <c r="E13" s="57">
        <v>12</v>
      </c>
      <c r="F13" s="57">
        <v>20</v>
      </c>
    </row>
    <row r="14" spans="1:6" x14ac:dyDescent="0.2">
      <c r="A14" s="57" t="s">
        <v>185</v>
      </c>
      <c r="B14" s="57" t="s">
        <v>183</v>
      </c>
      <c r="C14" s="57" t="s">
        <v>166</v>
      </c>
      <c r="D14" s="57">
        <v>1</v>
      </c>
      <c r="E14" s="57">
        <v>20</v>
      </c>
      <c r="F14" s="57">
        <v>32</v>
      </c>
    </row>
    <row r="15" spans="1:6" x14ac:dyDescent="0.2">
      <c r="A15" s="57" t="s">
        <v>186</v>
      </c>
      <c r="B15" s="57" t="s">
        <v>187</v>
      </c>
      <c r="C15" s="57" t="s">
        <v>184</v>
      </c>
      <c r="D15" s="57">
        <v>1</v>
      </c>
      <c r="E15" s="57">
        <v>13</v>
      </c>
      <c r="F15" s="57">
        <v>21</v>
      </c>
    </row>
    <row r="16" spans="1:6" x14ac:dyDescent="0.2">
      <c r="A16" s="57" t="s">
        <v>188</v>
      </c>
      <c r="B16" s="57" t="s">
        <v>187</v>
      </c>
      <c r="C16" s="57" t="s">
        <v>166</v>
      </c>
      <c r="D16" s="57">
        <v>1</v>
      </c>
      <c r="E16" s="57">
        <v>21</v>
      </c>
      <c r="F16" s="57">
        <v>34</v>
      </c>
    </row>
    <row r="17" spans="1:6" x14ac:dyDescent="0.2">
      <c r="A17" s="57" t="s">
        <v>189</v>
      </c>
      <c r="B17" s="57" t="s">
        <v>190</v>
      </c>
      <c r="C17" s="57" t="s">
        <v>184</v>
      </c>
      <c r="D17" s="57">
        <v>1</v>
      </c>
      <c r="E17" s="57">
        <v>10</v>
      </c>
      <c r="F17" s="57">
        <v>12</v>
      </c>
    </row>
    <row r="18" spans="1:6" x14ac:dyDescent="0.2">
      <c r="A18" s="57" t="s">
        <v>191</v>
      </c>
      <c r="B18" s="57" t="s">
        <v>190</v>
      </c>
      <c r="C18" s="57" t="s">
        <v>166</v>
      </c>
      <c r="D18" s="57">
        <v>1</v>
      </c>
      <c r="E18" s="57">
        <v>12</v>
      </c>
      <c r="F18" s="57">
        <v>15</v>
      </c>
    </row>
    <row r="19" spans="1:6" x14ac:dyDescent="0.2">
      <c r="A19" s="57" t="s">
        <v>192</v>
      </c>
      <c r="B19" s="57" t="s">
        <v>193</v>
      </c>
      <c r="C19" s="57" t="s">
        <v>184</v>
      </c>
      <c r="D19" s="57">
        <v>1</v>
      </c>
      <c r="E19" s="57">
        <v>19</v>
      </c>
      <c r="F19" s="57">
        <v>30</v>
      </c>
    </row>
    <row r="20" spans="1:6" x14ac:dyDescent="0.2">
      <c r="A20" s="57" t="s">
        <v>194</v>
      </c>
      <c r="B20" s="57" t="s">
        <v>193</v>
      </c>
      <c r="C20" s="57" t="s">
        <v>166</v>
      </c>
      <c r="D20" s="57">
        <v>1</v>
      </c>
      <c r="E20" s="57">
        <v>30</v>
      </c>
      <c r="F20" s="57">
        <v>49</v>
      </c>
    </row>
    <row r="21" spans="1:6" x14ac:dyDescent="0.2">
      <c r="A21" s="57" t="s">
        <v>195</v>
      </c>
      <c r="B21" s="57" t="s">
        <v>196</v>
      </c>
      <c r="C21" s="57" t="s">
        <v>184</v>
      </c>
      <c r="D21" s="57">
        <v>1</v>
      </c>
      <c r="E21" s="57">
        <v>33</v>
      </c>
      <c r="F21" s="57">
        <v>53</v>
      </c>
    </row>
    <row r="22" spans="1:6" x14ac:dyDescent="0.2">
      <c r="A22" s="57" t="s">
        <v>197</v>
      </c>
      <c r="B22" s="57" t="s">
        <v>196</v>
      </c>
      <c r="C22" s="57" t="s">
        <v>166</v>
      </c>
      <c r="D22" s="57">
        <v>1</v>
      </c>
      <c r="E22" s="57">
        <v>53</v>
      </c>
      <c r="F22" s="57">
        <v>86</v>
      </c>
    </row>
    <row r="23" spans="1:6" x14ac:dyDescent="0.2">
      <c r="A23" s="57" t="s">
        <v>198</v>
      </c>
      <c r="B23" s="57" t="s">
        <v>199</v>
      </c>
      <c r="C23" s="57" t="s">
        <v>184</v>
      </c>
      <c r="D23" s="57">
        <v>1</v>
      </c>
      <c r="E23" s="57">
        <v>10</v>
      </c>
      <c r="F23" s="57">
        <v>16</v>
      </c>
    </row>
    <row r="24" spans="1:6" x14ac:dyDescent="0.2">
      <c r="A24" s="57" t="s">
        <v>200</v>
      </c>
      <c r="B24" s="57" t="s">
        <v>199</v>
      </c>
      <c r="C24" s="57" t="s">
        <v>166</v>
      </c>
      <c r="D24" s="57">
        <v>1</v>
      </c>
      <c r="E24" s="57">
        <v>16</v>
      </c>
      <c r="F24" s="57">
        <v>25</v>
      </c>
    </row>
    <row r="25" spans="1:6" x14ac:dyDescent="0.2">
      <c r="A25" s="57" t="s">
        <v>201</v>
      </c>
      <c r="B25" s="57" t="s">
        <v>202</v>
      </c>
      <c r="C25" s="57" t="s">
        <v>184</v>
      </c>
      <c r="D25" s="57">
        <v>1</v>
      </c>
      <c r="E25" s="57">
        <v>30</v>
      </c>
      <c r="F25" s="57">
        <v>48</v>
      </c>
    </row>
    <row r="26" spans="1:6" x14ac:dyDescent="0.2">
      <c r="A26" s="57" t="s">
        <v>203</v>
      </c>
      <c r="B26" s="57" t="s">
        <v>202</v>
      </c>
      <c r="C26" s="57" t="s">
        <v>166</v>
      </c>
      <c r="D26" s="57">
        <v>1</v>
      </c>
      <c r="E26" s="57">
        <v>48</v>
      </c>
      <c r="F26" s="57">
        <v>78</v>
      </c>
    </row>
    <row r="27" spans="1:6" x14ac:dyDescent="0.2">
      <c r="A27" s="57" t="s">
        <v>204</v>
      </c>
      <c r="B27" s="57" t="s">
        <v>205</v>
      </c>
      <c r="C27" s="57" t="s">
        <v>184</v>
      </c>
      <c r="D27" s="57">
        <v>1</v>
      </c>
      <c r="E27" s="57">
        <v>10</v>
      </c>
      <c r="F27" s="57">
        <v>16</v>
      </c>
    </row>
    <row r="28" spans="1:6" x14ac:dyDescent="0.2">
      <c r="A28" s="57" t="s">
        <v>206</v>
      </c>
      <c r="B28" s="57" t="s">
        <v>205</v>
      </c>
      <c r="C28" s="57" t="s">
        <v>166</v>
      </c>
      <c r="D28" s="57">
        <v>1</v>
      </c>
      <c r="E28" s="57">
        <v>16</v>
      </c>
      <c r="F28" s="57">
        <v>26</v>
      </c>
    </row>
    <row r="29" spans="1:6" x14ac:dyDescent="0.2">
      <c r="A29" s="57" t="s">
        <v>207</v>
      </c>
      <c r="B29" s="57" t="s">
        <v>208</v>
      </c>
      <c r="C29" s="57" t="s">
        <v>184</v>
      </c>
      <c r="D29" s="57">
        <v>1</v>
      </c>
      <c r="E29" s="57">
        <v>10</v>
      </c>
      <c r="F29" s="57">
        <v>16</v>
      </c>
    </row>
    <row r="30" spans="1:6" x14ac:dyDescent="0.2">
      <c r="A30" s="57" t="s">
        <v>209</v>
      </c>
      <c r="B30" s="57" t="s">
        <v>208</v>
      </c>
      <c r="C30" s="57" t="s">
        <v>166</v>
      </c>
      <c r="D30" s="57">
        <v>1</v>
      </c>
      <c r="E30" s="57">
        <v>16</v>
      </c>
      <c r="F30" s="57">
        <v>27</v>
      </c>
    </row>
    <row r="31" spans="1:6" x14ac:dyDescent="0.2">
      <c r="A31" s="57" t="s">
        <v>210</v>
      </c>
      <c r="B31" s="57" t="s">
        <v>211</v>
      </c>
      <c r="C31" s="57" t="s">
        <v>166</v>
      </c>
      <c r="D31" s="57">
        <v>2</v>
      </c>
      <c r="E31" s="57">
        <v>53</v>
      </c>
      <c r="F31" s="57">
        <v>86</v>
      </c>
    </row>
    <row r="32" spans="1:6" x14ac:dyDescent="0.2">
      <c r="A32" s="57" t="s">
        <v>212</v>
      </c>
      <c r="B32" s="57" t="s">
        <v>211</v>
      </c>
      <c r="C32" s="57" t="s">
        <v>168</v>
      </c>
      <c r="D32" s="57">
        <v>2</v>
      </c>
      <c r="E32" s="57">
        <v>86</v>
      </c>
      <c r="F32" s="57">
        <v>112</v>
      </c>
    </row>
    <row r="33" spans="1:6" x14ac:dyDescent="0.2">
      <c r="A33" s="57" t="s">
        <v>213</v>
      </c>
      <c r="B33" s="57" t="s">
        <v>211</v>
      </c>
      <c r="C33" s="57" t="s">
        <v>170</v>
      </c>
      <c r="D33" s="57">
        <v>2</v>
      </c>
      <c r="E33" s="57">
        <v>112</v>
      </c>
      <c r="F33" s="57">
        <v>132</v>
      </c>
    </row>
    <row r="34" spans="1:6" x14ac:dyDescent="0.2">
      <c r="A34" s="57" t="s">
        <v>214</v>
      </c>
      <c r="B34" s="57" t="s">
        <v>211</v>
      </c>
      <c r="C34" s="57" t="s">
        <v>172</v>
      </c>
      <c r="D34" s="57">
        <v>2</v>
      </c>
      <c r="E34" s="57">
        <v>132</v>
      </c>
      <c r="F34" s="57">
        <v>145</v>
      </c>
    </row>
    <row r="35" spans="1:6" x14ac:dyDescent="0.2">
      <c r="A35" s="57" t="s">
        <v>215</v>
      </c>
      <c r="B35" s="57" t="s">
        <v>216</v>
      </c>
      <c r="C35" s="57" t="s">
        <v>166</v>
      </c>
      <c r="D35" s="57">
        <v>2</v>
      </c>
      <c r="E35" s="57">
        <v>40</v>
      </c>
      <c r="F35" s="57">
        <v>65</v>
      </c>
    </row>
    <row r="36" spans="1:6" x14ac:dyDescent="0.2">
      <c r="A36" s="57" t="s">
        <v>217</v>
      </c>
      <c r="B36" s="57" t="s">
        <v>216</v>
      </c>
      <c r="C36" s="57" t="s">
        <v>168</v>
      </c>
      <c r="D36" s="57">
        <v>2</v>
      </c>
      <c r="E36" s="57">
        <v>65</v>
      </c>
      <c r="F36" s="57">
        <v>85</v>
      </c>
    </row>
    <row r="37" spans="1:6" x14ac:dyDescent="0.2">
      <c r="A37" s="57" t="s">
        <v>218</v>
      </c>
      <c r="B37" s="57" t="s">
        <v>216</v>
      </c>
      <c r="C37" s="57" t="s">
        <v>170</v>
      </c>
      <c r="D37" s="57">
        <v>2</v>
      </c>
      <c r="E37" s="57">
        <v>85</v>
      </c>
      <c r="F37" s="57">
        <v>100</v>
      </c>
    </row>
    <row r="38" spans="1:6" x14ac:dyDescent="0.2">
      <c r="A38" s="57" t="s">
        <v>219</v>
      </c>
      <c r="B38" s="57" t="s">
        <v>216</v>
      </c>
      <c r="C38" s="57" t="s">
        <v>172</v>
      </c>
      <c r="D38" s="57">
        <v>2</v>
      </c>
      <c r="E38" s="57">
        <v>100</v>
      </c>
      <c r="F38" s="57">
        <v>110</v>
      </c>
    </row>
    <row r="39" spans="1:6" x14ac:dyDescent="0.2">
      <c r="A39" s="57" t="s">
        <v>220</v>
      </c>
      <c r="B39" s="57" t="s">
        <v>132</v>
      </c>
      <c r="C39" s="57" t="s">
        <v>166</v>
      </c>
      <c r="D39" s="57">
        <v>2</v>
      </c>
      <c r="E39" s="57">
        <v>43</v>
      </c>
      <c r="F39" s="57">
        <v>70</v>
      </c>
    </row>
    <row r="40" spans="1:6" x14ac:dyDescent="0.2">
      <c r="A40" s="57" t="s">
        <v>221</v>
      </c>
      <c r="B40" s="57" t="s">
        <v>132</v>
      </c>
      <c r="C40" s="57" t="s">
        <v>168</v>
      </c>
      <c r="D40" s="57">
        <v>2</v>
      </c>
      <c r="E40" s="57">
        <v>70</v>
      </c>
      <c r="F40" s="57">
        <v>91</v>
      </c>
    </row>
    <row r="41" spans="1:6" x14ac:dyDescent="0.2">
      <c r="A41" s="57" t="s">
        <v>222</v>
      </c>
      <c r="B41" s="57" t="s">
        <v>132</v>
      </c>
      <c r="C41" s="57" t="s">
        <v>170</v>
      </c>
      <c r="D41" s="57">
        <v>2</v>
      </c>
      <c r="E41" s="57">
        <v>91</v>
      </c>
      <c r="F41" s="57">
        <v>107</v>
      </c>
    </row>
    <row r="42" spans="1:6" x14ac:dyDescent="0.2">
      <c r="A42" s="57" t="s">
        <v>223</v>
      </c>
      <c r="B42" s="57" t="s">
        <v>119</v>
      </c>
      <c r="C42" s="57" t="s">
        <v>184</v>
      </c>
      <c r="D42" s="57">
        <v>2</v>
      </c>
      <c r="E42" s="57">
        <v>38</v>
      </c>
      <c r="F42" s="57">
        <v>60</v>
      </c>
    </row>
    <row r="43" spans="1:6" x14ac:dyDescent="0.2">
      <c r="A43" s="57" t="s">
        <v>224</v>
      </c>
      <c r="B43" s="57" t="s">
        <v>119</v>
      </c>
      <c r="C43" s="57" t="s">
        <v>166</v>
      </c>
      <c r="D43" s="57">
        <v>2</v>
      </c>
      <c r="E43" s="57">
        <v>60</v>
      </c>
      <c r="F43" s="57">
        <v>98</v>
      </c>
    </row>
    <row r="44" spans="1:6" x14ac:dyDescent="0.2">
      <c r="A44" s="57" t="s">
        <v>225</v>
      </c>
      <c r="B44" s="57" t="s">
        <v>156</v>
      </c>
      <c r="C44" s="57" t="s">
        <v>184</v>
      </c>
      <c r="D44" s="57">
        <v>2</v>
      </c>
      <c r="E44" s="57">
        <v>22</v>
      </c>
      <c r="F44" s="57">
        <v>35</v>
      </c>
    </row>
    <row r="45" spans="1:6" x14ac:dyDescent="0.2">
      <c r="A45" s="57" t="s">
        <v>226</v>
      </c>
      <c r="B45" s="57" t="s">
        <v>156</v>
      </c>
      <c r="C45" s="57" t="s">
        <v>166</v>
      </c>
      <c r="D45" s="57">
        <v>2</v>
      </c>
      <c r="E45" s="57">
        <v>35</v>
      </c>
      <c r="F45" s="57">
        <v>57</v>
      </c>
    </row>
    <row r="46" spans="1:6" x14ac:dyDescent="0.2">
      <c r="A46" s="57" t="s">
        <v>195</v>
      </c>
      <c r="B46" s="57" t="s">
        <v>196</v>
      </c>
      <c r="C46" s="57" t="s">
        <v>184</v>
      </c>
      <c r="D46" s="57">
        <v>2</v>
      </c>
      <c r="E46" s="57">
        <v>33</v>
      </c>
      <c r="F46" s="57">
        <v>53</v>
      </c>
    </row>
    <row r="47" spans="1:6" x14ac:dyDescent="0.2">
      <c r="A47" s="57" t="s">
        <v>197</v>
      </c>
      <c r="B47" s="57" t="s">
        <v>196</v>
      </c>
      <c r="C47" s="57" t="s">
        <v>166</v>
      </c>
      <c r="D47" s="57">
        <v>2</v>
      </c>
      <c r="E47" s="57">
        <v>53</v>
      </c>
      <c r="F47" s="57">
        <v>86</v>
      </c>
    </row>
    <row r="48" spans="1:6" x14ac:dyDescent="0.2">
      <c r="A48" s="57" t="s">
        <v>192</v>
      </c>
      <c r="B48" s="57" t="s">
        <v>193</v>
      </c>
      <c r="C48" s="57" t="s">
        <v>184</v>
      </c>
      <c r="D48" s="57">
        <v>2</v>
      </c>
      <c r="E48" s="57">
        <v>19</v>
      </c>
      <c r="F48" s="57">
        <v>30</v>
      </c>
    </row>
    <row r="49" spans="1:6" x14ac:dyDescent="0.2">
      <c r="A49" s="57" t="s">
        <v>194</v>
      </c>
      <c r="B49" s="57" t="s">
        <v>193</v>
      </c>
      <c r="C49" s="57" t="s">
        <v>166</v>
      </c>
      <c r="D49" s="57">
        <v>2</v>
      </c>
      <c r="E49" s="57">
        <v>30</v>
      </c>
      <c r="F49" s="57">
        <v>49</v>
      </c>
    </row>
    <row r="50" spans="1:6" x14ac:dyDescent="0.2">
      <c r="A50" s="57" t="s">
        <v>182</v>
      </c>
      <c r="B50" s="57" t="s">
        <v>183</v>
      </c>
      <c r="C50" s="57" t="s">
        <v>184</v>
      </c>
      <c r="D50" s="57">
        <v>2</v>
      </c>
      <c r="E50" s="57">
        <v>12</v>
      </c>
      <c r="F50" s="57">
        <v>20</v>
      </c>
    </row>
    <row r="51" spans="1:6" x14ac:dyDescent="0.2">
      <c r="A51" s="57" t="s">
        <v>185</v>
      </c>
      <c r="B51" s="57" t="s">
        <v>183</v>
      </c>
      <c r="C51" s="57" t="s">
        <v>166</v>
      </c>
      <c r="D51" s="57">
        <v>2</v>
      </c>
      <c r="E51" s="57">
        <v>20</v>
      </c>
      <c r="F51" s="57">
        <v>32</v>
      </c>
    </row>
    <row r="52" spans="1:6" x14ac:dyDescent="0.2">
      <c r="A52" s="57" t="s">
        <v>227</v>
      </c>
      <c r="B52" s="57" t="s">
        <v>228</v>
      </c>
      <c r="C52" s="57" t="s">
        <v>184</v>
      </c>
      <c r="D52" s="57">
        <v>2</v>
      </c>
      <c r="E52" s="57">
        <v>10</v>
      </c>
      <c r="F52" s="57">
        <v>16</v>
      </c>
    </row>
    <row r="53" spans="1:6" x14ac:dyDescent="0.2">
      <c r="A53" s="57" t="s">
        <v>229</v>
      </c>
      <c r="B53" s="57" t="s">
        <v>228</v>
      </c>
      <c r="C53" s="57" t="s">
        <v>166</v>
      </c>
      <c r="D53" s="57">
        <v>2</v>
      </c>
      <c r="E53" s="57">
        <v>16</v>
      </c>
      <c r="F53" s="57">
        <v>26</v>
      </c>
    </row>
    <row r="54" spans="1:6" x14ac:dyDescent="0.2">
      <c r="A54" s="57" t="s">
        <v>230</v>
      </c>
      <c r="B54" s="57" t="s">
        <v>231</v>
      </c>
      <c r="C54" s="57" t="s">
        <v>184</v>
      </c>
      <c r="D54" s="57">
        <v>2</v>
      </c>
      <c r="E54" s="57">
        <v>10</v>
      </c>
      <c r="F54" s="57">
        <v>18</v>
      </c>
    </row>
    <row r="55" spans="1:6" x14ac:dyDescent="0.2">
      <c r="A55" s="57" t="s">
        <v>232</v>
      </c>
      <c r="B55" s="57" t="s">
        <v>231</v>
      </c>
      <c r="C55" s="57" t="s">
        <v>166</v>
      </c>
      <c r="D55" s="57">
        <v>2</v>
      </c>
      <c r="E55" s="57">
        <v>18</v>
      </c>
      <c r="F55" s="57">
        <v>30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G23"/>
  <sheetViews>
    <sheetView workbookViewId="0">
      <selection activeCell="D27" sqref="D27"/>
    </sheetView>
  </sheetViews>
  <sheetFormatPr defaultRowHeight="14.25" x14ac:dyDescent="0.2"/>
  <cols>
    <col min="1" max="6" width="22" customWidth="1"/>
    <col min="7" max="7" width="15" customWidth="1"/>
  </cols>
  <sheetData>
    <row r="1" spans="1:7" ht="28.5" customHeight="1" x14ac:dyDescent="0.2">
      <c r="A1" s="19" t="s">
        <v>0</v>
      </c>
      <c r="B1" s="19" t="s">
        <v>1</v>
      </c>
      <c r="C1" s="19" t="s">
        <v>61</v>
      </c>
      <c r="D1" s="19" t="s">
        <v>62</v>
      </c>
      <c r="E1" s="19" t="s">
        <v>63</v>
      </c>
      <c r="F1" s="19" t="s">
        <v>64</v>
      </c>
      <c r="G1" s="19" t="s">
        <v>65</v>
      </c>
    </row>
    <row r="2" spans="1:7" x14ac:dyDescent="0.2">
      <c r="A2" s="20" t="s">
        <v>139</v>
      </c>
      <c r="B2" s="20" t="s">
        <v>70</v>
      </c>
      <c r="C2" s="20">
        <v>0.02</v>
      </c>
      <c r="D2" s="20">
        <v>0.1</v>
      </c>
      <c r="E2" s="20">
        <v>3</v>
      </c>
      <c r="F2" s="20">
        <v>5</v>
      </c>
      <c r="G2" s="20">
        <v>0.2</v>
      </c>
    </row>
    <row r="3" spans="1:7" x14ac:dyDescent="0.2">
      <c r="A3" s="20" t="s">
        <v>174</v>
      </c>
      <c r="B3" s="20" t="s">
        <v>75</v>
      </c>
      <c r="C3" s="20">
        <v>0.01</v>
      </c>
      <c r="D3" s="20">
        <v>0.08</v>
      </c>
      <c r="E3" s="20">
        <v>2</v>
      </c>
      <c r="F3" s="20">
        <v>6</v>
      </c>
      <c r="G3" s="20">
        <v>0.15</v>
      </c>
    </row>
    <row r="4" spans="1:7" x14ac:dyDescent="0.2">
      <c r="A4" s="20" t="s">
        <v>179</v>
      </c>
      <c r="B4" s="20" t="s">
        <v>78</v>
      </c>
      <c r="C4" s="20">
        <v>0.02</v>
      </c>
      <c r="D4" s="20">
        <v>0.3</v>
      </c>
      <c r="E4" s="20">
        <v>2</v>
      </c>
      <c r="F4" s="20">
        <v>4</v>
      </c>
      <c r="G4" s="20">
        <v>0.5</v>
      </c>
    </row>
    <row r="5" spans="1:7" x14ac:dyDescent="0.2">
      <c r="A5" s="20" t="s">
        <v>183</v>
      </c>
      <c r="B5" s="20" t="s">
        <v>80</v>
      </c>
      <c r="C5" s="20">
        <v>0.02</v>
      </c>
      <c r="D5" s="20">
        <v>0.2</v>
      </c>
      <c r="E5" s="20">
        <v>2</v>
      </c>
      <c r="F5" s="20">
        <v>4</v>
      </c>
      <c r="G5" s="20">
        <v>0.35</v>
      </c>
    </row>
    <row r="6" spans="1:7" x14ac:dyDescent="0.2">
      <c r="A6" s="20" t="s">
        <v>187</v>
      </c>
      <c r="B6" s="20" t="s">
        <v>83</v>
      </c>
      <c r="C6" s="20">
        <v>0.03</v>
      </c>
      <c r="D6" s="20">
        <v>0.25</v>
      </c>
      <c r="E6" s="20">
        <v>3</v>
      </c>
      <c r="F6" s="20">
        <v>4</v>
      </c>
      <c r="G6" s="20">
        <v>0.4</v>
      </c>
    </row>
    <row r="7" spans="1:7" x14ac:dyDescent="0.2">
      <c r="A7" s="20" t="s">
        <v>190</v>
      </c>
      <c r="B7" s="20" t="s">
        <v>84</v>
      </c>
      <c r="C7" s="20">
        <v>0.01</v>
      </c>
      <c r="D7" s="20">
        <v>0.12</v>
      </c>
      <c r="E7" s="20">
        <v>1</v>
      </c>
      <c r="F7" s="20">
        <v>5</v>
      </c>
      <c r="G7" s="20">
        <v>0.2</v>
      </c>
    </row>
    <row r="8" spans="1:7" x14ac:dyDescent="0.2">
      <c r="A8" s="20" t="s">
        <v>193</v>
      </c>
      <c r="B8" s="20" t="s">
        <v>85</v>
      </c>
      <c r="C8" s="20">
        <v>0.1</v>
      </c>
      <c r="D8" s="20">
        <v>0.4</v>
      </c>
      <c r="E8" s="20">
        <v>2</v>
      </c>
      <c r="F8" s="20">
        <v>4</v>
      </c>
      <c r="G8" s="20">
        <v>0.5</v>
      </c>
    </row>
    <row r="9" spans="1:7" x14ac:dyDescent="0.2">
      <c r="A9" s="20" t="s">
        <v>196</v>
      </c>
      <c r="B9" s="20" t="s">
        <v>86</v>
      </c>
      <c r="C9" s="20">
        <v>0.02</v>
      </c>
      <c r="D9" s="20">
        <v>0.3</v>
      </c>
      <c r="E9" s="20">
        <v>1</v>
      </c>
      <c r="F9" s="20">
        <v>4</v>
      </c>
      <c r="G9" s="20">
        <v>0.5</v>
      </c>
    </row>
    <row r="10" spans="1:7" x14ac:dyDescent="0.2">
      <c r="A10" s="20" t="s">
        <v>199</v>
      </c>
      <c r="B10" s="20" t="s">
        <v>88</v>
      </c>
      <c r="C10" s="20">
        <v>0.01</v>
      </c>
      <c r="D10" s="20">
        <v>0.15</v>
      </c>
      <c r="E10" s="20">
        <v>1</v>
      </c>
      <c r="F10" s="20">
        <v>5</v>
      </c>
      <c r="G10" s="20">
        <v>0.2</v>
      </c>
    </row>
    <row r="11" spans="1:7" x14ac:dyDescent="0.2">
      <c r="A11" s="20" t="s">
        <v>202</v>
      </c>
      <c r="B11" s="20" t="s">
        <v>89</v>
      </c>
      <c r="C11" s="20">
        <v>5.0000000000000001E-3</v>
      </c>
      <c r="D11" s="20">
        <v>0.05</v>
      </c>
      <c r="E11" s="20">
        <v>1</v>
      </c>
      <c r="F11" s="20">
        <v>6</v>
      </c>
      <c r="G11" s="20">
        <v>0.1</v>
      </c>
    </row>
    <row r="12" spans="1:7" x14ac:dyDescent="0.2">
      <c r="A12" s="20" t="s">
        <v>205</v>
      </c>
      <c r="B12" s="20" t="s">
        <v>91</v>
      </c>
      <c r="C12" s="20">
        <v>0.02</v>
      </c>
      <c r="D12" s="20">
        <v>0.15</v>
      </c>
      <c r="E12" s="20">
        <v>2</v>
      </c>
      <c r="F12" s="20">
        <v>5</v>
      </c>
      <c r="G12" s="20">
        <v>0.25</v>
      </c>
    </row>
    <row r="13" spans="1:7" x14ac:dyDescent="0.2">
      <c r="A13" s="20" t="s">
        <v>208</v>
      </c>
      <c r="B13" s="20" t="s">
        <v>94</v>
      </c>
      <c r="C13" s="20">
        <v>0.01</v>
      </c>
      <c r="D13" s="20">
        <v>0.12</v>
      </c>
      <c r="E13" s="20">
        <v>1</v>
      </c>
      <c r="F13" s="20">
        <v>5</v>
      </c>
      <c r="G13" s="20">
        <v>0.2</v>
      </c>
    </row>
    <row r="14" spans="1:7" x14ac:dyDescent="0.2">
      <c r="A14" s="20" t="s">
        <v>211</v>
      </c>
      <c r="B14" s="20" t="s">
        <v>95</v>
      </c>
      <c r="C14" s="20">
        <v>0.02</v>
      </c>
      <c r="D14" s="20">
        <v>0.3</v>
      </c>
      <c r="E14" s="20">
        <v>1</v>
      </c>
      <c r="F14" s="20">
        <v>4</v>
      </c>
      <c r="G14" s="20">
        <v>0.5</v>
      </c>
    </row>
    <row r="15" spans="1:7" x14ac:dyDescent="0.2">
      <c r="A15" s="20" t="s">
        <v>216</v>
      </c>
      <c r="B15" s="20" t="s">
        <v>96</v>
      </c>
      <c r="C15" s="20">
        <v>0.05</v>
      </c>
      <c r="D15" s="20">
        <v>0.3</v>
      </c>
      <c r="E15" s="20">
        <v>3</v>
      </c>
      <c r="F15" s="20">
        <v>4</v>
      </c>
      <c r="G15" s="20">
        <v>0.45</v>
      </c>
    </row>
    <row r="16" spans="1:7" x14ac:dyDescent="0.2">
      <c r="A16" s="20" t="s">
        <v>132</v>
      </c>
      <c r="B16" s="20" t="s">
        <v>97</v>
      </c>
      <c r="C16" s="20">
        <v>0.03</v>
      </c>
      <c r="D16" s="20">
        <v>0.25</v>
      </c>
      <c r="E16" s="20">
        <v>3</v>
      </c>
      <c r="F16" s="20">
        <v>4</v>
      </c>
      <c r="G16" s="20">
        <v>0.4</v>
      </c>
    </row>
    <row r="17" spans="1:7" x14ac:dyDescent="0.2">
      <c r="A17" s="20" t="s">
        <v>119</v>
      </c>
      <c r="B17" s="20" t="s">
        <v>98</v>
      </c>
      <c r="C17" s="20">
        <v>0.1</v>
      </c>
      <c r="D17" s="20">
        <v>0.5</v>
      </c>
      <c r="E17" s="20">
        <v>5</v>
      </c>
      <c r="F17" s="20">
        <v>4</v>
      </c>
      <c r="G17" s="20">
        <v>0.6</v>
      </c>
    </row>
    <row r="18" spans="1:7" x14ac:dyDescent="0.2">
      <c r="A18" s="20" t="s">
        <v>156</v>
      </c>
      <c r="B18" s="20" t="s">
        <v>99</v>
      </c>
      <c r="C18" s="20">
        <v>0.05</v>
      </c>
      <c r="D18" s="20">
        <v>0.4</v>
      </c>
      <c r="E18" s="20">
        <v>3</v>
      </c>
      <c r="F18" s="20">
        <v>4</v>
      </c>
      <c r="G18" s="20">
        <v>0.5</v>
      </c>
    </row>
    <row r="19" spans="1:7" x14ac:dyDescent="0.2">
      <c r="A19" s="20" t="s">
        <v>196</v>
      </c>
      <c r="B19" s="20" t="s">
        <v>86</v>
      </c>
      <c r="C19" s="20">
        <v>0.02</v>
      </c>
      <c r="D19" s="20">
        <v>0.3</v>
      </c>
      <c r="E19" s="20">
        <v>1</v>
      </c>
      <c r="F19" s="20">
        <v>4</v>
      </c>
      <c r="G19" s="20">
        <v>0.5</v>
      </c>
    </row>
    <row r="20" spans="1:7" x14ac:dyDescent="0.2">
      <c r="A20" s="20" t="s">
        <v>193</v>
      </c>
      <c r="B20" s="20" t="s">
        <v>85</v>
      </c>
      <c r="C20" s="20">
        <v>0.1</v>
      </c>
      <c r="D20" s="20">
        <v>0.4</v>
      </c>
      <c r="E20" s="20">
        <v>2</v>
      </c>
      <c r="F20" s="20">
        <v>4</v>
      </c>
      <c r="G20" s="20">
        <v>0.5</v>
      </c>
    </row>
    <row r="21" spans="1:7" x14ac:dyDescent="0.2">
      <c r="A21" s="20" t="s">
        <v>183</v>
      </c>
      <c r="B21" s="20" t="s">
        <v>100</v>
      </c>
      <c r="C21" s="20">
        <v>0.02</v>
      </c>
      <c r="D21" s="20">
        <v>0.2</v>
      </c>
      <c r="E21" s="20">
        <v>2</v>
      </c>
      <c r="F21" s="20">
        <v>4</v>
      </c>
      <c r="G21" s="20">
        <v>0.35</v>
      </c>
    </row>
    <row r="22" spans="1:7" x14ac:dyDescent="0.2">
      <c r="A22" s="20" t="s">
        <v>228</v>
      </c>
      <c r="B22" s="20" t="s">
        <v>101</v>
      </c>
      <c r="C22" s="20">
        <v>0.02</v>
      </c>
      <c r="D22" s="20">
        <v>0.25</v>
      </c>
      <c r="E22" s="20">
        <v>2</v>
      </c>
      <c r="F22" s="20">
        <v>4</v>
      </c>
      <c r="G22" s="20">
        <v>0.4</v>
      </c>
    </row>
    <row r="23" spans="1:7" x14ac:dyDescent="0.2">
      <c r="A23" s="20" t="s">
        <v>231</v>
      </c>
      <c r="B23" s="20" t="s">
        <v>103</v>
      </c>
      <c r="C23" s="20">
        <v>0.02</v>
      </c>
      <c r="D23" s="20">
        <v>0.3</v>
      </c>
      <c r="E23" s="20">
        <v>2</v>
      </c>
      <c r="F23" s="20">
        <v>4</v>
      </c>
      <c r="G23" s="20">
        <v>0.5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140"/>
  <sheetViews>
    <sheetView workbookViewId="0">
      <selection activeCell="C122" sqref="C122"/>
    </sheetView>
  </sheetViews>
  <sheetFormatPr defaultRowHeight="14.25" x14ac:dyDescent="0.2"/>
  <cols>
    <col min="1" max="1" width="9.25" bestFit="1" customWidth="1"/>
    <col min="2" max="2" width="23.625" bestFit="1" customWidth="1"/>
    <col min="3" max="3" width="24.5" bestFit="1" customWidth="1"/>
  </cols>
  <sheetData>
    <row r="1" spans="1:15" x14ac:dyDescent="0.2">
      <c r="A1" t="s">
        <v>233</v>
      </c>
      <c r="B1" t="s">
        <v>234</v>
      </c>
      <c r="C1" t="s">
        <v>235</v>
      </c>
      <c r="D1" t="s">
        <v>236</v>
      </c>
      <c r="E1" t="s">
        <v>237</v>
      </c>
      <c r="F1" t="s">
        <v>238</v>
      </c>
      <c r="J1" s="46" t="s">
        <v>233</v>
      </c>
      <c r="K1" s="46" t="s">
        <v>234</v>
      </c>
      <c r="L1" s="46" t="s">
        <v>235</v>
      </c>
      <c r="M1" s="46" t="s">
        <v>236</v>
      </c>
      <c r="N1" s="46" t="s">
        <v>237</v>
      </c>
      <c r="O1" s="46" t="s">
        <v>238</v>
      </c>
    </row>
    <row r="2" spans="1:15" ht="28.5" customHeight="1" x14ac:dyDescent="0.2">
      <c r="A2" t="s">
        <v>239</v>
      </c>
      <c r="B2" s="41" t="s">
        <v>240</v>
      </c>
      <c r="C2" s="41" t="s">
        <v>241</v>
      </c>
      <c r="D2" t="s">
        <v>242</v>
      </c>
      <c r="E2" t="s">
        <v>243</v>
      </c>
      <c r="F2" t="s">
        <v>244</v>
      </c>
      <c r="J2" s="54">
        <v>3050097</v>
      </c>
      <c r="K2" s="47" t="s">
        <v>245</v>
      </c>
      <c r="L2" s="47" t="s">
        <v>246</v>
      </c>
      <c r="M2" s="47">
        <v>0</v>
      </c>
      <c r="N2" s="47">
        <v>0</v>
      </c>
      <c r="O2" s="47">
        <v>0.05</v>
      </c>
    </row>
    <row r="3" spans="1:15" x14ac:dyDescent="0.2">
      <c r="A3" s="53">
        <v>3051000</v>
      </c>
      <c r="B3" t="s">
        <v>247</v>
      </c>
      <c r="C3" t="s">
        <v>248</v>
      </c>
      <c r="D3">
        <v>0</v>
      </c>
      <c r="E3">
        <v>0</v>
      </c>
      <c r="F3">
        <v>0.01</v>
      </c>
      <c r="J3" s="55">
        <v>3050098</v>
      </c>
      <c r="K3" s="47" t="s">
        <v>245</v>
      </c>
      <c r="L3" s="47" t="s">
        <v>249</v>
      </c>
      <c r="M3" s="47">
        <v>0</v>
      </c>
      <c r="N3" s="47">
        <v>0</v>
      </c>
      <c r="O3" s="47">
        <v>0.05</v>
      </c>
    </row>
    <row r="4" spans="1:15" x14ac:dyDescent="0.2">
      <c r="A4" s="53">
        <v>3051001</v>
      </c>
      <c r="B4" t="s">
        <v>247</v>
      </c>
      <c r="C4" t="s">
        <v>250</v>
      </c>
      <c r="D4">
        <v>0</v>
      </c>
      <c r="E4">
        <v>0.08</v>
      </c>
      <c r="F4">
        <v>0.92</v>
      </c>
      <c r="J4" s="55">
        <v>3050099</v>
      </c>
      <c r="K4" s="47" t="s">
        <v>245</v>
      </c>
      <c r="L4" s="47" t="s">
        <v>251</v>
      </c>
      <c r="M4" s="47">
        <v>0.15</v>
      </c>
      <c r="N4" s="47">
        <v>0.08</v>
      </c>
      <c r="O4" s="47">
        <v>0.2</v>
      </c>
    </row>
    <row r="5" spans="1:15" x14ac:dyDescent="0.2">
      <c r="A5" s="53">
        <v>3050001</v>
      </c>
      <c r="B5" t="s">
        <v>252</v>
      </c>
      <c r="C5" t="s">
        <v>250</v>
      </c>
      <c r="D5">
        <v>0</v>
      </c>
      <c r="E5">
        <v>0</v>
      </c>
      <c r="F5">
        <v>0.05</v>
      </c>
      <c r="J5" s="55">
        <v>3050100</v>
      </c>
      <c r="K5" s="47" t="s">
        <v>245</v>
      </c>
      <c r="L5" s="47" t="s">
        <v>253</v>
      </c>
      <c r="M5" s="47">
        <v>0.35</v>
      </c>
      <c r="N5" s="47">
        <v>0.15</v>
      </c>
      <c r="O5" s="47">
        <v>0.3</v>
      </c>
    </row>
    <row r="6" spans="1:15" x14ac:dyDescent="0.2">
      <c r="A6" s="53">
        <v>3050002</v>
      </c>
      <c r="B6" t="s">
        <v>252</v>
      </c>
      <c r="C6" t="s">
        <v>248</v>
      </c>
      <c r="D6">
        <v>0</v>
      </c>
      <c r="E6">
        <v>0</v>
      </c>
      <c r="F6">
        <v>0.05</v>
      </c>
      <c r="J6" s="55">
        <v>3050101</v>
      </c>
      <c r="K6" s="47" t="s">
        <v>245</v>
      </c>
      <c r="L6" s="47" t="s">
        <v>254</v>
      </c>
      <c r="M6" s="47">
        <v>0.4</v>
      </c>
      <c r="N6" s="47">
        <v>0.16</v>
      </c>
      <c r="O6" s="47">
        <v>0.4</v>
      </c>
    </row>
    <row r="7" spans="1:15" x14ac:dyDescent="0.2">
      <c r="A7" s="53">
        <v>3050003</v>
      </c>
      <c r="B7" t="s">
        <v>252</v>
      </c>
      <c r="C7" t="s">
        <v>255</v>
      </c>
      <c r="D7">
        <v>0.2</v>
      </c>
      <c r="E7">
        <v>0.1</v>
      </c>
      <c r="F7">
        <v>0.15</v>
      </c>
      <c r="J7" s="55">
        <v>3050102</v>
      </c>
      <c r="K7" s="47" t="s">
        <v>245</v>
      </c>
      <c r="L7" s="47" t="s">
        <v>256</v>
      </c>
      <c r="M7" s="47">
        <v>0.25</v>
      </c>
      <c r="N7" s="47">
        <v>0.12</v>
      </c>
      <c r="O7" s="47">
        <v>0.2</v>
      </c>
    </row>
    <row r="8" spans="1:15" x14ac:dyDescent="0.2">
      <c r="A8" s="53">
        <v>3050004</v>
      </c>
      <c r="B8" t="s">
        <v>252</v>
      </c>
      <c r="C8" t="s">
        <v>257</v>
      </c>
      <c r="D8">
        <v>0.35</v>
      </c>
      <c r="E8">
        <v>0.15</v>
      </c>
      <c r="F8">
        <v>0.35</v>
      </c>
      <c r="J8" s="55">
        <v>3050103</v>
      </c>
      <c r="K8" s="47" t="s">
        <v>245</v>
      </c>
      <c r="L8" s="47" t="s">
        <v>258</v>
      </c>
      <c r="M8" s="47">
        <v>0.4</v>
      </c>
      <c r="N8" s="47">
        <v>0.16</v>
      </c>
      <c r="O8" s="47">
        <v>0.3</v>
      </c>
    </row>
    <row r="9" spans="1:15" x14ac:dyDescent="0.2">
      <c r="A9" s="53">
        <v>3050005</v>
      </c>
      <c r="B9" t="s">
        <v>252</v>
      </c>
      <c r="C9" t="s">
        <v>259</v>
      </c>
      <c r="D9">
        <v>0.4</v>
      </c>
      <c r="E9">
        <v>0.15</v>
      </c>
      <c r="F9">
        <v>0.4</v>
      </c>
      <c r="J9" s="55">
        <v>3050104</v>
      </c>
      <c r="K9" s="47" t="s">
        <v>245</v>
      </c>
      <c r="L9" s="47" t="s">
        <v>260</v>
      </c>
      <c r="M9" s="47">
        <v>0.35</v>
      </c>
      <c r="N9" s="47">
        <v>0.13</v>
      </c>
      <c r="O9" s="47">
        <v>0.3</v>
      </c>
    </row>
    <row r="10" spans="1:15" x14ac:dyDescent="0.2">
      <c r="A10" s="53">
        <v>3050006</v>
      </c>
      <c r="B10" t="s">
        <v>252</v>
      </c>
      <c r="C10" t="s">
        <v>261</v>
      </c>
      <c r="D10">
        <v>0.2</v>
      </c>
      <c r="E10">
        <v>0.1</v>
      </c>
      <c r="F10">
        <v>0.2</v>
      </c>
      <c r="J10" s="54">
        <v>3050105</v>
      </c>
      <c r="K10" s="47" t="s">
        <v>262</v>
      </c>
      <c r="L10" s="47" t="s">
        <v>246</v>
      </c>
      <c r="M10" s="47">
        <v>0</v>
      </c>
      <c r="N10" s="47">
        <v>0</v>
      </c>
      <c r="O10" s="47">
        <v>0.05</v>
      </c>
    </row>
    <row r="11" spans="1:15" x14ac:dyDescent="0.2">
      <c r="A11" s="53">
        <v>3050007</v>
      </c>
      <c r="B11" t="s">
        <v>252</v>
      </c>
      <c r="C11" t="s">
        <v>263</v>
      </c>
      <c r="D11">
        <v>0.35</v>
      </c>
      <c r="E11">
        <v>0.14000000000000001</v>
      </c>
      <c r="F11">
        <v>0.3</v>
      </c>
      <c r="J11" s="55">
        <v>3050106</v>
      </c>
      <c r="K11" s="47" t="s">
        <v>262</v>
      </c>
      <c r="L11" s="47" t="s">
        <v>249</v>
      </c>
      <c r="M11" s="47">
        <v>0</v>
      </c>
      <c r="N11" s="47">
        <v>0</v>
      </c>
      <c r="O11" s="47">
        <v>0.05</v>
      </c>
    </row>
    <row r="12" spans="1:15" x14ac:dyDescent="0.2">
      <c r="A12" s="53">
        <v>3050008</v>
      </c>
      <c r="B12" t="s">
        <v>252</v>
      </c>
      <c r="C12" t="s">
        <v>264</v>
      </c>
      <c r="D12">
        <v>0.3</v>
      </c>
      <c r="E12">
        <v>0.13</v>
      </c>
      <c r="F12">
        <v>0.3</v>
      </c>
      <c r="J12" s="55">
        <v>3050107</v>
      </c>
      <c r="K12" s="47" t="s">
        <v>262</v>
      </c>
      <c r="L12" s="47" t="s">
        <v>251</v>
      </c>
      <c r="M12" s="47">
        <v>0.05</v>
      </c>
      <c r="N12" s="47">
        <v>0.05</v>
      </c>
      <c r="O12" s="47">
        <v>0.1</v>
      </c>
    </row>
    <row r="13" spans="1:15" x14ac:dyDescent="0.2">
      <c r="A13" s="53">
        <v>3050009</v>
      </c>
      <c r="B13" t="s">
        <v>265</v>
      </c>
      <c r="C13" t="s">
        <v>250</v>
      </c>
      <c r="D13">
        <v>0</v>
      </c>
      <c r="E13">
        <v>0</v>
      </c>
      <c r="F13">
        <v>0.05</v>
      </c>
      <c r="J13" s="55">
        <v>3050108</v>
      </c>
      <c r="K13" s="47" t="s">
        <v>262</v>
      </c>
      <c r="L13" s="47" t="s">
        <v>253</v>
      </c>
      <c r="M13" s="47">
        <v>0.3</v>
      </c>
      <c r="N13" s="47">
        <v>0.13</v>
      </c>
      <c r="O13" s="47">
        <v>0.3</v>
      </c>
    </row>
    <row r="14" spans="1:15" x14ac:dyDescent="0.2">
      <c r="A14" s="53">
        <v>3050010</v>
      </c>
      <c r="B14" t="s">
        <v>265</v>
      </c>
      <c r="C14" t="s">
        <v>248</v>
      </c>
      <c r="D14">
        <v>0</v>
      </c>
      <c r="E14">
        <v>0</v>
      </c>
      <c r="F14">
        <v>0.05</v>
      </c>
      <c r="J14" s="55">
        <v>3050109</v>
      </c>
      <c r="K14" s="47" t="s">
        <v>262</v>
      </c>
      <c r="L14" s="47" t="s">
        <v>254</v>
      </c>
      <c r="M14" s="47">
        <v>0.35</v>
      </c>
      <c r="N14" s="47">
        <v>0.15</v>
      </c>
      <c r="O14" s="47">
        <v>0.35</v>
      </c>
    </row>
    <row r="15" spans="1:15" x14ac:dyDescent="0.2">
      <c r="A15" s="53">
        <v>3050011</v>
      </c>
      <c r="B15" t="s">
        <v>265</v>
      </c>
      <c r="C15" t="s">
        <v>255</v>
      </c>
      <c r="D15">
        <v>0.25</v>
      </c>
      <c r="E15">
        <v>0.12</v>
      </c>
      <c r="F15">
        <v>0.2</v>
      </c>
      <c r="J15" s="55">
        <v>3050110</v>
      </c>
      <c r="K15" s="47" t="s">
        <v>262</v>
      </c>
      <c r="L15" s="47" t="s">
        <v>256</v>
      </c>
      <c r="M15" s="47">
        <v>0.2</v>
      </c>
      <c r="N15" s="47">
        <v>0.1</v>
      </c>
      <c r="O15" s="47">
        <v>0.2</v>
      </c>
    </row>
    <row r="16" spans="1:15" x14ac:dyDescent="0.2">
      <c r="A16" s="53">
        <v>3050012</v>
      </c>
      <c r="B16" t="s">
        <v>265</v>
      </c>
      <c r="C16" t="s">
        <v>257</v>
      </c>
      <c r="D16">
        <v>0.3</v>
      </c>
      <c r="E16">
        <v>0.13</v>
      </c>
      <c r="F16">
        <v>0.3</v>
      </c>
      <c r="J16" s="55">
        <v>3050111</v>
      </c>
      <c r="K16" s="47" t="s">
        <v>262</v>
      </c>
      <c r="L16" s="47" t="s">
        <v>258</v>
      </c>
      <c r="M16" s="47">
        <v>0.4</v>
      </c>
      <c r="N16" s="47">
        <v>0.15</v>
      </c>
      <c r="O16" s="47">
        <v>0.3</v>
      </c>
    </row>
    <row r="17" spans="1:15" x14ac:dyDescent="0.2">
      <c r="A17" s="53">
        <v>3050013</v>
      </c>
      <c r="B17" t="s">
        <v>265</v>
      </c>
      <c r="C17" t="s">
        <v>259</v>
      </c>
      <c r="D17">
        <v>0.4</v>
      </c>
      <c r="E17">
        <v>0.15</v>
      </c>
      <c r="F17">
        <v>0.4</v>
      </c>
      <c r="J17" s="55">
        <v>3050112</v>
      </c>
      <c r="K17" s="47" t="s">
        <v>262</v>
      </c>
      <c r="L17" s="47" t="s">
        <v>260</v>
      </c>
      <c r="M17" s="47">
        <v>0.4</v>
      </c>
      <c r="N17" s="47">
        <v>0.15</v>
      </c>
      <c r="O17" s="47">
        <v>0.3</v>
      </c>
    </row>
    <row r="18" spans="1:15" x14ac:dyDescent="0.2">
      <c r="A18" s="53">
        <v>3050014</v>
      </c>
      <c r="B18" t="s">
        <v>265</v>
      </c>
      <c r="C18" t="s">
        <v>261</v>
      </c>
      <c r="D18">
        <v>0.2</v>
      </c>
      <c r="E18">
        <v>0.1</v>
      </c>
      <c r="F18">
        <v>0.2</v>
      </c>
      <c r="J18" s="54">
        <v>3050113</v>
      </c>
      <c r="K18" s="47" t="s">
        <v>266</v>
      </c>
      <c r="L18" s="47" t="s">
        <v>246</v>
      </c>
      <c r="M18" s="47">
        <v>0</v>
      </c>
      <c r="N18" s="47">
        <v>0</v>
      </c>
      <c r="O18" s="47">
        <v>0.05</v>
      </c>
    </row>
    <row r="19" spans="1:15" x14ac:dyDescent="0.2">
      <c r="A19" s="53">
        <v>3050015</v>
      </c>
      <c r="B19" t="s">
        <v>265</v>
      </c>
      <c r="C19" t="s">
        <v>263</v>
      </c>
      <c r="D19">
        <v>0.3</v>
      </c>
      <c r="E19">
        <v>0.13</v>
      </c>
      <c r="F19">
        <v>0.3</v>
      </c>
      <c r="J19" s="55">
        <v>3050114</v>
      </c>
      <c r="K19" s="47" t="s">
        <v>266</v>
      </c>
      <c r="L19" s="47" t="s">
        <v>249</v>
      </c>
      <c r="M19" s="47">
        <v>0</v>
      </c>
      <c r="N19" s="47">
        <v>0</v>
      </c>
      <c r="O19" s="47">
        <v>0.05</v>
      </c>
    </row>
    <row r="20" spans="1:15" x14ac:dyDescent="0.2">
      <c r="A20" s="53">
        <v>3050016</v>
      </c>
      <c r="B20" t="s">
        <v>265</v>
      </c>
      <c r="C20" t="s">
        <v>264</v>
      </c>
      <c r="D20">
        <v>0.3</v>
      </c>
      <c r="E20">
        <v>0.13</v>
      </c>
      <c r="F20">
        <v>0.3</v>
      </c>
      <c r="J20" s="55">
        <v>3050115</v>
      </c>
      <c r="K20" s="47" t="s">
        <v>266</v>
      </c>
      <c r="L20" s="47" t="s">
        <v>251</v>
      </c>
      <c r="M20" s="47">
        <v>0.3</v>
      </c>
      <c r="N20" s="47">
        <v>0.15</v>
      </c>
      <c r="O20" s="47">
        <v>0.25</v>
      </c>
    </row>
    <row r="21" spans="1:15" x14ac:dyDescent="0.2">
      <c r="A21" s="53">
        <v>3050017</v>
      </c>
      <c r="B21" t="s">
        <v>267</v>
      </c>
      <c r="C21" t="s">
        <v>250</v>
      </c>
      <c r="D21">
        <v>0</v>
      </c>
      <c r="E21">
        <v>0</v>
      </c>
      <c r="F21">
        <v>0.05</v>
      </c>
      <c r="J21" s="55">
        <v>3050116</v>
      </c>
      <c r="K21" s="47" t="s">
        <v>266</v>
      </c>
      <c r="L21" s="47" t="s">
        <v>253</v>
      </c>
      <c r="M21" s="47">
        <v>0.2</v>
      </c>
      <c r="N21" s="47">
        <v>0.08</v>
      </c>
      <c r="O21" s="47">
        <v>0.2</v>
      </c>
    </row>
    <row r="22" spans="1:15" x14ac:dyDescent="0.2">
      <c r="A22" s="53">
        <v>3050018</v>
      </c>
      <c r="B22" t="s">
        <v>267</v>
      </c>
      <c r="C22" t="s">
        <v>248</v>
      </c>
      <c r="D22">
        <v>0</v>
      </c>
      <c r="E22">
        <v>0</v>
      </c>
      <c r="F22">
        <v>0.05</v>
      </c>
      <c r="J22" s="55">
        <v>3050117</v>
      </c>
      <c r="K22" s="47" t="s">
        <v>266</v>
      </c>
      <c r="L22" s="47" t="s">
        <v>254</v>
      </c>
      <c r="M22" s="47">
        <v>0.25</v>
      </c>
      <c r="N22" s="47">
        <v>0.1</v>
      </c>
      <c r="O22" s="47">
        <v>0.25</v>
      </c>
    </row>
    <row r="23" spans="1:15" x14ac:dyDescent="0.2">
      <c r="A23" s="53">
        <v>3050019</v>
      </c>
      <c r="B23" t="s">
        <v>267</v>
      </c>
      <c r="C23" t="s">
        <v>255</v>
      </c>
      <c r="D23">
        <v>0.3</v>
      </c>
      <c r="E23">
        <v>0.15</v>
      </c>
      <c r="F23">
        <v>0.25</v>
      </c>
      <c r="J23" s="55">
        <v>3050118</v>
      </c>
      <c r="K23" s="47" t="s">
        <v>266</v>
      </c>
      <c r="L23" s="47" t="s">
        <v>256</v>
      </c>
      <c r="M23" s="47">
        <v>0.2</v>
      </c>
      <c r="N23" s="47">
        <v>0.1</v>
      </c>
      <c r="O23" s="47">
        <v>0.2</v>
      </c>
    </row>
    <row r="24" spans="1:15" x14ac:dyDescent="0.2">
      <c r="A24" s="53">
        <v>3050020</v>
      </c>
      <c r="B24" t="s">
        <v>267</v>
      </c>
      <c r="C24" t="s">
        <v>257</v>
      </c>
      <c r="D24">
        <v>0.2</v>
      </c>
      <c r="E24">
        <v>0.08</v>
      </c>
      <c r="F24">
        <v>0.2</v>
      </c>
      <c r="J24" s="55">
        <v>3050119</v>
      </c>
      <c r="K24" s="47" t="s">
        <v>266</v>
      </c>
      <c r="L24" s="47" t="s">
        <v>258</v>
      </c>
      <c r="M24" s="47">
        <v>0.35</v>
      </c>
      <c r="N24" s="47">
        <v>0.14000000000000001</v>
      </c>
      <c r="O24" s="47">
        <v>0.25</v>
      </c>
    </row>
    <row r="25" spans="1:15" x14ac:dyDescent="0.2">
      <c r="A25" s="53">
        <v>3050021</v>
      </c>
      <c r="B25" t="s">
        <v>267</v>
      </c>
      <c r="C25" t="s">
        <v>259</v>
      </c>
      <c r="D25">
        <v>0.25</v>
      </c>
      <c r="E25">
        <v>0.1</v>
      </c>
      <c r="F25">
        <v>0.25</v>
      </c>
      <c r="J25" s="55">
        <v>3050120</v>
      </c>
      <c r="K25" s="47" t="s">
        <v>266</v>
      </c>
      <c r="L25" s="47" t="s">
        <v>260</v>
      </c>
      <c r="M25" s="47">
        <v>0.25</v>
      </c>
      <c r="N25" s="47">
        <v>0.1</v>
      </c>
      <c r="O25" s="47">
        <v>0.25</v>
      </c>
    </row>
    <row r="26" spans="1:15" x14ac:dyDescent="0.2">
      <c r="A26" s="53">
        <v>3050022</v>
      </c>
      <c r="B26" t="s">
        <v>267</v>
      </c>
      <c r="C26" t="s">
        <v>261</v>
      </c>
      <c r="D26">
        <v>0.2</v>
      </c>
      <c r="E26">
        <v>0.1</v>
      </c>
      <c r="F26">
        <v>0.2</v>
      </c>
      <c r="J26" s="54">
        <v>3050121</v>
      </c>
      <c r="K26" s="47" t="s">
        <v>268</v>
      </c>
      <c r="L26" s="47" t="s">
        <v>246</v>
      </c>
      <c r="M26" s="47">
        <v>0</v>
      </c>
      <c r="N26" s="47">
        <v>0</v>
      </c>
      <c r="O26" s="47">
        <v>0.05</v>
      </c>
    </row>
    <row r="27" spans="1:15" x14ac:dyDescent="0.2">
      <c r="A27" s="53">
        <v>3050023</v>
      </c>
      <c r="B27" t="s">
        <v>267</v>
      </c>
      <c r="C27" t="s">
        <v>263</v>
      </c>
      <c r="D27">
        <v>0.35</v>
      </c>
      <c r="E27">
        <v>0.14000000000000001</v>
      </c>
      <c r="F27">
        <v>0.25</v>
      </c>
      <c r="J27" s="55">
        <v>3050122</v>
      </c>
      <c r="K27" s="47" t="s">
        <v>268</v>
      </c>
      <c r="L27" s="47" t="s">
        <v>249</v>
      </c>
      <c r="M27" s="47">
        <v>0</v>
      </c>
      <c r="N27" s="47">
        <v>0</v>
      </c>
      <c r="O27" s="47">
        <v>0.05</v>
      </c>
    </row>
    <row r="28" spans="1:15" x14ac:dyDescent="0.2">
      <c r="A28" s="53">
        <v>3050024</v>
      </c>
      <c r="B28" t="s">
        <v>267</v>
      </c>
      <c r="C28" t="s">
        <v>264</v>
      </c>
      <c r="D28">
        <v>0.25</v>
      </c>
      <c r="E28">
        <v>0.1</v>
      </c>
      <c r="F28">
        <v>0.25</v>
      </c>
      <c r="J28" s="55">
        <v>3050123</v>
      </c>
      <c r="K28" s="47" t="s">
        <v>268</v>
      </c>
      <c r="L28" s="47" t="s">
        <v>251</v>
      </c>
      <c r="M28" s="47">
        <v>0.1</v>
      </c>
      <c r="N28" s="47">
        <v>0.05</v>
      </c>
      <c r="O28" s="47">
        <v>0.2</v>
      </c>
    </row>
    <row r="29" spans="1:15" x14ac:dyDescent="0.2">
      <c r="A29" s="53">
        <v>3050025</v>
      </c>
      <c r="B29" t="s">
        <v>269</v>
      </c>
      <c r="C29" t="s">
        <v>250</v>
      </c>
      <c r="D29">
        <v>0</v>
      </c>
      <c r="E29">
        <v>0</v>
      </c>
      <c r="F29">
        <v>0.05</v>
      </c>
      <c r="J29" s="55">
        <v>3050124</v>
      </c>
      <c r="K29" s="47" t="s">
        <v>268</v>
      </c>
      <c r="L29" s="47" t="s">
        <v>253</v>
      </c>
      <c r="M29" s="47">
        <v>0.4</v>
      </c>
      <c r="N29" s="47">
        <v>0.15</v>
      </c>
      <c r="O29" s="47">
        <v>0.3</v>
      </c>
    </row>
    <row r="30" spans="1:15" x14ac:dyDescent="0.2">
      <c r="A30" s="53">
        <v>3050026</v>
      </c>
      <c r="B30" t="s">
        <v>269</v>
      </c>
      <c r="C30" t="s">
        <v>248</v>
      </c>
      <c r="D30">
        <v>0</v>
      </c>
      <c r="E30">
        <v>0</v>
      </c>
      <c r="F30">
        <v>0.05</v>
      </c>
      <c r="J30" s="55">
        <v>3050125</v>
      </c>
      <c r="K30" s="47" t="s">
        <v>268</v>
      </c>
      <c r="L30" s="47" t="s">
        <v>254</v>
      </c>
      <c r="M30" s="47">
        <v>0.45</v>
      </c>
      <c r="N30" s="47">
        <v>0.17</v>
      </c>
      <c r="O30" s="47">
        <v>0.4</v>
      </c>
    </row>
    <row r="31" spans="1:15" x14ac:dyDescent="0.2">
      <c r="A31" s="53">
        <v>3050027</v>
      </c>
      <c r="B31" t="s">
        <v>269</v>
      </c>
      <c r="C31" t="s">
        <v>255</v>
      </c>
      <c r="D31">
        <v>0.2</v>
      </c>
      <c r="E31">
        <v>0.1</v>
      </c>
      <c r="F31">
        <v>0.25</v>
      </c>
      <c r="J31" s="55">
        <v>3050126</v>
      </c>
      <c r="K31" s="47" t="s">
        <v>268</v>
      </c>
      <c r="L31" s="47" t="s">
        <v>256</v>
      </c>
      <c r="M31" s="47">
        <v>0.2</v>
      </c>
      <c r="N31" s="47">
        <v>0.1</v>
      </c>
      <c r="O31" s="47">
        <v>0.2</v>
      </c>
    </row>
    <row r="32" spans="1:15" x14ac:dyDescent="0.2">
      <c r="A32" s="53">
        <v>3050028</v>
      </c>
      <c r="B32" t="s">
        <v>269</v>
      </c>
      <c r="C32" t="s">
        <v>257</v>
      </c>
      <c r="D32">
        <v>0.25</v>
      </c>
      <c r="E32">
        <v>0.1</v>
      </c>
      <c r="F32">
        <v>0.25</v>
      </c>
      <c r="J32" s="55">
        <v>3050127</v>
      </c>
      <c r="K32" s="47" t="s">
        <v>268</v>
      </c>
      <c r="L32" s="47" t="s">
        <v>258</v>
      </c>
      <c r="M32" s="47">
        <v>0.25</v>
      </c>
      <c r="N32" s="47">
        <v>0.1</v>
      </c>
      <c r="O32" s="47">
        <v>0.2</v>
      </c>
    </row>
    <row r="33" spans="1:15" x14ac:dyDescent="0.2">
      <c r="A33" s="53">
        <v>3050029</v>
      </c>
      <c r="B33" t="s">
        <v>269</v>
      </c>
      <c r="C33" t="s">
        <v>259</v>
      </c>
      <c r="D33">
        <v>0.3</v>
      </c>
      <c r="E33">
        <v>0.13</v>
      </c>
      <c r="F33">
        <v>0.3</v>
      </c>
      <c r="J33" s="55">
        <v>3050128</v>
      </c>
      <c r="K33" s="47" t="s">
        <v>268</v>
      </c>
      <c r="L33" s="47" t="s">
        <v>260</v>
      </c>
      <c r="M33" s="47">
        <v>0.3</v>
      </c>
      <c r="N33" s="47">
        <v>0.13</v>
      </c>
      <c r="O33" s="47">
        <v>0.25</v>
      </c>
    </row>
    <row r="34" spans="1:15" x14ac:dyDescent="0.2">
      <c r="A34" s="53">
        <v>3050030</v>
      </c>
      <c r="B34" t="s">
        <v>269</v>
      </c>
      <c r="C34" t="s">
        <v>261</v>
      </c>
      <c r="D34">
        <v>0.2</v>
      </c>
      <c r="E34">
        <v>0.1</v>
      </c>
      <c r="F34">
        <v>0.2</v>
      </c>
      <c r="J34" s="54">
        <v>3050129</v>
      </c>
      <c r="K34" s="47" t="s">
        <v>270</v>
      </c>
      <c r="L34" s="47" t="s">
        <v>246</v>
      </c>
      <c r="M34" s="47">
        <v>0</v>
      </c>
      <c r="N34" s="47">
        <v>0</v>
      </c>
      <c r="O34" s="47">
        <v>0.05</v>
      </c>
    </row>
    <row r="35" spans="1:15" x14ac:dyDescent="0.2">
      <c r="A35" s="53">
        <v>3050031</v>
      </c>
      <c r="B35" t="s">
        <v>269</v>
      </c>
      <c r="C35" t="s">
        <v>263</v>
      </c>
      <c r="D35">
        <v>0.4</v>
      </c>
      <c r="E35">
        <v>0.15</v>
      </c>
      <c r="F35">
        <v>0.3</v>
      </c>
      <c r="J35" s="55">
        <v>3050130</v>
      </c>
      <c r="K35" s="47" t="s">
        <v>270</v>
      </c>
      <c r="L35" s="47" t="s">
        <v>249</v>
      </c>
      <c r="M35" s="47">
        <v>0</v>
      </c>
      <c r="N35" s="47">
        <v>0</v>
      </c>
      <c r="O35" s="47">
        <v>0.05</v>
      </c>
    </row>
    <row r="36" spans="1:15" x14ac:dyDescent="0.2">
      <c r="A36" s="53">
        <v>3050032</v>
      </c>
      <c r="B36" t="s">
        <v>269</v>
      </c>
      <c r="C36" t="s">
        <v>264</v>
      </c>
      <c r="D36">
        <v>0.3</v>
      </c>
      <c r="E36">
        <v>0.13</v>
      </c>
      <c r="F36">
        <v>0.3</v>
      </c>
      <c r="J36" s="55">
        <v>3050131</v>
      </c>
      <c r="K36" s="47" t="s">
        <v>270</v>
      </c>
      <c r="L36" s="47" t="s">
        <v>251</v>
      </c>
      <c r="M36" s="47">
        <v>0.25</v>
      </c>
      <c r="N36" s="47">
        <v>0.12</v>
      </c>
      <c r="O36" s="47">
        <v>0.25</v>
      </c>
    </row>
    <row r="37" spans="1:15" x14ac:dyDescent="0.2">
      <c r="A37" s="53">
        <v>3050033</v>
      </c>
      <c r="B37" t="s">
        <v>271</v>
      </c>
      <c r="C37" t="s">
        <v>250</v>
      </c>
      <c r="D37">
        <v>0</v>
      </c>
      <c r="E37">
        <v>0</v>
      </c>
      <c r="F37">
        <v>0.05</v>
      </c>
      <c r="J37" s="55">
        <v>3050132</v>
      </c>
      <c r="K37" s="47" t="s">
        <v>270</v>
      </c>
      <c r="L37" s="47" t="s">
        <v>253</v>
      </c>
      <c r="M37" s="47">
        <v>0.3</v>
      </c>
      <c r="N37" s="47">
        <v>0.13</v>
      </c>
      <c r="O37" s="47">
        <v>0.3</v>
      </c>
    </row>
    <row r="38" spans="1:15" x14ac:dyDescent="0.2">
      <c r="A38" s="53">
        <v>3050034</v>
      </c>
      <c r="B38" t="s">
        <v>271</v>
      </c>
      <c r="C38" t="s">
        <v>248</v>
      </c>
      <c r="D38">
        <v>0</v>
      </c>
      <c r="E38">
        <v>0</v>
      </c>
      <c r="F38">
        <v>0.05</v>
      </c>
      <c r="J38" s="55">
        <v>3050133</v>
      </c>
      <c r="K38" s="47" t="s">
        <v>270</v>
      </c>
      <c r="L38" s="47" t="s">
        <v>254</v>
      </c>
      <c r="M38" s="47">
        <v>0.4</v>
      </c>
      <c r="N38" s="47">
        <v>0.15</v>
      </c>
      <c r="O38" s="47">
        <v>0.4</v>
      </c>
    </row>
    <row r="39" spans="1:15" x14ac:dyDescent="0.2">
      <c r="A39" s="53">
        <v>3050035</v>
      </c>
      <c r="B39" t="s">
        <v>271</v>
      </c>
      <c r="C39" t="s">
        <v>255</v>
      </c>
      <c r="D39">
        <v>0.15</v>
      </c>
      <c r="E39">
        <v>0.08</v>
      </c>
      <c r="F39">
        <v>0.2</v>
      </c>
      <c r="J39" s="55">
        <v>3050134</v>
      </c>
      <c r="K39" s="47" t="s">
        <v>270</v>
      </c>
      <c r="L39" s="47" t="s">
        <v>256</v>
      </c>
      <c r="M39" s="47">
        <v>0.25</v>
      </c>
      <c r="N39" s="47">
        <v>0.12</v>
      </c>
      <c r="O39" s="47">
        <v>0.25</v>
      </c>
    </row>
    <row r="40" spans="1:15" x14ac:dyDescent="0.2">
      <c r="A40" s="53">
        <v>3050036</v>
      </c>
      <c r="B40" t="s">
        <v>271</v>
      </c>
      <c r="C40" t="s">
        <v>257</v>
      </c>
      <c r="D40">
        <v>0.35</v>
      </c>
      <c r="E40">
        <v>0.15</v>
      </c>
      <c r="F40">
        <v>0.3</v>
      </c>
      <c r="J40" s="55">
        <v>3050135</v>
      </c>
      <c r="K40" s="47" t="s">
        <v>270</v>
      </c>
      <c r="L40" s="47" t="s">
        <v>258</v>
      </c>
      <c r="M40" s="47">
        <v>0.2</v>
      </c>
      <c r="N40" s="47">
        <v>0.1</v>
      </c>
      <c r="O40" s="47">
        <v>0.2</v>
      </c>
    </row>
    <row r="41" spans="1:15" x14ac:dyDescent="0.2">
      <c r="A41" s="53">
        <v>3050037</v>
      </c>
      <c r="B41" t="s">
        <v>271</v>
      </c>
      <c r="C41" t="s">
        <v>259</v>
      </c>
      <c r="D41">
        <v>0.4</v>
      </c>
      <c r="E41">
        <v>0.16</v>
      </c>
      <c r="F41">
        <v>0.4</v>
      </c>
      <c r="J41" s="55">
        <v>3050136</v>
      </c>
      <c r="K41" s="47" t="s">
        <v>270</v>
      </c>
      <c r="L41" s="47" t="s">
        <v>260</v>
      </c>
      <c r="M41" s="47">
        <v>0.3</v>
      </c>
      <c r="N41" s="47">
        <v>0.13</v>
      </c>
      <c r="O41" s="47">
        <v>0.3</v>
      </c>
    </row>
    <row r="42" spans="1:15" x14ac:dyDescent="0.2">
      <c r="A42" s="53">
        <v>3050038</v>
      </c>
      <c r="B42" t="s">
        <v>271</v>
      </c>
      <c r="C42" t="s">
        <v>261</v>
      </c>
      <c r="D42">
        <v>0.2</v>
      </c>
      <c r="E42">
        <v>0.1</v>
      </c>
      <c r="F42">
        <v>0.2</v>
      </c>
    </row>
    <row r="43" spans="1:15" x14ac:dyDescent="0.2">
      <c r="A43" s="53">
        <v>3050039</v>
      </c>
      <c r="B43" t="s">
        <v>271</v>
      </c>
      <c r="C43" t="s">
        <v>263</v>
      </c>
      <c r="D43">
        <v>0.4</v>
      </c>
      <c r="E43">
        <v>0.16</v>
      </c>
      <c r="F43">
        <v>0.3</v>
      </c>
    </row>
    <row r="44" spans="1:15" x14ac:dyDescent="0.2">
      <c r="A44" s="53">
        <v>3050040</v>
      </c>
      <c r="B44" t="s">
        <v>271</v>
      </c>
      <c r="C44" t="s">
        <v>264</v>
      </c>
      <c r="D44">
        <v>0.35</v>
      </c>
      <c r="E44">
        <v>0.13</v>
      </c>
      <c r="F44">
        <v>0.3</v>
      </c>
    </row>
    <row r="45" spans="1:15" x14ac:dyDescent="0.2">
      <c r="A45" s="53">
        <v>3050041</v>
      </c>
      <c r="B45" t="s">
        <v>272</v>
      </c>
      <c r="C45" t="s">
        <v>250</v>
      </c>
      <c r="D45">
        <v>0</v>
      </c>
      <c r="E45">
        <v>0</v>
      </c>
      <c r="F45">
        <v>0.05</v>
      </c>
    </row>
    <row r="46" spans="1:15" x14ac:dyDescent="0.2">
      <c r="A46" s="53">
        <v>3050042</v>
      </c>
      <c r="B46" t="s">
        <v>272</v>
      </c>
      <c r="C46" t="s">
        <v>248</v>
      </c>
      <c r="D46">
        <v>0</v>
      </c>
      <c r="E46">
        <v>0</v>
      </c>
      <c r="F46">
        <v>0.05</v>
      </c>
    </row>
    <row r="47" spans="1:15" x14ac:dyDescent="0.2">
      <c r="A47" s="53">
        <v>3050043</v>
      </c>
      <c r="B47" t="s">
        <v>272</v>
      </c>
      <c r="C47" t="s">
        <v>255</v>
      </c>
      <c r="D47">
        <v>0.1</v>
      </c>
      <c r="E47">
        <v>0.06</v>
      </c>
      <c r="F47">
        <v>0.15</v>
      </c>
    </row>
    <row r="48" spans="1:15" x14ac:dyDescent="0.2">
      <c r="A48" s="53">
        <v>3050044</v>
      </c>
      <c r="B48" t="s">
        <v>272</v>
      </c>
      <c r="C48" t="s">
        <v>257</v>
      </c>
      <c r="D48">
        <v>0.3</v>
      </c>
      <c r="E48">
        <v>0.13</v>
      </c>
      <c r="F48">
        <v>0.3</v>
      </c>
    </row>
    <row r="49" spans="1:6" x14ac:dyDescent="0.2">
      <c r="A49" s="53">
        <v>3050045</v>
      </c>
      <c r="B49" t="s">
        <v>272</v>
      </c>
      <c r="C49" t="s">
        <v>259</v>
      </c>
      <c r="D49">
        <v>0.45</v>
      </c>
      <c r="E49">
        <v>0.18</v>
      </c>
      <c r="F49">
        <v>0.4</v>
      </c>
    </row>
    <row r="50" spans="1:6" x14ac:dyDescent="0.2">
      <c r="A50" s="53">
        <v>3050046</v>
      </c>
      <c r="B50" t="s">
        <v>272</v>
      </c>
      <c r="C50" t="s">
        <v>261</v>
      </c>
      <c r="D50">
        <v>0.3</v>
      </c>
      <c r="E50">
        <v>0.12</v>
      </c>
      <c r="F50">
        <v>0.2</v>
      </c>
    </row>
    <row r="51" spans="1:6" x14ac:dyDescent="0.2">
      <c r="A51" s="53">
        <v>3050047</v>
      </c>
      <c r="B51" t="s">
        <v>272</v>
      </c>
      <c r="C51" t="s">
        <v>263</v>
      </c>
      <c r="D51">
        <v>0.3</v>
      </c>
      <c r="E51">
        <v>0.13</v>
      </c>
      <c r="F51">
        <v>0.25</v>
      </c>
    </row>
    <row r="52" spans="1:6" x14ac:dyDescent="0.2">
      <c r="A52" s="53">
        <v>3050048</v>
      </c>
      <c r="B52" t="s">
        <v>272</v>
      </c>
      <c r="C52" t="s">
        <v>264</v>
      </c>
      <c r="D52">
        <v>0.3</v>
      </c>
      <c r="E52">
        <v>0.13</v>
      </c>
      <c r="F52">
        <v>0.25</v>
      </c>
    </row>
    <row r="53" spans="1:6" x14ac:dyDescent="0.2">
      <c r="A53" s="53">
        <v>3050049</v>
      </c>
      <c r="B53" t="s">
        <v>273</v>
      </c>
      <c r="C53" t="s">
        <v>250</v>
      </c>
      <c r="D53">
        <v>0</v>
      </c>
      <c r="E53">
        <v>0</v>
      </c>
      <c r="F53">
        <v>0.05</v>
      </c>
    </row>
    <row r="54" spans="1:6" x14ac:dyDescent="0.2">
      <c r="A54" s="53">
        <v>3050050</v>
      </c>
      <c r="B54" t="s">
        <v>273</v>
      </c>
      <c r="C54" t="s">
        <v>248</v>
      </c>
      <c r="D54">
        <v>0</v>
      </c>
      <c r="E54">
        <v>0</v>
      </c>
      <c r="F54">
        <v>0.05</v>
      </c>
    </row>
    <row r="55" spans="1:6" x14ac:dyDescent="0.2">
      <c r="A55" s="53">
        <v>3050051</v>
      </c>
      <c r="B55" t="s">
        <v>273</v>
      </c>
      <c r="C55" t="s">
        <v>255</v>
      </c>
      <c r="D55">
        <v>0.25</v>
      </c>
      <c r="E55">
        <v>0.12</v>
      </c>
      <c r="F55">
        <v>0.25</v>
      </c>
    </row>
    <row r="56" spans="1:6" x14ac:dyDescent="0.2">
      <c r="A56" s="53">
        <v>3050052</v>
      </c>
      <c r="B56" t="s">
        <v>273</v>
      </c>
      <c r="C56" t="s">
        <v>257</v>
      </c>
      <c r="D56">
        <v>0.3</v>
      </c>
      <c r="E56">
        <v>0.13</v>
      </c>
      <c r="F56">
        <v>0.3</v>
      </c>
    </row>
    <row r="57" spans="1:6" x14ac:dyDescent="0.2">
      <c r="A57" s="53">
        <v>3050053</v>
      </c>
      <c r="B57" t="s">
        <v>273</v>
      </c>
      <c r="C57" t="s">
        <v>259</v>
      </c>
      <c r="D57">
        <v>0.4</v>
      </c>
      <c r="E57">
        <v>0.15</v>
      </c>
      <c r="F57">
        <v>0.4</v>
      </c>
    </row>
    <row r="58" spans="1:6" x14ac:dyDescent="0.2">
      <c r="A58" s="53">
        <v>3050054</v>
      </c>
      <c r="B58" t="s">
        <v>273</v>
      </c>
      <c r="C58" t="s">
        <v>261</v>
      </c>
      <c r="D58">
        <v>0.25</v>
      </c>
      <c r="E58">
        <v>0.12</v>
      </c>
      <c r="F58">
        <v>0.25</v>
      </c>
    </row>
    <row r="59" spans="1:6" x14ac:dyDescent="0.2">
      <c r="A59" s="53">
        <v>3050055</v>
      </c>
      <c r="B59" t="s">
        <v>273</v>
      </c>
      <c r="C59" t="s">
        <v>263</v>
      </c>
      <c r="D59">
        <v>0.2</v>
      </c>
      <c r="E59">
        <v>0.1</v>
      </c>
      <c r="F59">
        <v>0.2</v>
      </c>
    </row>
    <row r="60" spans="1:6" x14ac:dyDescent="0.2">
      <c r="A60" s="53">
        <v>3050056</v>
      </c>
      <c r="B60" t="s">
        <v>273</v>
      </c>
      <c r="C60" t="s">
        <v>264</v>
      </c>
      <c r="D60">
        <v>0.3</v>
      </c>
      <c r="E60">
        <v>0.13</v>
      </c>
      <c r="F60">
        <v>0.3</v>
      </c>
    </row>
    <row r="61" spans="1:6" x14ac:dyDescent="0.2">
      <c r="A61" s="53">
        <v>3050057</v>
      </c>
      <c r="B61" t="s">
        <v>274</v>
      </c>
      <c r="C61" t="s">
        <v>250</v>
      </c>
      <c r="D61">
        <v>0</v>
      </c>
      <c r="E61">
        <v>0</v>
      </c>
      <c r="F61">
        <v>0.05</v>
      </c>
    </row>
    <row r="62" spans="1:6" x14ac:dyDescent="0.2">
      <c r="A62" s="53">
        <v>3050058</v>
      </c>
      <c r="B62" t="s">
        <v>274</v>
      </c>
      <c r="C62" t="s">
        <v>248</v>
      </c>
      <c r="D62">
        <v>0</v>
      </c>
      <c r="E62">
        <v>0</v>
      </c>
      <c r="F62">
        <v>0.05</v>
      </c>
    </row>
    <row r="63" spans="1:6" x14ac:dyDescent="0.2">
      <c r="A63" s="53">
        <v>3050059</v>
      </c>
      <c r="B63" t="s">
        <v>274</v>
      </c>
      <c r="C63" t="s">
        <v>255</v>
      </c>
      <c r="D63">
        <v>0.1</v>
      </c>
      <c r="E63">
        <v>0.05</v>
      </c>
      <c r="F63">
        <v>0.2</v>
      </c>
    </row>
    <row r="64" spans="1:6" x14ac:dyDescent="0.2">
      <c r="A64" s="53">
        <v>3050060</v>
      </c>
      <c r="B64" t="s">
        <v>274</v>
      </c>
      <c r="C64" t="s">
        <v>257</v>
      </c>
      <c r="D64">
        <v>0.4</v>
      </c>
      <c r="E64">
        <v>0.15</v>
      </c>
      <c r="F64">
        <v>0.3</v>
      </c>
    </row>
    <row r="65" spans="1:6" x14ac:dyDescent="0.2">
      <c r="A65" s="53">
        <v>3050061</v>
      </c>
      <c r="B65" t="s">
        <v>274</v>
      </c>
      <c r="C65" t="s">
        <v>259</v>
      </c>
      <c r="D65">
        <v>0.45</v>
      </c>
      <c r="E65">
        <v>0.17</v>
      </c>
      <c r="F65">
        <v>0.4</v>
      </c>
    </row>
    <row r="66" spans="1:6" x14ac:dyDescent="0.2">
      <c r="A66" s="53">
        <v>3050062</v>
      </c>
      <c r="B66" t="s">
        <v>274</v>
      </c>
      <c r="C66" t="s">
        <v>261</v>
      </c>
      <c r="D66">
        <v>0.2</v>
      </c>
      <c r="E66">
        <v>0.1</v>
      </c>
      <c r="F66">
        <v>0.2</v>
      </c>
    </row>
    <row r="67" spans="1:6" x14ac:dyDescent="0.2">
      <c r="A67" s="53">
        <v>3050063</v>
      </c>
      <c r="B67" t="s">
        <v>274</v>
      </c>
      <c r="C67" t="s">
        <v>263</v>
      </c>
      <c r="D67">
        <v>0.25</v>
      </c>
      <c r="E67">
        <v>0.1</v>
      </c>
      <c r="F67">
        <v>0.2</v>
      </c>
    </row>
    <row r="68" spans="1:6" x14ac:dyDescent="0.2">
      <c r="A68" s="53">
        <v>3050064</v>
      </c>
      <c r="B68" t="s">
        <v>274</v>
      </c>
      <c r="C68" t="s">
        <v>264</v>
      </c>
      <c r="D68">
        <v>0.3</v>
      </c>
      <c r="E68">
        <v>0.13</v>
      </c>
      <c r="F68">
        <v>0.25</v>
      </c>
    </row>
    <row r="69" spans="1:6" x14ac:dyDescent="0.2">
      <c r="A69" s="53">
        <v>3050065</v>
      </c>
      <c r="B69" t="s">
        <v>275</v>
      </c>
      <c r="C69" t="s">
        <v>250</v>
      </c>
      <c r="D69">
        <v>0</v>
      </c>
      <c r="E69">
        <v>0</v>
      </c>
      <c r="F69">
        <v>0.05</v>
      </c>
    </row>
    <row r="70" spans="1:6" x14ac:dyDescent="0.2">
      <c r="A70" s="53">
        <v>3050066</v>
      </c>
      <c r="B70" t="s">
        <v>275</v>
      </c>
      <c r="C70" t="s">
        <v>248</v>
      </c>
      <c r="D70">
        <v>0</v>
      </c>
      <c r="E70">
        <v>0</v>
      </c>
      <c r="F70">
        <v>0.05</v>
      </c>
    </row>
    <row r="71" spans="1:6" x14ac:dyDescent="0.2">
      <c r="A71" s="53">
        <v>3050067</v>
      </c>
      <c r="B71" t="s">
        <v>275</v>
      </c>
      <c r="C71" t="s">
        <v>255</v>
      </c>
      <c r="D71">
        <v>0.15</v>
      </c>
      <c r="E71">
        <v>0.08</v>
      </c>
      <c r="F71">
        <v>0.2</v>
      </c>
    </row>
    <row r="72" spans="1:6" x14ac:dyDescent="0.2">
      <c r="A72" s="53">
        <v>3050068</v>
      </c>
      <c r="B72" t="s">
        <v>275</v>
      </c>
      <c r="C72" t="s">
        <v>257</v>
      </c>
      <c r="D72">
        <v>0.35</v>
      </c>
      <c r="E72">
        <v>0.15</v>
      </c>
      <c r="F72">
        <v>0.3</v>
      </c>
    </row>
    <row r="73" spans="1:6" x14ac:dyDescent="0.2">
      <c r="A73" s="53">
        <v>3050069</v>
      </c>
      <c r="B73" t="s">
        <v>275</v>
      </c>
      <c r="C73" t="s">
        <v>259</v>
      </c>
      <c r="D73">
        <v>0.4</v>
      </c>
      <c r="E73">
        <v>0.16</v>
      </c>
      <c r="F73">
        <v>0.35</v>
      </c>
    </row>
    <row r="74" spans="1:6" x14ac:dyDescent="0.2">
      <c r="A74" s="53">
        <v>3050070</v>
      </c>
      <c r="B74" t="s">
        <v>275</v>
      </c>
      <c r="C74" t="s">
        <v>261</v>
      </c>
      <c r="D74">
        <v>0.25</v>
      </c>
      <c r="E74">
        <v>0.12</v>
      </c>
      <c r="F74">
        <v>0.2</v>
      </c>
    </row>
    <row r="75" spans="1:6" x14ac:dyDescent="0.2">
      <c r="A75" s="53">
        <v>3050071</v>
      </c>
      <c r="B75" t="s">
        <v>275</v>
      </c>
      <c r="C75" t="s">
        <v>263</v>
      </c>
      <c r="D75">
        <v>0.45</v>
      </c>
      <c r="E75">
        <v>0.18</v>
      </c>
      <c r="F75">
        <v>0.3</v>
      </c>
    </row>
    <row r="76" spans="1:6" x14ac:dyDescent="0.2">
      <c r="A76" s="53">
        <v>3050072</v>
      </c>
      <c r="B76" t="s">
        <v>275</v>
      </c>
      <c r="C76" t="s">
        <v>264</v>
      </c>
      <c r="D76">
        <v>0.3</v>
      </c>
      <c r="E76">
        <v>0.13</v>
      </c>
      <c r="F76">
        <v>0.25</v>
      </c>
    </row>
    <row r="77" spans="1:6" x14ac:dyDescent="0.2">
      <c r="A77" s="53">
        <v>3050073</v>
      </c>
      <c r="B77" t="s">
        <v>276</v>
      </c>
      <c r="C77" t="s">
        <v>250</v>
      </c>
      <c r="D77">
        <v>0</v>
      </c>
      <c r="E77">
        <v>0</v>
      </c>
      <c r="F77">
        <v>0.05</v>
      </c>
    </row>
    <row r="78" spans="1:6" x14ac:dyDescent="0.2">
      <c r="A78" s="53">
        <v>3050074</v>
      </c>
      <c r="B78" t="s">
        <v>276</v>
      </c>
      <c r="C78" t="s">
        <v>248</v>
      </c>
      <c r="D78">
        <v>0</v>
      </c>
      <c r="E78">
        <v>0</v>
      </c>
      <c r="F78">
        <v>0.05</v>
      </c>
    </row>
    <row r="79" spans="1:6" x14ac:dyDescent="0.2">
      <c r="A79" s="53">
        <v>3050075</v>
      </c>
      <c r="B79" t="s">
        <v>276</v>
      </c>
      <c r="C79" t="s">
        <v>255</v>
      </c>
      <c r="D79">
        <v>0.05</v>
      </c>
      <c r="E79">
        <v>0.05</v>
      </c>
      <c r="F79">
        <v>0.1</v>
      </c>
    </row>
    <row r="80" spans="1:6" x14ac:dyDescent="0.2">
      <c r="A80" s="53">
        <v>3050076</v>
      </c>
      <c r="B80" t="s">
        <v>276</v>
      </c>
      <c r="C80" t="s">
        <v>257</v>
      </c>
      <c r="D80">
        <v>0.3</v>
      </c>
      <c r="E80">
        <v>0.13</v>
      </c>
      <c r="F80">
        <v>0.3</v>
      </c>
    </row>
    <row r="81" spans="1:6" x14ac:dyDescent="0.2">
      <c r="A81" s="53">
        <v>3050077</v>
      </c>
      <c r="B81" t="s">
        <v>276</v>
      </c>
      <c r="C81" t="s">
        <v>259</v>
      </c>
      <c r="D81">
        <v>0.35</v>
      </c>
      <c r="E81">
        <v>0.15</v>
      </c>
      <c r="F81">
        <v>0.35</v>
      </c>
    </row>
    <row r="82" spans="1:6" x14ac:dyDescent="0.2">
      <c r="A82" s="53">
        <v>3050078</v>
      </c>
      <c r="B82" t="s">
        <v>276</v>
      </c>
      <c r="C82" t="s">
        <v>261</v>
      </c>
      <c r="D82">
        <v>0.2</v>
      </c>
      <c r="E82">
        <v>0.1</v>
      </c>
      <c r="F82">
        <v>0.2</v>
      </c>
    </row>
    <row r="83" spans="1:6" x14ac:dyDescent="0.2">
      <c r="A83" s="53">
        <v>3050079</v>
      </c>
      <c r="B83" t="s">
        <v>276</v>
      </c>
      <c r="C83" t="s">
        <v>263</v>
      </c>
      <c r="D83">
        <v>0.4</v>
      </c>
      <c r="E83">
        <v>0.15</v>
      </c>
      <c r="F83">
        <v>0.3</v>
      </c>
    </row>
    <row r="84" spans="1:6" x14ac:dyDescent="0.2">
      <c r="A84" s="53">
        <v>3050080</v>
      </c>
      <c r="B84" t="s">
        <v>276</v>
      </c>
      <c r="C84" t="s">
        <v>264</v>
      </c>
      <c r="D84">
        <v>0.4</v>
      </c>
      <c r="E84">
        <v>0.15</v>
      </c>
      <c r="F84">
        <v>0.3</v>
      </c>
    </row>
    <row r="85" spans="1:6" x14ac:dyDescent="0.2">
      <c r="A85" s="53">
        <v>3050081</v>
      </c>
      <c r="B85" t="s">
        <v>277</v>
      </c>
      <c r="C85" t="s">
        <v>250</v>
      </c>
      <c r="D85">
        <v>0</v>
      </c>
      <c r="E85">
        <v>0</v>
      </c>
      <c r="F85">
        <v>0.05</v>
      </c>
    </row>
    <row r="86" spans="1:6" x14ac:dyDescent="0.2">
      <c r="A86" s="53">
        <v>3050082</v>
      </c>
      <c r="B86" t="s">
        <v>277</v>
      </c>
      <c r="C86" t="s">
        <v>248</v>
      </c>
      <c r="D86">
        <v>0</v>
      </c>
      <c r="E86">
        <v>0</v>
      </c>
      <c r="F86">
        <v>0.05</v>
      </c>
    </row>
    <row r="87" spans="1:6" x14ac:dyDescent="0.2">
      <c r="A87" s="53">
        <v>3050083</v>
      </c>
      <c r="B87" t="s">
        <v>277</v>
      </c>
      <c r="C87" t="s">
        <v>255</v>
      </c>
      <c r="D87">
        <v>0.05</v>
      </c>
      <c r="E87">
        <v>0.05</v>
      </c>
      <c r="F87">
        <v>0.1</v>
      </c>
    </row>
    <row r="88" spans="1:6" x14ac:dyDescent="0.2">
      <c r="A88" s="53">
        <v>3050084</v>
      </c>
      <c r="B88" t="s">
        <v>277</v>
      </c>
      <c r="C88" t="s">
        <v>257</v>
      </c>
      <c r="D88">
        <v>0.25</v>
      </c>
      <c r="E88">
        <v>0.1</v>
      </c>
      <c r="F88">
        <v>0.25</v>
      </c>
    </row>
    <row r="89" spans="1:6" x14ac:dyDescent="0.2">
      <c r="A89" s="53">
        <v>3050085</v>
      </c>
      <c r="B89" t="s">
        <v>277</v>
      </c>
      <c r="C89" t="s">
        <v>259</v>
      </c>
      <c r="D89">
        <v>0.35</v>
      </c>
      <c r="E89">
        <v>0.13</v>
      </c>
      <c r="F89">
        <v>0.3</v>
      </c>
    </row>
    <row r="90" spans="1:6" x14ac:dyDescent="0.2">
      <c r="A90" s="53">
        <v>3050086</v>
      </c>
      <c r="B90" t="s">
        <v>277</v>
      </c>
      <c r="C90" t="s">
        <v>261</v>
      </c>
      <c r="D90">
        <v>0.3</v>
      </c>
      <c r="E90">
        <v>0.12</v>
      </c>
      <c r="F90">
        <v>0.25</v>
      </c>
    </row>
    <row r="91" spans="1:6" x14ac:dyDescent="0.2">
      <c r="A91" s="53">
        <v>3050087</v>
      </c>
      <c r="B91" t="s">
        <v>277</v>
      </c>
      <c r="C91" t="s">
        <v>263</v>
      </c>
      <c r="D91">
        <v>0.4</v>
      </c>
      <c r="E91">
        <v>0.15</v>
      </c>
      <c r="F91">
        <v>0.3</v>
      </c>
    </row>
    <row r="92" spans="1:6" x14ac:dyDescent="0.2">
      <c r="A92" s="53">
        <v>3050088</v>
      </c>
      <c r="B92" t="s">
        <v>277</v>
      </c>
      <c r="C92" t="s">
        <v>264</v>
      </c>
      <c r="D92">
        <v>0.35</v>
      </c>
      <c r="E92">
        <v>0.12</v>
      </c>
      <c r="F92">
        <v>0.25</v>
      </c>
    </row>
    <row r="93" spans="1:6" x14ac:dyDescent="0.2">
      <c r="A93" s="53">
        <v>3050089</v>
      </c>
      <c r="B93" t="s">
        <v>278</v>
      </c>
      <c r="C93" t="s">
        <v>250</v>
      </c>
      <c r="D93">
        <v>0</v>
      </c>
      <c r="E93">
        <v>0</v>
      </c>
      <c r="F93">
        <v>0.05</v>
      </c>
    </row>
    <row r="94" spans="1:6" x14ac:dyDescent="0.2">
      <c r="A94" s="53">
        <v>3050090</v>
      </c>
      <c r="B94" t="s">
        <v>278</v>
      </c>
      <c r="C94" t="s">
        <v>248</v>
      </c>
      <c r="D94">
        <v>0</v>
      </c>
      <c r="E94">
        <v>0</v>
      </c>
      <c r="F94">
        <v>0.05</v>
      </c>
    </row>
    <row r="95" spans="1:6" x14ac:dyDescent="0.2">
      <c r="A95" s="53">
        <v>3050091</v>
      </c>
      <c r="B95" t="s">
        <v>278</v>
      </c>
      <c r="C95" t="s">
        <v>255</v>
      </c>
      <c r="D95">
        <v>0.1</v>
      </c>
      <c r="E95">
        <v>0.05</v>
      </c>
      <c r="F95">
        <v>0.15</v>
      </c>
    </row>
    <row r="96" spans="1:6" x14ac:dyDescent="0.2">
      <c r="A96" s="53">
        <v>3050092</v>
      </c>
      <c r="B96" t="s">
        <v>278</v>
      </c>
      <c r="C96" t="s">
        <v>257</v>
      </c>
      <c r="D96">
        <v>0.35</v>
      </c>
      <c r="E96">
        <v>0.15</v>
      </c>
      <c r="F96">
        <v>0.3</v>
      </c>
    </row>
    <row r="97" spans="1:6" x14ac:dyDescent="0.2">
      <c r="A97" s="53">
        <v>3050093</v>
      </c>
      <c r="B97" t="s">
        <v>278</v>
      </c>
      <c r="C97" t="s">
        <v>259</v>
      </c>
      <c r="D97">
        <v>0.4</v>
      </c>
      <c r="E97">
        <v>0.16</v>
      </c>
      <c r="F97">
        <v>0.35</v>
      </c>
    </row>
    <row r="98" spans="1:6" x14ac:dyDescent="0.2">
      <c r="A98" s="53">
        <v>3050094</v>
      </c>
      <c r="B98" t="s">
        <v>278</v>
      </c>
      <c r="C98" t="s">
        <v>261</v>
      </c>
      <c r="D98">
        <v>0.3</v>
      </c>
      <c r="E98">
        <v>0.12</v>
      </c>
      <c r="F98">
        <v>0.25</v>
      </c>
    </row>
    <row r="99" spans="1:6" x14ac:dyDescent="0.2">
      <c r="A99" s="53">
        <v>3050095</v>
      </c>
      <c r="B99" t="s">
        <v>278</v>
      </c>
      <c r="C99" t="s">
        <v>263</v>
      </c>
      <c r="D99">
        <v>0.4</v>
      </c>
      <c r="E99">
        <v>0.16</v>
      </c>
      <c r="F99">
        <v>0.3</v>
      </c>
    </row>
    <row r="100" spans="1:6" x14ac:dyDescent="0.2">
      <c r="A100" s="53">
        <v>3050096</v>
      </c>
      <c r="B100" t="s">
        <v>278</v>
      </c>
      <c r="C100" t="s">
        <v>264</v>
      </c>
      <c r="D100">
        <v>0.3</v>
      </c>
      <c r="E100">
        <v>0.12</v>
      </c>
      <c r="F100">
        <v>0.25</v>
      </c>
    </row>
    <row r="101" spans="1:6" x14ac:dyDescent="0.2">
      <c r="A101" s="54">
        <v>3050097</v>
      </c>
      <c r="B101" s="47" t="s">
        <v>245</v>
      </c>
      <c r="C101" t="s">
        <v>250</v>
      </c>
      <c r="D101" s="47">
        <v>0</v>
      </c>
      <c r="E101" s="47">
        <v>0</v>
      </c>
      <c r="F101" s="47">
        <v>0.05</v>
      </c>
    </row>
    <row r="102" spans="1:6" x14ac:dyDescent="0.2">
      <c r="A102" s="55">
        <v>3050098</v>
      </c>
      <c r="B102" s="47" t="s">
        <v>245</v>
      </c>
      <c r="C102" t="s">
        <v>248</v>
      </c>
      <c r="D102" s="47">
        <v>0</v>
      </c>
      <c r="E102" s="47">
        <v>0</v>
      </c>
      <c r="F102" s="47">
        <v>0.05</v>
      </c>
    </row>
    <row r="103" spans="1:6" x14ac:dyDescent="0.2">
      <c r="A103" s="55">
        <v>3050099</v>
      </c>
      <c r="B103" s="47" t="s">
        <v>245</v>
      </c>
      <c r="C103" t="s">
        <v>255</v>
      </c>
      <c r="D103" s="47">
        <v>0.15</v>
      </c>
      <c r="E103" s="47">
        <v>0.08</v>
      </c>
      <c r="F103" s="47">
        <v>0.2</v>
      </c>
    </row>
    <row r="104" spans="1:6" x14ac:dyDescent="0.2">
      <c r="A104" s="55">
        <v>3050100</v>
      </c>
      <c r="B104" s="47" t="s">
        <v>245</v>
      </c>
      <c r="C104" t="s">
        <v>257</v>
      </c>
      <c r="D104" s="47">
        <v>0.35</v>
      </c>
      <c r="E104" s="47">
        <v>0.15</v>
      </c>
      <c r="F104" s="47">
        <v>0.3</v>
      </c>
    </row>
    <row r="105" spans="1:6" x14ac:dyDescent="0.2">
      <c r="A105" s="55">
        <v>3050101</v>
      </c>
      <c r="B105" s="47" t="s">
        <v>245</v>
      </c>
      <c r="C105" t="s">
        <v>259</v>
      </c>
      <c r="D105" s="47">
        <v>0.4</v>
      </c>
      <c r="E105" s="47">
        <v>0.16</v>
      </c>
      <c r="F105" s="47">
        <v>0.4</v>
      </c>
    </row>
    <row r="106" spans="1:6" x14ac:dyDescent="0.2">
      <c r="A106" s="55">
        <v>3050102</v>
      </c>
      <c r="B106" s="47" t="s">
        <v>245</v>
      </c>
      <c r="C106" t="s">
        <v>261</v>
      </c>
      <c r="D106" s="47">
        <v>0.25</v>
      </c>
      <c r="E106" s="47">
        <v>0.12</v>
      </c>
      <c r="F106" s="47">
        <v>0.2</v>
      </c>
    </row>
    <row r="107" spans="1:6" x14ac:dyDescent="0.2">
      <c r="A107" s="55">
        <v>3050103</v>
      </c>
      <c r="B107" s="47" t="s">
        <v>245</v>
      </c>
      <c r="C107" t="s">
        <v>263</v>
      </c>
      <c r="D107" s="47">
        <v>0.4</v>
      </c>
      <c r="E107" s="47">
        <v>0.16</v>
      </c>
      <c r="F107" s="47">
        <v>0.3</v>
      </c>
    </row>
    <row r="108" spans="1:6" x14ac:dyDescent="0.2">
      <c r="A108" s="55">
        <v>3050104</v>
      </c>
      <c r="B108" s="47" t="s">
        <v>245</v>
      </c>
      <c r="C108" t="s">
        <v>264</v>
      </c>
      <c r="D108" s="47">
        <v>0.35</v>
      </c>
      <c r="E108" s="47">
        <v>0.13</v>
      </c>
      <c r="F108" s="47">
        <v>0.3</v>
      </c>
    </row>
    <row r="109" spans="1:6" x14ac:dyDescent="0.2">
      <c r="A109" s="54">
        <v>3050105</v>
      </c>
      <c r="B109" s="47" t="s">
        <v>262</v>
      </c>
      <c r="C109" t="s">
        <v>250</v>
      </c>
      <c r="D109" s="47">
        <v>0</v>
      </c>
      <c r="E109" s="47">
        <v>0</v>
      </c>
      <c r="F109" s="47">
        <v>0.05</v>
      </c>
    </row>
    <row r="110" spans="1:6" x14ac:dyDescent="0.2">
      <c r="A110" s="55">
        <v>3050106</v>
      </c>
      <c r="B110" s="47" t="s">
        <v>262</v>
      </c>
      <c r="C110" t="s">
        <v>248</v>
      </c>
      <c r="D110" s="47">
        <v>0</v>
      </c>
      <c r="E110" s="47">
        <v>0</v>
      </c>
      <c r="F110" s="47">
        <v>0.05</v>
      </c>
    </row>
    <row r="111" spans="1:6" x14ac:dyDescent="0.2">
      <c r="A111" s="55">
        <v>3050107</v>
      </c>
      <c r="B111" s="47" t="s">
        <v>262</v>
      </c>
      <c r="C111" t="s">
        <v>255</v>
      </c>
      <c r="D111" s="47">
        <v>0.05</v>
      </c>
      <c r="E111" s="47">
        <v>0.05</v>
      </c>
      <c r="F111" s="47">
        <v>0.1</v>
      </c>
    </row>
    <row r="112" spans="1:6" x14ac:dyDescent="0.2">
      <c r="A112" s="55">
        <v>3050108</v>
      </c>
      <c r="B112" s="47" t="s">
        <v>262</v>
      </c>
      <c r="C112" t="s">
        <v>257</v>
      </c>
      <c r="D112" s="47">
        <v>0.3</v>
      </c>
      <c r="E112" s="47">
        <v>0.13</v>
      </c>
      <c r="F112" s="47">
        <v>0.3</v>
      </c>
    </row>
    <row r="113" spans="1:6" x14ac:dyDescent="0.2">
      <c r="A113" s="55">
        <v>3050109</v>
      </c>
      <c r="B113" s="47" t="s">
        <v>262</v>
      </c>
      <c r="C113" t="s">
        <v>259</v>
      </c>
      <c r="D113" s="47">
        <v>0.35</v>
      </c>
      <c r="E113" s="47">
        <v>0.15</v>
      </c>
      <c r="F113" s="47">
        <v>0.35</v>
      </c>
    </row>
    <row r="114" spans="1:6" x14ac:dyDescent="0.2">
      <c r="A114" s="55">
        <v>3050110</v>
      </c>
      <c r="B114" s="47" t="s">
        <v>262</v>
      </c>
      <c r="C114" t="s">
        <v>261</v>
      </c>
      <c r="D114" s="47">
        <v>0.2</v>
      </c>
      <c r="E114" s="47">
        <v>0.1</v>
      </c>
      <c r="F114" s="47">
        <v>0.2</v>
      </c>
    </row>
    <row r="115" spans="1:6" x14ac:dyDescent="0.2">
      <c r="A115" s="55">
        <v>3050111</v>
      </c>
      <c r="B115" s="47" t="s">
        <v>262</v>
      </c>
      <c r="C115" t="s">
        <v>263</v>
      </c>
      <c r="D115" s="47">
        <v>0.4</v>
      </c>
      <c r="E115" s="47">
        <v>0.15</v>
      </c>
      <c r="F115" s="47">
        <v>0.3</v>
      </c>
    </row>
    <row r="116" spans="1:6" x14ac:dyDescent="0.2">
      <c r="A116" s="55">
        <v>3050112</v>
      </c>
      <c r="B116" s="47" t="s">
        <v>262</v>
      </c>
      <c r="C116" t="s">
        <v>264</v>
      </c>
      <c r="D116" s="47">
        <v>0.4</v>
      </c>
      <c r="E116" s="47">
        <v>0.15</v>
      </c>
      <c r="F116" s="47">
        <v>0.3</v>
      </c>
    </row>
    <row r="117" spans="1:6" x14ac:dyDescent="0.2">
      <c r="A117" s="54">
        <v>3050113</v>
      </c>
      <c r="B117" s="47" t="s">
        <v>266</v>
      </c>
      <c r="C117" t="s">
        <v>250</v>
      </c>
      <c r="D117" s="47">
        <v>0</v>
      </c>
      <c r="E117" s="47">
        <v>0</v>
      </c>
      <c r="F117" s="47">
        <v>0.05</v>
      </c>
    </row>
    <row r="118" spans="1:6" x14ac:dyDescent="0.2">
      <c r="A118" s="55">
        <v>3050114</v>
      </c>
      <c r="B118" s="47" t="s">
        <v>266</v>
      </c>
      <c r="C118" t="s">
        <v>248</v>
      </c>
      <c r="D118" s="47">
        <v>0</v>
      </c>
      <c r="E118" s="47">
        <v>0</v>
      </c>
      <c r="F118" s="47">
        <v>0.05</v>
      </c>
    </row>
    <row r="119" spans="1:6" x14ac:dyDescent="0.2">
      <c r="A119" s="55">
        <v>3050115</v>
      </c>
      <c r="B119" s="47" t="s">
        <v>266</v>
      </c>
      <c r="C119" t="s">
        <v>255</v>
      </c>
      <c r="D119" s="47">
        <v>0.3</v>
      </c>
      <c r="E119" s="47">
        <v>0.15</v>
      </c>
      <c r="F119" s="47">
        <v>0.25</v>
      </c>
    </row>
    <row r="120" spans="1:6" x14ac:dyDescent="0.2">
      <c r="A120" s="55">
        <v>3050116</v>
      </c>
      <c r="B120" s="47" t="s">
        <v>266</v>
      </c>
      <c r="C120" t="s">
        <v>257</v>
      </c>
      <c r="D120" s="47">
        <v>0.2</v>
      </c>
      <c r="E120" s="47">
        <v>0.08</v>
      </c>
      <c r="F120" s="47">
        <v>0.2</v>
      </c>
    </row>
    <row r="121" spans="1:6" x14ac:dyDescent="0.2">
      <c r="A121" s="55">
        <v>3050117</v>
      </c>
      <c r="B121" s="47" t="s">
        <v>266</v>
      </c>
      <c r="C121" t="s">
        <v>259</v>
      </c>
      <c r="D121" s="47">
        <v>0.25</v>
      </c>
      <c r="E121" s="47">
        <v>0.1</v>
      </c>
      <c r="F121" s="47">
        <v>0.25</v>
      </c>
    </row>
    <row r="122" spans="1:6" x14ac:dyDescent="0.2">
      <c r="A122" s="55">
        <v>3050118</v>
      </c>
      <c r="B122" s="47" t="s">
        <v>266</v>
      </c>
      <c r="C122" t="s">
        <v>261</v>
      </c>
      <c r="D122" s="47">
        <v>0.2</v>
      </c>
      <c r="E122" s="47">
        <v>0.1</v>
      </c>
      <c r="F122" s="47">
        <v>0.2</v>
      </c>
    </row>
    <row r="123" spans="1:6" x14ac:dyDescent="0.2">
      <c r="A123" s="55">
        <v>3050119</v>
      </c>
      <c r="B123" s="47" t="s">
        <v>266</v>
      </c>
      <c r="C123" t="s">
        <v>263</v>
      </c>
      <c r="D123" s="47">
        <v>0.35</v>
      </c>
      <c r="E123" s="47">
        <v>0.14000000000000001</v>
      </c>
      <c r="F123" s="47">
        <v>0.25</v>
      </c>
    </row>
    <row r="124" spans="1:6" x14ac:dyDescent="0.2">
      <c r="A124" s="55">
        <v>3050120</v>
      </c>
      <c r="B124" s="47" t="s">
        <v>266</v>
      </c>
      <c r="C124" t="s">
        <v>264</v>
      </c>
      <c r="D124" s="47">
        <v>0.25</v>
      </c>
      <c r="E124" s="47">
        <v>0.1</v>
      </c>
      <c r="F124" s="47">
        <v>0.25</v>
      </c>
    </row>
    <row r="125" spans="1:6" x14ac:dyDescent="0.2">
      <c r="A125" s="54">
        <v>3050121</v>
      </c>
      <c r="B125" s="47" t="s">
        <v>268</v>
      </c>
      <c r="C125" t="s">
        <v>250</v>
      </c>
      <c r="D125" s="47">
        <v>0</v>
      </c>
      <c r="E125" s="47">
        <v>0</v>
      </c>
      <c r="F125" s="47">
        <v>0.05</v>
      </c>
    </row>
    <row r="126" spans="1:6" x14ac:dyDescent="0.2">
      <c r="A126" s="55">
        <v>3050122</v>
      </c>
      <c r="B126" s="47" t="s">
        <v>268</v>
      </c>
      <c r="C126" t="s">
        <v>248</v>
      </c>
      <c r="D126" s="47">
        <v>0</v>
      </c>
      <c r="E126" s="47">
        <v>0</v>
      </c>
      <c r="F126" s="47">
        <v>0.05</v>
      </c>
    </row>
    <row r="127" spans="1:6" x14ac:dyDescent="0.2">
      <c r="A127" s="55">
        <v>3050123</v>
      </c>
      <c r="B127" s="47" t="s">
        <v>268</v>
      </c>
      <c r="C127" t="s">
        <v>255</v>
      </c>
      <c r="D127" s="47">
        <v>0.1</v>
      </c>
      <c r="E127" s="47">
        <v>0.05</v>
      </c>
      <c r="F127" s="47">
        <v>0.2</v>
      </c>
    </row>
    <row r="128" spans="1:6" x14ac:dyDescent="0.2">
      <c r="A128" s="55">
        <v>3050124</v>
      </c>
      <c r="B128" s="47" t="s">
        <v>268</v>
      </c>
      <c r="C128" t="s">
        <v>257</v>
      </c>
      <c r="D128" s="47">
        <v>0.4</v>
      </c>
      <c r="E128" s="47">
        <v>0.15</v>
      </c>
      <c r="F128" s="47">
        <v>0.3</v>
      </c>
    </row>
    <row r="129" spans="1:6" x14ac:dyDescent="0.2">
      <c r="A129" s="55">
        <v>3050125</v>
      </c>
      <c r="B129" s="47" t="s">
        <v>268</v>
      </c>
      <c r="C129" t="s">
        <v>259</v>
      </c>
      <c r="D129" s="47">
        <v>0.45</v>
      </c>
      <c r="E129" s="47">
        <v>0.17</v>
      </c>
      <c r="F129" s="47">
        <v>0.4</v>
      </c>
    </row>
    <row r="130" spans="1:6" x14ac:dyDescent="0.2">
      <c r="A130" s="55">
        <v>3050126</v>
      </c>
      <c r="B130" s="47" t="s">
        <v>268</v>
      </c>
      <c r="C130" t="s">
        <v>261</v>
      </c>
      <c r="D130" s="47">
        <v>0.2</v>
      </c>
      <c r="E130" s="47">
        <v>0.1</v>
      </c>
      <c r="F130" s="47">
        <v>0.2</v>
      </c>
    </row>
    <row r="131" spans="1:6" x14ac:dyDescent="0.2">
      <c r="A131" s="55">
        <v>3050127</v>
      </c>
      <c r="B131" s="47" t="s">
        <v>268</v>
      </c>
      <c r="C131" t="s">
        <v>263</v>
      </c>
      <c r="D131" s="47">
        <v>0.25</v>
      </c>
      <c r="E131" s="47">
        <v>0.1</v>
      </c>
      <c r="F131" s="47">
        <v>0.2</v>
      </c>
    </row>
    <row r="132" spans="1:6" x14ac:dyDescent="0.2">
      <c r="A132" s="55">
        <v>3050128</v>
      </c>
      <c r="B132" s="47" t="s">
        <v>268</v>
      </c>
      <c r="C132" t="s">
        <v>264</v>
      </c>
      <c r="D132" s="47">
        <v>0.3</v>
      </c>
      <c r="E132" s="47">
        <v>0.13</v>
      </c>
      <c r="F132" s="47">
        <v>0.25</v>
      </c>
    </row>
    <row r="133" spans="1:6" x14ac:dyDescent="0.2">
      <c r="A133" s="54">
        <v>3050129</v>
      </c>
      <c r="B133" s="47" t="s">
        <v>270</v>
      </c>
      <c r="C133" t="s">
        <v>250</v>
      </c>
      <c r="D133" s="47">
        <v>0</v>
      </c>
      <c r="E133" s="47">
        <v>0</v>
      </c>
      <c r="F133" s="47">
        <v>0.05</v>
      </c>
    </row>
    <row r="134" spans="1:6" x14ac:dyDescent="0.2">
      <c r="A134" s="55">
        <v>3050130</v>
      </c>
      <c r="B134" s="47" t="s">
        <v>270</v>
      </c>
      <c r="C134" t="s">
        <v>248</v>
      </c>
      <c r="D134" s="47">
        <v>0</v>
      </c>
      <c r="E134" s="47">
        <v>0</v>
      </c>
      <c r="F134" s="47">
        <v>0.05</v>
      </c>
    </row>
    <row r="135" spans="1:6" x14ac:dyDescent="0.2">
      <c r="A135" s="55">
        <v>3050131</v>
      </c>
      <c r="B135" s="47" t="s">
        <v>270</v>
      </c>
      <c r="C135" t="s">
        <v>255</v>
      </c>
      <c r="D135" s="47">
        <v>0.25</v>
      </c>
      <c r="E135" s="47">
        <v>0.12</v>
      </c>
      <c r="F135" s="47">
        <v>0.25</v>
      </c>
    </row>
    <row r="136" spans="1:6" x14ac:dyDescent="0.2">
      <c r="A136" s="55">
        <v>3050132</v>
      </c>
      <c r="B136" s="47" t="s">
        <v>270</v>
      </c>
      <c r="C136" t="s">
        <v>257</v>
      </c>
      <c r="D136" s="47">
        <v>0.3</v>
      </c>
      <c r="E136" s="47">
        <v>0.13</v>
      </c>
      <c r="F136" s="47">
        <v>0.3</v>
      </c>
    </row>
    <row r="137" spans="1:6" x14ac:dyDescent="0.2">
      <c r="A137" s="55">
        <v>3050133</v>
      </c>
      <c r="B137" s="47" t="s">
        <v>270</v>
      </c>
      <c r="C137" t="s">
        <v>259</v>
      </c>
      <c r="D137" s="47">
        <v>0.4</v>
      </c>
      <c r="E137" s="47">
        <v>0.15</v>
      </c>
      <c r="F137" s="47">
        <v>0.4</v>
      </c>
    </row>
    <row r="138" spans="1:6" x14ac:dyDescent="0.2">
      <c r="A138" s="55">
        <v>3050134</v>
      </c>
      <c r="B138" s="47" t="s">
        <v>270</v>
      </c>
      <c r="C138" t="s">
        <v>261</v>
      </c>
      <c r="D138" s="47">
        <v>0.25</v>
      </c>
      <c r="E138" s="47">
        <v>0.12</v>
      </c>
      <c r="F138" s="47">
        <v>0.25</v>
      </c>
    </row>
    <row r="139" spans="1:6" x14ac:dyDescent="0.2">
      <c r="A139" s="55">
        <v>3050135</v>
      </c>
      <c r="B139" s="47" t="s">
        <v>270</v>
      </c>
      <c r="C139" t="s">
        <v>263</v>
      </c>
      <c r="D139" s="47">
        <v>0.2</v>
      </c>
      <c r="E139" s="47">
        <v>0.1</v>
      </c>
      <c r="F139" s="47">
        <v>0.2</v>
      </c>
    </row>
    <row r="140" spans="1:6" x14ac:dyDescent="0.2">
      <c r="A140" s="55">
        <v>3050136</v>
      </c>
      <c r="B140" s="47" t="s">
        <v>270</v>
      </c>
      <c r="C140" t="s">
        <v>264</v>
      </c>
      <c r="D140" s="47">
        <v>0.3</v>
      </c>
      <c r="E140" s="47">
        <v>0.13</v>
      </c>
      <c r="F140" s="47">
        <v>0.3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3"/>
  <sheetViews>
    <sheetView workbookViewId="0">
      <selection activeCell="P2" sqref="P2:P23"/>
    </sheetView>
  </sheetViews>
  <sheetFormatPr defaultRowHeight="14.25" x14ac:dyDescent="0.2"/>
  <cols>
    <col min="5" max="5" width="17.625" bestFit="1" customWidth="1"/>
    <col min="7" max="7" width="9.25" bestFit="1" customWidth="1"/>
    <col min="8" max="8" width="11.125" customWidth="1"/>
    <col min="9" max="9" width="11.5" customWidth="1"/>
    <col min="12" max="12" width="20.625" bestFit="1" customWidth="1"/>
    <col min="13" max="13" width="15.125" bestFit="1" customWidth="1"/>
    <col min="14" max="14" width="9" bestFit="1" customWidth="1"/>
    <col min="15" max="15" width="5.25" bestFit="1" customWidth="1"/>
    <col min="16" max="16" width="17.625" bestFit="1" customWidth="1"/>
  </cols>
  <sheetData>
    <row r="1" spans="1:16" ht="28.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68</v>
      </c>
      <c r="F1" s="10" t="s">
        <v>279</v>
      </c>
      <c r="G1" s="10" t="s">
        <v>280</v>
      </c>
      <c r="H1" s="10" t="s">
        <v>281</v>
      </c>
      <c r="I1" s="10" t="s">
        <v>282</v>
      </c>
      <c r="L1" s="19" t="s">
        <v>0</v>
      </c>
      <c r="M1" s="19" t="s">
        <v>1</v>
      </c>
      <c r="N1" s="19" t="s">
        <v>2</v>
      </c>
      <c r="O1" s="19" t="s">
        <v>3</v>
      </c>
      <c r="P1" s="19" t="s">
        <v>68</v>
      </c>
    </row>
    <row r="2" spans="1:16" ht="28.5" customHeight="1" x14ac:dyDescent="0.2">
      <c r="A2" s="13" t="str">
        <f>VLOOKUP(B2,CHOOSE({1,2},中英文和LW参数!D:D,中英文和LW参数!A:A),2,FALSE)</f>
        <v>Tench</v>
      </c>
      <c r="B2" s="13" t="s">
        <v>70</v>
      </c>
      <c r="C2" s="13" t="s">
        <v>71</v>
      </c>
      <c r="D2" s="13">
        <v>3</v>
      </c>
      <c r="E2" s="13" t="s">
        <v>74</v>
      </c>
      <c r="F2" s="13"/>
      <c r="G2" s="12"/>
      <c r="H2" s="12"/>
      <c r="I2" s="12"/>
      <c r="L2" s="20" t="s">
        <v>139</v>
      </c>
      <c r="M2" s="20" t="s">
        <v>70</v>
      </c>
      <c r="N2" s="20" t="s">
        <v>71</v>
      </c>
      <c r="O2" s="20">
        <v>3</v>
      </c>
      <c r="P2" s="20" t="s">
        <v>74</v>
      </c>
    </row>
    <row r="3" spans="1:16" ht="28.5" customHeight="1" x14ac:dyDescent="0.2">
      <c r="A3" s="13" t="str">
        <f>VLOOKUP(B3,CHOOSE({1,2},中英文和LW参数!D:D,中英文和LW参数!A:A),2,FALSE)</f>
        <v>Golden_Bream</v>
      </c>
      <c r="B3" s="13" t="s">
        <v>75</v>
      </c>
      <c r="C3" s="13" t="s">
        <v>71</v>
      </c>
      <c r="D3" s="13">
        <v>4</v>
      </c>
      <c r="E3" s="13" t="s">
        <v>77</v>
      </c>
      <c r="F3" s="13"/>
      <c r="G3" s="12"/>
      <c r="H3" s="12"/>
      <c r="I3" s="12"/>
      <c r="L3" s="20" t="s">
        <v>174</v>
      </c>
      <c r="M3" s="20" t="s">
        <v>75</v>
      </c>
      <c r="N3" s="20" t="s">
        <v>71</v>
      </c>
      <c r="O3" s="20">
        <v>4</v>
      </c>
      <c r="P3" s="20" t="s">
        <v>77</v>
      </c>
    </row>
    <row r="4" spans="1:16" ht="28.5" customHeight="1" x14ac:dyDescent="0.2">
      <c r="A4" s="13" t="str">
        <f>VLOOKUP(B4,CHOOSE({1,2},中英文和LW参数!D:D,中英文和LW参数!A:A),2,FALSE)</f>
        <v>Green_Sunfish</v>
      </c>
      <c r="B4" s="15" t="s">
        <v>78</v>
      </c>
      <c r="C4" s="13" t="s">
        <v>71</v>
      </c>
      <c r="D4" s="13">
        <v>3</v>
      </c>
      <c r="E4" s="13" t="s">
        <v>77</v>
      </c>
      <c r="F4" s="13"/>
      <c r="G4" s="12"/>
      <c r="H4" s="12"/>
      <c r="I4" s="12"/>
      <c r="L4" s="20" t="s">
        <v>179</v>
      </c>
      <c r="M4" s="20" t="s">
        <v>78</v>
      </c>
      <c r="N4" s="20" t="s">
        <v>71</v>
      </c>
      <c r="O4" s="20">
        <v>3</v>
      </c>
      <c r="P4" s="20" t="s">
        <v>77</v>
      </c>
    </row>
    <row r="5" spans="1:16" ht="28.5" customHeight="1" x14ac:dyDescent="0.2">
      <c r="A5" s="13" t="str">
        <f>VLOOKUP(B5,CHOOSE({1,2},中英文和LW参数!D:D,中英文和LW参数!A:A),2,FALSE)</f>
        <v>Black_Crappie</v>
      </c>
      <c r="B5" s="16" t="s">
        <v>80</v>
      </c>
      <c r="C5" s="13" t="s">
        <v>71</v>
      </c>
      <c r="D5" s="13">
        <v>2</v>
      </c>
      <c r="E5" s="13" t="s">
        <v>82</v>
      </c>
      <c r="F5" s="13"/>
      <c r="G5" s="12"/>
      <c r="H5" s="12"/>
      <c r="I5" s="12"/>
      <c r="L5" s="20" t="s">
        <v>183</v>
      </c>
      <c r="M5" s="20" t="s">
        <v>80</v>
      </c>
      <c r="N5" s="20" t="s">
        <v>71</v>
      </c>
      <c r="O5" s="20">
        <v>2</v>
      </c>
      <c r="P5" s="20" t="s">
        <v>82</v>
      </c>
    </row>
    <row r="6" spans="1:16" ht="28.5" customHeight="1" x14ac:dyDescent="0.2">
      <c r="A6" s="13" t="str">
        <f>VLOOKUP(B6,CHOOSE({1,2},中英文和LW参数!D:D,中英文和LW参数!A:A),2,FALSE)</f>
        <v>White_Crappie</v>
      </c>
      <c r="B6" s="13" t="s">
        <v>83</v>
      </c>
      <c r="C6" s="13" t="s">
        <v>71</v>
      </c>
      <c r="D6" s="13">
        <v>2</v>
      </c>
      <c r="E6" s="13" t="s">
        <v>82</v>
      </c>
      <c r="F6" s="13"/>
      <c r="G6" s="12"/>
      <c r="H6" s="12"/>
      <c r="I6" s="12"/>
      <c r="L6" s="20" t="s">
        <v>187</v>
      </c>
      <c r="M6" s="20" t="s">
        <v>83</v>
      </c>
      <c r="N6" s="20" t="s">
        <v>71</v>
      </c>
      <c r="O6" s="20">
        <v>2</v>
      </c>
      <c r="P6" s="20" t="s">
        <v>82</v>
      </c>
    </row>
    <row r="7" spans="1:16" ht="42.75" customHeight="1" x14ac:dyDescent="0.2">
      <c r="A7" s="13" t="str">
        <f>VLOOKUP(B7,CHOOSE({1,2},中英文和LW参数!D:D,中英文和LW参数!A:A),2,FALSE)</f>
        <v>Redspotted_Sunfish</v>
      </c>
      <c r="B7" s="13" t="s">
        <v>84</v>
      </c>
      <c r="C7" s="13" t="s">
        <v>71</v>
      </c>
      <c r="D7" s="13">
        <v>2</v>
      </c>
      <c r="E7" s="13" t="s">
        <v>77</v>
      </c>
      <c r="F7" s="13"/>
      <c r="G7" s="12"/>
      <c r="H7" s="12"/>
      <c r="I7" s="12"/>
      <c r="L7" s="20" t="s">
        <v>190</v>
      </c>
      <c r="M7" s="20" t="s">
        <v>84</v>
      </c>
      <c r="N7" s="20" t="s">
        <v>71</v>
      </c>
      <c r="O7" s="20">
        <v>2</v>
      </c>
      <c r="P7" s="20" t="s">
        <v>77</v>
      </c>
    </row>
    <row r="8" spans="1:16" ht="28.5" customHeight="1" x14ac:dyDescent="0.2">
      <c r="A8" s="13" t="str">
        <f>VLOOKUP(B8,CHOOSE({1,2},中英文和LW参数!D:D,中英文和LW参数!A:A),2,FALSE)</f>
        <v>Largemouth_Bass</v>
      </c>
      <c r="B8" s="16" t="s">
        <v>85</v>
      </c>
      <c r="C8" s="13" t="s">
        <v>71</v>
      </c>
      <c r="D8" s="13">
        <v>2</v>
      </c>
      <c r="E8" s="13" t="s">
        <v>82</v>
      </c>
      <c r="F8" s="13"/>
      <c r="G8" s="12"/>
      <c r="H8" s="12"/>
      <c r="I8" s="12"/>
      <c r="L8" s="20" t="s">
        <v>193</v>
      </c>
      <c r="M8" s="20" t="s">
        <v>85</v>
      </c>
      <c r="N8" s="20" t="s">
        <v>71</v>
      </c>
      <c r="O8" s="20">
        <v>2</v>
      </c>
      <c r="P8" s="20" t="s">
        <v>82</v>
      </c>
    </row>
    <row r="9" spans="1:16" ht="28.5" customHeight="1" x14ac:dyDescent="0.2">
      <c r="A9" s="13" t="str">
        <f>VLOOKUP(B9,CHOOSE({1,2},中英文和LW参数!D:D,中英文和LW参数!A:A),2,FALSE)</f>
        <v>Channel_Catfish</v>
      </c>
      <c r="B9" s="16" t="s">
        <v>86</v>
      </c>
      <c r="C9" s="12" t="s">
        <v>71</v>
      </c>
      <c r="D9" s="13">
        <v>2</v>
      </c>
      <c r="E9" s="13" t="s">
        <v>87</v>
      </c>
      <c r="F9" s="13"/>
      <c r="G9" s="12"/>
      <c r="H9" s="12"/>
      <c r="I9" s="12"/>
      <c r="L9" s="20" t="s">
        <v>196</v>
      </c>
      <c r="M9" s="20" t="s">
        <v>86</v>
      </c>
      <c r="N9" s="20" t="s">
        <v>71</v>
      </c>
      <c r="O9" s="20">
        <v>2</v>
      </c>
      <c r="P9" s="20" t="s">
        <v>87</v>
      </c>
    </row>
    <row r="10" spans="1:16" ht="42.75" customHeight="1" x14ac:dyDescent="0.2">
      <c r="A10" s="13" t="str">
        <f>VLOOKUP(B10,CHOOSE({1,2},中英文和LW参数!D:D,中英文和LW参数!A:A),2,FALSE)</f>
        <v>Pumpkinseed_Sunfish</v>
      </c>
      <c r="B10" s="13" t="s">
        <v>88</v>
      </c>
      <c r="C10" s="13" t="s">
        <v>71</v>
      </c>
      <c r="D10" s="13">
        <v>1</v>
      </c>
      <c r="E10" s="13" t="s">
        <v>77</v>
      </c>
      <c r="F10" s="13"/>
      <c r="G10" s="12"/>
      <c r="H10" s="12"/>
      <c r="I10" s="12"/>
      <c r="L10" s="20" t="s">
        <v>199</v>
      </c>
      <c r="M10" s="20" t="s">
        <v>88</v>
      </c>
      <c r="N10" s="20" t="s">
        <v>71</v>
      </c>
      <c r="O10" s="20">
        <v>1</v>
      </c>
      <c r="P10" s="20" t="s">
        <v>77</v>
      </c>
    </row>
    <row r="11" spans="1:16" ht="28.5" customHeight="1" x14ac:dyDescent="0.2">
      <c r="A11" s="13" t="str">
        <f>VLOOKUP(B11,CHOOSE({1,2},中英文和LW参数!D:D,中英文和LW参数!A:A),2,FALSE)</f>
        <v>Buffalofish</v>
      </c>
      <c r="B11" s="13" t="s">
        <v>89</v>
      </c>
      <c r="C11" s="13" t="s">
        <v>71</v>
      </c>
      <c r="D11" s="13">
        <v>1</v>
      </c>
      <c r="E11" s="13" t="s">
        <v>90</v>
      </c>
      <c r="F11" s="13"/>
      <c r="G11" s="12"/>
      <c r="H11" s="12"/>
      <c r="I11" s="12"/>
      <c r="L11" s="20" t="s">
        <v>202</v>
      </c>
      <c r="M11" s="20" t="s">
        <v>89</v>
      </c>
      <c r="N11" s="20" t="s">
        <v>71</v>
      </c>
      <c r="O11" s="20">
        <v>1</v>
      </c>
      <c r="P11" s="20" t="s">
        <v>90</v>
      </c>
    </row>
    <row r="12" spans="1:16" ht="28.5" customHeight="1" x14ac:dyDescent="0.2">
      <c r="A12" s="13" t="str">
        <f>VLOOKUP(B12,CHOOSE({1,2},中英文和LW参数!D:D,中英文和LW参数!A:A),2,FALSE)</f>
        <v>Redear_Sunfish</v>
      </c>
      <c r="B12" s="13" t="s">
        <v>91</v>
      </c>
      <c r="C12" s="13" t="s">
        <v>92</v>
      </c>
      <c r="D12" s="13">
        <v>1</v>
      </c>
      <c r="E12" s="13" t="s">
        <v>77</v>
      </c>
      <c r="F12" s="13"/>
      <c r="G12" s="12"/>
      <c r="H12" s="12"/>
      <c r="I12" s="12"/>
      <c r="L12" s="20" t="s">
        <v>205</v>
      </c>
      <c r="M12" s="20" t="s">
        <v>91</v>
      </c>
      <c r="N12" s="20" t="s">
        <v>92</v>
      </c>
      <c r="O12" s="20">
        <v>1</v>
      </c>
      <c r="P12" s="20" t="s">
        <v>77</v>
      </c>
    </row>
    <row r="13" spans="1:16" ht="28.5" customHeight="1" x14ac:dyDescent="0.2">
      <c r="A13" s="13" t="str">
        <f>VLOOKUP(B13,CHOOSE({1,2},中英文和LW参数!D:D,中英文和LW参数!A:A),2,FALSE)</f>
        <v>Bluegill_Sunfish</v>
      </c>
      <c r="B13" s="13" t="s">
        <v>94</v>
      </c>
      <c r="C13" s="13" t="s">
        <v>92</v>
      </c>
      <c r="D13" s="13">
        <v>1</v>
      </c>
      <c r="E13" s="13" t="s">
        <v>77</v>
      </c>
      <c r="F13" s="13"/>
      <c r="G13" s="12"/>
      <c r="H13" s="12"/>
      <c r="I13" s="12"/>
      <c r="L13" s="20" t="s">
        <v>208</v>
      </c>
      <c r="M13" s="20" t="s">
        <v>94</v>
      </c>
      <c r="N13" s="20" t="s">
        <v>92</v>
      </c>
      <c r="O13" s="20">
        <v>1</v>
      </c>
      <c r="P13" s="20" t="s">
        <v>77</v>
      </c>
    </row>
    <row r="14" spans="1:16" ht="42.75" customHeight="1" x14ac:dyDescent="0.2">
      <c r="A14" s="13" t="str">
        <f>VLOOKUP(B14,CHOOSE({1,2},中英文和LW参数!D:D,中英文和LW参数!A:A),2,FALSE)</f>
        <v>White_Channel_Catfish</v>
      </c>
      <c r="B14" s="14" t="s">
        <v>95</v>
      </c>
      <c r="C14" s="17" t="s">
        <v>71</v>
      </c>
      <c r="D14" s="14">
        <v>5</v>
      </c>
      <c r="E14" s="14" t="s">
        <v>87</v>
      </c>
      <c r="F14" s="14"/>
      <c r="G14" s="12"/>
      <c r="H14" s="12"/>
      <c r="I14" s="12"/>
      <c r="L14" s="20" t="s">
        <v>211</v>
      </c>
      <c r="M14" s="20" t="s">
        <v>95</v>
      </c>
      <c r="N14" s="20" t="s">
        <v>71</v>
      </c>
      <c r="O14" s="20">
        <v>5</v>
      </c>
      <c r="P14" s="20" t="s">
        <v>87</v>
      </c>
    </row>
    <row r="15" spans="1:16" ht="28.5" customHeight="1" x14ac:dyDescent="0.2">
      <c r="A15" s="13" t="str">
        <f>VLOOKUP(B15,CHOOSE({1,2},中英文和LW参数!D:D,中英文和LW参数!A:A),2,FALSE)</f>
        <v>Striped_Bass</v>
      </c>
      <c r="B15" s="13" t="s">
        <v>96</v>
      </c>
      <c r="C15" s="12" t="s">
        <v>71</v>
      </c>
      <c r="D15" s="13">
        <v>5</v>
      </c>
      <c r="E15" s="13" t="s">
        <v>82</v>
      </c>
      <c r="F15" s="13"/>
      <c r="G15" s="12"/>
      <c r="H15" s="12"/>
      <c r="I15" s="12"/>
      <c r="L15" s="20" t="s">
        <v>216</v>
      </c>
      <c r="M15" s="20" t="s">
        <v>96</v>
      </c>
      <c r="N15" s="20" t="s">
        <v>71</v>
      </c>
      <c r="O15" s="20">
        <v>5</v>
      </c>
      <c r="P15" s="20" t="s">
        <v>82</v>
      </c>
    </row>
    <row r="16" spans="1:16" ht="28.5" customHeight="1" x14ac:dyDescent="0.2">
      <c r="A16" s="13" t="str">
        <f>VLOOKUP(B16,CHOOSE({1,2},中英文和LW参数!D:D,中英文和LW参数!A:A),2,FALSE)</f>
        <v>Walleye</v>
      </c>
      <c r="B16" s="13" t="s">
        <v>97</v>
      </c>
      <c r="C16" s="12" t="s">
        <v>71</v>
      </c>
      <c r="D16" s="13">
        <v>4</v>
      </c>
      <c r="E16" s="13" t="s">
        <v>82</v>
      </c>
      <c r="F16" s="13"/>
      <c r="G16" s="12"/>
      <c r="H16" s="12"/>
      <c r="I16" s="12"/>
      <c r="L16" s="20" t="s">
        <v>132</v>
      </c>
      <c r="M16" s="20" t="s">
        <v>97</v>
      </c>
      <c r="N16" s="20" t="s">
        <v>71</v>
      </c>
      <c r="O16" s="20">
        <v>4</v>
      </c>
      <c r="P16" s="20" t="s">
        <v>82</v>
      </c>
    </row>
    <row r="17" spans="1:16" ht="28.5" customHeight="1" x14ac:dyDescent="0.2">
      <c r="A17" s="13" t="str">
        <f>VLOOKUP(B17,CHOOSE({1,2},中英文和LW参数!D:D,中英文和LW参数!A:A),2,FALSE)</f>
        <v>Muskellunge</v>
      </c>
      <c r="B17" s="13" t="s">
        <v>98</v>
      </c>
      <c r="C17" s="12" t="s">
        <v>71</v>
      </c>
      <c r="D17" s="13">
        <v>3</v>
      </c>
      <c r="E17" s="13" t="s">
        <v>82</v>
      </c>
      <c r="F17" s="13"/>
      <c r="G17" s="12"/>
      <c r="H17" s="12"/>
      <c r="I17" s="12"/>
      <c r="L17" s="20" t="s">
        <v>119</v>
      </c>
      <c r="M17" s="20" t="s">
        <v>98</v>
      </c>
      <c r="N17" s="20" t="s">
        <v>71</v>
      </c>
      <c r="O17" s="20">
        <v>3</v>
      </c>
      <c r="P17" s="20" t="s">
        <v>451</v>
      </c>
    </row>
    <row r="18" spans="1:16" ht="28.5" customHeight="1" x14ac:dyDescent="0.2">
      <c r="A18" s="13" t="str">
        <f>VLOOKUP(B18,CHOOSE({1,2},中英文和LW参数!D:D,中英文和LW参数!A:A),2,FALSE)</f>
        <v>Bowfin</v>
      </c>
      <c r="B18" s="13" t="s">
        <v>99</v>
      </c>
      <c r="C18" s="12" t="s">
        <v>71</v>
      </c>
      <c r="D18" s="13">
        <v>2</v>
      </c>
      <c r="E18" s="13" t="s">
        <v>87</v>
      </c>
      <c r="F18" s="13"/>
      <c r="G18" s="12"/>
      <c r="H18" s="12"/>
      <c r="I18" s="12"/>
      <c r="L18" s="20" t="s">
        <v>156</v>
      </c>
      <c r="M18" s="20" t="s">
        <v>99</v>
      </c>
      <c r="N18" s="20" t="s">
        <v>71</v>
      </c>
      <c r="O18" s="20">
        <v>2</v>
      </c>
      <c r="P18" s="20" t="s">
        <v>87</v>
      </c>
    </row>
    <row r="19" spans="1:16" ht="28.5" customHeight="1" x14ac:dyDescent="0.2">
      <c r="A19" s="13" t="str">
        <f>VLOOKUP(B19,CHOOSE({1,2},中英文和LW参数!D:D,中英文和LW参数!A:A),2,FALSE)</f>
        <v>Channel_Catfish</v>
      </c>
      <c r="B19" s="16" t="s">
        <v>86</v>
      </c>
      <c r="C19" s="12" t="s">
        <v>71</v>
      </c>
      <c r="D19" s="13">
        <v>2</v>
      </c>
      <c r="E19" s="13" t="s">
        <v>87</v>
      </c>
      <c r="F19" s="13"/>
      <c r="G19" s="12"/>
      <c r="H19" s="12"/>
      <c r="I19" s="12"/>
      <c r="L19" s="20" t="s">
        <v>196</v>
      </c>
      <c r="M19" s="20" t="s">
        <v>86</v>
      </c>
      <c r="N19" s="20" t="s">
        <v>71</v>
      </c>
      <c r="O19" s="20">
        <v>2</v>
      </c>
      <c r="P19" s="20" t="s">
        <v>87</v>
      </c>
    </row>
    <row r="20" spans="1:16" ht="28.5" customHeight="1" x14ac:dyDescent="0.2">
      <c r="A20" s="13" t="str">
        <f>VLOOKUP(B20,CHOOSE({1,2},中英文和LW参数!D:D,中英文和LW参数!A:A),2,FALSE)</f>
        <v>Largemouth_Bass</v>
      </c>
      <c r="B20" s="16" t="s">
        <v>85</v>
      </c>
      <c r="C20" s="12" t="s">
        <v>71</v>
      </c>
      <c r="D20" s="13">
        <v>2</v>
      </c>
      <c r="E20" s="13" t="s">
        <v>82</v>
      </c>
      <c r="F20" s="13"/>
      <c r="G20" s="12"/>
      <c r="H20" s="12"/>
      <c r="I20" s="12"/>
      <c r="L20" s="20" t="s">
        <v>193</v>
      </c>
      <c r="M20" s="20" t="s">
        <v>85</v>
      </c>
      <c r="N20" s="20" t="s">
        <v>71</v>
      </c>
      <c r="O20" s="20">
        <v>2</v>
      </c>
      <c r="P20" s="20" t="s">
        <v>82</v>
      </c>
    </row>
    <row r="21" spans="1:16" ht="28.5" customHeight="1" x14ac:dyDescent="0.2">
      <c r="A21" s="13" t="str">
        <f>VLOOKUP(B21,CHOOSE({1,2},中英文和LW参数!D:D,中英文和LW参数!A:A),2,FALSE)</f>
        <v>Black_Crappie</v>
      </c>
      <c r="B21" s="16" t="s">
        <v>100</v>
      </c>
      <c r="C21" s="12" t="s">
        <v>71</v>
      </c>
      <c r="D21" s="12">
        <v>2</v>
      </c>
      <c r="E21" s="12" t="s">
        <v>82</v>
      </c>
      <c r="F21" s="12"/>
      <c r="G21" s="12"/>
      <c r="H21" s="12"/>
      <c r="I21" s="12"/>
      <c r="L21" s="20" t="s">
        <v>183</v>
      </c>
      <c r="M21" s="20" t="s">
        <v>100</v>
      </c>
      <c r="N21" s="20" t="s">
        <v>71</v>
      </c>
      <c r="O21" s="20">
        <v>2</v>
      </c>
      <c r="P21" s="20" t="s">
        <v>82</v>
      </c>
    </row>
    <row r="22" spans="1:16" ht="28.5" customHeight="1" x14ac:dyDescent="0.2">
      <c r="A22" s="13" t="str">
        <f>VLOOKUP(B22,CHOOSE({1,2},中英文和LW参数!D:D,中英文和LW参数!A:A),2,FALSE)</f>
        <v>Yellow_Perch</v>
      </c>
      <c r="B22" s="13" t="s">
        <v>101</v>
      </c>
      <c r="C22" s="12" t="s">
        <v>92</v>
      </c>
      <c r="D22" s="12">
        <v>2</v>
      </c>
      <c r="E22" s="12" t="s">
        <v>82</v>
      </c>
      <c r="F22" s="12"/>
      <c r="G22" s="12"/>
      <c r="H22" s="12"/>
      <c r="I22" s="12"/>
      <c r="L22" s="20" t="s">
        <v>228</v>
      </c>
      <c r="M22" s="20" t="s">
        <v>101</v>
      </c>
      <c r="N22" s="20" t="s">
        <v>92</v>
      </c>
      <c r="O22" s="20">
        <v>2</v>
      </c>
      <c r="P22" s="20" t="s">
        <v>82</v>
      </c>
    </row>
    <row r="23" spans="1:16" ht="28.5" customHeight="1" x14ac:dyDescent="0.2">
      <c r="A23" s="13" t="str">
        <f>VLOOKUP(B23,CHOOSE({1,2},中英文和LW参数!D:D,中英文和LW参数!A:A),2,FALSE)</f>
        <v>Rock_Bass</v>
      </c>
      <c r="B23" s="13" t="s">
        <v>103</v>
      </c>
      <c r="C23" s="12" t="s">
        <v>92</v>
      </c>
      <c r="D23" s="12">
        <v>2</v>
      </c>
      <c r="E23" s="12" t="s">
        <v>77</v>
      </c>
      <c r="F23" s="12"/>
      <c r="G23" s="12"/>
      <c r="H23" s="12"/>
      <c r="I23" s="12"/>
      <c r="L23" s="20" t="s">
        <v>231</v>
      </c>
      <c r="M23" s="20" t="s">
        <v>103</v>
      </c>
      <c r="N23" s="20" t="s">
        <v>92</v>
      </c>
      <c r="O23" s="20">
        <v>2</v>
      </c>
      <c r="P23" s="20" t="s">
        <v>77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18"/>
  <sheetViews>
    <sheetView workbookViewId="0">
      <selection activeCell="E1" sqref="E1"/>
    </sheetView>
  </sheetViews>
  <sheetFormatPr defaultRowHeight="14.25" x14ac:dyDescent="0.2"/>
  <cols>
    <col min="1" max="1" width="20" customWidth="1"/>
    <col min="2" max="2" width="23.625" bestFit="1" customWidth="1"/>
  </cols>
  <sheetData>
    <row r="1" spans="1:2" ht="16.5" customHeight="1" x14ac:dyDescent="0.2">
      <c r="A1" s="3" t="s">
        <v>283</v>
      </c>
      <c r="B1" s="3" t="s">
        <v>284</v>
      </c>
    </row>
    <row r="2" spans="1:2" ht="16.5" customHeight="1" x14ac:dyDescent="0.2">
      <c r="A2" s="52" t="s">
        <v>43</v>
      </c>
      <c r="B2" s="50" t="s">
        <v>252</v>
      </c>
    </row>
    <row r="3" spans="1:2" ht="16.5" customHeight="1" x14ac:dyDescent="0.2">
      <c r="A3" s="52" t="s">
        <v>44</v>
      </c>
      <c r="B3" s="50" t="s">
        <v>265</v>
      </c>
    </row>
    <row r="4" spans="1:2" ht="16.5" customHeight="1" x14ac:dyDescent="0.2">
      <c r="A4" s="52" t="s">
        <v>45</v>
      </c>
      <c r="B4" s="50" t="s">
        <v>267</v>
      </c>
    </row>
    <row r="5" spans="1:2" ht="16.5" customHeight="1" x14ac:dyDescent="0.2">
      <c r="A5" s="52" t="s">
        <v>46</v>
      </c>
      <c r="B5" s="50" t="s">
        <v>269</v>
      </c>
    </row>
    <row r="6" spans="1:2" ht="16.5" customHeight="1" x14ac:dyDescent="0.2">
      <c r="A6" s="52" t="s">
        <v>47</v>
      </c>
      <c r="B6" s="50" t="s">
        <v>271</v>
      </c>
    </row>
    <row r="7" spans="1:2" ht="16.5" customHeight="1" x14ac:dyDescent="0.2">
      <c r="A7" s="52" t="s">
        <v>48</v>
      </c>
      <c r="B7" s="50" t="s">
        <v>272</v>
      </c>
    </row>
    <row r="8" spans="1:2" ht="16.5" customHeight="1" x14ac:dyDescent="0.2">
      <c r="A8" s="52" t="s">
        <v>49</v>
      </c>
      <c r="B8" s="50" t="s">
        <v>273</v>
      </c>
    </row>
    <row r="9" spans="1:2" ht="16.5" customHeight="1" x14ac:dyDescent="0.2">
      <c r="A9" s="52" t="s">
        <v>50</v>
      </c>
      <c r="B9" s="50" t="s">
        <v>274</v>
      </c>
    </row>
    <row r="10" spans="1:2" ht="16.5" customHeight="1" x14ac:dyDescent="0.2">
      <c r="A10" s="52" t="s">
        <v>51</v>
      </c>
      <c r="B10" s="50" t="s">
        <v>275</v>
      </c>
    </row>
    <row r="11" spans="1:2" ht="16.5" customHeight="1" x14ac:dyDescent="0.2">
      <c r="A11" s="52" t="s">
        <v>52</v>
      </c>
      <c r="B11" s="50" t="s">
        <v>276</v>
      </c>
    </row>
    <row r="12" spans="1:2" ht="16.5" customHeight="1" x14ac:dyDescent="0.2">
      <c r="A12" s="52" t="s">
        <v>53</v>
      </c>
      <c r="B12" s="50" t="s">
        <v>277</v>
      </c>
    </row>
    <row r="13" spans="1:2" ht="16.5" customHeight="1" x14ac:dyDescent="0.2">
      <c r="A13" s="52" t="s">
        <v>54</v>
      </c>
      <c r="B13" s="50" t="s">
        <v>278</v>
      </c>
    </row>
    <row r="14" spans="1:2" ht="16.5" customHeight="1" x14ac:dyDescent="0.2">
      <c r="A14" s="11" t="s">
        <v>55</v>
      </c>
      <c r="B14" s="12" t="s">
        <v>245</v>
      </c>
    </row>
    <row r="15" spans="1:2" ht="16.5" customHeight="1" x14ac:dyDescent="0.2">
      <c r="A15" s="11" t="s">
        <v>56</v>
      </c>
      <c r="B15" s="12" t="s">
        <v>262</v>
      </c>
    </row>
    <row r="16" spans="1:2" ht="16.5" customHeight="1" x14ac:dyDescent="0.2">
      <c r="A16" s="11" t="s">
        <v>57</v>
      </c>
      <c r="B16" s="12" t="s">
        <v>266</v>
      </c>
    </row>
    <row r="17" spans="1:2" ht="16.5" customHeight="1" x14ac:dyDescent="0.2">
      <c r="A17" s="11" t="s">
        <v>58</v>
      </c>
      <c r="B17" s="12" t="s">
        <v>268</v>
      </c>
    </row>
    <row r="18" spans="1:2" ht="16.5" customHeight="1" x14ac:dyDescent="0.2">
      <c r="A18" s="11" t="s">
        <v>59</v>
      </c>
      <c r="B18" s="12" t="s">
        <v>270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鱼种设计表</vt:lpstr>
      <vt:lpstr>Sheet1</vt:lpstr>
      <vt:lpstr>逃游速度</vt:lpstr>
      <vt:lpstr>鱼种分阶</vt:lpstr>
      <vt:lpstr>体长</vt:lpstr>
      <vt:lpstr>饵长</vt:lpstr>
      <vt:lpstr>defaultPoseBp</vt:lpstr>
      <vt:lpstr>时段活跃</vt:lpstr>
      <vt:lpstr>拟饵-姿态</vt:lpstr>
      <vt:lpstr>鱼调整拟饵-姿态</vt:lpstr>
      <vt:lpstr>饵种</vt:lpstr>
      <vt:lpstr>气压敏感度</vt:lpstr>
      <vt:lpstr>中英文和LW参数</vt:lpstr>
      <vt:lpstr>觅食水层</vt:lpstr>
      <vt:lpstr>遮蔽结构</vt:lpstr>
      <vt:lpstr>等阶-水温阈值</vt:lpstr>
      <vt:lpstr>常数</vt:lpstr>
      <vt:lpstr>水温</vt:lpstr>
      <vt:lpstr>品质字典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宋甫</dc:creator>
  <cp:lastModifiedBy>甫 宋</cp:lastModifiedBy>
  <dcterms:created xsi:type="dcterms:W3CDTF">2015-06-05T18:19:34Z</dcterms:created>
  <dcterms:modified xsi:type="dcterms:W3CDTF">2025-04-29T07:34:50Z</dcterms:modified>
</cp:coreProperties>
</file>