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Mike\Google Drive\Thesis\R\Analysis\Exports\EFA_Loadings\"/>
    </mc:Choice>
  </mc:AlternateContent>
  <xr:revisionPtr revIDLastSave="0" documentId="13_ncr:1_{EE8418E7-6AC8-497F-B91D-6AFEA0BA29A6}" xr6:coauthVersionLast="45" xr6:coauthVersionMax="45" xr10:uidLastSave="{00000000-0000-0000-0000-000000000000}"/>
  <bookViews>
    <workbookView xWindow="11010" yWindow="4725" windowWidth="32220" windowHeight="17670" activeTab="4" xr2:uid="{00000000-000D-0000-FFFF-FFFF00000000}"/>
  </bookViews>
  <sheets>
    <sheet name="Mode Decision Factors" sheetId="1" r:id="rId1"/>
    <sheet name="Car" sheetId="2" r:id="rId2"/>
    <sheet name="Bike" sheetId="3" r:id="rId3"/>
    <sheet name="E-Scooter" sheetId="4" r:id="rId4"/>
    <sheet name="MAX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" i="5" l="1"/>
  <c r="B4" i="5"/>
  <c r="B5" i="5"/>
  <c r="B6" i="5"/>
  <c r="B7" i="5"/>
  <c r="B8" i="5"/>
  <c r="B9" i="5"/>
  <c r="B10" i="5"/>
  <c r="B11" i="5"/>
  <c r="B12" i="5"/>
  <c r="B2" i="5"/>
  <c r="B3" i="4"/>
  <c r="B4" i="4"/>
  <c r="B5" i="4"/>
  <c r="B6" i="4"/>
  <c r="B7" i="4"/>
  <c r="B8" i="4"/>
  <c r="B9" i="4"/>
  <c r="B10" i="4"/>
  <c r="B11" i="4"/>
  <c r="B12" i="4"/>
  <c r="B2" i="4"/>
  <c r="B3" i="3"/>
  <c r="B4" i="3"/>
  <c r="B5" i="3"/>
  <c r="B6" i="3"/>
  <c r="B7" i="3"/>
  <c r="B8" i="3"/>
  <c r="B9" i="3"/>
  <c r="B10" i="3"/>
  <c r="B11" i="3"/>
  <c r="B2" i="3"/>
  <c r="B3" i="2"/>
  <c r="B4" i="2"/>
  <c r="B5" i="2"/>
  <c r="B6" i="2"/>
  <c r="B7" i="2"/>
  <c r="B8" i="2"/>
  <c r="B9" i="2"/>
  <c r="B2" i="2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2" i="1"/>
</calcChain>
</file>

<file path=xl/sharedStrings.xml><?xml version="1.0" encoding="utf-8"?>
<sst xmlns="http://schemas.openxmlformats.org/spreadsheetml/2006/main" count="67" uniqueCount="63">
  <si>
    <t>MR1</t>
  </si>
  <si>
    <t>MR2</t>
  </si>
  <si>
    <t>Q8_1 Obtaining exercise or physical activity</t>
  </si>
  <si>
    <t>Q8_2 My physical ability</t>
  </si>
  <si>
    <t>Q8_3 Opportunity to shower at destination</t>
  </si>
  <si>
    <t>Q8_4 Arriving on time to destination</t>
  </si>
  <si>
    <t>Q8_5 Frequency of transit departures</t>
  </si>
  <si>
    <t>Q8_6 Flexible time of departure</t>
  </si>
  <si>
    <t>Q8_7 Travel cost/price</t>
  </si>
  <si>
    <t>Q8_8 Travel time</t>
  </si>
  <si>
    <t>Q8_9 Flexible travel route</t>
  </si>
  <si>
    <t>Q8_10 Personal safety and security</t>
  </si>
  <si>
    <t>Q8_11 Traffic safety</t>
  </si>
  <si>
    <t>Q8_12 The current weather conditions</t>
  </si>
  <si>
    <t>Q8_13 My personal impact on the environment (carbon footprint)</t>
  </si>
  <si>
    <t>Q8_14 The opportunity to do other things while traveling</t>
  </si>
  <si>
    <t>Q8_15 Physical comfort while traveling</t>
  </si>
  <si>
    <t>Q15_1 I enjoy driving</t>
  </si>
  <si>
    <t>Q15_2 I feel safe in a car</t>
  </si>
  <si>
    <t>Q15_3 Driving is cool</t>
  </si>
  <si>
    <t>Q15_4 I feel comfortable riding in a car (Temperature, seat, space, etc.)</t>
  </si>
  <si>
    <t>Q15_5 I don't mind searching for a parking spot</t>
  </si>
  <si>
    <t>Q15_6 Even if I get delayed by traffic, I'd still prefer to take a car</t>
  </si>
  <si>
    <t>Q15_7r REVERSED I think that cars are harmful to the environment</t>
  </si>
  <si>
    <t>Q15_8 Cars are convenient</t>
  </si>
  <si>
    <t>Q21_1 I enjoy riding a bike</t>
  </si>
  <si>
    <t>Q21_2 I feel safe riding a bike</t>
  </si>
  <si>
    <t>Q21_3 Riding a bike is cool</t>
  </si>
  <si>
    <t>Q21_4 I consider myself a bike commuter</t>
  </si>
  <si>
    <t>Q21_5r REVERSED Most cyclists ride recklessly</t>
  </si>
  <si>
    <t>Q21_6r REVERSED I will not ride somewhere if there are no bike lanes</t>
  </si>
  <si>
    <t>Q21_7r REVERSED Cyclists cause unsafe situations for pedestrians</t>
  </si>
  <si>
    <t>Q21_8 I think that riding a bike helps the environment</t>
  </si>
  <si>
    <t>Q21_9 Bikes are convenient</t>
  </si>
  <si>
    <t>Q21_10 I am a bike advocate</t>
  </si>
  <si>
    <t>Q28_1 I enjoy riding an e-scooter</t>
  </si>
  <si>
    <t>Q28_2 I feel safe riding an e-scooter</t>
  </si>
  <si>
    <t>Q28_3r REVERSED E-scooters are ugly</t>
  </si>
  <si>
    <t>Q28_4 I am an e-scooter commuter</t>
  </si>
  <si>
    <t>Q28_5r REVERSED Most e-scooter users ride recklessly</t>
  </si>
  <si>
    <t>Q28_6r REVERSED I will not ride somewhere if there are no dedicated lanes</t>
  </si>
  <si>
    <t>Q28_7r REVERSED E-scooter users cause unsafe situations for pedestrians</t>
  </si>
  <si>
    <t>Q28_8 I would use an e-scooter more often if I knew there was always one available close by</t>
  </si>
  <si>
    <t>Q28_9 I think that riding an e-scooter helps the environment</t>
  </si>
  <si>
    <t>Q28_10 Riding an e-scooter is cool</t>
  </si>
  <si>
    <t>Q28_11 E-scooters are convenient</t>
  </si>
  <si>
    <t>Q34_1 I enjoy riding MAX</t>
  </si>
  <si>
    <t>Q34_2 I feel safe riding MAX</t>
  </si>
  <si>
    <t>Q34_3 I feel safe waiting at the MAX station</t>
  </si>
  <si>
    <t>Q34_4 I feel comfortable while riding MAX (Temperature, seat, space, etc.)</t>
  </si>
  <si>
    <t>Q34_5 I am a transit commuter</t>
  </si>
  <si>
    <t>Q34_6 I am glad to have the time to do other things while riding MAX</t>
  </si>
  <si>
    <t>Q34_7 MAX comes frequently enough for me to use it spontaneously</t>
  </si>
  <si>
    <t>Q34_8 I think that riding MAX helps the environment</t>
  </si>
  <si>
    <t>Q34_9 Riding MAX is cool</t>
  </si>
  <si>
    <t>Q34_10r REVERSED Transit is primarily for people with lower incomes</t>
  </si>
  <si>
    <t>Q34_11 MAX is convenient</t>
  </si>
  <si>
    <t>"Comfort and Safety"</t>
  </si>
  <si>
    <t>"Exercise and the Environment"</t>
  </si>
  <si>
    <t>Car Attitude Factor</t>
  </si>
  <si>
    <t>Bike attitude factor</t>
  </si>
  <si>
    <t>E-Scooter Attitude Factor</t>
  </si>
  <si>
    <t>MAX Attitude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</si>
</sst>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172" fontId="0" fillId="0" borderId="0" xfId="0" applyNumberFormat="1"/>
    <xf numFmtId="172" fontId="0" fillId="0" borderId="0" xfId="0" applyNumberFormat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2" fontId="0" fillId="0" borderId="0" xfId="0" applyNumberFormat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1">
    <dxf>
      <numFmt numFmtId="169" formatCode="0;;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workbookViewId="0">
      <selection sqref="A1:C16"/>
    </sheetView>
  </sheetViews>
  <sheetFormatPr defaultRowHeight="15" x14ac:dyDescent="0.25"/>
  <cols>
    <col min="1" max="1" width="30.28515625" customWidth="1"/>
    <col min="2" max="2" width="11" customWidth="1"/>
    <col min="3" max="3" width="16.7109375" customWidth="1"/>
    <col min="4" max="4" width="11.5703125" customWidth="1"/>
  </cols>
  <sheetData>
    <row r="1" spans="1:6" ht="45" x14ac:dyDescent="0.25">
      <c r="A1" s="4"/>
      <c r="B1" s="5" t="s">
        <v>57</v>
      </c>
      <c r="C1" s="5" t="s">
        <v>58</v>
      </c>
      <c r="E1" t="s">
        <v>0</v>
      </c>
      <c r="F1" t="s">
        <v>1</v>
      </c>
    </row>
    <row r="2" spans="1:6" ht="30" x14ac:dyDescent="0.25">
      <c r="A2" s="1" t="s">
        <v>2</v>
      </c>
      <c r="B2" s="6" t="str">
        <f>IF(E2 &gt; 0.3, E2,"")</f>
        <v/>
      </c>
      <c r="C2" s="6">
        <f>IF(F2 &gt; 0.3, F2,"")</f>
        <v>0.80478323299999999</v>
      </c>
      <c r="D2" s="3"/>
      <c r="E2" s="2">
        <v>5.3752909999999999E-3</v>
      </c>
      <c r="F2" s="2">
        <v>0.80478323299999999</v>
      </c>
    </row>
    <row r="3" spans="1:6" x14ac:dyDescent="0.25">
      <c r="A3" s="1" t="s">
        <v>3</v>
      </c>
      <c r="B3" s="6" t="str">
        <f t="shared" ref="B3:B16" si="0">IF(E3 &gt; 0.3, E3,"")</f>
        <v/>
      </c>
      <c r="C3" s="6">
        <f t="shared" ref="C3:C16" si="1">IF(F3 &gt; 0.3, F3,"")</f>
        <v>0.60684472899999997</v>
      </c>
      <c r="D3" s="3"/>
      <c r="E3" s="2">
        <v>0.194158937</v>
      </c>
      <c r="F3" s="2">
        <v>0.60684472899999997</v>
      </c>
    </row>
    <row r="4" spans="1:6" ht="30" x14ac:dyDescent="0.25">
      <c r="A4" s="1" t="s">
        <v>4</v>
      </c>
      <c r="B4" s="6" t="str">
        <f t="shared" si="0"/>
        <v/>
      </c>
      <c r="C4" s="6">
        <f t="shared" si="1"/>
        <v>0.52746632900000001</v>
      </c>
      <c r="D4" s="3"/>
      <c r="E4" s="2">
        <v>5.1802598999999998E-2</v>
      </c>
      <c r="F4" s="2">
        <v>0.52746632900000001</v>
      </c>
    </row>
    <row r="5" spans="1:6" ht="30" x14ac:dyDescent="0.25">
      <c r="A5" s="1" t="s">
        <v>5</v>
      </c>
      <c r="B5" s="6">
        <f t="shared" si="0"/>
        <v>0.51549120400000004</v>
      </c>
      <c r="C5" s="6" t="str">
        <f t="shared" si="1"/>
        <v/>
      </c>
      <c r="D5" s="3"/>
      <c r="E5" s="2">
        <v>0.51549120400000004</v>
      </c>
      <c r="F5" s="2">
        <v>-2.8723271000000002E-2</v>
      </c>
    </row>
    <row r="6" spans="1:6" ht="30" x14ac:dyDescent="0.25">
      <c r="A6" s="1" t="s">
        <v>6</v>
      </c>
      <c r="B6" s="6">
        <f t="shared" si="0"/>
        <v>0.391745232</v>
      </c>
      <c r="C6" s="6" t="str">
        <f t="shared" si="1"/>
        <v/>
      </c>
      <c r="D6" s="3"/>
      <c r="E6" s="2">
        <v>0.391745232</v>
      </c>
      <c r="F6" s="2">
        <v>0.20106209899999999</v>
      </c>
    </row>
    <row r="7" spans="1:6" x14ac:dyDescent="0.25">
      <c r="A7" s="1" t="s">
        <v>7</v>
      </c>
      <c r="B7" s="6">
        <f t="shared" si="0"/>
        <v>0.49468751599999999</v>
      </c>
      <c r="C7" s="6" t="str">
        <f t="shared" si="1"/>
        <v/>
      </c>
      <c r="D7" s="3"/>
      <c r="E7" s="2">
        <v>0.49468751599999999</v>
      </c>
      <c r="F7" s="2">
        <v>0.11493606200000001</v>
      </c>
    </row>
    <row r="8" spans="1:6" x14ac:dyDescent="0.25">
      <c r="A8" s="1" t="s">
        <v>8</v>
      </c>
      <c r="B8" s="6">
        <f t="shared" si="0"/>
        <v>0.46409621000000001</v>
      </c>
      <c r="C8" s="6" t="str">
        <f t="shared" si="1"/>
        <v/>
      </c>
      <c r="D8" s="3"/>
      <c r="E8" s="2">
        <v>0.46409621000000001</v>
      </c>
      <c r="F8" s="2">
        <v>0.15361992799999999</v>
      </c>
    </row>
    <row r="9" spans="1:6" x14ac:dyDescent="0.25">
      <c r="A9" s="1" t="s">
        <v>9</v>
      </c>
      <c r="B9" s="6">
        <f t="shared" si="0"/>
        <v>0.62828877800000005</v>
      </c>
      <c r="C9" s="6" t="str">
        <f t="shared" si="1"/>
        <v/>
      </c>
      <c r="D9" s="3"/>
      <c r="E9" s="2">
        <v>0.62828877800000005</v>
      </c>
      <c r="F9" s="2">
        <v>-8.161883E-3</v>
      </c>
    </row>
    <row r="10" spans="1:6" x14ac:dyDescent="0.25">
      <c r="A10" s="1" t="s">
        <v>10</v>
      </c>
      <c r="B10" s="6">
        <f t="shared" si="0"/>
        <v>0.58838745599999998</v>
      </c>
      <c r="C10" s="6" t="str">
        <f t="shared" si="1"/>
        <v/>
      </c>
      <c r="D10" s="3"/>
      <c r="E10" s="2">
        <v>0.58838745599999998</v>
      </c>
      <c r="F10" s="2">
        <v>0.200427932</v>
      </c>
    </row>
    <row r="11" spans="1:6" ht="30" x14ac:dyDescent="0.25">
      <c r="A11" s="1" t="s">
        <v>11</v>
      </c>
      <c r="B11" s="6">
        <f t="shared" si="0"/>
        <v>0.61290956100000005</v>
      </c>
      <c r="C11" s="6" t="str">
        <f t="shared" si="1"/>
        <v/>
      </c>
      <c r="D11" s="3"/>
      <c r="E11" s="2">
        <v>0.61290956100000005</v>
      </c>
      <c r="F11" s="2">
        <v>0.158948017</v>
      </c>
    </row>
    <row r="12" spans="1:6" x14ac:dyDescent="0.25">
      <c r="A12" s="1" t="s">
        <v>12</v>
      </c>
      <c r="B12" s="6">
        <f t="shared" si="0"/>
        <v>0.63248424000000003</v>
      </c>
      <c r="C12" s="6" t="str">
        <f t="shared" si="1"/>
        <v/>
      </c>
      <c r="D12" s="3"/>
      <c r="E12" s="2">
        <v>0.63248424000000003</v>
      </c>
      <c r="F12" s="2">
        <v>0.24094576300000001</v>
      </c>
    </row>
    <row r="13" spans="1:6" ht="30" x14ac:dyDescent="0.25">
      <c r="A13" s="1" t="s">
        <v>13</v>
      </c>
      <c r="B13" s="6">
        <f t="shared" si="0"/>
        <v>0.448540571</v>
      </c>
      <c r="C13" s="6" t="str">
        <f t="shared" si="1"/>
        <v/>
      </c>
      <c r="D13" s="3"/>
      <c r="E13" s="2">
        <v>0.448540571</v>
      </c>
      <c r="F13" s="2">
        <v>0.22730767199999999</v>
      </c>
    </row>
    <row r="14" spans="1:6" ht="45" x14ac:dyDescent="0.25">
      <c r="A14" s="1" t="s">
        <v>14</v>
      </c>
      <c r="B14" s="6" t="str">
        <f t="shared" si="0"/>
        <v/>
      </c>
      <c r="C14" s="6">
        <f t="shared" si="1"/>
        <v>0.45699045799999999</v>
      </c>
      <c r="D14" s="3"/>
      <c r="E14" s="2">
        <v>0.235446814</v>
      </c>
      <c r="F14" s="2">
        <v>0.45699045799999999</v>
      </c>
    </row>
    <row r="15" spans="1:6" ht="30" x14ac:dyDescent="0.25">
      <c r="A15" s="1" t="s">
        <v>15</v>
      </c>
      <c r="B15" s="6" t="str">
        <f t="shared" si="0"/>
        <v/>
      </c>
      <c r="C15" s="6">
        <f t="shared" si="1"/>
        <v>0.36390595199999998</v>
      </c>
      <c r="D15" s="3"/>
      <c r="E15" s="2">
        <v>0.284047777</v>
      </c>
      <c r="F15" s="2">
        <v>0.36390595199999998</v>
      </c>
    </row>
    <row r="16" spans="1:6" ht="30" x14ac:dyDescent="0.25">
      <c r="A16" s="5" t="s">
        <v>16</v>
      </c>
      <c r="B16" s="7">
        <f t="shared" si="0"/>
        <v>0.51785519999999996</v>
      </c>
      <c r="C16" s="7" t="str">
        <f t="shared" si="1"/>
        <v/>
      </c>
      <c r="D16" s="3"/>
      <c r="E16" s="2">
        <v>0.51785519999999996</v>
      </c>
      <c r="F16" s="2">
        <v>0.185877764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F629C-9F48-4FAE-99B8-64B6D3ACC4C9}">
  <dimension ref="A1:D9"/>
  <sheetViews>
    <sheetView workbookViewId="0">
      <selection sqref="A1:B9"/>
    </sheetView>
  </sheetViews>
  <sheetFormatPr defaultRowHeight="15" x14ac:dyDescent="0.25"/>
  <cols>
    <col min="1" max="1" width="28.5703125" customWidth="1"/>
    <col min="2" max="2" width="17.85546875" bestFit="1" customWidth="1"/>
    <col min="3" max="3" width="9.28515625" customWidth="1"/>
  </cols>
  <sheetData>
    <row r="1" spans="1:4" x14ac:dyDescent="0.25">
      <c r="A1" s="4"/>
      <c r="B1" s="4" t="s">
        <v>59</v>
      </c>
      <c r="D1" t="s">
        <v>0</v>
      </c>
    </row>
    <row r="2" spans="1:4" x14ac:dyDescent="0.25">
      <c r="A2" s="1" t="s">
        <v>17</v>
      </c>
      <c r="B2" s="8">
        <f>IF(D2&gt;0.3, D2, "")</f>
        <v>0.67715539308557604</v>
      </c>
      <c r="D2" s="2">
        <v>0.67715539308557604</v>
      </c>
    </row>
    <row r="3" spans="1:4" x14ac:dyDescent="0.25">
      <c r="A3" s="1" t="s">
        <v>18</v>
      </c>
      <c r="B3" s="8">
        <f t="shared" ref="B3:B9" si="0">IF(D3&gt;0.3, D3, "")</f>
        <v>0.66870250140658105</v>
      </c>
      <c r="D3" s="2">
        <v>0.66870250140658105</v>
      </c>
    </row>
    <row r="4" spans="1:4" x14ac:dyDescent="0.25">
      <c r="A4" s="1" t="s">
        <v>19</v>
      </c>
      <c r="B4" s="8">
        <f t="shared" si="0"/>
        <v>0.59370762558083201</v>
      </c>
      <c r="D4" s="2">
        <v>0.59370762558083201</v>
      </c>
    </row>
    <row r="5" spans="1:4" ht="45" x14ac:dyDescent="0.25">
      <c r="A5" s="1" t="s">
        <v>20</v>
      </c>
      <c r="B5" s="8">
        <f t="shared" si="0"/>
        <v>0.62522243586524995</v>
      </c>
      <c r="D5" s="2">
        <v>0.62522243586524995</v>
      </c>
    </row>
    <row r="6" spans="1:4" ht="30" x14ac:dyDescent="0.25">
      <c r="A6" s="1" t="s">
        <v>21</v>
      </c>
      <c r="B6" s="8">
        <f t="shared" si="0"/>
        <v>0.33990397451309101</v>
      </c>
      <c r="D6" s="2">
        <v>0.33990397451309101</v>
      </c>
    </row>
    <row r="7" spans="1:4" ht="45" x14ac:dyDescent="0.25">
      <c r="A7" s="1" t="s">
        <v>22</v>
      </c>
      <c r="B7" s="8">
        <f t="shared" si="0"/>
        <v>0.61713975513020802</v>
      </c>
      <c r="D7" s="2">
        <v>0.61713975513020802</v>
      </c>
    </row>
    <row r="8" spans="1:4" ht="45" x14ac:dyDescent="0.25">
      <c r="A8" s="1" t="s">
        <v>23</v>
      </c>
      <c r="B8" s="8" t="str">
        <f t="shared" si="0"/>
        <v/>
      </c>
      <c r="D8" s="2">
        <v>2.77515970827268E-2</v>
      </c>
    </row>
    <row r="9" spans="1:4" x14ac:dyDescent="0.25">
      <c r="A9" s="5" t="s">
        <v>24</v>
      </c>
      <c r="B9" s="9">
        <f t="shared" si="0"/>
        <v>0.54989111233632804</v>
      </c>
      <c r="D9" s="2">
        <v>0.54989111233632804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8EDD1-EAC9-48E5-B746-4C4AFC698721}">
  <dimension ref="A1:D11"/>
  <sheetViews>
    <sheetView workbookViewId="0">
      <selection sqref="A1:B11"/>
    </sheetView>
  </sheetViews>
  <sheetFormatPr defaultRowHeight="15" x14ac:dyDescent="0.25"/>
  <cols>
    <col min="1" max="1" width="28.5703125" customWidth="1"/>
    <col min="2" max="2" width="18.28515625" bestFit="1" customWidth="1"/>
  </cols>
  <sheetData>
    <row r="1" spans="1:4" x14ac:dyDescent="0.25">
      <c r="A1" s="4"/>
      <c r="B1" s="4" t="s">
        <v>60</v>
      </c>
      <c r="D1" t="s">
        <v>0</v>
      </c>
    </row>
    <row r="2" spans="1:4" x14ac:dyDescent="0.25">
      <c r="A2" s="1" t="s">
        <v>25</v>
      </c>
      <c r="B2" s="8">
        <f>IF(D2&gt;0.3, D2, "")</f>
        <v>0.69214466228000404</v>
      </c>
      <c r="D2" s="2">
        <v>0.69214466228000404</v>
      </c>
    </row>
    <row r="3" spans="1:4" x14ac:dyDescent="0.25">
      <c r="A3" s="1" t="s">
        <v>26</v>
      </c>
      <c r="B3" s="8">
        <f t="shared" ref="B3:B11" si="0">IF(D3&gt;0.3, D3, "")</f>
        <v>0.53998202168537501</v>
      </c>
      <c r="D3" s="2">
        <v>0.53998202168537501</v>
      </c>
    </row>
    <row r="4" spans="1:4" x14ac:dyDescent="0.25">
      <c r="A4" s="1" t="s">
        <v>27</v>
      </c>
      <c r="B4" s="8">
        <f t="shared" si="0"/>
        <v>0.74537797582769905</v>
      </c>
      <c r="D4" s="2">
        <v>0.74537797582769905</v>
      </c>
    </row>
    <row r="5" spans="1:4" ht="30" x14ac:dyDescent="0.25">
      <c r="A5" s="1" t="s">
        <v>28</v>
      </c>
      <c r="B5" s="8">
        <f t="shared" si="0"/>
        <v>0.448033167641256</v>
      </c>
      <c r="D5" s="2">
        <v>0.448033167641256</v>
      </c>
    </row>
    <row r="6" spans="1:4" ht="30" x14ac:dyDescent="0.25">
      <c r="A6" s="1" t="s">
        <v>29</v>
      </c>
      <c r="B6" s="8" t="str">
        <f t="shared" si="0"/>
        <v/>
      </c>
      <c r="D6" s="2">
        <v>0.29475682040856399</v>
      </c>
    </row>
    <row r="7" spans="1:4" ht="45" x14ac:dyDescent="0.25">
      <c r="A7" s="1" t="s">
        <v>30</v>
      </c>
      <c r="B7" s="8" t="str">
        <f t="shared" si="0"/>
        <v/>
      </c>
      <c r="D7" s="2">
        <v>0.16037120267417601</v>
      </c>
    </row>
    <row r="8" spans="1:4" ht="45" x14ac:dyDescent="0.25">
      <c r="A8" s="1" t="s">
        <v>31</v>
      </c>
      <c r="B8" s="8">
        <f t="shared" si="0"/>
        <v>0.33106256104066001</v>
      </c>
      <c r="D8" s="2">
        <v>0.33106256104066001</v>
      </c>
    </row>
    <row r="9" spans="1:4" ht="30" x14ac:dyDescent="0.25">
      <c r="A9" s="1" t="s">
        <v>32</v>
      </c>
      <c r="B9" s="8">
        <f t="shared" si="0"/>
        <v>0.42453217636187102</v>
      </c>
      <c r="D9" s="2">
        <v>0.42453217636187102</v>
      </c>
    </row>
    <row r="10" spans="1:4" x14ac:dyDescent="0.25">
      <c r="A10" s="1" t="s">
        <v>33</v>
      </c>
      <c r="B10" s="8">
        <f t="shared" si="0"/>
        <v>0.632296709420756</v>
      </c>
      <c r="D10" s="2">
        <v>0.632296709420756</v>
      </c>
    </row>
    <row r="11" spans="1:4" x14ac:dyDescent="0.25">
      <c r="A11" s="5" t="s">
        <v>34</v>
      </c>
      <c r="B11" s="9">
        <f t="shared" si="0"/>
        <v>0.67893702802937905</v>
      </c>
      <c r="D11" s="2">
        <v>0.67893702802937905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07C9B-5CFB-4341-8E13-A5A6E19E9DE9}">
  <dimension ref="A1:D12"/>
  <sheetViews>
    <sheetView workbookViewId="0">
      <selection activeCell="D2" sqref="D2"/>
    </sheetView>
  </sheetViews>
  <sheetFormatPr defaultRowHeight="15" x14ac:dyDescent="0.25"/>
  <cols>
    <col min="1" max="1" width="28.5703125" customWidth="1"/>
    <col min="2" max="2" width="23.5703125" bestFit="1" customWidth="1"/>
  </cols>
  <sheetData>
    <row r="1" spans="1:4" x14ac:dyDescent="0.25">
      <c r="A1" s="4"/>
      <c r="B1" s="4" t="s">
        <v>61</v>
      </c>
      <c r="D1" t="s">
        <v>0</v>
      </c>
    </row>
    <row r="2" spans="1:4" ht="30" x14ac:dyDescent="0.25">
      <c r="A2" s="1" t="s">
        <v>35</v>
      </c>
      <c r="B2" s="8">
        <f>IF(D2&gt;0.3, D2, "")</f>
        <v>0.75366328723697495</v>
      </c>
      <c r="D2" s="2">
        <v>0.75366328723697495</v>
      </c>
    </row>
    <row r="3" spans="1:4" ht="30" x14ac:dyDescent="0.25">
      <c r="A3" s="1" t="s">
        <v>36</v>
      </c>
      <c r="B3" s="8">
        <f t="shared" ref="B3:B12" si="0">IF(D3&gt;0.3, D3, "")</f>
        <v>0.61179254567441399</v>
      </c>
      <c r="D3" s="2">
        <v>0.61179254567441399</v>
      </c>
    </row>
    <row r="4" spans="1:4" ht="30" x14ac:dyDescent="0.25">
      <c r="A4" s="1" t="s">
        <v>37</v>
      </c>
      <c r="B4" s="8">
        <f t="shared" si="0"/>
        <v>0.39001276268170398</v>
      </c>
      <c r="D4" s="2">
        <v>0.39001276268170398</v>
      </c>
    </row>
    <row r="5" spans="1:4" ht="30" x14ac:dyDescent="0.25">
      <c r="A5" s="1" t="s">
        <v>38</v>
      </c>
      <c r="B5" s="8">
        <f t="shared" si="0"/>
        <v>0.40886641896951897</v>
      </c>
      <c r="D5" s="2">
        <v>0.40886641896951897</v>
      </c>
    </row>
    <row r="6" spans="1:4" ht="30" x14ac:dyDescent="0.25">
      <c r="A6" s="1" t="s">
        <v>39</v>
      </c>
      <c r="B6" s="8" t="str">
        <f t="shared" si="0"/>
        <v/>
      </c>
      <c r="D6" s="2">
        <v>0.15992260762528701</v>
      </c>
    </row>
    <row r="7" spans="1:4" ht="45" x14ac:dyDescent="0.25">
      <c r="A7" s="1" t="s">
        <v>40</v>
      </c>
      <c r="B7" s="8" t="str">
        <f t="shared" si="0"/>
        <v/>
      </c>
      <c r="D7" s="2">
        <v>4.1024913409615699E-2</v>
      </c>
    </row>
    <row r="8" spans="1:4" ht="45" x14ac:dyDescent="0.25">
      <c r="A8" s="1" t="s">
        <v>41</v>
      </c>
      <c r="B8" s="8" t="str">
        <f t="shared" si="0"/>
        <v/>
      </c>
      <c r="D8" s="2">
        <v>0.148837330919354</v>
      </c>
    </row>
    <row r="9" spans="1:4" ht="60" x14ac:dyDescent="0.25">
      <c r="A9" s="1" t="s">
        <v>42</v>
      </c>
      <c r="B9" s="8">
        <f t="shared" si="0"/>
        <v>0.64773329163826399</v>
      </c>
      <c r="D9" s="2">
        <v>0.64773329163826399</v>
      </c>
    </row>
    <row r="10" spans="1:4" ht="45" x14ac:dyDescent="0.25">
      <c r="A10" s="1" t="s">
        <v>43</v>
      </c>
      <c r="B10" s="8">
        <f t="shared" si="0"/>
        <v>0.50809748342600503</v>
      </c>
      <c r="D10" s="2">
        <v>0.50809748342600503</v>
      </c>
    </row>
    <row r="11" spans="1:4" ht="30" x14ac:dyDescent="0.25">
      <c r="A11" s="1" t="s">
        <v>44</v>
      </c>
      <c r="B11" s="8">
        <f t="shared" si="0"/>
        <v>0.76742904094512399</v>
      </c>
      <c r="D11" s="2">
        <v>0.76742904094512399</v>
      </c>
    </row>
    <row r="12" spans="1:4" ht="30" x14ac:dyDescent="0.25">
      <c r="A12" s="5" t="s">
        <v>45</v>
      </c>
      <c r="B12" s="9">
        <f t="shared" si="0"/>
        <v>0.62687369864252096</v>
      </c>
      <c r="D12" s="2">
        <v>0.62687369864252096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2C35A-EF66-4528-B3AE-848610078EDE}">
  <dimension ref="A1:D12"/>
  <sheetViews>
    <sheetView tabSelected="1" workbookViewId="0">
      <selection activeCell="E4" sqref="E4"/>
    </sheetView>
  </sheetViews>
  <sheetFormatPr defaultRowHeight="15" x14ac:dyDescent="0.25"/>
  <cols>
    <col min="1" max="1" width="28.5703125" customWidth="1"/>
    <col min="2" max="2" width="19.140625" bestFit="1" customWidth="1"/>
  </cols>
  <sheetData>
    <row r="1" spans="1:4" x14ac:dyDescent="0.25">
      <c r="A1" s="4"/>
      <c r="B1" s="4" t="s">
        <v>62</v>
      </c>
      <c r="D1" t="s">
        <v>0</v>
      </c>
    </row>
    <row r="2" spans="1:4" x14ac:dyDescent="0.25">
      <c r="A2" s="1" t="s">
        <v>46</v>
      </c>
      <c r="B2" s="8">
        <f>IF(D2&gt;0.3,D2,"")</f>
        <v>0.80913785053321996</v>
      </c>
      <c r="D2" s="2">
        <v>0.80913785053321996</v>
      </c>
    </row>
    <row r="3" spans="1:4" x14ac:dyDescent="0.25">
      <c r="A3" s="1" t="s">
        <v>47</v>
      </c>
      <c r="B3" s="8">
        <f t="shared" ref="B3:B12" si="0">IF(D3&gt;0.3,D3,"")</f>
        <v>0.73620342922618798</v>
      </c>
      <c r="D3" s="2">
        <v>0.73620342922618798</v>
      </c>
    </row>
    <row r="4" spans="1:4" ht="30" x14ac:dyDescent="0.25">
      <c r="A4" s="1" t="s">
        <v>48</v>
      </c>
      <c r="B4" s="8">
        <f t="shared" si="0"/>
        <v>0.692706284283787</v>
      </c>
      <c r="D4" s="2">
        <v>0.692706284283787</v>
      </c>
    </row>
    <row r="5" spans="1:4" ht="60" x14ac:dyDescent="0.25">
      <c r="A5" s="1" t="s">
        <v>49</v>
      </c>
      <c r="B5" s="8">
        <f t="shared" si="0"/>
        <v>0.738331164048038</v>
      </c>
      <c r="D5" s="2">
        <v>0.738331164048038</v>
      </c>
    </row>
    <row r="6" spans="1:4" x14ac:dyDescent="0.25">
      <c r="A6" s="1" t="s">
        <v>50</v>
      </c>
      <c r="B6" s="8">
        <f t="shared" si="0"/>
        <v>0.43578399680499702</v>
      </c>
      <c r="D6" s="2">
        <v>0.43578399680499702</v>
      </c>
    </row>
    <row r="7" spans="1:4" ht="45" x14ac:dyDescent="0.25">
      <c r="A7" s="1" t="s">
        <v>51</v>
      </c>
      <c r="B7" s="8">
        <f t="shared" si="0"/>
        <v>0.60256239433610703</v>
      </c>
      <c r="D7" s="2">
        <v>0.60256239433610703</v>
      </c>
    </row>
    <row r="8" spans="1:4" ht="45" x14ac:dyDescent="0.25">
      <c r="A8" s="1" t="s">
        <v>52</v>
      </c>
      <c r="B8" s="8">
        <f t="shared" si="0"/>
        <v>0.50622698945518596</v>
      </c>
      <c r="D8" s="2">
        <v>0.50622698945518596</v>
      </c>
    </row>
    <row r="9" spans="1:4" ht="30" x14ac:dyDescent="0.25">
      <c r="A9" s="1" t="s">
        <v>53</v>
      </c>
      <c r="B9" s="8">
        <f t="shared" si="0"/>
        <v>0.50843432505444497</v>
      </c>
      <c r="D9" s="2">
        <v>0.50843432505444497</v>
      </c>
    </row>
    <row r="10" spans="1:4" x14ac:dyDescent="0.25">
      <c r="A10" s="1" t="s">
        <v>54</v>
      </c>
      <c r="B10" s="8">
        <f t="shared" si="0"/>
        <v>0.65293989715274103</v>
      </c>
      <c r="D10" s="2">
        <v>0.65293989715274103</v>
      </c>
    </row>
    <row r="11" spans="1:4" ht="45" x14ac:dyDescent="0.25">
      <c r="A11" s="1" t="s">
        <v>55</v>
      </c>
      <c r="B11" s="8" t="str">
        <f t="shared" si="0"/>
        <v/>
      </c>
      <c r="D11" s="2">
        <v>0.18534284276891799</v>
      </c>
    </row>
    <row r="12" spans="1:4" x14ac:dyDescent="0.25">
      <c r="A12" s="5" t="s">
        <v>56</v>
      </c>
      <c r="B12" s="9">
        <f t="shared" si="0"/>
        <v>0.62293543431784804</v>
      </c>
      <c r="D12" s="2">
        <v>0.62293543431784804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Mode Decision Factors</vt:lpstr>
      <vt:lpstr>Car</vt:lpstr>
      <vt:lpstr>Bike</vt:lpstr>
      <vt:lpstr>E-Scooter</vt:lpstr>
      <vt:lpstr>MAX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McQueen</dc:creator>
  <cp:lastModifiedBy>Mike McQueen</cp:lastModifiedBy>
  <dcterms:created xsi:type="dcterms:W3CDTF">2015-06-05T18:17:20Z</dcterms:created>
  <dcterms:modified xsi:type="dcterms:W3CDTF">2020-05-23T19:08:57Z</dcterms:modified>
</cp:coreProperties>
</file>