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mc:AlternateContent xmlns:mc="http://schemas.openxmlformats.org/markup-compatibility/2006">
    <mc:Choice Requires="x15">
      <x15ac:absPath xmlns:x15ac="http://schemas.microsoft.com/office/spreadsheetml/2010/11/ac" url="/Users/weilai/Documents/My Python/data/"/>
    </mc:Choice>
  </mc:AlternateContent>
  <xr:revisionPtr revIDLastSave="0" documentId="13_ncr:1_{FF7AED7B-B2C7-3B49-A682-63EC97B9EC76}" xr6:coauthVersionLast="47" xr6:coauthVersionMax="47" xr10:uidLastSave="{00000000-0000-0000-0000-000000000000}"/>
  <bookViews>
    <workbookView xWindow="0" yWindow="740" windowWidth="29400" windowHeight="18380" xr2:uid="{00000000-000D-0000-FFFF-FFFF00000000}"/>
  </bookViews>
  <sheets>
    <sheet name="总表" sheetId="1" r:id="rId1"/>
    <sheet name="第一批删除人员" sheetId="22" r:id="rId2"/>
    <sheet name="委员名单" sheetId="8" r:id="rId3"/>
    <sheet name="指导委员名单" sheetId="10" r:id="rId4"/>
    <sheet name="ISO TC10 SC 8专家名单" sheetId="19" r:id="rId5"/>
    <sheet name="ISO TC 59 SC 2专家名单" sheetId="16" r:id="rId6"/>
    <sheet name="ISO TC59 SC 13专家名单 " sheetId="20" r:id="rId7"/>
    <sheet name="报名名单（原始数据不再处理）" sheetId="2" r:id="rId8"/>
    <sheet name="ISO已注册专家名单（待确认）"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22" l="1"/>
  <c r="F5"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4" i="22"/>
  <c r="F3" i="22"/>
  <c r="F2" i="22"/>
  <c r="B2" i="10" l="1" a="1"/>
  <c r="B2" i="10" s="1"/>
  <c r="A2" i="10" s="1" a="1"/>
  <c r="A2" i="10" s="1"/>
  <c r="E2" i="10" a="1"/>
  <c r="E2" i="10" s="1"/>
  <c r="D2" i="10" a="1"/>
  <c r="D2" i="10" s="1"/>
  <c r="C2" i="10" a="1"/>
  <c r="C2" i="10" s="1"/>
  <c r="B2" i="8" a="1"/>
  <c r="B2" i="8" s="1"/>
  <c r="A2" i="8" s="1" a="1"/>
  <c r="A2" i="8" s="1"/>
  <c r="E2" i="8" a="1"/>
  <c r="E2" i="8" s="1"/>
  <c r="D2" i="8" a="1"/>
  <c r="D2" i="8" s="1"/>
  <c r="C2" i="8" a="1"/>
  <c r="C2" i="8" s="1"/>
  <c r="B2" i="20" l="1" a="1"/>
  <c r="B2" i="20" s="1"/>
  <c r="A2" i="20" s="1" a="1"/>
  <c r="A2" i="20" s="1"/>
  <c r="F2" i="20" a="1"/>
  <c r="F2" i="20" s="1"/>
  <c r="C2" i="16" a="1"/>
  <c r="C2" i="16" s="1"/>
  <c r="F2" i="16" a="1"/>
  <c r="F2" i="16" s="1"/>
  <c r="D2" i="20" a="1"/>
  <c r="D2" i="20" s="1"/>
  <c r="E2" i="16" a="1"/>
  <c r="E2" i="16" s="1"/>
  <c r="F2" i="19" a="1"/>
  <c r="F2" i="19" s="1"/>
  <c r="B2" i="16" a="1"/>
  <c r="B2" i="16" s="1"/>
  <c r="A2" i="16" s="1" a="1"/>
  <c r="A2" i="16" s="1"/>
  <c r="D2" i="19" a="1"/>
  <c r="D2" i="19" s="1"/>
  <c r="C2" i="20" a="1"/>
  <c r="C2" i="20" s="1"/>
  <c r="B2" i="19" a="1"/>
  <c r="B2" i="19" s="1"/>
  <c r="A2" i="19" s="1" a="1"/>
  <c r="A2" i="19" s="1"/>
  <c r="E2" i="20" a="1"/>
  <c r="E2" i="20" s="1"/>
  <c r="C2" i="19" a="1"/>
  <c r="C2" i="19" s="1"/>
  <c r="E2" i="19" a="1"/>
  <c r="E2" i="19" s="1"/>
  <c r="D2" i="16" a="1"/>
  <c r="D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<sst xmlns="http://schemas.openxmlformats.org/spreadsheetml/2006/main" count="1760" uniqueCount="982">
  <si>
    <t>专家姓名</t>
  </si>
  <si>
    <t>性别</t>
  </si>
  <si>
    <t>民族</t>
  </si>
  <si>
    <t>身份证件类型和号码</t>
  </si>
  <si>
    <t>政治面貌</t>
  </si>
  <si>
    <t>工作单位</t>
  </si>
  <si>
    <t>单位所在地</t>
  </si>
  <si>
    <t>通讯地址</t>
  </si>
  <si>
    <t>邮政编码</t>
  </si>
  <si>
    <t>单位性质</t>
  </si>
  <si>
    <t>座机电话</t>
  </si>
  <si>
    <t>单位是否为buildingSMART中国（bSC）会员</t>
  </si>
  <si>
    <t>个人是否为buildingSMART中国（bSC）会员</t>
  </si>
  <si>
    <t>标准化工作年限</t>
  </si>
  <si>
    <t>是否中国国家标准化委员会（SAC）技术委员会委员</t>
  </si>
  <si>
    <t>电子邮件2</t>
  </si>
  <si>
    <t>移动电话</t>
  </si>
  <si>
    <t>从事专业</t>
  </si>
  <si>
    <t>职称</t>
  </si>
  <si>
    <t>毕业院校</t>
  </si>
  <si>
    <t>毕业时间（年年年年月月）</t>
  </si>
  <si>
    <t>所学专业</t>
  </si>
  <si>
    <t>最高学位</t>
  </si>
  <si>
    <t>外语种类</t>
  </si>
  <si>
    <t>熟练程度</t>
  </si>
  <si>
    <t>专业技术特长</t>
  </si>
  <si>
    <t>与ISO和buildingSMART相关的工作经历</t>
  </si>
  <si>
    <t>制定的标准及主要职责</t>
  </si>
  <si>
    <t>发明、著作、论文等信息</t>
  </si>
  <si>
    <t>参加学协会、学术组织、担任职务</t>
  </si>
  <si>
    <t>受过何种奖励</t>
  </si>
  <si>
    <t>ISO、buildingSMART培训或其他相关标准化培训情况</t>
  </si>
  <si>
    <t>王毅</t>
  </si>
  <si>
    <t>男</t>
  </si>
  <si>
    <t>汉</t>
  </si>
  <si>
    <t>130705197505090912</t>
  </si>
  <si>
    <t>群众</t>
  </si>
  <si>
    <t>中国物品编码中心</t>
  </si>
  <si>
    <t>北京市东城区</t>
  </si>
  <si>
    <t>北京市东城区安外大街138号皇城国际中心B座505</t>
  </si>
  <si>
    <t>110011</t>
  </si>
  <si>
    <t>事业单位</t>
  </si>
  <si>
    <t>010-84295545</t>
  </si>
  <si>
    <t>否</t>
  </si>
  <si>
    <t>23</t>
  </si>
  <si>
    <t>是;TC28/SC31 全国信息技术标准化技术委员会自动识别与数据采集分技术委员会 委员 秘书长;</t>
  </si>
  <si>
    <t>wangy@ancc.org.cn</t>
  </si>
  <si>
    <t>13552619599</t>
  </si>
  <si>
    <t>自动识别与数据采集技术研究 标准化 建筑建造应用标准化</t>
  </si>
  <si>
    <t>研究员</t>
  </si>
  <si>
    <t>东北大学</t>
  </si>
  <si>
    <t>200107</t>
  </si>
  <si>
    <t>材料物理与化学</t>
  </si>
  <si>
    <t>硕士</t>
  </si>
  <si>
    <t>英语;</t>
  </si>
  <si>
    <t>能担任口译;</t>
  </si>
  <si>
    <t>自动识别与数据采集技术（AIDC）研究、标准化与建筑集成标准研究</t>
  </si>
  <si>
    <t>国际AIDC技术领域权威技术专家之一，ISO/IEC 20830汉信码等多个AIDC领域国际ISO/IEC 标准项目负责编辑，全球首个建筑建造领域AIDC技术应用标准 ISO/IEC 8506标准项目发起人、协调人与联合项目编辑。</t>
  </si>
  <si>
    <t>ISO/IEC 20830汉信码等多个AIDC领域国际ISO/IEC 标准项目负责编辑，全球首个建筑建造领域AIDC技术应用标准 ISO/IEC 8506标准项目发起人、协调人与联合项目编辑，后续多个国际标准正在发起制定过程中。</t>
  </si>
  <si>
    <t>13项发明专利，数十项论文。</t>
  </si>
  <si>
    <t>无</t>
  </si>
  <si>
    <t>曾获原国家质检总局“全国质检工作先进个人”、“国家质检总局直属机关青年五四奖章”荣誉称号、全国物流与采购联合会科技进步奖一等奖等多项省部级奖励。</t>
  </si>
  <si>
    <t>陈凯</t>
  </si>
  <si>
    <t>汉族</t>
  </si>
  <si>
    <t>身份证，610111197410200014</t>
  </si>
  <si>
    <t>民革党员</t>
  </si>
  <si>
    <t>陕西省建筑业协会</t>
  </si>
  <si>
    <t>陕西省西安市</t>
  </si>
  <si>
    <t>陕西省西安市莲湖区北大街118号宏府大厦A座15层1509室</t>
  </si>
  <si>
    <t>710003</t>
  </si>
  <si>
    <t>行业协会</t>
  </si>
  <si>
    <t>020-87209058</t>
  </si>
  <si>
    <t>是</t>
  </si>
  <si>
    <t>6</t>
  </si>
  <si>
    <t>否;</t>
  </si>
  <si>
    <t>ck2000cn@163.com</t>
  </si>
  <si>
    <t>17782897875</t>
  </si>
  <si>
    <t>建筑信息化，BIM、装配式建筑、绿色建筑、智能建造</t>
  </si>
  <si>
    <t>高级工程师</t>
  </si>
  <si>
    <t>西安理工大学；西北大学；西北大学</t>
  </si>
  <si>
    <t>201403；200702；199507</t>
  </si>
  <si>
    <t>土木工程，工学学士；工商管理，管理学学士；英语（涉外翻译）</t>
  </si>
  <si>
    <t>学士</t>
  </si>
  <si>
    <t>能阅读;</t>
  </si>
  <si>
    <t>《品牌评价  建筑材料》（陕西省企业品牌建设促进会团体标准，主起草人）</t>
  </si>
  <si>
    <t>陕西省技术能手；数字中国榜样人物；最具影响力数字化建造工匠；智能建造杰出工程师；智能建造杰出人物；建筑信息模型（BIM）专业技术高级人才；标准建设优秀研究专家；2023年度创新发展先进个人</t>
  </si>
  <si>
    <t>2024年第一期国际标准组织注册专家必备知识与使用技巧培训-高级课程；国际标准化人才（中级）系列培训项目---国际标准制定全流程及核心要素编写20240426；2025年国际标准化人才系统培训项目中级课程——”国际标准制定“实操系列知识培训</t>
  </si>
  <si>
    <t>张瑢</t>
  </si>
  <si>
    <t>女</t>
  </si>
  <si>
    <t>340811197011055326</t>
  </si>
  <si>
    <t>中共党员</t>
  </si>
  <si>
    <t>中国路桥工程有限责任公司</t>
  </si>
  <si>
    <t>北京</t>
  </si>
  <si>
    <t>北京市安定门外大街丙88号中路大厦</t>
  </si>
  <si>
    <t>100011</t>
  </si>
  <si>
    <t>64267801</t>
  </si>
  <si>
    <t>10</t>
  </si>
  <si>
    <t>blosser_cn@163.com</t>
  </si>
  <si>
    <t>13810222688</t>
  </si>
  <si>
    <t>数字化管理</t>
  </si>
  <si>
    <t>教授级高级工程师</t>
  </si>
  <si>
    <t>武汉理工大学</t>
  </si>
  <si>
    <t>199505</t>
  </si>
  <si>
    <t>工程机械</t>
  </si>
  <si>
    <t>能阅读;一般会话;</t>
  </si>
  <si>
    <t>数字化规划、建设及管理，bim应用</t>
  </si>
  <si>
    <t>参与翻译bim国际标准19650，组织主编相关标准</t>
  </si>
  <si>
    <t>正在进行中，职责是策划及组织资源。</t>
  </si>
  <si>
    <t>参加过培训</t>
  </si>
  <si>
    <t>张磊</t>
  </si>
  <si>
    <t>411526198604135155</t>
  </si>
  <si>
    <t>无党派人士</t>
  </si>
  <si>
    <t>北京市第三建筑工程有限公司</t>
  </si>
  <si>
    <t>北京市西城区</t>
  </si>
  <si>
    <t>北京市西城区车公庄大街北里56号</t>
  </si>
  <si>
    <t>100044</t>
  </si>
  <si>
    <t>01088363208</t>
  </si>
  <si>
    <t>306958959@qq.com</t>
  </si>
  <si>
    <t>15011351771</t>
  </si>
  <si>
    <t>BIM、数字化、智能建造</t>
  </si>
  <si>
    <t>高级职称</t>
  </si>
  <si>
    <t>同济大学</t>
  </si>
  <si>
    <t>201103</t>
  </si>
  <si>
    <t>结构工程</t>
  </si>
  <si>
    <t>一般会话;能阅读;</t>
  </si>
  <si>
    <t>房建领域BIM、数字化、智能建造的标准编制及项目实施</t>
  </si>
  <si>
    <t>2023年bSI国际大奖赛 中国区评委；</t>
  </si>
  <si>
    <t xml:space="preserve">北京市地标《民用建筑工程竣工验收模型细度标准》，主要起草人；
北京市地标《民用建筑信息模型交付标准》，主要起草人；
行业标准《数字工程服务认证规范》，主要起草人。
</t>
  </si>
  <si>
    <t xml:space="preserve">主编《BIM造价专业基础》《BIM技术知识点基础知识篇》《BIM技术知识点操作实务篇》，2017-2018年；
参编《BIM技术概论》、《BIM应用与项目管理》、《绿色建造技术概论》，2016年；
参编《绿色建造技术概论》，2023年
</t>
  </si>
  <si>
    <t xml:space="preserve">入选北京人社局职业鉴定中心、北京市专业技术人员职称评审专家，中国建筑文化中心、中建协认证中心、北京联合会，数字工程认证联盟、北京市BIM技术应用联盟、北京绿色建筑产业联盟专家库专家。创新杯BIM大赛评委、中施企协BIM大赛评委、buildingSMART 国际BIM大赛评委；北京工程管理科学学会委员；北京建筑大学硕士生导师。
</t>
  </si>
  <si>
    <t>多次担任buildingSMART中国区培训讲师。</t>
  </si>
  <si>
    <t>刘钧文</t>
  </si>
  <si>
    <t>140302199205110811</t>
  </si>
  <si>
    <t>北京夏初科技集团有限公司</t>
  </si>
  <si>
    <t>北京市海淀区</t>
  </si>
  <si>
    <t>北京市海淀区小营西路10号院1号楼和盈中心A座3层314室</t>
  </si>
  <si>
    <t>100000</t>
  </si>
  <si>
    <t>民营企业</t>
  </si>
  <si>
    <t>010-59393268</t>
  </si>
  <si>
    <t>5</t>
  </si>
  <si>
    <t>zaiyuanljw@163.com</t>
  </si>
  <si>
    <t>17319382164</t>
  </si>
  <si>
    <t>大数据人工智能</t>
  </si>
  <si>
    <t>中级</t>
  </si>
  <si>
    <t>哈尔滨工业大学</t>
  </si>
  <si>
    <t>201907</t>
  </si>
  <si>
    <t>建筑设计及其理论</t>
  </si>
  <si>
    <t>一般会话;</t>
  </si>
  <si>
    <t>智慧城市、大数据、人工智能、高性能计算、大模型</t>
  </si>
  <si>
    <t>参与编写《建筑信息模型工业基础类 建筑》中的部分内容</t>
  </si>
  <si>
    <t>《建筑信息模型工业基础类 建筑》中，负责其中部分内容的编写工作</t>
  </si>
  <si>
    <t>著作：《Calcite数据管理实战》、《GeoTools地理信息系统开发》、《GeoMesa时空数据管理》、《高性能计算算法引擎:线性代数与异构计算的融合》
论文：个人参与发表的三篇论文
JUST:Urban Spatio-Temporal Data Engine
Apache ShardingSphere: A Holistic and Pluggable Platform for Data Sharding
Distributed Spatio-Temporal k Nearest Neighbors Join</t>
  </si>
  <si>
    <t>中国工程建设标准化协会建筑与城市信息模型专业委员会委员
中国计算机学会数据库专委会通讯委员</t>
  </si>
  <si>
    <t>张杨</t>
  </si>
  <si>
    <t>身份证130433198501250038</t>
  </si>
  <si>
    <t>广联达科技股份有限公司</t>
  </si>
  <si>
    <t>北京市海淀区中关村软件园 广联达二期大厦</t>
  </si>
  <si>
    <t>100193</t>
  </si>
  <si>
    <t>18612613270</t>
  </si>
  <si>
    <t>64748333@qq.com</t>
  </si>
  <si>
    <t>标准编制、BIM应用、数字化规划</t>
  </si>
  <si>
    <t>工程师</t>
  </si>
  <si>
    <t>北京交通大学/ 清华大学（在读）</t>
  </si>
  <si>
    <t>201107</t>
  </si>
  <si>
    <t>动力机械与工程热物理</t>
  </si>
  <si>
    <t>标准编制、BIM应用、企业数字化规划、设计管理</t>
  </si>
  <si>
    <t xml:space="preserve">参与：
GB_T51301-2018：建筑信息模型设计交付标准
GB_T51269-2017：建筑信息模型分类和编码标准
国标（编制中）：房屋建筑工程智能建造统一标准
主要起草人：
T/ZBD 02-2023 建筑工程项目数字化精益建造成熟度评价标准
T/CCIAT 0083-2024 建筑工程施工 BIM 应用标准
T/CECES 947-2021 文化旅游工程建筑信息模型应用标准
</t>
  </si>
  <si>
    <t>2017年3月：Application of BIM technology in refrigeration station design。计算机辅助绘图设计与制造（英文版）
第八届龙图杯全国BIM大赛获奖工程应用文集：成都融创乐园项目全阶段 BIM 应用
土木工程学报：数字化精益建造成熟度评价体系与方法研究</t>
  </si>
  <si>
    <t>龙图杯一等奖两次、二等奖三次。
创新杯第二名、第三名。</t>
  </si>
  <si>
    <t>邱奎宁</t>
  </si>
  <si>
    <t>231021197308180050</t>
  </si>
  <si>
    <t>中国建筑股份有限公司技术中心</t>
  </si>
  <si>
    <t>北京市顺义区</t>
  </si>
  <si>
    <t>北京市顺义区林河大街15号</t>
  </si>
  <si>
    <t>101300</t>
  </si>
  <si>
    <t>13910074569</t>
  </si>
  <si>
    <t>20</t>
  </si>
  <si>
    <t>SAC/TC159/SC4全国自动化系统与集成标准化技术委员会工业数据分技术委员会委员;是;</t>
  </si>
  <si>
    <t>qiukuining@163.com</t>
  </si>
  <si>
    <t>工程软件研发</t>
  </si>
  <si>
    <t>教授级高工</t>
  </si>
  <si>
    <t>中国建筑科学研究院</t>
  </si>
  <si>
    <t>200404</t>
  </si>
  <si>
    <t>工程力学</t>
  </si>
  <si>
    <t>博士</t>
  </si>
  <si>
    <t>BIM软件研发</t>
  </si>
  <si>
    <t>《工业基础类平台规范》GB/T 25507-2010主要起草人</t>
  </si>
  <si>
    <t>《建筑工程设计BIM应用指南》，《建筑工程施工BIM应用指南》，《BIM软件与相关设备》等</t>
  </si>
  <si>
    <t>图学会BIM专委会委员</t>
  </si>
  <si>
    <t>2022年、2021年、2020年连续三年华夏科技进步奖一等奖</t>
  </si>
  <si>
    <t>鞠明</t>
  </si>
  <si>
    <t>身份证：510724198209120034</t>
  </si>
  <si>
    <t>中国华西企业股份有限公司</t>
  </si>
  <si>
    <t>四川省成都市</t>
  </si>
  <si>
    <t>四川省成都市青羊区大安中路65号</t>
  </si>
  <si>
    <t>610000</t>
  </si>
  <si>
    <t>02868385516</t>
  </si>
  <si>
    <t>8</t>
  </si>
  <si>
    <t>juming@huashi.sc.cn</t>
  </si>
  <si>
    <t>18040308658</t>
  </si>
  <si>
    <t>智能建造与BIM技术</t>
  </si>
  <si>
    <t>河北理工大学</t>
  </si>
  <si>
    <t>200607</t>
  </si>
  <si>
    <t>自动化</t>
  </si>
  <si>
    <t>参与《建筑信息模型（BIM）中的建筑产品与服务环境声明（EPD）数据模板》编制</t>
  </si>
  <si>
    <t xml:space="preserve">（1）2022年，《成都市房屋建筑工程建筑信息模型(BIM)施工技术规定》(试用版)，主要起草人员；
（2）2022年，《四川省工程建设项目信息模型应用评价标准》，DBJ51/T 216-2022，主要起草人员；
（3）2022年 ，《四川省智慧工地建设技术标准》，DBJ51/T196-2022，主要起草人员；
（4）2022年《装配式混凝土建筑项目管理指南》，1SBN 978-7-5643-8722-8（书号），编写委员会委员；
（5）2023年，《成都市建设工程项目智能建造水平评价要点》（试行）），主要起草人员；
（6）2023年，《四川省电动桥式施工平台安全技术规程》，DBJ51/T 239-2023，主要起草人员；
（7）2023年，《四川省膜结构技术标准》，主要起草人员；
（8）2024年，《施工阶段建筑信息模型（BIM）应用标准》，主要起草人员；
（9）2024年，《成都市BIM技术应用成果评价标准》，主要起草人员。
</t>
  </si>
  <si>
    <t>获得“带布料机的建筑井道模架系统”、“自变角巨柱模架系统”、“自变角液压爬升模架系统”、“一种附着主体结构的爬升式卸料平台系统”等专利16项；</t>
  </si>
  <si>
    <t>中国图学会BIM专委会专家，四川省装配式协会智能建造专委会专家</t>
  </si>
  <si>
    <t xml:space="preserve">建模大师杯2023年度第六届全国BIM大赛  特等奖
龙图杯2023年度第十二届全国BIM大赛  三等奖
中施企协2022年度第三届工程建设行业BIM大赛  三类成果
四川省2022年度建设工程BIM应用大赛  三等奖
</t>
  </si>
  <si>
    <t>刘丽莎</t>
  </si>
  <si>
    <t>412801198709010826</t>
  </si>
  <si>
    <t>机械工业第六设计研究院有限公司</t>
  </si>
  <si>
    <t>河南省郑州市中原区</t>
  </si>
  <si>
    <t>河南省郑州市中原区中原西路126号</t>
  </si>
  <si>
    <t>450001</t>
  </si>
  <si>
    <t>0371-67606350</t>
  </si>
  <si>
    <t>liulisha1023@163.com</t>
  </si>
  <si>
    <t>13939006952</t>
  </si>
  <si>
    <t>智能建造技术研发</t>
  </si>
  <si>
    <t>郑州大学</t>
  </si>
  <si>
    <t>201007</t>
  </si>
  <si>
    <t>建筑与土木工程</t>
  </si>
  <si>
    <t>数字化技术研发与产业化推广、标准化</t>
  </si>
  <si>
    <t>国家标准《制造工业工程设计信息模型应用标准》GB/T51362-2019（第 20 名）
国家标准《智能工厂交付 第 1 部分：通用要求》GB/T 43553.1-2023（第 10 名）
国家标准《智能工厂建设导则 第 2 部分：虚拟工厂设计》GBT 43064.2-2024（第 4 名）
国家标准《智能工厂建设导则 第 4 部分：智能工厂设计文件编制》GBT 43064.4-2024（第 10 名）
河南省《民用建筑信息模型应用标准》DBJ41/T201-2018（第 4 名）
河南省《市政道路桥梁信息模型应用标准》DBJ41/T202-2018（第 2 名）
安徽省《民用建筑设计信息模型（D-BIM）交付标准》DB34/T5046-2016
团体标准《基于模型的网络协同制造 第 1 部分：通用要求》T/CAMM 54.1-2023
团体标准《基于模型的网络协同制造 第 3 部分：设计建模与信息交互》T/CAMM 54.3-2023
团体标准《基于模型的网络协同制造 第 4 部分：模型全生命周期应用》T/CAMM 54.4-2023（第 1 名）
团体标准《基于模型的网络协同制造 第 5 部分：数据集成》T/CAMM 54.5-2023
河南省《装配式建筑信息模型交付技术导则》（第 2 名）
郑州市标准《郑州市建筑部品部件生产基地（智能工厂）评价标准（试行）》
河南省工程勘察设计行业协会团体标准《装配式碳纤维增强免拆底模钢筋桁架楼承板应用技术标准》T/HNKCSJ020-2024（第 6 名）
河南省工程勘察设计行业协会团体标准《装配式碳纤维增强免拆底模钢筋桁架楼承板建筑构造（24HNTJ024）》T/HNKCSJ021-2024（第 6 名）</t>
  </si>
  <si>
    <t>建筑工程设计企业的数字化设计技术应用 成组技术与生产现代化 2024.05
基于 BIM 技术的机电工程设计与交付研究 成组技术与生产现代化 2023.03
工程建设领域标准数字化发展报告 中国计划出版社 2024.05
The resistance mechanism of humic acids and proteins in soluble microbial
products from activated sludge against silver nanoparticles Journal of
environmental chemical engineering 2024.08
综述建筑智能化系统运维管理中 BIM 技术的运用 名城绘 2018.02
浅析 BIM 技术在建筑智能化中的应用 名城绘 2018.03
建筑工程节能环保设计探讨 城市建设理论研究 2015.08
建筑智能化集成系统工程设计与实现 城市建设理论研究 2015.08
工业互联网标识行业应用指南（建材） 工业互联网产业联盟 2022.08
河南省土木建筑科技创新白皮书 河南省土木建筑学会 2023.11</t>
  </si>
  <si>
    <t>2024.05 至今 河南省综合评标评审专家
2023.07 至今 河南省住房和城乡建设厅建设标准类
2022.03 至今 河南省住房和城乡建设厅建设科技类
2024.07 至今 河南省工业和信息化厅标准和标准化专家
2023.12 至今 河南省建设信息管理协会 企业管理应用、现场管理应用、BIM 专家
2024.09 至今 郑州市建筑业协会智能建造专业委员会 委员
2019.09 至今 河南建筑业协会智能建造专业委员会 BIM 专家</t>
  </si>
  <si>
    <t>郑州市城乡建设局2024年组织贡献个人</t>
  </si>
  <si>
    <t>2022年中建协认证中心&amp;buildingSMART国际专业人员评价-基础类</t>
  </si>
  <si>
    <t>罗兰</t>
  </si>
  <si>
    <t>150102197008162040</t>
  </si>
  <si>
    <t>民盟盟员</t>
  </si>
  <si>
    <t>中建工程产业技术研究院有限公司（中建技术中心）</t>
  </si>
  <si>
    <t>北京顺义林河大街15号</t>
  </si>
  <si>
    <t>15210243533</t>
  </si>
  <si>
    <t>15</t>
  </si>
  <si>
    <t>17517898@qq.com</t>
  </si>
  <si>
    <t>建筑装饰工程设计与施工、建筑业新技术研究</t>
  </si>
  <si>
    <t>中央美术学院建筑学院</t>
  </si>
  <si>
    <t>201307</t>
  </si>
  <si>
    <t>建筑与环境艺术设计</t>
  </si>
  <si>
    <t>建筑装饰工程设计与施工，数字建造，绿色建造</t>
  </si>
  <si>
    <t xml:space="preserve">一、标准体系
1.BIM标准体系研究（国资委课题）主笔
2.行业级智能建造标准体系研究（住建部课题）参与
3.企业级数字建造标准体系研究（中建股份课题）参与
4.企业级智能建造标准体系研究（中建三局课题）主笔
二、国家标准
1.202112-4-04-05-04 国家职业技术标准《建筑信息模型技术员》-参编第30位
三、地方标准
1.201012-DB11T775-2010《北京市地方标准-透水混凝土路面技术规程》-参编第5位
四、团体标准
1.建筑业协会标准《建筑信息模型设计施工一体化应用标准》参编，主笔，即将发布
2.建筑业协会标准《建筑信息模型数字成果元数据标准》参编，即将发布
3.20221226-T/CECS 1520-2023《建设项目全过程工程咨询BIM应用管理标准》参编，第7位，施工章主笔
4.202208-T/CREA020-2022《工程信息模型数据板标准》-参编第8位，主笔
5.202111-T CECS-947-2021《文化旅游工程建筑信息模型应用标准》-参编第13位
6.202108-TCCIAT 0038-2021 《商业综合体绿色设计BIM应用标准》-参编第21位
7.202208-T/CREA019-2022《工程信息模型数据交换标准》-参编第27位
8.202208-T/CREA018-2022《工程信息模型数据存储标准》-参编第75位
9.202208-T/CREA017-2022《工程信息模型交付标准》-参编第26位
10.202208-T/CREA016-2022《工程信息模型数据字典标准》-参编第14位
11.202208-T/CREA015-2022《工程信息分类和编码标准》-参编第21位
12.202208-T/CREA014-2022《工程信息模型数据统一标准》-参编第12位
五、企业标准
1.202111-QZJ0007-2021《施工过程质量和安全管理数据标准》-参编第23位，主笔
2.202111-QZJ0005-2021《建筑工程设计施工一体化BIM应用标准》-参编第19位，主笔
3.202111-QZJ0004-2021《基于BIM的建筑工程协同设计数据交换标准》-参编第22位，主笔
4.202111-QZJ0006-2021《建筑工程三维图形数据标准》-参编第20位
5.201612-WB-CTP-BIM-002《万达文旅项目施工BIM管控标准》-参编
</t>
  </si>
  <si>
    <t>一、专利
1.201012-ZL200810306241-太阳能树帽及其制作方法-发明专利证书-罗兰排名2
2.201006-ZL200910300293-拼装式外墙保温-装饰结构体系及其安装方法-发明专利证书-罗兰排名3
3.201005-ZL200920300367-透水混凝土路面碾压器-实用新型证书-罗兰排名6（原文件误写为“2201005”，已修正）
4.200910-ZL200820303392-太阳能树帽-实用新型证书-罗兰排名2
5.200908-ZL200820302614-透水混凝土路面施工专用振动碾压辊-实用新型证书-罗兰排名7
6.200810-ZL200710200117-雨水收集透水混凝土路面系统-发明专利
二、书籍
1.2025《国家职业技能等级认定培训教程-建筑信息模型技术员-装饰装修专业》二级、三级在编
2.202201-《中国科技之路建筑卷-中国建造》-中国建筑工业出版社ISBN: 9787112261789罗兰参编，第1章
3.202004-《BIM技术应用典型案例》-中国建筑工业出版社-ISBN: 9787112247646-罗兰参编
4.201912-《中建智慧建造技术应用(2019)-迈向智慧建造新时代》-中建内部资料-罗兰参编
5.201812-《中美英BIM标准与技术政策》-中国建筑工业出版社ISBN 978-7-112-22982-6-罗兰参编
6.201812-《中建BIM技术应用2018》-中建内部资料-罗兰参编
7.201804-《中国建筑业施工技术发展报告(2017)》-中国建筑工业出版社SBN 978-7-112-21794-2-罗兰通稿第12篇
8.201804-《BIM装饰专业基础知识》-中国建筑工业出版社ISBN978-7-112-22206-3-罗兰主编
9.201712-《中建BIM技术应用2017》-中建内部资料-罗兰参编
10.201711-《BIM软件与相关设备》-中国建筑工业出版社ISBN978-7 -112-21329-0-罗兰参编
11.201708-《住房城乡建设行业信息化发展报告-工程建设与运营维护信息化》-中国建材工业出版社ISBN978-7-5160-1988-7-罗兰编写第5章第7节
12.201703-《建筑工程设计BIM应用指南(第二版)》-中国建筑工业出版社-1SBN 978-112-20209-6-罗兰参编
13.201612-建筑工程施工BIM应用指南(第二版)-中国建筑工业出版社-ISBN 978-112-17347-1-罗兰参编
14.201612-《中建BIM技术应用2016》-中建内部资料-罗兰参编
15.201609-《多孔混凝土与透水性铺装》-中国建筑工业出版社ISBN 978-112-19466-7-罗兰参编第10-11章
16.201604-《中国建筑业施工技术发展报告(2015)》-中国建筑工业出版社|SBN 978-7-112-19347-9-罗兰通稿第12篇
17.201512-《中建BIM技术应用2015》-中建内部资料-罗兰参编
18.201412-《中建BIM技术应用2014》-中建内部资料-罗兰参编
19.201412-《建筑工程设计BIM应用指南》-中国建筑工业出版社-ISBN 978-112-17368-6-罗兰参编
20.201411-《建筑工程施工BIM应用指南》-中国建筑工业出版社-ISBN 978-112-17347-1-罗兰参编
21.201408-《BIM软硬件产品评估报告(版本1.0)》-中建内部资料-罗兰参编
22.201404-《中国建筑业施工技术发展报告(2013)》-中国建筑工业出版社1SBN 978-7-112-13166-2-罗兰通稿第11篇
23.201312-《中建BIM技术应用2013》-中建内部资料-罗兰参编
24.201108-《透水混凝土及其应用技术》-中国建筑工业出版社ISBN 978-7-112-13166-2-罗兰参编第五章
三、论文
1.202411-《城市更新背景下的区域景观提升策略研究——以海淀区花园城市建设为例》-俄罗斯《东方方向（Oriental Vector）》-罗兰
2.202410《BIM通用数据环境思考与实践》-土木建筑工程信息技术-罗兰排名6
3.202306-《国内BIM快速建模软件应用情况研究》-土木建筑工程信息技术-罗兰-通讯作者
4.202108-《建筑业技术研究热点和发展趋势分析》-土木工程与管理学报-罗兰-排名3
5.202104-《建筑装饰专业设计阶段BIM应用技术路线分析》土木建筑工程信息技术-罗兰
6.202010-《建筑装饰工程BIM竣工交付研究》-土木建筑工程信息技术-罗兰-排名2
7.201909-《建筑装饰工程BIM竣工交付研究》-第六届BIM技术国际交流会-罗兰-排名2
8.201906-《企业BIM示范工程管理实践》-土木建筑工程信息技术-排名1
9.201810-《浅谈企业BIM示范工程管理》-第五届BIM技术国际交流会-罗兰排名1
10.201712-《基于DIM+平台的住宅装饰项目BIM应用实践》-土木建筑工程信息技术-2017-6-罗兰排名4
11.201712-《BIM技术在深圳市地铁9号线装饰项目中的协同应用》-土木建筑工程信息技术-2017-6-罗兰排名3
12.201711-《上海迪士尼乐园奇幻童话城堡装饰工程BIM应用实施》-第四届绿色装饰大会-罗兰排名3
13.201708-《公共建筑装饰工程BIM技术应用流程研究》-土木建筑工程信息技术-2017-4-罗兰彭中要
14.201705-《BIM放样机器人在装饰施工天花吊杆定位中的应用》-施工技术-46-9-罗兰排名2
15.201610-《浅谈装饰工程信息化》-土木建筑工程信息技术-2016-5-罗兰
16.201610-《浅谈装饰工程信息化》-第四届BIM技术国际交流会-罗兰
17.201607-《Auditing of Building lnformation Modeling Application in Decoration Engineering Projects in China》2016-罗兰
18.201606-《施工BIM模型审核方法研究》-城市建筑-215-罗兰排名3
19.201606-《基于BIM构件库的激励机制研究》-土木建筑工程信息技术-2016-3-罗兰排名3
20.201605-《应用BIM技术制定装饰工程投标方案的方法研究》建筑经济-2016-5-罗兰彭中要
21.201604-《装饰工程BIM模型的审核研究》-土木建筑工程信息技术-2016-4-罗兰
22.201512-《某装饰工程BIM技术应用实践经验总结》-建筑技术开发-42-12-罗兰
23.201510-《基于Revit的装饰工程BIM应用阻碍研究》-土木建筑工程信息技术-2015-5-罗兰
24.201510-《基于Revit 的装饰工程BIM应用阻碍研究》-第二届中国建筑装饰行业绿色发展大会-罗兰
25.201504-《基于SKETCHUP的装饰工程BIM技术应用研究》--土木建筑工程信息技术-2015-2-罗兰钟凡
26.201412-《装饰工程CAD施工图文档导入Revit预处理方法》-土木建筑工程信息技术-2014-6-罗兰
27.201412-《浅谈当前我国装饰工程建筑信息模型技术应用障碍》-中国建筑装饰-2014-12-罗兰
28.201411-《某项目装饰工程基于Revit的BIM技术应用研究》-第三届BIM技术国际交流会-罗兰王芳
29.201408-《某项日装饰工程基于Revit的BIM技术应用研究》-土木建筑工程信息技术-2014-4-罗兰王芳
30.201312-《装饰工程BIM应用流程初探-基于revit的装饰模型建立和应用流程》-土木建筑工程信息技术-2013-6-罗兰赵静雅
31.201309-《装饰工程BIM技术应用基础模型问题初探》-中国建筑2013年技术交流会论文集-罗兰
32.201306-《清城社区活动中心绿色建筑设计》-作品-2013央美研究生毕业作品-人民美术出版社-罗兰
33.201305-《中小型社区公共绿色建筑造型设计研究》-央美硕士论文-罗兰
34.201210-《为草原而设计设计作品》-第五届全国环境艺术设计大展优秀作品集-罗兰
35.201210-《为草原而设计》-第五届全国环境艺术设计大展优秀论文集-罗兰
36.201210-《improvement design of mongolian yurts in tourism》-第18届开放建筑国际会议-罗兰)
37.201206-《旅游用毡帐建筑架木地板设计》-中华民居-2012-6下-罗兰
38.201111-《人工湿地处理富含石灰碱性废水的初步探讨》-工业水处理-罗兰排名5
39.201109-《透水混凝土路面人工湿地雨水收集处理系统的设计》-中国给水排水-罗兰排名4
40.201010-《透水混凝土的制备、物理力学性能及其工程应用》-两岸四地高性能与超高性能混凝土学术交流论文集-罗兰排名6
41.200910-《透水混凝土的物理力学性能及其路面承载性能研究》-全国混凝土质量控制及标准化新进展学术交流会-罗兰排名3
42.200908-《透水混凝土强度若干影响因素及收缩性能的试验研究》-混凝土-罗兰排名4
43.200708-《浅析装饰工程施工技术方案投标过程中的问题》--建设者专刊-197-罗兰</t>
  </si>
  <si>
    <t>中国职业技术教育学会智能建造专委会副秘书长
中国建筑装饰协会绿色智慧建造分会副会长
中国建筑装饰协会标准化智库专家
中国图学会土木建筑专委员会委员
民盟北京城市建设与更新专委会委员
北京绿色建筑产业联盟个人理事
北京市装饰装修专业职称评审专家库专家
工信部教育考试中心建筑信息模型(BIM)专业技能培训项目专家库专家
筑龙专家智库专家</t>
  </si>
  <si>
    <t>省部级：华夏科学技术奖一等奖1项、二等奖1项、中建集团科技奖1等奖2项，2等奖1项，3等奖1项、优秀专利奖银奖1项。精瑞科学技术奖低碳产品优秀奖1项、中国施工企业管理协会工程建设科学技术进步特等奖1项、中国美术家协会环境艺术设计论文奖、作品奖各1项，中建技术中心（厅局级）优秀员工2项。</t>
  </si>
  <si>
    <t>自学视频教程</t>
  </si>
  <si>
    <t>琚娟</t>
  </si>
  <si>
    <t>142730197904250725</t>
  </si>
  <si>
    <t>上海建设管理职业技术学院</t>
  </si>
  <si>
    <t>上海市青浦区</t>
  </si>
  <si>
    <t>上海市青浦区高泾路588号</t>
  </si>
  <si>
    <t>201702</t>
  </si>
  <si>
    <t>大专院校</t>
  </si>
  <si>
    <t>18930085949</t>
  </si>
  <si>
    <t>jujuan@126.com</t>
  </si>
  <si>
    <t>BIM与智能建造</t>
  </si>
  <si>
    <t>正高</t>
  </si>
  <si>
    <t>200703</t>
  </si>
  <si>
    <t>参编或主审6项上海市BIM技术标准</t>
  </si>
  <si>
    <t>主参编著作10部，公开发表论文30余篇。</t>
  </si>
  <si>
    <t>上海市建筑学会BIM专委会委员</t>
  </si>
  <si>
    <t>华夏奖二等奖1项，上海市科技进步奖二等奖2项，上海市工程咨询二等奖1项。</t>
  </si>
  <si>
    <t>ISOBIM相关标准</t>
  </si>
  <si>
    <t>程鹏</t>
  </si>
  <si>
    <t>421083198611060018</t>
  </si>
  <si>
    <t>中建东方装饰有限公司</t>
  </si>
  <si>
    <t>上海市静安区</t>
  </si>
  <si>
    <t>上海市静安区中建幸福大厦</t>
  </si>
  <si>
    <t>200000</t>
  </si>
  <si>
    <t>18810717966</t>
  </si>
  <si>
    <t>7</t>
  </si>
  <si>
    <t>178659370@qq.com</t>
  </si>
  <si>
    <t>数字化、BIM、信息化平台管理</t>
  </si>
  <si>
    <t>武汉大学</t>
  </si>
  <si>
    <t>201610</t>
  </si>
  <si>
    <t>软件工程</t>
  </si>
  <si>
    <t>BIM技能、标准编制、文件审核、代码</t>
  </si>
  <si>
    <t>2016年参与过buildingSMART组织的BIM国标讨论和审核工作</t>
  </si>
  <si>
    <t>《装配式混凝土结构预制构件CDM标准》，主要职责：本标准主要起草编制人员。《城市照明工程信息模型交付标准》，主要职责：本标准主要编制人员</t>
  </si>
  <si>
    <t>国家发明专利《一种基于BIM与GIS的建筑环境智能分析方法》，论文《装配式建造模式下基于BIM技术信息化研究》、《BIM技术在预制装配式住宅中的应用研究》、《BIM全生命周期管理在装饰项目中的应用》、《基于建筑信息模型的数据治理研究》</t>
  </si>
  <si>
    <t>中施企协BIM专家委员会成员、武建协BIM专家委员会成员、图学会BIM专委会成员、深装协装饰行业专家、智建杯评审委员会评审专家</t>
  </si>
  <si>
    <t>中建三局明星员工、美好装配设计创新优化奖、中建协BIM大赛一类成果、创新杯BIM大赛三类成果、龙图杯BIM大赛二类成果</t>
  </si>
  <si>
    <t>国家BIM联盟第九期BIM培训、优比咨询BIM企业级高级应用培训、</t>
  </si>
  <si>
    <t>冯佳</t>
  </si>
  <si>
    <t>120105198001285118</t>
  </si>
  <si>
    <t>九三学社社员</t>
  </si>
  <si>
    <t>天津市建筑设计研究院有限公司</t>
  </si>
  <si>
    <t>天津市</t>
  </si>
  <si>
    <t>天津市河西区气象台路95号</t>
  </si>
  <si>
    <t>300074</t>
  </si>
  <si>
    <t>022-23543786</t>
  </si>
  <si>
    <t>11</t>
  </si>
  <si>
    <t>21935863@qq.com</t>
  </si>
  <si>
    <t>18602263611</t>
  </si>
  <si>
    <t>BIM咨询及暖通设计</t>
  </si>
  <si>
    <t>天津城建大学</t>
  </si>
  <si>
    <t>200207</t>
  </si>
  <si>
    <t>供热通风与空调工程</t>
  </si>
  <si>
    <t>BIM机电综合及协同设计、BIM参数化设计应用</t>
  </si>
  <si>
    <t xml:space="preserve">参加编写《天津市民用建筑信息模型设计应用标准》DB/T 29-271-2019，其中主要编写第5部分模型规定，第7部分交付成果；
参加编写《天津市建筑信息模型设计交付标准》DB/T 29-319-2024，其中主要编写第4部分交付等级，第5部分交付内容，第6部分交付深度；
编制完成《天津城投集团CIM标准体系-BIM数据编码标准》，在国标《建筑信息模型分类和编码标准》GB/T 51269—2017基础上，对建设成果中元素分类进行编码扩展；
目前正在编制《天津市民用建筑信息模型交付评价标准》及《天津市建筑信息模型编码应用标准》两本地标；
</t>
  </si>
  <si>
    <t>1. United States Patent（美国专利）：PARAMETRIC DESIGN METHOD FOR FAN COIL UNIT BASED ON BIM （基于BIM的参数化风机盘管单元设计方法）Patent No.: US 11.443.080 B2
2. 核心刊物论文：《利用参数化手段实现非线性建筑形体生成的研究与应用》第二作者，《中外建筑》总第 | 251 | 期 2022/03</t>
  </si>
  <si>
    <t>天津市建筑学会理事，天津市建筑学会BIM技术专业委员会秘书长</t>
  </si>
  <si>
    <t>2014年中勘协“创新杯”建筑信息模型“BIM”最佳BIM建筑设计二等奖；
2014年“海河杯”天津市优秀勘察设计获一等奖、二等奖、三等奖；
2015年中国图学会第三届“龙图杯”全国BIM大赛获三等奖；
2016年中国图学会第四届“龙图杯”全国BIM大赛获三等奖（两项）；
2017年中国图学会第六届“龙图杯”全国BIM大赛获三等奖；
2018年中国图学会第七届“龙图杯”全国BIM大赛获一等奖；
2015年“海河杯”天津市优秀勘察设计获一等奖、二等奖、三等奖；民用建筑施工类“一等奖”
2016年“海河杯”天津市优秀勘察设计获一等奖、二等奖、三等奖；施工咨询设计三等奖；
2017年“海河杯”天津市优秀勘察设计获一等奖、二等奖；
2018年“海河杯”天津市优秀勘察设计获一等奖、二等奖（两项）；
2019年“海河杯”天津市优秀勘察设计获一等奖、二等奖、三等奖；
2023年海河杯一等奖
中勘协第八届“创新杯”建筑信息模型“BIM”应用大赛，最佳体育BIM应用奖、优秀科研办公BIM应用奖；
中勘协第九届“创新杯”建筑信息模型“BIM”应用大赛，体育BIM应用第二名；
国际奖项：
2016年AEC Excellence Awards 全球BIM大奖赛慈善类大奖；
2017年AEC Excellence Awards 全球BIM大奖赛建筑设计类二等奖；
2018年AEC Excellence Awards 全球BIM大奖赛小型、中型建筑最佳BIM实践一等奖（两项）；
2019年AEC Excellence Awards 全球BIM大奖赛中型建筑最佳BIM实践一等奖；
2023年Autodesk Design and Make Awards大赛大中华杰出表彰建筑奖；</t>
  </si>
  <si>
    <t>卢琬玫</t>
  </si>
  <si>
    <t>120103198105021720</t>
  </si>
  <si>
    <t>天津市河西区</t>
  </si>
  <si>
    <t>02223543787</t>
  </si>
  <si>
    <t>lubu0518@163.com</t>
  </si>
  <si>
    <t>13512266827</t>
  </si>
  <si>
    <t>建筑设计、BIM设计</t>
  </si>
  <si>
    <t>正高级工程师</t>
  </si>
  <si>
    <t>青岛理工大学、天津大学</t>
  </si>
  <si>
    <t>2004.07</t>
  </si>
  <si>
    <t>建筑学</t>
  </si>
  <si>
    <t>参数化设计、BIM标准、BIM应用</t>
  </si>
  <si>
    <t>致力于将BIM技术与建筑设计能够有效结合。参与大量课题、标准制定、学术著作、专利等科研工作，荣获2015年天津市科学进步奖二等奖、2019年天津市科学进步奖三等奖等多项荣誉。带领团队连续六年获得美国AEC Excellence Awards 全球BIM大赛奖项，并多年获得“创新杯”、“龙图杯”、天津市“海河杯”等奖项。</t>
  </si>
  <si>
    <t>2024年8月完成标准《天津市民用建筑信息模型设计交付标准》，第一完成人。
2019年11月完成标准《天津市民用建筑信息模型设计应用标准》，第一完成人。
2016年9月完成《天津市民用建筑信息模型(BIM)设计技术导则》，第四完成人。</t>
  </si>
  <si>
    <t>2017年11月完成著作《基于Revit的BIM设计实务及管理——土建专业》，执行主编
2018年1月完成著作《基于Revit的BIM设计实务及管理——机电专业》，执行主编
2023年12月完成软件著作权《基于Revit的CIM平台快速建模与信息管理软件[简称:CIM'S BIM管理软件]V1.0》，第一完成人
2022年9月完成国际发明专利《基于BIM风机盘管模块参数化设计方法（Parametric design method for fan coil unit based on BIM）》，第一完成人
2022年2月完成软件著作权《机电专业基于Revit的批量复制视图软件[简称:机电专业批量复制视图软件]V1.0》，第一完成人
2022年2月完成软件著作权《土建专业基于Revit的批量复制视图软件[简称:土建专业批量复制视图软件]V1.0》，第一完成人
2021年11月完成发明专利《基于 BIM 的建筑设计方法》，第一完成人
2021年2月完成发明专利《基于Revit的批量复制视图的方法》，第三完成人
2020年8月完成发明专利《基于BIM技术的图框图签设计方法》，第二完成人
2018年7月完成软件著作权《BIM技术在单曲面幕墙平板化及规格统一的优化程序》，第一完成人
2018年7月在《工业建筑》（CN11-2068/TU）发表论文《旧工业建筑改造再利用的意义与实践》，第一作者
2016年7月在《工业建筑》（CN11-2068/TU）发表论文《参数化设计助力建筑精细化设计》，第一作者
2015年10月在《中国勘察设计》（CN11-3733/TU）发表论文《BIM在建筑全生命周期的应用实践——天津市建筑设计院科研综合类项目的应用浅析》，第一作者
2022年3月在《中外建筑》（43-1255/TU）发表论文《利用参数化手段实现非线性建筑形体生成的研究与应用》，第一作者
2020年9月在《建筑节能》（CN21-1540/TU）发表论文《BIM与绿建设计的结合应用解析——以甘肃会宁河畔小学“趣味智能舱”工程为例》，第一作者
2018年6月在《建筑技艺》（CN11-5792/TU）发表论文《BIM技术在绿建建筑设计中的应用》，第一作者
2016年10月在《建筑建材装饰》（ISSN 1674-3024）发表论文《基于BIM技术的绿色办公建筑早期设计决策观念》，第一作者
2016年8月在《城市住宅》（ISSN 1006-6659）发表论文《行政许可中心方案设计》，第一作者
2020年12月在《建筑节能》（CN21-1540/TU）发表论文《基于BIM技术的既有建筑绿色化改造辅助诊断方法研究》，通讯作者</t>
  </si>
  <si>
    <t xml:space="preserve">2023年7月，天津市建筑学会，理事
2021年1月，天津建筑学会BIM分会，主任
2018年5月，天津市BIM技术创新联盟，副理事长
</t>
  </si>
  <si>
    <t>荣获2015年天津市科学进步奖二等奖、2019年天津市科学进步奖三等奖等多项荣誉。带领团队连续六年获得美国AEC Excellence Awards 全球BIM大赛奖项，并多年获得“创新杯”、“龙图杯”、天津市“海河杯”等奖项。</t>
  </si>
  <si>
    <t>曾涛</t>
  </si>
  <si>
    <t>身份证，512901197203060011</t>
  </si>
  <si>
    <t>中建科技集团有限公司</t>
  </si>
  <si>
    <t>北京丰台区航丰路13号</t>
  </si>
  <si>
    <t>100070</t>
  </si>
  <si>
    <t>13601366553</t>
  </si>
  <si>
    <t>是;TC28/SC31、TC28/SC41;</t>
  </si>
  <si>
    <t>783772328@qq.com</t>
  </si>
  <si>
    <t>1360366553</t>
  </si>
  <si>
    <t>数智建造与可持续</t>
  </si>
  <si>
    <t>昆明理工大学</t>
  </si>
  <si>
    <t>2002年3月</t>
  </si>
  <si>
    <t>机械设计及其自动化</t>
  </si>
  <si>
    <t>中建科技集团技术工匠。中国建筑集团科研16+年，宝钢集团大型企业信息化5年，具有丰富的科技创新、国际标准化和数字化转型经验；主持及参加国家/省部级课题10+项，主参编国际标准4项/国家标准16项，参加钢铁行业ERP、数据中心、贸易系统等信息化项目6项，获省部级及协会奖7项。</t>
  </si>
  <si>
    <t>国际注册专家：ISO/IEC JTC1/SC31、ISO/IEC JTC1/SC41、ISO/TC59 、ISO/TC10</t>
  </si>
  <si>
    <t>ISO/IEC JTC1/SC31，联合主编 ISO/IEC 8506：2024（已发布）
ISO/IEC JTC1/SC41，牵头立项 TR JTC1-SC41-26（工程建造物联网应用），在研；参编多项在研物联网、数字孪生国际标准
ISO/TC10，参编三项国际标准（已发布）
ISO/TC59，牵头发起新国际标准提案
参编物联网术语、参考体系、系统接口、语义互操作性、电子价签、OID标识要求、动产监管、物联网 边缘计算、数字孪生、智能制造、人工智能等国家标准15项（发布8/报批8）</t>
  </si>
  <si>
    <t>1.发明专利（第一发明人）：预制构件、套筒灌浆区块链质量追溯PCT国际发明专利2项，预制构件区块链质量追溯、预制构件标识、点云色差识别等国家发明专利3项；
2.著作：主编（送审）1部、副主编2部、参编7部
3.论文：第一作者论文4篇，通讯作者论文2篇</t>
  </si>
  <si>
    <t>1.全国信息技术标准化技术委员会：TC28/SC31（自动识别与数据采集分技术委员会）委员、TC28/SC41（物联网分技术委员会）委员、TC28/SC42（人工智能分技术委员会）专家
2.工业和信息化部物联网标准化技术委员会委员
3.中国工程建设标准化协会：建筑与城市信息模型专业委员会委员、标准数字化工作委员会委员
4.中国技术创业协会智慧建造学组副主任委员</t>
  </si>
  <si>
    <t xml:space="preserve">2024年12月，牵头获得中国建筑集团科学技术奖三等奖
2023年7月，获评中建科技集团技术工匠（2023）
2023年6月，牵头获得中施企协高推广价值专利大赛一等专利奖（区块链）
2022年12月，获评全国信标委物联网分技术委员会2022年度先进个人
2022年12月，牵头获得行业协会“智能建造技术创新大赛”特等奖
2022年12月，牵头获得中国建筑集团技术发明奖银奖（区块链）
2022年7月，牵头获得中施企协高推广价值专利大赛一等专利奖（区块链）
2020年1月，参与获得华夏建设科学技术奖一等奖
2020年12月，参与获得中国建筑集团科学技术奖二等奖
</t>
  </si>
  <si>
    <t>中国标准化协会组织的培训：
2021年：国际标准制定系列知识讲座之一、国际标准制定系列知识讲座之四、国际标准制定系列知识讲座之五
2022年：国际标准化英语水平进阶系列培训之一、“国际标准制定”实操系列知识讲座之九、第二期国际标准技术注册专家培训班
2023年：国际标准制定全流程及对应要点解析班、第二期国际标准组织注册专家必备知识与实用技巧培训班、“国际标准制定”实操系列知识讲座之十
2024年：“国际标准制定”实操系列知识讲座之一、国际标准化英语水平进阶系列培训之一、国际标准化英语水平进阶系列培训之二
国标委组织的培训：
2025年：ISO在线标准开发平台（OSD）培训</t>
  </si>
  <si>
    <t>张龙亮</t>
  </si>
  <si>
    <t>身份证
410502198909273514</t>
  </si>
  <si>
    <t>河北深保投资发展有限公司</t>
  </si>
  <si>
    <t>河北保定</t>
  </si>
  <si>
    <t>河北省保定市莲池区东三环深圳园建设指挥部</t>
  </si>
  <si>
    <t>071000</t>
  </si>
  <si>
    <t>0312-6737909</t>
  </si>
  <si>
    <t>798515860@qq.com</t>
  </si>
  <si>
    <t>18801335804</t>
  </si>
  <si>
    <t>智慧园区/智能建造/BIM</t>
  </si>
  <si>
    <t>2012年7月</t>
  </si>
  <si>
    <t>土木工程</t>
  </si>
  <si>
    <t>1、参编由国家认证认可监督管理委员会发布的行业标准《建筑信息模型评价指南》（国认监〔2020〕8 号），即将发布
2、参编中国房地产协会智慧建筑研究中心《企业智能建造能力评价指南》、《项目智能建造水平评价指南》，已经发布
3、 参编中国房地产协会团体标准《工程信息数据交换框架标准》（中国房协〔2021〕179号），已经发布
4、 参编中国认证认可协会团体标准《碳管理体系公共建筑运营企业要求》(计划号2024TB048)，正在编制
5、 参编中国工程建设标准化协会发布的团体标准《建筑工程全过程工程咨询BIM应用标准》（建标协字〔2019〕12 号），已经发布
6、 主编河北省标准化协会团体标准《产业园区建筑信息模型（BIM）管理导则》（冀标协〔2022〕21号），正在编制</t>
  </si>
  <si>
    <t>1、BIM协同管理平台在某商业项目中的应用[J].科技视界,2018,(14):200-202.DOI:10.19694/j.cnki.issn2095-
2457.2018.14.092.
2、保定深圳园智慧园区顶层设计规划[J].智能建筑,2021,(07):16-21.
3、基于区块链的园区工程建设质量链平台研究[J].智能建筑,2022,(01):47-50.
4、BIM技术在保定深圳园智慧园区全过程应用研究[C]//中国图学学会土木工程图学分会,《土木建筑工程信息技术》编辑部.《第九届BIM技术国际交流会——BIM助力新城建》论文集.河北深保投资发展有限公司;数云科际(深圳)技术有限公司;,2022:7.DOI:10.26914/c.cnkihy.2022.037231.
5、Study on axial compressive behavior and stress–strain relationship of fiber-reinforced alkali-slag
recycled concrete[J].Construction and Building Materials,2023,408
6、Constitutive Model of FRP Tube-Confined Alkali-Activated Slag Lightweight Aggregate Concrete
Columns under Axial Compression[J].Buildings,2023,13(9):
7、保定深圳园基于BIM的数字建造应用《深投控（企业内刊）》，总第93期</t>
  </si>
  <si>
    <t>1、中国房地产协会智慧建筑研究中心专家
2、 河北省建筑业协会绿色建造专业委员会专家
3、 河北省工程建设信息智能化专家库专家
4、 保定市住建局智能建造专家库专家
5、 中国标准化协会 CAS国际标准化人才库专家；标准编审专家
6、 中国施工企业管理协会BIM技术专家；第四届工程建设行业BIM大赛评委专家</t>
  </si>
  <si>
    <t>1、中国建设科技集团科技进步奖三等奖
2、《实测实量机器人在智慧园区建设和运营中的研究与实践》获2024数字中国创新大赛智能科技赛道优胜奖
3、 《数智云眼之巅-园区产业赋能方案》获2024数字中国创新大赛数字城市赛道数字城市百景
4、 英国皇家特许测量师学会（RICS）-2022年“RICS Awards China 2022”-“年度BIM最佳应用冠军奖”
5、 International BIM Award 2021 The Best BIM Developer Award
6、 中国建筑业协会-第七届建设工程BIM大赛一等奖
7、 中国建筑业协会-第八届建筑业企业信息化建设案例一类（企业级）
8、 中国施工企业管理协会-第四届工程建设行业BIM大赛一等奖
9、 中国设备管理协会装配式建筑产业发展中心-第三届全国装配式机电工程设计应用技能大赛二等奖
10、 深圳市质量协会-深圳市职工“五小”创新与质量技术成果竞赛优秀奖等</t>
  </si>
  <si>
    <t>中国标准化协会国际标准化综合知识培训
中国标准化协会标准研制技术高级进修班培训
buildingSMART专业人员认证-buildingSMART International Professional Certification Program - openBlM fundamentals</t>
  </si>
  <si>
    <t>于晓明</t>
  </si>
  <si>
    <t>身份证号310109196503194832</t>
  </si>
  <si>
    <t>上海市闵行区</t>
  </si>
  <si>
    <t>上海市松江区沪亭南路110弄30号</t>
  </si>
  <si>
    <t>201615</t>
  </si>
  <si>
    <t>02154582076</t>
  </si>
  <si>
    <t>13901726689@139.com</t>
  </si>
  <si>
    <t>13901726689</t>
  </si>
  <si>
    <t>建筑工程数字化</t>
  </si>
  <si>
    <t>江南大学</t>
  </si>
  <si>
    <t>2020年7月</t>
  </si>
  <si>
    <t>基本不会;</t>
  </si>
  <si>
    <t>BIM应用与推广</t>
  </si>
  <si>
    <t>应邀参加了building smart中国区分部成立首次会议并成为专家组成员，参加过多次地方活动。</t>
  </si>
  <si>
    <t>参与编写和评审了多本国家级，行业级的BIM标准.</t>
  </si>
  <si>
    <t>2011年至仒主编或参与出版过多本有关BIM标准、运用推广、总结的书籍。</t>
  </si>
  <si>
    <t>中国建筑业协会专家委员会委员.中国安装协会科技委员会委员，中国图学学会BIM委员会委员等。</t>
  </si>
  <si>
    <t>获得过多项全国BIM大赛奖项</t>
  </si>
  <si>
    <t>获得过building smartlevel 3证书</t>
  </si>
  <si>
    <t>张苏</t>
  </si>
  <si>
    <t>回</t>
  </si>
  <si>
    <t>371402198906152648
18810781728</t>
  </si>
  <si>
    <t>北京市昌平区</t>
  </si>
  <si>
    <t>滨河大道18号国网西南门</t>
  </si>
  <si>
    <t>102209</t>
  </si>
  <si>
    <t>01066602775</t>
  </si>
  <si>
    <t>zhangsu615@163.com</t>
  </si>
  <si>
    <t>18810781728</t>
  </si>
  <si>
    <t>电网工程BIM技术应用、遥感技术应用</t>
  </si>
  <si>
    <t>中国科学院大学</t>
  </si>
  <si>
    <t>201706</t>
  </si>
  <si>
    <t>地图学与地理信息系统</t>
  </si>
  <si>
    <t>IEEE标准 国标 行标 企标
参与</t>
  </si>
  <si>
    <t>著作4部，发明专利多项、论文多篇</t>
  </si>
  <si>
    <t>电力卫星遥感（气象）标准工作组委员</t>
  </si>
  <si>
    <t>国网经研院先进工作者、中电联、中电建协会等科技进步奖</t>
  </si>
  <si>
    <t>CN- IFC培训</t>
  </si>
  <si>
    <t>薛龙</t>
  </si>
  <si>
    <t>342522198810030319</t>
  </si>
  <si>
    <t>中国海诚工程股份有限公司</t>
  </si>
  <si>
    <t>上海市宝庆路21号宝轻大厦7楼</t>
  </si>
  <si>
    <t>200031</t>
  </si>
  <si>
    <t>15201918396</t>
  </si>
  <si>
    <t>13</t>
  </si>
  <si>
    <t>上海市建筑学会BIM专业委员会委员;否;</t>
  </si>
  <si>
    <t>xuelong@haisum.com</t>
  </si>
  <si>
    <t>BIM\给排水</t>
  </si>
  <si>
    <t>201203</t>
  </si>
  <si>
    <t>环境科学</t>
  </si>
  <si>
    <t>轻工业工程设计、数字化设计</t>
  </si>
  <si>
    <t>取得过buildingSMART Level2 证书，其他无。</t>
  </si>
  <si>
    <t>中国海诚企业级BIM标准</t>
  </si>
  <si>
    <t xml:space="preserve">2012年 《中国给水排水》论文1篇
2014年 发明专利1项、实用新型专利1项；
2015-2024 软件著作权6项；
</t>
  </si>
  <si>
    <t>上海市建筑学会BIM专业委员会 委员
中国轻工业建设协会数字化分会 专员</t>
  </si>
  <si>
    <t xml:space="preserve">个人获奖：
2016年 上海市经济信息委员会 “优秀团员”称号
2020年 中国轻工业集团 青年岗位能手
2021年 中央企业 青年岗位能手
2023年 上海市BIM技术应用大赛优秀个人
2023年 入选中施企协BIM专家库
项目获奖：
2015年 中勘协“创新杯”—建筑信息模型应用设计大赛 BIM应用特等奖
2017年 中轻建协 优秀建筑设计项目 一等奖
2019年 中轻建协 优秀建筑设计项目 一等奖
2022年 上海市经济和信息化系统 三维数字化应用技能竞赛 三等奖
2023年 中勘协“创新杯”建筑信息模型应用大赛 二等奖
2023年 中轻建协 工程建设项目数字化成果 一等奖
</t>
  </si>
  <si>
    <t>buildingSMART Level2 证书。</t>
  </si>
  <si>
    <t>徐从</t>
  </si>
  <si>
    <t>210102198601201814</t>
  </si>
  <si>
    <t>辽宁省交通规划设计院有限责任公司</t>
  </si>
  <si>
    <t>辽宁省沈阳市和平区</t>
  </si>
  <si>
    <t>沈阳市和平区丽岛路42号</t>
  </si>
  <si>
    <t>110166</t>
  </si>
  <si>
    <t>02481066086</t>
  </si>
  <si>
    <t>CECS标准数字化工作委员会委员;</t>
  </si>
  <si>
    <t>sisyhus@outlook.com</t>
  </si>
  <si>
    <t>15009882120</t>
  </si>
  <si>
    <t>BIM相关、结构</t>
  </si>
  <si>
    <t>大连理工大学</t>
  </si>
  <si>
    <t>201207</t>
  </si>
  <si>
    <t>BIM技术研发与管理</t>
  </si>
  <si>
    <t>参编《建筑信息模型工业基础类：通用》；
参编《辽宁省施工图建筑信息模型交付数据标准》
参编中国建筑东北设计研究院企业标准《建筑信息模型设计标准》</t>
  </si>
  <si>
    <t xml:space="preserve">
参编《BIM经理 BIM项目管理指南》；
参编高等职业教育道路运输类专业新形态教材《工程识图》，副主编
参与《中国建筑智慧管廊运维管理平台的研发及产业化》科研课题
参与《BIM设计协同平台系统一期研究》科研课题；
参与《BIM技术在轨道交通设计中的应用研究》科研课题；
参与《公路路线BIM数字设计系统（初步设计阶段）开发》科研课题；
参与《公路桥梁BIM数字设计系统（初步设计阶段）开发》科研课题；
《基于VPN+模型服务器的远程BIM协同设计系统》实用新型专利
《一种道路桥梁施工装置》实用新型专利；
《基于BIM的桥梁正向设计系统V1.0》软件著作权；
《基于BIM+GIS的道路正向设计系统V1.0》软件著作权；
《基于UE4+GIS的桥梁智慧监测数字孪生系统V1.0》软件著作权；
《隧道监控测量检测教学实训软件V1.0》软件著作权；
《路线工程图识图实训虚拟仿真系统V1.0》软件著作权；
</t>
  </si>
  <si>
    <t xml:space="preserve">中国图学学会BIM专业委员会 专家委员；
中国工程建设标准化协会标准数字化工作委员会委员；
中国施工企业管理协会BIM技术专家；
中国勘察设计协会信息化工作委员会专家；
中国建筑材料流通协会重大工程委员会专家；
中国国际工程咨询协会BIM技术专家；
中国BIM科技大会专家库专家；
中煤招标有限责任公司 集团专家；
辽宁省建筑业协会BIM专家；
辽宁省土木建筑学会专家库专家；
河北省住宅与房地产业协会智能建造分会专家；
第一届土木工程计算与仿真技术学术会议（武汉），演讲嘉宾
2023中国BIM科技大会 联席主持人；
2022中国BIM云科技大会 联席主持人；
2021东北区建设工程BIM技术应用大赛 决赛专家评审；
第十二、十三届“创新杯”建筑信息模型（BIM）应用大赛，大赛评审；
第一、二、三、四届BIMBOX杯全国BIM&amp;数字化技术应用大赛特邀评委；
2021沈阳都市圈技能大赛建筑信息模型（BIM）技术应用赛项，专家评审辽宁省高职建筑信息模型技术应用比赛，BIM大赛评委；
辽宁省“中银杯”第二十届职业院校技能大赛 BIM设计创新大赛 一等奖（指导教师）2023；
2022“建模大师杯”BIM大赛，专家评委；
2022第二届“新基建杯”BIM大赛评委；
2023第三届“新基建杯”BIM大赛评委；
2024第四届“新基建杯”BIM大赛评委；
2023第四届工程建设行业BIM大赛评委；
2024第五届工程建设行业BIM大赛评委；
</t>
  </si>
  <si>
    <t xml:space="preserve">2023、2024数字中国榜样人物荣誉称号；
“辽宁省技术能手”荣誉称号；
第三届“智建杯”智慧建造工匠荣誉称号；
Autodesk Expert Elite 专家精英；
</t>
  </si>
  <si>
    <t>刘莹</t>
  </si>
  <si>
    <t>410102197005023065</t>
  </si>
  <si>
    <t>国机工业互联网研究院（河南）有限公司</t>
  </si>
  <si>
    <t>河南省郑州市高新区</t>
  </si>
  <si>
    <t>郑州市高新技术开发区雪兰路60号1号楼5层</t>
  </si>
  <si>
    <t>450000</t>
  </si>
  <si>
    <t>0371-56161680</t>
  </si>
  <si>
    <t>eraliu@126.com</t>
  </si>
  <si>
    <t>18638272088</t>
  </si>
  <si>
    <t>机电，IT</t>
  </si>
  <si>
    <t>研究员级高级工程师</t>
  </si>
  <si>
    <t>湖南大学</t>
  </si>
  <si>
    <t>199207</t>
  </si>
  <si>
    <t>机械制造工艺及设备</t>
  </si>
  <si>
    <t>制造业工程设计信息模型应用与智能工厂数字化交付、工艺仿真、数字孪生技术应用</t>
  </si>
  <si>
    <t xml:space="preserve">参与cecs 建筑信息模型-工业基础类 系列团体标准 </t>
  </si>
  <si>
    <t>担任国家标准《制造业工程设计信息模型应用标准》编制组副组长</t>
  </si>
  <si>
    <t>中国勘察设计协会标准化专家委员会成员、中国勘察设计协会信息化工作委员会副秘书长</t>
  </si>
  <si>
    <t>2022年 CECS 标准科技创新奖 二等奖；2013年 全国优秀工程勘察设计行业奖工程勘察设计计算机软件一等奖；2012年 河南中烟许昌卷烟厂易地技术改造项目  中勘协“创新杯”建筑信息模型设计大赛工业工程类BIM应用一等奖   （项目技术负责人）；2009 年度 全国优秀工程勘察设计行业奖 建筑智能化一等奖；2009年机械工业优秀工程咨询勘察设计奖 工程设计一等奖</t>
  </si>
  <si>
    <t>通过 BuildingSMART Professional Certification Foundation basic</t>
  </si>
  <si>
    <t>欧阳博远</t>
  </si>
  <si>
    <t>身份证 11010819980221491X</t>
  </si>
  <si>
    <t>中设数字技术有限公司</t>
  </si>
  <si>
    <t>北京市石景山区</t>
  </si>
  <si>
    <t>北京市昌平区名佳花园三区43号楼1单元401室</t>
  </si>
  <si>
    <t>15600162501</t>
  </si>
  <si>
    <t>2</t>
  </si>
  <si>
    <t>oyterry@gmail.com</t>
  </si>
  <si>
    <t>建筑数字化</t>
  </si>
  <si>
    <t>助理工程师</t>
  </si>
  <si>
    <t>以色列理工学院</t>
  </si>
  <si>
    <t>202303</t>
  </si>
  <si>
    <t>BIM；数据工程；数据标准</t>
  </si>
  <si>
    <t xml:space="preserve">ISO 22057 国际标准转化；
IFC 标准转化（CN-IFC）
</t>
  </si>
  <si>
    <t>《建筑信息模型（BIM）中的建筑产品与服务环境声明（EPD）数据模板》（待发布），参编人
《建筑信息模型-工业基础类：建筑》（待发布），主编人</t>
  </si>
  <si>
    <t>[2022] Toward artificially intelligent cloud-based building information modelling for collaborative multidisciplinary design. Advanced engineering informatics, 53, 101711.
[2023] Graph-based inter-domain consistency maintenance for BIM models. Automation in construction, 154, 104979.
[2023] Semantic enrichment of object associations across federated BIM semantic graphs in a common data environment. ECPPM 2022.
[2024] A framework for generic semantic enrichment of BIM models. Journal of Computing in Civil Engineering, 38(1), 04023038.
[2025] System and method of federated computer-aided modeling: U.S. Patent Application 18/805,715[P].</t>
  </si>
  <si>
    <t>刘玉建</t>
  </si>
  <si>
    <t>130625198903102039</t>
  </si>
  <si>
    <t>河北省保定市</t>
  </si>
  <si>
    <t>河北省保定市莲池区展示中心</t>
  </si>
  <si>
    <t>0312-6737979</t>
  </si>
  <si>
    <t>12</t>
  </si>
  <si>
    <t>373535138@qq.com</t>
  </si>
  <si>
    <t>13161810988</t>
  </si>
  <si>
    <t>智慧园区，数字化，BIM</t>
  </si>
  <si>
    <t>高级</t>
  </si>
  <si>
    <t>西安理工大学</t>
  </si>
  <si>
    <t>数字园区，业务数字化，BIM管理</t>
  </si>
  <si>
    <t>参编完成了中国工程建设标准化协会标准《建筑工程全过程工程咨询BIM应用标准》；参编2021年度中国房地产业协会第二批标准中的《工程信息数据交换框架标准》（团体标准）</t>
  </si>
  <si>
    <t>参编完成了中国工程建设标准化协会标准《建筑工程全过程工程咨询BIM应用标准》；参编2021年度中国房地产业协会第二批标准中的《工程信息数据交换框架标准》（团体标准）；参编北京电子商会团体标准《智慧园区建设技术规范》；参编河北省标准化协会《产业园区建筑信息模型（BIM）管理导则》；深圳市投资控股有限公司BIM企业标准体系编制。</t>
  </si>
  <si>
    <t>发明专利：一种基于多摄像头识别基坑深度的方法、一种基于全景摄像头的智慧围栏监测设备、基于区块链的建筑施工质量溯源方法、基于物联网技术的工地监管平台及方法</t>
  </si>
  <si>
    <t>河北省工程建设信息智能化专家、保定市智能建造专家库专家、保定市青年拔尖人才、深圳市投资控股有限公司优秀年轻干部、保定市智能建造产业技术创新战略联盟秘书长</t>
  </si>
  <si>
    <t>英国皇家特许测量师学会（RICS）年度BIM最佳应用冠军奖、2022年度BSI ISO 19650中国区最佳实践案例集、数字中国创新大赛-数字城市设计赛道全国“10大RAR产业案例”、其他各类相关奖项30余项</t>
  </si>
  <si>
    <t>过俊</t>
  </si>
  <si>
    <t>身份证 310101197506040410</t>
  </si>
  <si>
    <t>上海悉云信息科技有限公司</t>
  </si>
  <si>
    <t>上海市杨浦区</t>
  </si>
  <si>
    <t>上海市杨浦区国霞路455号，星汇广场2期，3幢，304室</t>
  </si>
  <si>
    <t>200400</t>
  </si>
  <si>
    <t>021-65668995</t>
  </si>
  <si>
    <t>guojun2000@hotmail.com</t>
  </si>
  <si>
    <t>13917577806</t>
  </si>
  <si>
    <t>建筑设计 项目管理 数字化管理</t>
  </si>
  <si>
    <t>200007</t>
  </si>
  <si>
    <t>英语;德语;</t>
  </si>
  <si>
    <t>协同设计，数字化发展规划，编制标准</t>
  </si>
  <si>
    <t>参编《中国建筑信息模型设计交付标准》
参编《中国建筑信息模型分类与编码标准》
参编《中国建筑信息模型表达标准》
参编《中国市政设计行业BIM指南》
参编《BIM经理项目管理指南》
主编《深圳市工程设计行业BIM应用发展指引》
参编《上海市建筑信息模型设计表达通用导则》
评审《上海市建筑信息模型应用标准》
评审《浙江省建筑工程信息模型技术应用导则》
评审《湖南省建筑工程信息模型交付标准》
评审《安徽省建筑工程信息模型技术应用指南》
负责金地企业级BIM标准
负责旭辉企业级BIM标准</t>
  </si>
  <si>
    <t>《BIM在建筑全生命周期中的应用》
《BIM与大设计》
《BIM行业发展报告》
参编《BIM经理》</t>
  </si>
  <si>
    <t>中国勘察设计协会信息化推进委员会委员
中国图学学会BIM专业委员会委员
中国建筑学会施工BIM专业委员会委员
中国建筑学会高层建筑委员会理事
上海市建筑学会BIM专业委员会委员
深圳工程设计行业BIM委员会委员</t>
  </si>
  <si>
    <t>2019年龙图杯第八届全国BIM大赛综合组一等奖
2020年华夏建设科学技术奖</t>
  </si>
  <si>
    <t>赖嘉华</t>
  </si>
  <si>
    <t>身份证440301198708270614</t>
  </si>
  <si>
    <t>荣利集团（控股）有限公司</t>
  </si>
  <si>
    <t>香港</t>
  </si>
  <si>
    <t>广东省深圳市福田区福民新村福昌大厦6F</t>
  </si>
  <si>
    <t>518000</t>
  </si>
  <si>
    <t>中外合资或外方控股企业</t>
  </si>
  <si>
    <t>+852 84007644</t>
  </si>
  <si>
    <t>laigawa@qq.com</t>
  </si>
  <si>
    <t>+86 18665618849</t>
  </si>
  <si>
    <t>工程数字化、道路工程</t>
  </si>
  <si>
    <t>华南理工大学</t>
  </si>
  <si>
    <t>201712</t>
  </si>
  <si>
    <t>交通运输工程</t>
  </si>
  <si>
    <t>BIM标准研究</t>
  </si>
  <si>
    <t>负责编制深圳市市政道路领域BIM系列标准
负责编制广东省公路工程BIM系列标准</t>
  </si>
  <si>
    <t>建筑工程智能化计量方法、装置、计算设备及存储介质（发明授权公告号：CN 113868753B）  排名第二
一种基于BIM的交通规划指标数据成果展示系统及方法（发明授权公告号：CN 113435071B）  排名第三</t>
  </si>
  <si>
    <t>广东省市场监管局财政资金项目评审专家库  入库专家
深圳市住建局/深圳BIM促进会  深圳BIM产业专家库专家</t>
  </si>
  <si>
    <t>特大型桥梁工程BIM+应用技术研究    获2017年中国公路学会科学技术奖一等奖（12/15），获2019年中国公路学会交通BIM工程创新奖一等奖（11/15）
1960MPa 悬索桥主缆索股技术研究    获2018年中国公路学会科学技术奖特等奖（23/25）</t>
  </si>
  <si>
    <t>王欣南</t>
  </si>
  <si>
    <t>身份证  230106197907171712</t>
  </si>
  <si>
    <t>中交第二公路勘察设计研究院有限公司</t>
  </si>
  <si>
    <t>湖北省武汉市</t>
  </si>
  <si>
    <t>湖北省武汉市经开区创业路18号</t>
  </si>
  <si>
    <t>430052</t>
  </si>
  <si>
    <t>1105471468@qq.com</t>
  </si>
  <si>
    <t>13476165856</t>
  </si>
  <si>
    <t>桥梁工程及工程数字化</t>
  </si>
  <si>
    <t>正高（教高）</t>
  </si>
  <si>
    <t>东北林业大学/哈尔滨工业大学</t>
  </si>
  <si>
    <t>20050415</t>
  </si>
  <si>
    <t xml:space="preserve">道路与铁道工程 </t>
  </si>
  <si>
    <t>王欣南同志具备桥梁工程和计算机应用双专业的背景，在交通基础设施工程数字化领域有丰富的研究成果，在公路工程数字化设计和标准数字化领域成为行业内的知名专家。在世界交通运输大会交通（WTC）基础设施工程数字化分论坛、中国公路学会交通BIM创新共同体等行业内有影响力的论坛代表二公院进行技术交流。2023年起至今湖北省数字技术标准化技术委员会专家委员、2023年湖北省科学技术厅科技专家库评审专家委员、2023年中国公路学会交通BIM创新协同共同体理事，连续两年获评湖北省勘察设计协会颁布的湖北省“优秀BIM工作推进者”等荣誉称号。</t>
  </si>
  <si>
    <t>1、作为中交二公院的项目负责人，参与国家发改委128项目《工程信息存储标准》
2、作为中交二公院的项目负责人，参与制定交通运输部公路工程信息模型的行业标准的顶层规划和设计，制定相关的IFD、IFC和IDM标准。</t>
  </si>
  <si>
    <t>1、交通运输部行业标准《公路工程信息模型应用统一标准》主要起草人	2017-2021	二公院项目负责人
2、交通运输部行业标准《公路工程设计信息模型应用标准》主要起草人	2017-2021	二公院项目负责人
3、交通运输部行业标准《公路工程施工信息模型应用标准》主要起草人	2017-2021	二公院项目负责人
4、工信部52课题《BIM软件与CIM平台集成开发公共服务平台》	2019-2022	中国交建项目技术负责人
5、国家发改委128项目《工程信息存储标准》项目负责人	2020-2022	二公院项目负责人
6、住建部行业标准《城市数字公共基础设施统一识别代码分类框架和编码规则》主要起草人	2022-至今	二公院项目负责人
7、国家标准《信息技术 BIM 软件 系列标准》主要起草人	2022-至今	二公院项目负责人</t>
  </si>
  <si>
    <t xml:space="preserve">1、多年冻土地区钻孔灌注桩承载性能分析	2006年	武汉理工大学学报	中文核心期刊
2、石佛沟特大桥抗震特性探讨	2010年	中外公路	中文核心期刊
3、钢箱梁桥温度效应的空间有限元分析	2012年	中外公路	中文核心期刊
4、曲塔斜拉桥地震响应时程分析	2012年	中外公路	中文核心期刊
5、桥梁钢箱梁腹板设计计算方法探讨	2013年	钢结构	中文核心期刊
6、国外高性能钢桥梁成本分析	2014年	中外公路	中文核心期刊
7、受压开口肋加劲板稳定承载力数值模拟	2014年	中外公路	中文核心期刊
8、空心板桥钢横隔板连接结构抗弯性能研究	2017年	中外公路	中文核心期刊
9、开孔钢板铰缝连接构造受力性能与计算方法研究	2019年	中外公路	中文核心期刊
10、公路工程BIM技术发展路径研究 	2020年	交通科技	国家级期刊
11、都安绿色高速公路建设的BIM实践	2021年	中国公路	国家级期刊
12、改扩建交通组织BIM应用关键技术研究	2022年	交通科技	国家级期刊
13、基于BIM和驾驶模拟的道路安全评价研究	2022年	交通科技	国家级期刊
14、《建筑信息模型（BIM）技术在隧道工程中的研究与应用》	2023年	人民交通出版社股份有限公司  主编专著	
15、《城市轨道交通工程设计》（上册）第7篇 	2021年	中国铁道出版社有限公司   参编	</t>
  </si>
  <si>
    <t xml:space="preserve">2021.03至今	深圳市工程建设标准化技术委员会	专家委员
2022.09至今	中国施工企业管理协会标准化工作委员会	专家委员
2022.08至今	中交集团数字化专家库	专家委员
2023.08至今	湖北省数字技术标准化技术委员会	专家委员
2023.09至今	湖北省科学技术厅科技专家库	评审专家
2023.08至今	中国公路学会交通BIM协同创新共同体	理事
2024.10至今	中国公路学会设计分会  副秘书长 
</t>
  </si>
  <si>
    <t>2011年	中国公路学会科学技术奖	桥梁智能设计专家系统研究与开发	一等奖	9
2013年	全国优秀工程勘察设计奖	中交二公院桥梁设计系统	一等奖	9
2016年	中勘协“创新杯”建筑信息模型BIM大赛	BIM技术在港珠澳大桥珠海连接线拱北隧道中的应用	一等奖	1
2018年	中国交建科学技术进步奖	BIM技术在工程建造中应用研究	二等奖	8
2018年	中国公路学会科学技术奖	BIM技术在隧道与轨道交通工程设计中研发与应用	三等奖	4
2019年	中国公路学会交通BIM工程创新奖	公路与城市道路BIM云平台研发与应用	特等奖	1
2019年	中国公路学会交通BIM工程创新奖	中国交建公路工程信息模型统一标准	二等奖	8
2021年	中国交建科学技术进步奖	基于BIM的工程项目全生命周期开放式协同共享平台关键技术研究	二等奖	8
2022年	中国交建科学技术进步奖	公路工程信息模型应用技术政策及标准	一等奖	11
2022年	湖北省勘察设计行业科学技术奖	BIM技术在隧道与轨道交通工程设计中的研发与应用	二等奖	2
2023年	中国公路学会科学技术奖	中国公路行业BIM技术研发及工程应用	一等奖	14
2023年	中国工程建设标准化标准科技创新奖	《公路工程信息模型应用统一标准》	三等奖	8</t>
  </si>
  <si>
    <t>身份证
140102197212120612</t>
  </si>
  <si>
    <t>北京市丰台区</t>
  </si>
  <si>
    <t>北京市丰台区槐房西路9号院7号楼中国电力企业联合会科创中心</t>
  </si>
  <si>
    <t>100076</t>
  </si>
  <si>
    <t>010-52398294</t>
  </si>
  <si>
    <t>主管电力行业三维设计、BIM应用标准化技术委员会;</t>
  </si>
  <si>
    <t>songlijun@cec.org.cn</t>
  </si>
  <si>
    <t>15011568521</t>
  </si>
  <si>
    <t>电力</t>
  </si>
  <si>
    <t>四川大学</t>
  </si>
  <si>
    <t>200307</t>
  </si>
  <si>
    <t>计算机</t>
  </si>
  <si>
    <t>电力工程全生命期管理、三维设计建模及应用、信息模型建设、能源研究、标准化等</t>
  </si>
  <si>
    <t>多次率队参加buildingSMART国际标准峰会、会谈交流、参与多项电力ISO标准编制、国际标准转化工作等</t>
  </si>
  <si>
    <t>组织制定电力行业三维设计标准体系、电力工程信息模型应用标准体系；主导编制国家标准《输变电工程数据移交规范》、电力行业标准《输变电工程三维设计模型交互及建模规范》、《电力工程信息模型应用通用标准》、《电力工程信息模型施工应用标准 第1部分：变电站（换流站）》等多项行业或团体标准</t>
  </si>
  <si>
    <t>《变电建筑工程结算审核方法与实务》《区块链技术在核电领域的应用》等</t>
  </si>
  <si>
    <t>电力科技创新奖、RICS年度最佳BIM应用奖、中电联电力发展研究院发展院之星荣誉称号等多项国家级、省部级、行业级等奖项</t>
  </si>
  <si>
    <t>中华人民共和国居民身份证
630104197110013073</t>
  </si>
  <si>
    <t>中电联电力发展研究院有限公司</t>
  </si>
  <si>
    <t>010-52398152</t>
  </si>
  <si>
    <t>liqingjun@cec.org.cn</t>
  </si>
  <si>
    <t>18610178096</t>
  </si>
  <si>
    <t>电力工程标准化、能源研究等</t>
  </si>
  <si>
    <t>2017.12</t>
  </si>
  <si>
    <t>环境工程</t>
  </si>
  <si>
    <t>电力领域工程建设全过程管理、三维设计、电力工程信息模型应用、标准化、能源研究、环水保等</t>
  </si>
  <si>
    <t>多次参加bSI国际标准峰会，组织我单位与bSI、bSC的高层会面与座谈交流、组织中国电力企业联合会加入bSI标准会员及电力工作组组建等相关工作</t>
  </si>
  <si>
    <t>1.主导制定中国电力行业电力工程信息模型应用标准体系；
2.牵头组织编制《电力工程信息模型施工应用规范 第 1 部分：变电工程》（T-CEC 2022-2115）《电力工程信息模型造价属性规范 第1部分：变电工程》（T-CEC 2022-2116 ）等多项电力领域BIM应用行业、团体标准；
3.参与编制《架空输电线路螺旋锚基础工程技术规范》T/CEC 5090-2023等</t>
  </si>
  <si>
    <t>1.发明专利：一种基于区块连的劳务分包人员管理系统，2023年1月10日取得发明专利证书；
2.发明专利受理：主持完成的《基于基建全过程综合数字化管理的智慧工程平台》，于2020年完成国家专利申报；
3.3.著作：主持完成国家电网公司《青海省地区10千伏及以下配电工程典型造价》编制工作（中国电力出版社出版发行）；
4.4.著作：2013年4月组织完成《输电线路孔桩基础机械开挖施工工法》，获中电企协工法命名；
5.5.著作：主持编制《青海-河南±800千伏特高压直流输电线路工程创新成果集》于2021年11月由中国电力出版社出版发行，任主编。
6.论文：近年来先后发表《特高压输电线路环保水保智能监控平台研究应用》、《输变电工程电磁环境控制关键技术》、《青海省电力建设工程质量监督探讨》等论文13篇，其中国家级核心刊物6篇。</t>
  </si>
  <si>
    <t>拟任中电联电力工程信息模型应用标准化技术委员会第二届委员大会秘书长</t>
  </si>
  <si>
    <t>1.国家级：主持完成《750千伏GIS安装质量控制技术》科技创新工作。完成《智能变电站现场调试管理研究与应用》、《基于电力物联网全过程基建管理“智慧工程”管理实践》等管理创新成果5项，其中二等奖1项，三等奖4项；
2.省部级：《青豫±800千伏特高压直流线路风积沙地基抗拔加固技术应用》获2022年度国网青海省电力公司科技进步一等奖；
3.省部级：《青海基建“智慧工程”平台》电力建设工程智慧工地管理三等成果，行业级；2021年9月，《青海基建“智慧工程”平台》被中国电力建设企业协会评为电力建设工程智慧工地管理三等成果；
4.省部级：2015年3月20日，获得国网公司环境保护先进个人；
5.国家级：2020年荣获特高压工程“建设功臣”。
6.省部级：2021年1月，荣获国家电网有限公司“劳动模范”称号。
7.省部级及企业级：2024年1月被中电联电力发展研究院评为“优秀员工”，被中电联评为会本部2023年度“优秀职工”。2024年1月被中电联本部评为2023年度“优秀职工”
8.省部级及企业级：2025年1月被中电联本部评为2024年度“优秀职工”；发展院授予“研究院之星”、评为中电联电力发展研究院“优秀员工”。</t>
  </si>
  <si>
    <t>于2020年至今，多次参加各级单位组织的ISO9001质量管理体系培训</t>
  </si>
  <si>
    <t>马骁</t>
  </si>
  <si>
    <t>身份证510302198203161011</t>
  </si>
  <si>
    <t>中煤科工重庆设计研究院（集团）有限公司</t>
  </si>
  <si>
    <t>重庆市渝中区</t>
  </si>
  <si>
    <t>重庆市渝中区长江二路177-8号</t>
  </si>
  <si>
    <t>400000</t>
  </si>
  <si>
    <t>02363842616</t>
  </si>
  <si>
    <t>18808769@qq.com</t>
  </si>
  <si>
    <t>13436014805</t>
  </si>
  <si>
    <t>行业数字化应用</t>
  </si>
  <si>
    <t>重庆邮电大学</t>
  </si>
  <si>
    <t>200907</t>
  </si>
  <si>
    <t>计算机科学与技术</t>
  </si>
  <si>
    <t>IT技术相关的管理工作</t>
  </si>
  <si>
    <t>重庆市BIM所有地放标准共13部，组织发起人，主编</t>
  </si>
  <si>
    <t>发明专利两项，出版著作三部，论文十余篇</t>
  </si>
  <si>
    <t xml:space="preserve">中国勘察设计协会信息化工作委员会委员
重庆勘察设计协会数字化分会秘书长
</t>
  </si>
  <si>
    <t>各类一级学会协会bim竞赛类奖励二十余项</t>
  </si>
  <si>
    <t>李安</t>
  </si>
  <si>
    <t>身份证：342401198404211010</t>
  </si>
  <si>
    <t>493375304@qq.com</t>
  </si>
  <si>
    <t>13608184014</t>
  </si>
  <si>
    <t>BIM技术与数字化</t>
  </si>
  <si>
    <t>安徽工业大学</t>
  </si>
  <si>
    <t>200707</t>
  </si>
  <si>
    <t>冶金工程</t>
  </si>
  <si>
    <t>施工技术、BIM、数据库、软件开发</t>
  </si>
  <si>
    <t>参与《建筑信息模型(BIM）中的建筑产品与服务环境声明(EPD）数据模板》编制</t>
  </si>
  <si>
    <t>《施工阶段建筑信息模型（BIM）应用标准》，主要起草人员;
《成都市BIM技术应用成果评价标准》，主要起草人员；</t>
  </si>
  <si>
    <t>软件著作权：《管道匹配与管道下料软件》、《建筑企业技术交底与数据分析相结合的交互式可视化平台》、《数字化管理体系施工技术方案编制计划应用系统》、《绿色建筑全生命周期BIM应用软件》、《基于协同办公平台的考试学习应用系统》、《基于协同办公平台的数字化统计系统》、《基于BIM技术的施工项目数字化管理应用平台》、《基于Revit二次开发一键为管件创建视图的软件》；
专利：《一种小型可移动提升机》。</t>
  </si>
  <si>
    <t>四川省装配式协会智能建造专委会专家</t>
  </si>
  <si>
    <t xml:space="preserve">第六届“建模大师杯”全国建筑信息模型建模大赛特等奖
第四届“开明杯”BIM大赛二等奖
第十三届“龙图杯”全国BIM大赛三等奖	
</t>
  </si>
  <si>
    <t>王帅</t>
  </si>
  <si>
    <t>满族</t>
  </si>
  <si>
    <t>120103198306240049</t>
  </si>
  <si>
    <t>中交水运规划设计院有限公司</t>
  </si>
  <si>
    <t>北京市朝阳区</t>
  </si>
  <si>
    <t>安翔北里11号院406室</t>
  </si>
  <si>
    <t>100101</t>
  </si>
  <si>
    <t>01084199229</t>
  </si>
  <si>
    <t>18</t>
  </si>
  <si>
    <t>wangshuai@pdiwt.com.cn</t>
  </si>
  <si>
    <t>13810795298</t>
  </si>
  <si>
    <t>水运工程、工程数字化、BIM技术</t>
  </si>
  <si>
    <t>天津大学</t>
  </si>
  <si>
    <t>200706</t>
  </si>
  <si>
    <t>水利工程</t>
  </si>
  <si>
    <t>BIM技术研发与应用研究，水运工程行业科技研发相关工作</t>
  </si>
  <si>
    <t>参加中国工程建设标准化协会团体标准《CN-IFC工业基础类-水运》等相关标准编制，曾参与BSI中国分部组织的《BIM经理》等中文译著相关校审工作</t>
  </si>
  <si>
    <t xml:space="preserve">1）主审交通行业数字化相关标准
（1）交通行业标准《水运工程信息模型应用统一标准》（交通运输部，JTS-T 198-1-2019）  
（2）交通行业标准《水运工程设计信息模型应用标准》（交通运输部，JTS-T 198-2-2019）  
（3）交通行业标准《水运工程施工信息模型应用标准》（交通运输部，JTS-T 198-3-2019）  
（4）交通行业标准《水运工程运维信息模型应用标准》（交通运输部，在编）  
（5）交通行业标准《民用运输机场工程对象分类编码和标准》（中国民用航空局，MH/T 5070-2023）  
（6）交通行业标准《民用运输机场建筑信息模型设计应用标准》（中国民用航空局，MH/T 5071-2023）  
（7）交通行业标准《民用运输机场建筑信息模型施工应用标准》（中国民用航空局，MH/T 5072-2023）  
（8）交通行业标准《民用运输机场建筑信息模型运维应用标准》（中国民用航空局，MH/T 5073-2023）  
（9）交通行业标准《民用运输机场建筑信息模型应用管理指南》（中国民用航空局机场司咨询通告AC-158-CA-2024-05）  
（10）交通行业标准《民用运输机场建设项目数字建造评价指南》（中国民用航空局，在编）  
2）主编或参编其他标准
（1）中国勘察设计协会团体标准《工程勘察设计企业数字化转型成熟度模型》（在编）  
（2）中国工程建设标准化协会团体标准《CN-IFC工业基础类-水运》（在编）  
（3）中国移动通信联合会团体标准《建筑信息模型 数据资产价值评估 第1部分：公路工程》（T/ZGCMCA 008.1-2024）  
（4）《中交雄安建设项目BIM总体策划》（Q/ZJXT ZC-G01-2018）  
（5）《中交雄安建设项目BIM交付标准》（Q/ZJXT FB-J01-2018）  
（6）《中交雄安建设项目BIM分类与编码》（Q/ZJXT FB-J01-2018）  
（7）《中交雄安建设项目BIM管理平台应用标准》（Q/ZJXT PT-T04-2018）  
（8）《中交雄安建设项目园林绿化工程BIM应用标准》（Q/ZJXT YL-Z07-2018）  
（9）《中国交建项目宝坻京津中关村科技城BIM应用标准》  
（10）《深中通道工程信息模型BIM分类与编码标准》（SZTDBIM003-2020）  
（11）广西自治区地方标准《运河智慧航道技术规范》（在编）  
（12）《中交集团BIM标准体系》  
3）参与审查的其他标准
（1）中国水运建设行业协会团体标准《油气化工码头工程数字化交付指南》  
（2）中国工程建设标准化协会团体标准《智慧工地数字化管理平台通则》  
（3）中国交通运输协会团体标准《疏浚工程勘察设计与施工数字化模型应用技术规范》  
（4）中国房地产业协会团体标准《绿色建筑信息模型设施设备分类编码标准》  
（5）中国房地产业协会团体标准《绿色建筑设施设备信息模型交付标准》  
（6）中国雄安集团有限公司企业标准《中国雄安集团建设项目BIM技术标准-水利分册（五分册）送审稿》（Q/XAG/1005—2024）  
（7）中国交建企业标准《水运工程信息模型统一标准》  
（8）中国交建企业标准《水运工程设计信息模型应用标准》  
（9）中国交建企业标准《水运工程施工信息模型应用标准》  
（10）中国交建企业标准《公路工程信息模型统一标准》  
（11）中国交建企业标准《公路工程设计信息模型应用标准》  
（12）中国交建项目标准《城市轨道交通工程设计信息模型应用标准》 </t>
  </si>
  <si>
    <t>1. 著作
（1）《智能建造概论》(《中国建筑工业出版社》,2021)《水运工程项目管理》(《中国水利水电出版社》,2020)  
（2）《装配式建筑BIM技术概论》(《中国建筑工业出版社》,2019)  
（3）《港口及航道护岸工程设计与施工规范》(英文译著，《人民交通出版社》,2000)  
（4）《分布式水文模型EasyDHM》(《中国水利水电出版社》,2010)  
2. 代表性论文
（1）《BIM+GIS+倾斜摄影融合技术在平陆运河工程规划阶段的应用研究》(《水运工程》,2025)  
（2）《基于遗传算法的运河智能选线研究》(《科学技术与工程》,2025)  
（3）《BIM地质建模在环保疏浚工程设计中的应用》(《水运工程》,2021)  
（4）《EPC模式下海外自动化集装箱码头工程BIM技术应用》(《水运工程》,2021)  
（5）《BIM技术在城市市政基础设施项目设计中的应用研究》(《市政技术》,2019)  
（6）《Bentley数字化平台在人工岛设计过程中BIM应用成套解决方案研究》(《交通建设与管理》,2017)  
（7）《BIM协同设计在水运工程项目中的应用探索》(《水运工程创新技术交流会论文集》,2015)  
（8）《中英规范斜坡式防波堤护面块体设计对比研究》(《水运工程》,2014)  
（9）《Multi-objective optimization of reservoir flood dispatch based on MOPSO algorithm（EI检索号20123815448622）》(《IEEE ICNC 2012 国际学术会议论文集》,2012)  
（10）《Analysis on Variation Characteristics of Precipitation Time Series in Weihe River Basin during the Past 55 Years（EI检索号20132316393851））》(《Advanced Materials Research》,2013)  
（11）《渭河流域近55年来气温演变规律分析》(《中国农业气象》,2013)  
（12）《基于耦合逐步回归的PLS模型预测城市用水量》(《安全与环境学报》,2012)  
（13）《BIM技术提升海外工程项目建设品质》(《中国建设信息化》,2022)  
（14）《技术革新助力智慧发展》(《中国建设信息化》,2021)  
（15）《深中通道人工岛建设"揭秘"》(《中国建设信息化》,2017)  
（16）《基于BIM的船闸闸首参数化设计系统开发与应用研究（集团优秀论文）》(《中国交建2017年技术交流论文集》,2017)  
（17）《智慧园区基础设施工程全生命期BIM技术应用》(《中国交建2018年技术交流论文集》,2018)  
（18）《基于Bentley平台的水运工程项目BIM建模实施方法研究》(《中国水运》,2018)  
（19）《EPC模式下BIM技术在智慧园区基础设施工程中的一体化应用》(《中国公路》,2019)  
（20）《BIM技术在京津中关村科技城市政项目施工阶段的应用》(《第四届全国BIM学术会议论文集》,2018)  
（21）《VR、仿真与BIM技术在水运工程设计中的融合应用》(《水运工程》,2019)  
（22）《BIM辅助市政道路工程交互设计及协同管理应用》(《中国给水排水》,2018)  
（23）《BIM+GIS+倾斜摄影融合技术在双桥枢纽工程中的应用》(《水运工程》,2022)  
（24）《沙特扎瓦尔港防波堤设计及稳定性分析》(《国际工程与劳务》,2013)  
3. 发明专利
（1）发明专利《三维地质模型的属性信息展示方法及装置》（ZL 2019 1 1008439.8）  
（2）发明专利《桩基长度计算方法及装置、电子设备》（ZL 2020 1 0055435.1）  
（3）发明专利《项目文件的管理方法及装置》（ZL 2020 1 0271142.7）  
（4）发明专利《煤炭码头卸车生产仿真智能调度方法及系统》（ZL 2018 1 0503488.8）  
（5）发明专利《一种运河路线智能化生成方法》(CN118333210A)  
（6）发明专利《一种运河路线方案评价方法》（CN118313545A）  
（7）发明专利《水运工程钻孔成果的管理系统》（CN202311034326.1）  
（8）发明专利《航道疏浚横断面图的生成方法及其装置、电子设备》（CN202410863814.1）  
（9）发明专利《配筋区域的生成方法及装置、电子设备、存储介质》（CN202310486013.3）  
（10）发明专利《基于航道网络的船舶作业仿真模拟方法及系统、电子设备》（CN202410194250.7）  
（11）发明专利《项目造价的确定方法及装置》（CN201910798483.7）  
（12）发明专利《一种分洪工程的试验调节方法》（CN202410869083.1）  
（13）发明专利《基于操作描述脚本的配筋方法及装置、电子设备》（CN202311337548.0）  
（14）发明专利《一种用于双线船闸的导航墙》（CN202410648445.4）  
（15）发明专利《船闸充泄水运行过程中引航道流速和波动的调节方法》（CN202410648448.8）  
4. 软件著作权
（1）《水运工程地质三维设计系统[简称：MR-Geo]V1.0》（软著登记号2019SR1447224）  
（2）《内河航道辅助设计系统[简称：WWDR]V1.0》（软件著作权登记号2023SR0701713）  
（3）《水运工程钻孔成果一体化管理系统V1.0》（软件著作权登记号2023SR0228510）  
（4）《船闸工程集成设计软件[简称：SLD]V1.0》（软件著作权登记号2020SR1913219）  
（5）《煤炭码头卸车生产仿真智能调度方法及系统》（软著登记号2018SR882416）</t>
  </si>
  <si>
    <t>中国工程建设标准化协会标准审查专家库专家，中国交通运输协会标准审查专家库专家，国家科技专家库入库专家，北京市科学技术委员会、中关村科技园区管理委员会科技项目评审专家库专家，中国施工企业管理协会BIM技术专家库专家，北京市BIM技术应用专家库专家，中国国际工程咨询公司项目评审专家库专家，中交集团数字化领域专家库专家
中国工程建设标准化协会首届标准数字化工作委员会委员/首届智能建造工作委员会委员，中国水利学会标准化专业委员会委员，中国图学学会土木工程分会/BIM专委会委员，中交科协首届女科技工作者之家委员会委员，《水运工程》杂志全国审稿专家</t>
  </si>
  <si>
    <t>1.个人荣誉
2025年，获中交集团第三届高级企业内部培训师荣誉称号；
2025年，获水规院2023-2024年度“优秀纪检监督员”荣誉称号；
2024年，获中交集团暨中国交建科技先进个人“科技英才奖”荣誉称号；
2024年，获中交集团第一届“三优一能”优秀青年科技人才荣誉称号；
2024年，代表公司女科技工作者参加中交集团巾帼先进座谈会；
2023年，获水规院“科技创新优秀个人”荣誉称号；
2019年，获水规院“科技创新优秀青年”荣誉称号；
2019年，获水规院“市场经营特别贡献奖”荣誉称号；
2017年，获水规院“十大杰出青年”荣誉称号。
2.分管工作及团队荣誉
2025年，牵头组织申报的“研发基于BIM+GIS+IOT的港区建设施工管理系统”荣获年度中交集团优秀QC成果三等奖；	
2024年，所在“内河航运交通强国建设团队”获评“中交集团首批交通强国建设试点突出贡献团队”；
2024，牵头组织“基于虚拟仿真技术的高桩码头工程施工过程管控智能决策支持系统研究与应用”成果申报中国施工企业管理协会第四届工程建造微创新技术大赛获一等奖；
2023年，所在“平陆运河关键技术研究团队”获评“中央企业团工委“中央企业青年文明号”、中交集团品牌团队、中交集团优秀“青年突击队”、中交集团青年创新工作室标杆、中交集团平陆运河协同创新青年科技团队等多项荣誉称号；
2023年，分管带领的科技开发中心项目团队获得水规院平陆运河项目“优秀贡献团队奖”；
2023年，牵头申报的集团级科研创新平台“中交集团内河航运BIM专业分中心”获得集团认定；
2023年，所在的“平陆运河关键技术研究团队”2023年，牵头组织申报的数字化研发项目荣获中交集团首届产业数字化百大应用场景二、三等奖，中国水运建设行业协会科学技术奖二等奖，中交集团“五小”创新创效项目路演暨答辩大赛银奖；
2023年，牵头组织申报的“基于BIM的港区泊位工程施工管理平台”荣获年度全国交通运输行业优秀质量管理小组及成果、中交集团优秀QC成果二等奖；	
2022年，主要负责的“内河重大科研管理创新成果”获水规院“优秀管理奖”；
2022年，分管的平陆运河关键技术研究团队获水规院2021年度“青年文明号”；
2021年，分管负责的海外项目数字化应用成果获中国对外承包工程商会国际工程数字化优秀应用案例；
2021年，申报的中交集团首个内河业务领域科研创新平台“中交集团内河水运建设技术研发中心”成果获得集团认定；
2019年带领的“BIM技术开发团队”获水规院“科技创新优秀团队”；
2019年分管负责项目获中国海员建设工会全国委员会全国交通行业职工岗位创新优秀成果；
2018年带领的“水规院虚拟仿真技术和BIM应用技术研发团队”被授予2017-2018年度中国交建“青年文明号”称号；
2017年带领的科技研发团队获水规院“特殊贡献奖”。
3.项目所获荣誉
2024，主要完成的“基于虚拟仿真技术的高桩码头工程施工过程管控智能决策支持系统研究与应用”获中国施工企业管理协会第四届工程建造微创新技术大赛一等奖；
2024，主要参加的“创新模式引领设计咨询企业高质量发展研究与实践”获中国施工企业管理协会首届工程建设科技创新管理二等成果；
2024年，主要完成的“基于数据驱动和 WebGIS 的钻孔成果一体化管理系统研发”获公司优秀技术成果奖；
2023年，参加完成的“桥岛隧集群工程设计、制造和管理数字化关键技术研究与应用”获中国交通运输协会科学技术奖一等奖；
2023年，主要参加的“巴基斯坦SAPT集装箱堆场与房建二期项目”获得中国水运建设行业协会水运工程优秀设计成果二等奖；
2023年，主要完成的“左江山秀船闸扩能工程BIM技术应用”获工业和信息化部第六届“优路杯”全国BIM技术大赛金奖；2023年，主要完成的“内河航运主体工程BIM正向设计”获中交集团产业数字化百大应用场景二等奖/集团第四届“五小”创新创效大赛银奖；
2023年，作为专项负责人完成的高桩码头施工全过程数智化管控决策支持技术及应用获中国水运建设行业协会2023年度中国水运建设行业协会科学技术奖二等奖/中交集团产业数字化百大应用场景三等奖;
2022年，主要完成的“基于 BIM 技术的河湖环保清淤工程智慧平台建设与应用”获中交集团科技进步三等奖；
2022年,主要完成的发明专利《煤炭码头卸车生产仿真智能调度方法及系统》获中交集团年度专利奖；
2022年，主要完成的“广西船闸扩能工程-数字化推动设计智能升级”获中国公路学会“天工杯”数字交通及智能建造技术应用大赛银奖；
2021年，主要完成的“BIM技术在雄安新区水生态治理试点项目中的创新应用”获中国施工企业管理协会第二届工程建设行业BIM大赛一等奖；
2021年，主要完成的“EPC模式下海外大型自动化集装箱码头工程 BIM 技术应用”获中国对外承包工程商会2021 国际工程数字化优秀应用案例；
2020年，参与完成的“巴拿马运河第四大桥工程项目应用”获building SMART国际大赛设计组冠军；		
2020年，参与完成的“基于BIM的桩基数字化设计系统研发”获中交集团青年“五小”创新创效项目金奖；
2019年,主要完成的“深圳至中山跨江通道工程西人工岛项目BIM应用”获科学技术部中国技术创业协会首届智能建造技术创新大赛设计组一等奖；
2019年，主要完成的“巴基斯坦SAPT集装箱堆场及房建二期EPC项目BIM应用”获全球基础设施光辉大奖赛2019年特等奖；
2019年，主要完成的“深中通道西人工岛设计BIM 正向设计实践”获中国公路学会首届交通 BIM 工程创新奖三等奖；
2019年，主要完成的“EPC 模式下海外大型自动化集装箱码头工程BIM技术应用”获中国水利水电勘测设计协会首届全国水利行业 BIM 应用大赛铜奖；
2019年，主要完成的“基于BIM技术的道路工程建设期成套管控技术”获中国海员建设工会全国委员会全国交通行业职工岗位创新优秀成果；
2018年，主要完成的“京津中关村科技城市政基础设施一期工程BIM技术应用”获全球基础设施光辉大奖赛2018年特等奖/中国图学学会第七届龙图杯全国BIM大赛综合组二等奖；
2017年，主要参加的“沙特达曼港SGP集装箱码头一期工程”获得中国施工企业管理协会2017年度工程建设项目优秀设计成果一等奖； 
2016年，主要参加的“沙特扎瓦尔港口工程EPC项目”获得中国施工企业管理协会2015年度全国工程建设项目优秀设计成果二等奖；
2022年，主要参加的“平陆运河工程可行性研究”荣获水规院优秀技术成果规划和咨询类一等奖；
2021年，主要参加的“船闸水工结构参数化建模系统”荣获水规院优秀开发和研究类成果一等奖；
2017年，牵头组织的“基于BIM的船闸闸首参数化设计系统开发与应用研究”获度水规院优秀科技进步奖</t>
  </si>
  <si>
    <t>2021年参加buildingSMART国际人员基础课程培训，获BIM国际专业人员认证证书</t>
  </si>
  <si>
    <t>秦洪喜</t>
    <phoneticPr fontId="1" type="noConversion"/>
  </si>
  <si>
    <t>身份证 210402198412180010</t>
  </si>
  <si>
    <t>北京市东城区国子监街28号</t>
  </si>
  <si>
    <t>100006</t>
  </si>
  <si>
    <t>01084199486</t>
  </si>
  <si>
    <t>qinhongxi@pdiwt.com.cn</t>
  </si>
  <si>
    <t>13381128314</t>
  </si>
  <si>
    <t>水运工程</t>
  </si>
  <si>
    <t>河海大学</t>
  </si>
  <si>
    <t>201006</t>
  </si>
  <si>
    <t>港口航道与海岸工程</t>
  </si>
  <si>
    <t>设计和项目管理</t>
  </si>
  <si>
    <t>沙特赛得拉房建项目中基于ISO19650标准的BIM工作实施</t>
  </si>
  <si>
    <t>马利军</t>
  </si>
  <si>
    <t>130423198104260037</t>
  </si>
  <si>
    <t>中国模板脚手架协会</t>
  </si>
  <si>
    <t>北京市海淀区西土城路33号2号楼602</t>
  </si>
  <si>
    <t>100088</t>
  </si>
  <si>
    <t>82228751</t>
  </si>
  <si>
    <t>sosmile@163.com</t>
  </si>
  <si>
    <t>13161888282</t>
  </si>
  <si>
    <t>土木工程，模板脚手架，机械自动化</t>
  </si>
  <si>
    <t>北京科技大学</t>
  </si>
  <si>
    <t>200801</t>
  </si>
  <si>
    <t>冶金物理化学</t>
  </si>
  <si>
    <t>土木工程，建筑模板脚手架，机械自动化</t>
  </si>
  <si>
    <t>执笔和参编了：T/CFSA 05—2017《插接自锁式钢管支架安全技术标准》
T/CFSA 06—2020《现浇管廊箱型快拆模具应用技术规程》
DB11-T 1871-2021 《建筑工程轮扣式钢管脚手架安全技术规程》
T/CFSA 08—2022《盘轮扣复合型钢管支撑架安全技术标准》
T/CFSA 09—2023《剪力墙模板拼接式加固系统》
JGJ162-2025《建筑施工模板安全技术规范》（终审）</t>
  </si>
  <si>
    <t>专利：
1.可液控启闭辅助注浆孔的单管全方位钻进喷射注浆钻头，发明专利，200810103741.7
2.可液控启闭辅助注浆孔的单管全方位钻进喷射注浆钻头实用新型，ZL200820079856.2
3.岩土工程用可控膨胀挤压土体装置及用途200810117836.4
4.可控囊式膨胀装置ZL200820109711.2
5.多重防腐型可控膨胀挤压土体锚杆200920107852.5
6.多重防腐型可控膨胀挤压土体锚杆及施工方法
200910083836.1
7.柔性囊式防腐装置及使用该装置的防腐桩及施工方法200910088806.X 
8.柔性囊式防腐装置及使用该装置的防腐桩200920109853.3 
9.锚孔和桩孔孔径测量装置200920110788.6 
10.可加长的双向螺旋挤扩钻头201020169448.3
11.可调式多级螺旋挤扩钻具201010172621.X
12.可调式多级螺旋挤扩钻具201020191042.5
13.可调控挤土量的双向螺旋挤扩钻头201020196700.X
14.可调控挤土量的双向螺旋挤扩钻头201010177548.5
15.多孔电热熔可回收锚具组合式构件及利用其的施工方法，发明专利201410534911 
16.多孔电热熔可回收锚具组合式构件，实用新型201420587954 
17.高承载内舱体插入组合式可回收扩体锚杆及施工方法，发明专利201210483215
18.高承载内舱体插入组合式可回收扩体锚杆，实用新型专利，201220628029
19.钻喷注一体化施工方法，发明专利101260669B
20.内置式可回收扩体锚索及其施工方法，发明专利201210151278 
21.内置式可回收扩体锚索，实用新型201220219340
22.全可回收扩体锚杆及用该锚杆对岩土进行锚固的施工方法 ，发明专利，201210142361
23.全可回收扩体锚杆，实用新型，201220208525
24.兼有排气和防浆液回流功能的注浆装置及使用该装置的岩土工程结构构件的施工方法 发明专利，CN201010550181 
文章：
1.2012.09，Model Tests on Mechanical Behavior of Under reamed Ground Anchor《The FourthInternational Conference on New Development in Rock Mechanics and Engineering
》
2.2015.04，《北京地基工程施工领域专利分析统计研究》，《工业建筑》增刊
3.2012.12，《砂土中扩体锚杆承载特性模型试验研究》，《岩石力学》
4.2018.03，《《建筑业10项新技术(2017版)》模板脚手架技术综述》，《建筑技术》
5.2018.08，《应建立脚手架质量安全追溯体系》，《中国建设报》
6.2022.03，《推动脚手架体系革新，为中国古建修缮提供坚固保障》，《中国建设报》
7.2022.11，《模架行业数字化、智能化时代拉开序幕》，《中国建材报》
8.2024.12，《模块化，“搭积木”式箱型模具引领管廊新建造》，中华建设网</t>
  </si>
  <si>
    <t>中国模板脚手架协会副秘书长
筑龙学社智库专家</t>
  </si>
  <si>
    <t>中国五矿专利奖 金奖	2019年省部级
中国中冶专利技术奖 金奖	2011年省部级
中冶集团科学技术奖 一等奖	2014年省部级
中国施工企业管理协会科学技术奖 特等奖	2015年省部级
中国建筑学会科技进步奖一等奖 2016年省部级</t>
  </si>
  <si>
    <t>2020年获得building SMART 专业基础认证证书</t>
  </si>
  <si>
    <t>刘瀚文</t>
  </si>
  <si>
    <t>130302199406282212</t>
  </si>
  <si>
    <t>中车城市交通规划设计研究院</t>
  </si>
  <si>
    <t>江苏省南京市</t>
  </si>
  <si>
    <t>江苏省南京市浦口区中车城市交通规划设计研究院</t>
  </si>
  <si>
    <t>211899</t>
  </si>
  <si>
    <t>025-58182788</t>
  </si>
  <si>
    <t>liuhanwen@crrcitet.com</t>
  </si>
  <si>
    <t>17801204465</t>
  </si>
  <si>
    <t>BIM</t>
  </si>
  <si>
    <t>兰州交通大学</t>
  </si>
  <si>
    <t>19940628</t>
  </si>
  <si>
    <t>土木工程（铁道工程）</t>
  </si>
  <si>
    <t>英语;西班牙;</t>
  </si>
  <si>
    <t>BIM软件二次开发、GIS二次开发、数字孪生系统开发(UE、unity、babylonjs)测绘(卫星遥感、无人机实景、点云、探地雷达等)、轨道交通国际项目BIM管理轨道交通线路规划设计</t>
  </si>
  <si>
    <t>具备较为丰富的轨道交通国际项目BIM应用经验，在中交集团铁道设计研究总院任职期间，应用IS019650标准体系先后负责过蒙内铁路、雅万高铁、马东铁路、中老铁路、波哥大地铁1号线等项目的BIM设计或管理工作。2023年作为引进人才，成为中国中车集团旗下唯一一家工程设计院的BIM中心主任，加入中车集团以来积极参与中车集团的国际工程业务，先后参与墨西哥蒙特雷456号线、瓜达拉哈拉4号线、沙特利雅得KAFD单轨、阿联酋迪拜蓝线、巴西圣保罗TIC线等项目的BIM管理工作。</t>
  </si>
  <si>
    <t>作为项目负责人在2023-2024年先后主持编制了中车集团企业标准《BIM正向设计总则》《BIM正向设计管理办法》《BIM正向设计培训管理制度》《BIM正向设计培训考核标准》、《BIM正向设计分类及编码标准》、《BIM正向设计建模及出图标准》、《BIM正向设计生产流程标准》、《BIM正向设计资源建立及使用标准》《BIM正向设计成果交付审核标准》</t>
  </si>
  <si>
    <t>2022年在中文核心期刊《施工技术》中发表题为《北京砂卵石地层暗挖站临近桩基托换桥桩施工技术研究》的论文</t>
  </si>
  <si>
    <t>中国施工企业协会BIM专家、中国交通运输协会BIM专家、中车集团数字化专家</t>
  </si>
  <si>
    <t>2024年获得中车工程技术公司科技成果奖
2024年获得中车工程技术公司年度先进工作者
2025年获得中车集团优秀青年突击队荣誉表彰</t>
  </si>
  <si>
    <t>邬猛</t>
    <phoneticPr fontId="1" type="noConversion"/>
  </si>
  <si>
    <t>341122199206035836</t>
  </si>
  <si>
    <t>中车城市交通规划设计研究院有限公司</t>
  </si>
  <si>
    <t>南京市浦口区卓溪路12号金雁湖国际社区服务中心A座405室</t>
  </si>
  <si>
    <t>wumeng@crrcitet.com</t>
  </si>
  <si>
    <t>18502500679</t>
  </si>
  <si>
    <t>数智化及BIM</t>
  </si>
  <si>
    <t>安徽新华学院</t>
  </si>
  <si>
    <t>201507</t>
  </si>
  <si>
    <t>摄影</t>
  </si>
  <si>
    <t>1、2022年12月至今-墨西哥蒙特雷4&amp;5&amp;6号线单轨设计项目-BIM经理;
2、2024年6月至今-沙特利雅得单轨设计项目-BIM管理;
3、2024年6月至今-迪拜地铁蓝线项目-BIM管理。</t>
  </si>
  <si>
    <t>江苏省土木建筑学会-《城市轨道交通工程建筑信息模型(BIM)设计应用标准》主要编制人员
江苏省土木建筑学会-《城市轨道交通工程建筑信息模型(BIM)施工应用标准》主要编制人员</t>
  </si>
  <si>
    <t>1、发明专利-《基于视觉辅助的转向架落车对位校正方法》专利号:ZL202311309105.0
2、实用新型专利-《一种跨坐式单轨车辆的移动梁装置》专利号:ZL202321380768.7
3、实用新型专利-《一种轨道交通高架车站顶棚自动除雪装置》专利号:ZL202420543580.8</t>
  </si>
  <si>
    <t>中国中车集团技术专家</t>
  </si>
  <si>
    <t>2022年5月参加由中国铁道科学研究院继续教育培训中心举办的铁路BIM标准培训</t>
  </si>
  <si>
    <t>罗慧明</t>
  </si>
  <si>
    <t>430923198505111110</t>
  </si>
  <si>
    <t>中国轻工业长沙工程有限公司</t>
  </si>
  <si>
    <t>长沙市</t>
  </si>
  <si>
    <t>长沙市雨花区新兴路268号</t>
  </si>
  <si>
    <t>410114</t>
  </si>
  <si>
    <t>15302210771</t>
  </si>
  <si>
    <t>15302210771@163.com</t>
  </si>
  <si>
    <t>结构设计、BIM数字化设计</t>
  </si>
  <si>
    <t>哈尔滨工程大学</t>
  </si>
  <si>
    <t>船舶与海洋结构物设计制造</t>
  </si>
  <si>
    <t>现任公司数字化创新与应用中心主任助理兼设计总监，全面负责公司BIM正向设计的技术攻关和项目实施、BIM技术应用培训开展及管理、BIM技术研究及软件开发、以及工程项目数字化技术应用管理。具有7年的BIM团队管理经验、8年的BIM平台建设经验、11年的工程（科研）项目管理经验、14年的结构工程设计经验。取得建筑结构工程高级工程师职称、一级建造师（建筑工程专业）执业资格、BIM高级建模师（结构设计专业）资格。</t>
  </si>
  <si>
    <t>民用建筑信息模型设计评价标准</t>
  </si>
  <si>
    <t xml:space="preserve">1、	论文与报告
①　基于Revit共享坐标的多模型协同定位方法研究[C]//《土木建筑工程信息技术》编辑部．第十届BIM技术国际交流会——BIM赋能建筑业高质量发展论文集．成都：《土木建筑工程信息技术》编辑部，2023：266-272
②　BIM技术在大型甘蔗糖厂设计中的应用[J]．甘蔗糖业．2019(6)：48-53
③　基于P-Y曲线法的单桩水平承载力计算[J]．广东造船．2016(1)：34-36
④　扁平船舶波浪载荷预报研究[J]．船舶工程．2016(5)：1-4
⑤　悬链式单点系泊锚链疲劳强度分析[J]．中国海洋平台．2016(4)：19-26
⑥　液舱晃荡与FPSO船体运动的耦合分析[J]．广东造船．2016(1)：24-27
⑦　基于谱分析的FPSO结构疲劳强度评估[J]．船舶与配套．2016（增）：99-107
⑧　某海洋试验船横向强度评估[J]．广东造船．2017(2)：25-27
⑨　基于Smith法的高速巡逻艇极限强度评估[J]．广东造船．2016(6)：23-25
⑩　深水钻井船月池结构强度有限元分析[C]．2010年黑龙江省造船工程学会年会．2010
11　单晶冰糖出糖方案探讨[J]．甘蔗糖业．2019(4)：47-52
12　一种多晶冰糖煮糖二次蒸汽的回收工艺[J]．甘蔗糖业，2022，51(5)：66-69
13　《大型舰船码头系泊防台技术报告》（三级中国国防船舶科技报告）
14　《BIM结构设计流程》（中轻广州BIM平台建设课题）
15　《垃圾焚烧发电项目BIM设计指南（结构）》（中轻广州BIM平台建设课题）
16　BIM正向设计标准（中轻长沙数字化设计课题）
2、	专利
①　	发明．基于衰减值自由组合的BIM信息流最低衰减路径计算方法，申请号：114626240A
②　	实用新型．一种悬链式单点系泊输油装置，公开号：206089027U
③　	实用新型．一种用于油品输送的水上浮筒，公开号：206087215U
④　	实用新型．一种浮式船舶靠泊装置，公开号：206087204U
3、	软件著作权
①　图纸规则化命名软件V1.0，登记号：2023SR0495405
②　PDMS管道预留洞口收资与建模软件V1.0，登记号：2023SR1679603
③　结构楼板预留洞口编辑与快速出图软件V1.0，登记号：2023SR1692680
④　独立基础自动建模与出图软件V1.0，登记号：2024SR1538925
⑤　基于Revit平台的结构构件自适应建筑斜面软件V1.0，登记号：2024SR1542207
⑥　Revit建筑砌体墙下条形基础自动建模软件V1.0，登记号：2024SR2022666
⑦　自动二次构件系统V1.0，登记号：2024SR1965267
⑧　基于Revit平台的排水沟快速建模出图软件V1.0，登记号：2025SR0345442
</t>
  </si>
  <si>
    <t xml:space="preserve">香港建筑信息模拟学会中国分部专业会员MHKIBIM(C)
香港建造业议会建筑信息模拟阅览员
中国交通运输协会BIM（建筑信息模型）入库专家
中国国际工程咨询协会城市与建筑数字化专业委员会委员
中国施工企业管理协会BIM技术专家
中国建筑材料流通协会重大工程专业委员会专家
深圳市未来数字产业技术研究中心特聘研究员
中国海诚工程科技股份有限公司数字化专家
广联达科技股份有限公司数字化专家智库技术顾问
湖南省BIM专家技术委员会专家
广东省土木建筑学会专家库专家
首届“金石杯”BIM技术大赛网络评委
第五届“智建杯”智能建造创新大奖评审委员会评审专家
第四届“新基建杯”中国智能建造及BIM应用大赛评委
第十三届“创新杯”建筑信息模型应用大赛网络评审专家
第十二届“创新杯”建筑信息模型应用大赛网络评审专家
第四届“智建杯”智能建造创新大奖评审委员会评审专家
第四届“BIMBOX杯”全国BIM&amp;数字化技术应用大赛特邀评委
第三届“BIMBOX”杯互联网BIM大赛特邀评委
中国轻工业长沙工程有限公司2024年数字化设计项目培训数字化导师
中国轻工业长沙工程有限公司数字化技术应用大赛评审专家
</t>
  </si>
  <si>
    <t>中国轻工业长沙工程有限公司数字化创新与应用中心“优秀员工”
中国BIM科技大会数字中国榜样人物
第五届“智建杯”智能建造创新大奖赛智能建造有突出贡献专家
长沙市勘察设计协会“先进个人”
第四届“智建杯”智能建造创新大奖赛智能建造工匠
中国轻工业长沙工程有限公司“先进工作者”
中国轻工业长沙工程有限公司“数字化推广奉献奖”
中国轻工业长沙工程有限公司“培训优秀学员”
中国轻工业广州工程有限公司BIM中心“最佳员工”
中国轻工业广州工程有限公司专业知识技能竞赛优胜奖</t>
  </si>
  <si>
    <t>刘曦</t>
  </si>
  <si>
    <t>130105199201051515</t>
  </si>
  <si>
    <t>中交公路规划设计院有限公司</t>
  </si>
  <si>
    <t>北京东城区朝外大街296号</t>
  </si>
  <si>
    <t>10000</t>
  </si>
  <si>
    <t>0</t>
  </si>
  <si>
    <t>3</t>
  </si>
  <si>
    <t>是;</t>
  </si>
  <si>
    <t>liuxi@hpdi.com.cn</t>
  </si>
  <si>
    <t>15600318509</t>
  </si>
  <si>
    <t>阿尔托大学</t>
  </si>
  <si>
    <t>201705</t>
  </si>
  <si>
    <t>bsi 海洋工程组</t>
  </si>
  <si>
    <t>immersed tunnel IFC standard(编写中)，编写人员
《公路工程BIM设计成果交付技术指南》已发布，编写人员</t>
  </si>
  <si>
    <t>周亮</t>
  </si>
  <si>
    <t>国网上海市电力公司经济技术研究院</t>
    <phoneticPr fontId="1" type="noConversion"/>
  </si>
  <si>
    <t>吕征宇</t>
    <phoneticPr fontId="1" type="noConversion"/>
  </si>
  <si>
    <t>国网上海电力设计有限公司</t>
    <phoneticPr fontId="1" type="noConversion"/>
  </si>
  <si>
    <t>林佳瑞</t>
  </si>
  <si>
    <t>清华大学</t>
    <phoneticPr fontId="1" type="noConversion"/>
  </si>
  <si>
    <t>任国乾</t>
  </si>
  <si>
    <t>同济大学</t>
    <phoneticPr fontId="1" type="noConversion"/>
  </si>
  <si>
    <t>卢文龙</t>
  </si>
  <si>
    <t>中国铁道科学研究院集团有限公司</t>
    <phoneticPr fontId="1" type="noConversion"/>
  </si>
  <si>
    <t>李达塽</t>
  </si>
  <si>
    <t>中国铁道科学研究院集团有限公司</t>
  </si>
  <si>
    <t>韩璐</t>
    <phoneticPr fontId="1" type="noConversion"/>
  </si>
  <si>
    <t>中建八局数字公司</t>
    <phoneticPr fontId="1" type="noConversion"/>
  </si>
  <si>
    <t>赵飞飞</t>
  </si>
  <si>
    <t>中国铁路设计集团有限公司</t>
  </si>
  <si>
    <t>苏林</t>
  </si>
  <si>
    <t>孙思远</t>
  </si>
  <si>
    <t>范登科</t>
    <phoneticPr fontId="1" type="noConversion"/>
  </si>
  <si>
    <t>齐春雨</t>
    <phoneticPr fontId="1" type="noConversion"/>
  </si>
  <si>
    <t>中央企业</t>
  </si>
  <si>
    <t>央企之外的国有企业</t>
  </si>
  <si>
    <t>王波</t>
  </si>
  <si>
    <t>210181198102156559</t>
  </si>
  <si>
    <t>辽宁省沈阳市</t>
  </si>
  <si>
    <t>辽宁省沈阳市和平区丽岛路42号</t>
  </si>
  <si>
    <t>024-83385958</t>
  </si>
  <si>
    <t>water102@163.com</t>
  </si>
  <si>
    <t>13840093450</t>
  </si>
  <si>
    <t>智能交通、BIM管理、软件开发</t>
  </si>
  <si>
    <t>200807</t>
  </si>
  <si>
    <t>电工理论与新技术</t>
  </si>
  <si>
    <t xml:space="preserve">熟练掌握BIM软件：精通Autodesk Revit、Navisworks、SketchUp、Bentley等主流BIM建模与分析软件，能够高效地进行三维建模、模型优化、碰撞检测及施工图生成等工作。具备丰富的BIM项目管理经验，能够制定并执行BIM实施计划，包括模型标准建立、数据管理规定、团队培训等。积极探索BIM新技术、新应用，如BIM+VR/AR、BIM+AI等，推动BIM技术在交通行业的创新应用。拥有国家级信息系统项目管理师证书、国家级注册信息安全专业人员证书；全国BIM技能等级考试一级证书；帆软认证数据运营官、帆软认证BI工程师、帆软认证报表工程师等证书；
</t>
  </si>
  <si>
    <t>参编《交通地理信息》等2个辽宁省地方标准；</t>
  </si>
  <si>
    <t xml:space="preserve">独立撰写《物联网在智慧交通中的应用》《高速公路大数据运营体系应用研究》等论文10篇；
获得《一种道路桥梁施工装置》《一种高速公路收费站收费设备监控系统》等7个实用新型专利。
拥有《基于BIM+GIS的智慧桥梁管养系统研究》、《基于BIM的交通安全设施智能设计系统研究》等34项计算机软件著作权；
</t>
  </si>
  <si>
    <t xml:space="preserve">2022.7 中国工程建设标准化协会标准数字化工作委员会第一届委员会 委员
2023.6 中国国际工程咨询协会 BIM技术专家
2023.4 中国施工企业管理协会 BIM技术专家
2023.5 深圳市科技专家库 专家
2023.4 2023年第四届工程建设行业BIM大赛网络评审专家
2023.8 第二届中国BIM科技大会专家库专家
2023.6 2023年辽宁省第二十届“中银杯”BIM设计创新大赛 裁判长
2022.10 第九届辽宁省普通高等学校大学生测绘地理信息之星大赛 评委
</t>
  </si>
  <si>
    <t xml:space="preserve">2022年 中国公路学会“天工杯”银奖
2022年 东北三省一区BIM大赛 二等奖
2022年 “智建杯”铜奖
2023年 辽宁省测绘科技技术进步奖 一等奖
2023年 中国市政协会“市政杯”BIM应用技能大赛 二等奖
2023年 中国公路学会“天工杯”铜奖
2023年 “智建杯”铜奖
2023年 “智建杯”国际智能建造创新大奖赛“智慧工匠”
2023年 “新城建杯”国际BIMCIM应用大赛 铜奖2项
2023年 东北三省一区BIM大赛 一等奖
2023年 辽宁省2022年建设工程BIM技术应用大赛 一等奖
2024年 中国公路学会“天工杯”一等奖
2024年 中国图学学会“龙图杯”三等奖
2024年 中国施工企业协会 第五届BIM大赛 三等奖
</t>
  </si>
  <si>
    <t>杨之楠</t>
  </si>
  <si>
    <t>身份证
110108198601212219</t>
  </si>
  <si>
    <t>北京市石景山区古城南街9号院绿地环球文化金融城1号楼3层</t>
  </si>
  <si>
    <t>100043</t>
  </si>
  <si>
    <t>010-66025500</t>
  </si>
  <si>
    <t>caiyunzhinan1234@sina.com</t>
  </si>
  <si>
    <t>13366056291</t>
  </si>
  <si>
    <t>给水排水工程/软件产品</t>
  </si>
  <si>
    <t>北京建筑工程学院</t>
  </si>
  <si>
    <t>给水排水工程</t>
  </si>
  <si>
    <t>建筑给排水设计，设计生产协同体系，设计工具软件研发，设计及施工领域BIM应用，落实过全专业正向设计（包括机电系统计算，直至硬装、展陈），精通Revit软件（官方技术社区负责答疑）。</t>
  </si>
  <si>
    <t>BIMSpace系列软件研发。</t>
  </si>
  <si>
    <t>中国图学学会，建筑信息模型（BIM）专业委员会，高级会员；
中国建筑学会，建筑施工分会，专业会员；
Autodesk Expert Elite （欧特克精英专家）成员。</t>
  </si>
  <si>
    <t>2017年，北京市优秀工程勘察设计奖，BIM优秀；
2010年，“创新杯”BIM应用大赛，最佳BIM建筑设计二等奖，最佳BIM协同设计二等奖；</t>
  </si>
  <si>
    <t>buildingSMART Level1证书。</t>
  </si>
  <si>
    <t>黄谦</t>
  </si>
  <si>
    <t>120103198512232111</t>
  </si>
  <si>
    <t>天津市河西区气象台路95号 天津市建筑设计研究院有限公司</t>
  </si>
  <si>
    <t>315146827@qq.com</t>
  </si>
  <si>
    <t>17822419914</t>
  </si>
  <si>
    <t>建筑</t>
  </si>
  <si>
    <t>201407</t>
  </si>
  <si>
    <t>无学位</t>
  </si>
  <si>
    <t>数字设计与智能建造</t>
  </si>
  <si>
    <t>《天津市民用建筑信息模型（BIM）设计交付标准》</t>
  </si>
  <si>
    <t>16期 《建筑实践》 黄谦 基于生成式AI的人工智能在建筑设计中的应用探究</t>
  </si>
  <si>
    <t>2023年
清数科技园 BIM参数化全过程应用-第四届工程建设行业BIM大赛三等成果
东疆亲海公园游客服务中心非线性BIM正向设计应用-第十三届“创新杯”建筑信息模型应用大赛 文化体育类BIM应用-三等奖
天津海河柳林“设计之都”核心区综合开发PPP项目设计产业配套设施BIM设计-第十三届“创新杯”建筑信息模型应用大赛 科研办公类BIM应用-三等奖
东疆亲海公园游客服务中心非线性BIM正向设计应用-第十二届“龙图杯”全国BIM大赛设计组-优秀奖
中国文字博物馆续建工程-观览建筑的BIM参数化协同设计-第十二届“龙图杯”全国BIM大赛设计组-三等奖
数字智城，科技柳林一一天津海河柳林“设计之都”核心区综合开发PPP项目设计产业配套设施BIM设计-2023第六届“优路杯”全国BIM技术大赛-铜奖</t>
  </si>
  <si>
    <t>闫煜东</t>
  </si>
  <si>
    <t>220284199112270014</t>
  </si>
  <si>
    <t>中铁十八局集团第五工程有限公司</t>
  </si>
  <si>
    <t>天津市滨海新区新北路3199号</t>
  </si>
  <si>
    <t>300459</t>
  </si>
  <si>
    <t>022-25216505</t>
  </si>
  <si>
    <t>510624193@qq.com</t>
  </si>
  <si>
    <t>18219911227</t>
  </si>
  <si>
    <t>数字建造</t>
  </si>
  <si>
    <t>201406</t>
  </si>
  <si>
    <t>工程管理</t>
  </si>
  <si>
    <t>数字化建造、科技管理、施工技术、BIM技术应用</t>
  </si>
  <si>
    <t>取得BSI专业基础认证工程师证书</t>
  </si>
  <si>
    <t>参与专利10余项；著作无；发表期刊论文3篇</t>
  </si>
  <si>
    <t>中国铁建工人先锋奖章、技术能手；中国铁建、中铁十八局、中铁十八局五公司青年岗位能手等</t>
  </si>
  <si>
    <t>参与buildingSMART数字工程认证培训</t>
  </si>
  <si>
    <t>郑威</t>
  </si>
  <si>
    <t>420111197507124016</t>
  </si>
  <si>
    <t>上海市建设工程监理咨询有限公司</t>
  </si>
  <si>
    <t>上海</t>
  </si>
  <si>
    <t>上海市普陀区礼泉路689弄高尚领域T2办公楼901号</t>
  </si>
  <si>
    <t>200065</t>
  </si>
  <si>
    <t>021-56655698</t>
  </si>
  <si>
    <t>john.zhengwei@gmail.com</t>
  </si>
  <si>
    <t>18916002321</t>
  </si>
  <si>
    <t>BIM咨询</t>
  </si>
  <si>
    <t>202107</t>
  </si>
  <si>
    <t>建设工程管理</t>
  </si>
  <si>
    <t>BIM、数字孪生和云计算在可持续建筑领域的治理与应用</t>
  </si>
  <si>
    <t>论文：
[1] 乐云, 郑威, 余文德. 基于Cloud-BIM的工程项目数据管理研究[J].工程管理学报, 2015（1）:91-96.
[2] 李良, 李岩松, 郑威. Autodesk Vault在上海天文馆项目管理中的应用[J].土木建筑工程信息技术, 2015, 7（06）:61-66.
[3] 李岩松, 石亚杰, 郑威. 虚拟设计与施工（VDC）技术的应用研究[J].项目管理技术, 2016, 14（07）:46-51.
[4] 徐晓红, 徐晨, 郑威, 等.《上海市建筑信息模型技术应用指南》在上海天文馆项目中的应用研究[J].项目管理技术, 2016, 14（10）:55-60.
[5] 陈家远, 石亚杰, 郑威, 等. 基于BIM的设计与管理在复杂工程建设项目中的应用[J].施工技术, 2017, 46（S1）:473-478.
[6] 徐建辉, 郑威, 石亚杰. 基于BIM的大型公共建筑物疏散模拟分析应用研究[J].项目管理技术, 2016, 14（12）:23-28.
[7] 李新臻, 郑威, 石亚杰, 等. BIM技术在绿色建筑中的应用研究[J].项目管理技术, 2017, 15（06）:71-76.
[8] 徐晓红, 郑威, 余士杰, 等. 上海天文馆项目BIM全过程应用与管理[J].建筑施工,2020,42(12):2339-2341.
[9] Zheng Wei, Yu Wende, Le Yun, A data analysis framework based on cyber–physical systems to support data-driven decision-making for construction sustainability[J]. IEEE Systems Journal, 2023, vol. 17, no. 4, pp. 5239-5250.
完成专著：
[1] 《上海天文馆工程建设关键技术研究与应用》副主编。
参研课题：
[1] 国家自然科学基金，重大基础设施工程的组织行为与模式创新研究，71390523，参与人。
[2] 上海市科委科研计划项目，基于Cloud-BIM的建筑工程项目信息化管理，15dz1207905，课题负责人。</t>
  </si>
  <si>
    <t>中国城市科学研究会互联网与BIM建设委员会委员</t>
  </si>
  <si>
    <t>第五届工程建设行业BIM大赛二等成果</t>
  </si>
  <si>
    <t>北京中建协认证中心有限公司举办的数字工程系列实战班培训课程。</t>
  </si>
  <si>
    <t>周梦之</t>
  </si>
  <si>
    <t>310110197608113621</t>
  </si>
  <si>
    <t>上海同豪土木工程咨询有限公司</t>
  </si>
  <si>
    <t>上海市杨浦区长阳创谷C1号301室</t>
  </si>
  <si>
    <t>200090</t>
  </si>
  <si>
    <t>021-65978668</t>
  </si>
  <si>
    <t>357281117@qq.com</t>
  </si>
  <si>
    <t>13052022227</t>
  </si>
  <si>
    <t>公路工程软件开发</t>
  </si>
  <si>
    <t>桥梁工程高级工程师（2018年获得），计算机系统开发及应用高级工程师（2023年获得）</t>
  </si>
  <si>
    <t>200411</t>
  </si>
  <si>
    <t>桥梁工程（1994/09-1998/07），软件工程（2002/09-2004/11）</t>
  </si>
  <si>
    <t>1.桥梁工程软件开发：作为核心开发人员，参与开发方案设计师（桥梁设计与施工图绘图软件），桥梁博士（桥梁计算）等设计软件，主导开发了钢筋智能加工，桥梁零号台账等施工软件
2.标准的落地实施：主导公司公路工程BIM设计软件（全专业）按《公路工程BIM设计成果交付技术指南》交付</t>
  </si>
  <si>
    <t>2023年参编公司内部软件的数据交付标准和工程量标准，主要协助审核；
2024年参编《公路工程BIM设计成果交付技术指南》，参与桥梁专业的编制；
2024年负责公司设计软件按《公路工程BIM设计成果交付技术指南》交付，存储文件格式为IFC4.3.2；</t>
  </si>
  <si>
    <t>2018年5月，在《工程建设与设计》发表论文《计算软件中通用组合的实现》；
2014年7月，《桥梁工程结构钢束编辑方法》发明专利授权，本人为第9发明人（发明人共9人）；
2020年9月，《通用的图表表达方法》发明专利授权，本人为第1发明人（发明人共2人）；
2023年7月，《一种通用的等截面构件快速建模的方法》发明专利授权，本人为第1发明人（发明人共2人）；
2024-2025年申请的3份专利在审查中，本人均为第1发明人；</t>
  </si>
  <si>
    <t>2018年获得项目管理专业人士资格认证（pmp）证书</t>
  </si>
  <si>
    <t>《桥梁结构中通用型现浇箱梁的智能化自动设计技术》获得上海公路学会科学技术二等奖，本人排名第9</t>
  </si>
  <si>
    <t>国网经济技术研究院有限公司</t>
  </si>
  <si>
    <t>杨兆风</t>
  </si>
  <si>
    <t>370206197604084829</t>
  </si>
  <si>
    <t>青岛金祈福节能科技有限公司</t>
  </si>
  <si>
    <t>中国山东省青岛市</t>
  </si>
  <si>
    <t>珠海市</t>
  </si>
  <si>
    <t>519000</t>
  </si>
  <si>
    <t>+86 053288729972</t>
  </si>
  <si>
    <t>954689932@qq.com</t>
  </si>
  <si>
    <t>+8615153237019</t>
  </si>
  <si>
    <t>土木工程 ，造价咨询。</t>
  </si>
  <si>
    <t>中国地质大学</t>
  </si>
  <si>
    <t>201101</t>
  </si>
  <si>
    <t>BIM领域的数字化转型与研究应用，智能建造等，是工信部BIM应用专家及绿色建筑联盟紧缺人才。</t>
  </si>
  <si>
    <t>在Hisense工作经历是ISO管理体系
在青岛金祈福节能科技有限公司工作是building SMART标准应用。</t>
  </si>
  <si>
    <t xml:space="preserve">编制《山东公司建筑做法标准化》编制原则是有依据、可靠、简洁、综合、常规。编制成员
国家标准《绿色建筑评价标准》GB/T50378-2019(2021年版) 编制成员
</t>
  </si>
  <si>
    <t xml:space="preserve">撰写了2018年度研发课题《BIM技术在综合体幕墙设计及施工中的应用》
发表与国家期刊《中华建设》的设计创新《会展中心超长电动卷膜开合罩棚。
2024发表于WTC指定期刊《BIM技术在隧道及地下工程的研究与应用》
</t>
  </si>
  <si>
    <t xml:space="preserve">参加2023年全球智慧城市大会（香港）城市信息学会会员
参加2024世界隧道大会 专家评委
参加2024世界可持续发展大会  小岛屿发展中国家
参加2024building SMART 亚洲峰会（香港）国际会员
参加2025building Smart 国际峰会（新加坡）国际会员
</t>
  </si>
  <si>
    <t>车刀断膜消防排烟系统发明获西海岸新区海西杯勘察设计优秀成果评选活动一等奖
LOFT夹层钢檀条装配式连接件设计，拱形展廊
PC板灵活式连接件设计，角度可调幕墙支托板设计荣获西海岸第一届创新创意大赛三等奖和优秀奖。</t>
  </si>
  <si>
    <t>在Hisense工作期间培训过iso9001质量管理体系认证
2019年工信部培训BIM高级项目经理</t>
  </si>
  <si>
    <t>马捷</t>
  </si>
  <si>
    <t>310110197105053612</t>
  </si>
  <si>
    <t>中国海诚工程科技股份有限公司</t>
  </si>
  <si>
    <t>上海市徐汇区宝庆路21号1号楼4楼</t>
  </si>
  <si>
    <t>13901788310</t>
  </si>
  <si>
    <t>32</t>
  </si>
  <si>
    <t>mj@haisum.com</t>
  </si>
  <si>
    <t>建筑设计，BIM设计</t>
  </si>
  <si>
    <t>199307</t>
  </si>
  <si>
    <t>城市规划</t>
  </si>
  <si>
    <t>研究IFC标准在轻工行业的落地标准</t>
  </si>
  <si>
    <t>中国海诚企业级BIM标准编制</t>
  </si>
  <si>
    <t xml:space="preserve"> 中国轻工业建设协会数字化分会 委员</t>
  </si>
  <si>
    <t>中国海诚企业级BIM、数字化标准编制</t>
  </si>
  <si>
    <t>宋立军</t>
  </si>
  <si>
    <t>李庆军</t>
  </si>
  <si>
    <t>吴玉婷</t>
  </si>
  <si>
    <t>ISO/TC 59/SC 13</t>
  </si>
  <si>
    <t>专业分组1</t>
  </si>
  <si>
    <t>专业分组2</t>
  </si>
  <si>
    <t>专业分组3</t>
  </si>
  <si>
    <t>专业分组4</t>
  </si>
  <si>
    <t>buildingSMART</t>
  </si>
  <si>
    <t>张泽仁</t>
    <phoneticPr fontId="1" type="noConversion"/>
  </si>
  <si>
    <t>姓名</t>
  </si>
  <si>
    <t>单位名称</t>
  </si>
  <si>
    <t>职务</t>
  </si>
  <si>
    <t>领域</t>
  </si>
  <si>
    <t>华建集团华东建筑设计研究院有限公司</t>
    <phoneticPr fontId="1" type="noConversion"/>
  </si>
  <si>
    <t>黄爽</t>
    <phoneticPr fontId="1" type="noConversion"/>
  </si>
  <si>
    <t>刘子玚</t>
    <phoneticPr fontId="1" type="noConversion"/>
  </si>
  <si>
    <t>毛羽丰</t>
    <phoneticPr fontId="1" type="noConversion"/>
  </si>
  <si>
    <t>中国建筑标准设计研究院有限公司</t>
    <phoneticPr fontId="1" type="noConversion"/>
  </si>
  <si>
    <t>委员</t>
    <phoneticPr fontId="1" type="noConversion"/>
  </si>
  <si>
    <t>何威</t>
  </si>
  <si>
    <t>比特结构（深圳）科技有限公司</t>
  </si>
  <si>
    <t>魏来</t>
    <phoneticPr fontId="1" type="noConversion"/>
  </si>
  <si>
    <t>何爱利</t>
    <phoneticPr fontId="1" type="noConversion"/>
  </si>
  <si>
    <t>王曦</t>
    <phoneticPr fontId="1" type="noConversion"/>
  </si>
  <si>
    <t>42010719921213051X</t>
  </si>
  <si>
    <t>广东省深圳市</t>
  </si>
  <si>
    <t>广东省深圳市南山区前海深港青年梦工场6-201</t>
  </si>
  <si>
    <t>0755-86573303</t>
  </si>
  <si>
    <t>harvey@bitbuilding.com</t>
  </si>
  <si>
    <t>19926695566</t>
  </si>
  <si>
    <t>房建</t>
  </si>
  <si>
    <t>南加州大学</t>
  </si>
  <si>
    <t>项目管理</t>
  </si>
  <si>
    <t>担任buildingSMART中国培训主管，buildingSMART国际专业人员评价指导委员会委员</t>
  </si>
  <si>
    <t>居民身份证 429004198405010572</t>
  </si>
  <si>
    <t>中交第二航务工程勘察设计院有限公司</t>
  </si>
  <si>
    <t>湖北省武汉市武昌区民主路555号</t>
  </si>
  <si>
    <t>湖北省武汉市武昌区民主路555号 （中交二航院）</t>
  </si>
  <si>
    <t>430060</t>
  </si>
  <si>
    <t>027-87824517</t>
  </si>
  <si>
    <t>Gaoxin.Huang@outlook.com</t>
  </si>
  <si>
    <t>13720140503</t>
  </si>
  <si>
    <t>200507</t>
  </si>
  <si>
    <t>1、长期从事港口航道与海岸工程工作，熟悉国内外行业标准指南，具有较高的技术水平，近年主持和主要参与的工程项目或科技课题荣获国家级奖项3项、省部级奖项6项。
2、多年分管数字化、BIM推广应用等，开展技术研发工作。</t>
  </si>
  <si>
    <t>负责buildingSMART IFC Port&amp;Waterway2.0课题。</t>
  </si>
  <si>
    <t>《液化天然气罐式集装箱堆场技术规程》副主编单位负责人</t>
  </si>
  <si>
    <t>1、论文《大型舾装码头并靠系泊方案设计》2024年6月发表于《港口航道与近海工程》
2、论文《长江中游LNG接卸码头结构形式研究》2024年3月发表于《中国港湾建设》
3、论文《港口专用LNG罐箱堆场堆存区平面设计》2023年12月发表于《中国港湾建设》
4、专利：一种冷冻液化气体罐式集装箱气体浓度实时监测装置	ZL 2019 2 1773842.5
5、专利：一种低温液体罐式集装箱泄放收集装置	ZL 2018 2 2104502.5</t>
  </si>
  <si>
    <t>行业规范编制培训</t>
  </si>
  <si>
    <t>340103199408313531</t>
  </si>
  <si>
    <t>华东建筑设计研究院有限公司</t>
  </si>
  <si>
    <t>上海市黄埔区</t>
  </si>
  <si>
    <t>上海市中山南路1799 号世博滨江大厦北座10层</t>
  </si>
  <si>
    <t>200011</t>
  </si>
  <si>
    <t>021-63217420</t>
  </si>
  <si>
    <t>1061880305@qq.com</t>
  </si>
  <si>
    <t>18096690831</t>
  </si>
  <si>
    <t>建筑设计</t>
  </si>
  <si>
    <t>卡迪夫大学</t>
  </si>
  <si>
    <t>201910</t>
  </si>
  <si>
    <t>公共建筑设计、医疗建筑设计、BIM正向设计、BIM施工运维应用</t>
  </si>
  <si>
    <t>ISO-TC 59 BIM-GIS相关ISO标准编制</t>
  </si>
  <si>
    <t>参与编制国家标准《“平急两用”公共基础设施“平急”功能转换技术标准》、《建筑工程设计信息模型交付标准》；行业标准《建筑工程设计信息模型制图标准》；中国工程建设标准化协会标准《模块化应急传染病医院建筑设计标准》、《上海市城郊大仓基地“平急两用”设计指南（试行）》、《上海市旅游居住建筑“平急两用”设计指南（试行）》等</t>
  </si>
  <si>
    <t>Name</t>
    <phoneticPr fontId="1" type="noConversion"/>
  </si>
  <si>
    <t>序号</t>
    <phoneticPr fontId="1" type="noConversion"/>
  </si>
  <si>
    <t>黄高新</t>
  </si>
  <si>
    <t>张泽仁</t>
  </si>
  <si>
    <t>居民身份证
350628197508031547</t>
  </si>
  <si>
    <t>广东省机场管理集团有限公司工程建设指挥部</t>
  </si>
  <si>
    <t>广东省广州市</t>
  </si>
  <si>
    <t>广州市白云区人和镇白云机场东南工作区工程建设指挥部</t>
  </si>
  <si>
    <t>510470</t>
  </si>
  <si>
    <t>020-36063004</t>
  </si>
  <si>
    <t>1204023553@qq.com</t>
  </si>
  <si>
    <t>18928776286</t>
  </si>
  <si>
    <t>工程档案管理</t>
  </si>
  <si>
    <t>副研究馆员</t>
  </si>
  <si>
    <t>中山大学</t>
  </si>
  <si>
    <t>199807</t>
  </si>
  <si>
    <t>档案学</t>
  </si>
  <si>
    <t xml:space="preserve">参编《运输机场建设工程资料管理规程 第1部分：总体要求》（MH/T 5078.1-2024）
参编《运输机场建设工程资料管理规程 第1部分：总体要求》（MH/T 5078.1-2024）
参编《运输机场建设工程资料管理规程 第2部分：场道工程施工资料》（MH/T 5078.2-2024）
参编《运输机场建设工程资料管理规程 第3部分：空管工程施工资料》（MH/T 5078.3-2024）
参编《运输机场建设工程资料管理规程 第4部分：目视助航设施工程施工资料》（MH/T 5078.4-2024）
参编《运输机场建设工程资料管理规程 第5部分：航站楼、货运站的工艺流程及民航专业弱电系统工程施工资料》（MH/T 5078.5-2024）
主编《运输机场建设工程资料管理规程 第6部分：供油工程施工资料》（MH/T 5078.6-2024）
参编《民用运输机场建筑信息模型应用统一标准》（MH/T 5042-2020）
参编《民用运输机场工程对象分类和编码标准》（MH/T 5070-2023）
</t>
  </si>
  <si>
    <t>《企业数字档案馆建设可行性研究方向》（《黑龙江档案》2021年年第4期）
《重大建设项目档案管理模式探讨》（《城建档案》2021年第6期）
《民航机场建设项目档案管理的现状及发展趋势》（《兰台内外》2021年8上旬刊）</t>
  </si>
  <si>
    <t>民航工程建设标准化技术委员会委员</t>
  </si>
  <si>
    <t>负责的项目两次获得“广东省重大建设项目档案金册奖”，个人曾获得“全国五一巾帼标兵”、“全国民航五一巾帼标兵”的称号。</t>
  </si>
  <si>
    <t>登记表状态</t>
  </si>
  <si>
    <t>Name</t>
  </si>
  <si>
    <t>职务</t>
    <phoneticPr fontId="1" type="noConversion"/>
  </si>
  <si>
    <t>王国俭</t>
    <phoneticPr fontId="1" type="noConversion"/>
  </si>
  <si>
    <t>上海现代建筑设计(集团)有限公司</t>
    <phoneticPr fontId="1" type="noConversion"/>
  </si>
  <si>
    <t>王佳</t>
    <phoneticPr fontId="1" type="noConversion"/>
  </si>
  <si>
    <t>北京建筑大学</t>
    <phoneticPr fontId="1" type="noConversion"/>
  </si>
  <si>
    <t>魏群</t>
  </si>
  <si>
    <t>华北水利水电大学</t>
    <phoneticPr fontId="1" type="noConversion"/>
  </si>
  <si>
    <t>张社荣</t>
    <phoneticPr fontId="1" type="noConversion"/>
  </si>
  <si>
    <t>天津大学</t>
    <phoneticPr fontId="1" type="noConversion"/>
  </si>
  <si>
    <t>组员</t>
    <phoneticPr fontId="1" type="noConversion"/>
  </si>
  <si>
    <t>Wang Guojian</t>
  </si>
  <si>
    <t>Wang Jia</t>
  </si>
  <si>
    <t>Wei Qun</t>
  </si>
  <si>
    <t>Zhang Sherong</t>
  </si>
  <si>
    <t>已在宋婕提供的《ISO TC 59/SC 13国内对口工作组成员名单（第一届）》中</t>
    <phoneticPr fontId="1" type="noConversion"/>
  </si>
  <si>
    <t>SC 2专家具体工作组</t>
    <phoneticPr fontId="1" type="noConversion"/>
  </si>
  <si>
    <t>SC 8专家具体工作组</t>
    <phoneticPr fontId="1" type="noConversion"/>
  </si>
  <si>
    <t>bSC角色</t>
    <phoneticPr fontId="1" type="noConversion"/>
  </si>
  <si>
    <t>ISO职务</t>
    <phoneticPr fontId="1" type="noConversion"/>
  </si>
  <si>
    <t>ISO领域</t>
    <phoneticPr fontId="1" type="noConversion"/>
  </si>
  <si>
    <t>SC 13专家具体工作组</t>
    <phoneticPr fontId="1" type="noConversion"/>
  </si>
  <si>
    <t>魏来hotmai</t>
  </si>
  <si>
    <t>weicbs</t>
  </si>
  <si>
    <t>weilaimail@me.com</t>
  </si>
  <si>
    <t>为来me</t>
  </si>
  <si>
    <t>weilaimail@hotmail.com</t>
  </si>
  <si>
    <t>weil@cbs.com.cn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</si>
</sst>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9"/>
      <name val="Calibri"/>
      <family val="3"/>
      <charset val="134"/>
      <scheme val="minor"/>
    </font>
    <font>
      <sz val="11"/>
      <color rgb="FF7030A0"/>
      <name val="Calibri"/>
      <family val="2"/>
      <scheme val="minor"/>
    </font>
    <font>
      <sz val="11"/>
      <color theme="5"/>
      <name val="Calibri"/>
      <family val="2"/>
      <scheme val="minor"/>
    </font>
    <font>
      <u/>
      <sz val="11"/>
      <color theme="10"/>
      <name val="Calibri"/>
      <family val="2"/>
      <scheme val="minor"/>
    </font>
    <font>
      <b/>
      <sz val="11"/>
      <color theme="0"/>
      <name val="Calibri"/>
      <family val="2"/>
      <scheme val="minor"/>
    </font>
    <font>
      <sz val="11"/>
      <color theme="1"/>
      <name val="Calibri"/>
      <family val="3"/>
      <charset val="134"/>
      <scheme val="minor"/>
    </font>
    <font>
      <sz val="14"/>
      <color theme="1"/>
      <name val="仿宋"/>
      <family val="3"/>
      <charset val="134"/>
    </font>
    <font>
      <sz val="11"/>
      <name val="Calibri"/>
      <family val="3"/>
      <charset val="134"/>
      <scheme val="minor"/>
    </font>
    <font>
      <sz val="11"/>
      <color rgb="FFFF0000"/>
      <name val="Calibri"/>
      <family val="3"/>
      <charset val="134"/>
      <scheme val="minor"/>
    </font>
    <font>
      <sz val="11"/>
      <color rgb="FF000000"/>
      <name val="Calibri"/>
      <family val="2"/>
      <scheme val="minor"/>
    </font>
    <font>
      <sz val="11"/>
      <name val="Calibri"/>
      <family val="2"/>
      <scheme val="minor"/>
    </font>
    <font>
      <sz val="11"/>
      <color rgb="FF202124"/>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theme="4"/>
      </patternFill>
    </fill>
    <fill>
      <patternFill patternType="solid">
        <fgColor theme="9"/>
        <bgColor indexed="64"/>
      </patternFill>
    </fill>
    <fill>
      <patternFill patternType="solid">
        <fgColor theme="4"/>
        <bgColor indexed="64"/>
      </patternFill>
    </fill>
    <fill>
      <patternFill patternType="solid">
        <fgColor rgb="FFDDEBF7"/>
        <bgColor rgb="FFDDEBF7"/>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rgb="FF9BC2E6"/>
      </top>
      <bottom style="thin">
        <color rgb="FF9BC2E6"/>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quotePrefix="1"/>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0" xfId="0" quotePrefix="1" applyFont="1"/>
    <xf numFmtId="0" fontId="3" fillId="0" borderId="0" xfId="0" applyFont="1" applyAlignment="1">
      <alignment horizontal="center"/>
    </xf>
    <xf numFmtId="0" fontId="3" fillId="0" borderId="0" xfId="0" applyFont="1"/>
    <xf numFmtId="0" fontId="3" fillId="0" borderId="0" xfId="0" quotePrefix="1" applyFont="1"/>
    <xf numFmtId="0" fontId="4" fillId="0" borderId="0" xfId="1"/>
    <xf numFmtId="0" fontId="7" fillId="0" borderId="0" xfId="0" applyFont="1"/>
    <xf numFmtId="0" fontId="7" fillId="0" borderId="0" xfId="0" applyFont="1" applyAlignment="1">
      <alignment horizontal="center"/>
    </xf>
    <xf numFmtId="0" fontId="0" fillId="0" borderId="0" xfId="0" applyAlignment="1">
      <alignment horizontal="center" vertical="center"/>
    </xf>
    <xf numFmtId="0" fontId="5" fillId="2" borderId="2" xfId="0" applyFont="1" applyFill="1" applyBorder="1" applyAlignment="1">
      <alignment horizontal="center" vertical="center"/>
    </xf>
    <xf numFmtId="0" fontId="5" fillId="6" borderId="1" xfId="0" applyFont="1" applyFill="1" applyBorder="1" applyAlignment="1">
      <alignment horizontal="center" vertical="center"/>
    </xf>
    <xf numFmtId="0" fontId="5" fillId="5" borderId="1" xfId="0" applyFont="1" applyFill="1" applyBorder="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vertical="center"/>
    </xf>
    <xf numFmtId="0" fontId="8" fillId="0" borderId="0" xfId="0" quotePrefix="1"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wrapText="1"/>
    </xf>
    <xf numFmtId="49" fontId="0" fillId="0" borderId="0" xfId="0" applyNumberFormat="1" applyAlignment="1">
      <alignment vertical="center"/>
    </xf>
    <xf numFmtId="0" fontId="6" fillId="0" borderId="0" xfId="0" applyFont="1" applyAlignment="1">
      <alignment vertical="center"/>
    </xf>
    <xf numFmtId="0" fontId="8" fillId="0" borderId="2" xfId="0" applyFont="1" applyBorder="1" applyAlignment="1">
      <alignment horizontal="center" vertical="center"/>
    </xf>
    <xf numFmtId="0" fontId="4" fillId="0" borderId="0" xfId="1" applyAlignment="1">
      <alignment vertical="center"/>
    </xf>
    <xf numFmtId="0" fontId="0" fillId="7" borderId="0" xfId="0" applyFill="1" applyAlignment="1">
      <alignment horizontal="center" vertical="center"/>
    </xf>
    <xf numFmtId="0" fontId="7" fillId="3" borderId="0" xfId="0" applyFont="1" applyFill="1" applyAlignment="1">
      <alignment horizontal="center" vertical="center" wrapText="1"/>
    </xf>
    <xf numFmtId="0" fontId="7" fillId="0" borderId="0" xfId="0" applyFont="1" applyAlignment="1">
      <alignment horizontal="center" wrapText="1"/>
    </xf>
    <xf numFmtId="0" fontId="7" fillId="0" borderId="0" xfId="0" applyFont="1" applyAlignment="1">
      <alignment wrapText="1"/>
    </xf>
    <xf numFmtId="0" fontId="10" fillId="8" borderId="3" xfId="0" applyFont="1" applyFill="1" applyBorder="1" applyAlignment="1">
      <alignment horizontal="center" vertical="center"/>
    </xf>
    <xf numFmtId="0" fontId="9" fillId="0" borderId="2" xfId="0" applyFont="1" applyBorder="1" applyAlignment="1">
      <alignment horizontal="center" vertical="center"/>
    </xf>
    <xf numFmtId="0" fontId="9" fillId="0" borderId="0" xfId="0"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4" fillId="0" borderId="0" xfId="1" applyNumberFormat="1" applyAlignment="1">
      <alignment vertical="center"/>
    </xf>
  </cellXfs>
  <cellStyles count="2">
    <cellStyle name="Hyperlink" xfId="1" builtinId="8"/>
    <cellStyle name="Normal" xfId="0" builtinId="0"/>
  </cellStyles>
  <dxfs count="141">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textRotation="0" indent="0" justifyLastLine="0" shrinkToFit="0" readingOrder="0"/>
    </dxf>
    <dxf>
      <numFmt numFmtId="0" formatCode="General"/>
      <alignment horizontal="center" vertical="center" textRotation="0" wrapText="1" indent="0" justifyLastLine="0" shrinkToFit="0" readingOrder="0"/>
    </dxf>
    <dxf>
      <font>
        <color auto="1"/>
        <family val="3"/>
        <charset val="134"/>
      </font>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30" formatCode="@"/>
      <alignment vertical="center" textRotation="0" indent="0" justifyLastLine="0" shrinkToFit="0" readingOrder="0"/>
    </dxf>
    <dxf>
      <numFmt numFmtId="0" formatCode="General"/>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font>
        <strike val="0"/>
        <outline val="0"/>
        <shadow val="0"/>
        <u val="none"/>
        <vertAlign val="baseline"/>
        <sz val="11"/>
        <color auto="1"/>
        <name val="宋体"/>
        <charset val="134"/>
        <scheme val="minor"/>
      </font>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auto="1"/>
        <name val="宋体"/>
        <family val="3"/>
        <charset val="134"/>
        <scheme val="minor"/>
      </font>
      <alignment horizontal="center" vertical="center" textRotation="0" wrapText="0" indent="0" justifyLastLine="0" shrinkToFit="0" readingOrder="0"/>
    </dxf>
    <dxf>
      <font>
        <strike val="0"/>
        <outline val="0"/>
        <shadow val="0"/>
        <u val="none"/>
        <vertAlign val="baseline"/>
        <sz val="11"/>
        <color auto="1"/>
        <name val="宋体"/>
        <charset val="134"/>
        <scheme val="minor"/>
      </font>
      <numFmt numFmtId="0" formatCode="General"/>
      <alignment horizontal="center" vertical="center" textRotation="0" indent="0" justifyLastLine="0" shrinkToFit="0" readingOrder="0"/>
    </dxf>
    <dxf>
      <font>
        <strike val="0"/>
        <outline val="0"/>
        <shadow val="0"/>
        <u val="none"/>
        <vertAlign val="baseline"/>
        <sz val="11"/>
        <name val="Calibri"/>
        <family val="2"/>
        <scheme val="minor"/>
      </font>
      <numFmt numFmtId="0" formatCode="General"/>
      <alignment vertical="center" textRotation="0" indent="0" justifyLastLine="0" shrinkToFit="0" readingOrder="0"/>
    </dxf>
    <dxf>
      <numFmt numFmtId="0" formatCode="General"/>
      <alignment horizontal="center" vertical="center" textRotation="0" wrapText="0" indent="0" justifyLastLine="0" shrinkToFit="0" readingOrder="0"/>
    </dxf>
    <dxf>
      <numFmt numFmtId="0" formatCode="General"/>
      <alignment vertical="center" textRotation="0" indent="0" justifyLastLine="0" shrinkToFit="0" readingOrder="0"/>
    </dxf>
    <dxf>
      <font>
        <strike val="0"/>
        <outline val="0"/>
        <shadow val="0"/>
        <u val="none"/>
        <vertAlign val="baseline"/>
        <sz val="11"/>
        <color theme="1"/>
        <name val="宋体"/>
        <charset val="134"/>
        <scheme val="minor"/>
      </font>
      <numFmt numFmtId="0" formatCode="General"/>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font>
        <color auto="1"/>
        <family val="3"/>
        <charset val="134"/>
      </font>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font>
        <strike val="0"/>
        <outline val="0"/>
        <shadow val="0"/>
        <u val="none"/>
        <vertAlign val="baseline"/>
        <sz val="11"/>
        <color auto="1"/>
        <name val="宋体"/>
        <charset val="134"/>
        <scheme val="minor"/>
      </font>
      <numFmt numFmtId="0" formatCode="General"/>
      <alignment horizontal="center" vertical="center" textRotation="0" indent="0" justifyLastLine="0" shrinkToFit="0" readingOrder="0"/>
    </dxf>
    <dxf>
      <font>
        <strike val="0"/>
        <outline val="0"/>
        <shadow val="0"/>
        <u val="none"/>
        <vertAlign val="baseline"/>
        <sz val="11"/>
        <color theme="1"/>
        <name val="宋体"/>
        <charset val="134"/>
        <scheme val="minor"/>
      </font>
      <numFmt numFmtId="0" formatCode="General"/>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视图 1" id="{23366419-7D7B-F047-88BA-D539A70DF5CB}">
    <nsvFilter filterId="{00000000-0009-0000-0100-000001000000}" ref="A1:V4" tableId="1">
      <sortRules>
        <sortRule colId="1" id="{00000000-0010-0000-0000-000008000000}">
          <sortCondition ref="B1:B4"/>
        </sortRule>
      </sortRules>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视图 1" id="{F7F73E1C-BBFD-1148-A957-21BD0BA8499B}">
    <nsvFilter filterId="{00000000-0009-0000-0100-000001000000}" ref="A1:AQ5" tableId="4">
      <sortRules>
        <sortRule colId="4" id="{D9AD38BC-A379-FC46-A153-618A3B8DEEF3}">
          <sortCondition ref="E1:E5"/>
        </sortRule>
      </sortRules>
    </nsvFilter>
  </namedSheetView>
</namedSheetView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lList" displayName="MailList" ref="A1:V4" totalsRowShown="0" headerRowDxfId="140" dataDxfId="139">
  <autoFilter ref="A1:V4" xr:uid="{00000000-0009-0000-0100-000001000000}"/>
  <sortState xmlns:xlrd2="http://schemas.microsoft.com/office/spreadsheetml/2017/richdata2" ref="A2:V2">
    <sortCondition ref="B1:B2"/>
  </sortState>
  <tableColumns count="22">
    <tableColumn id="5" xr3:uid="{503DCAD8-767D-4125-991C-BB6FB0B95EF2}" name="登记表状态" dataDxfId="138"/>
    <tableColumn id="8" xr3:uid="{00000000-0010-0000-0000-000008000000}" name="专家姓名" dataDxfId="137"/>
    <tableColumn id="23" xr3:uid="{00000000-0010-0000-0000-000017000000}" name="电子邮件2" dataDxfId="136"/>
    <tableColumn id="24" xr3:uid="{00000000-0010-0000-0000-000018000000}" name="移动电话" dataDxfId="135"/>
    <tableColumn id="25" xr3:uid="{00000000-0010-0000-0000-000019000000}" name="从事专业" dataDxfId="134"/>
    <tableColumn id="26" xr3:uid="{00000000-0010-0000-0000-00001A000000}" name="职称" dataDxfId="133"/>
    <tableColumn id="27" xr3:uid="{00000000-0010-0000-0000-00001B000000}" name="毕业院校" dataDxfId="132"/>
    <tableColumn id="28" xr3:uid="{00000000-0010-0000-0000-00001C000000}" name="毕业时间（年年年年月月）" dataDxfId="131"/>
    <tableColumn id="29" xr3:uid="{00000000-0010-0000-0000-00001D000000}" name="所学专业" dataDxfId="130"/>
    <tableColumn id="30" xr3:uid="{00000000-0010-0000-0000-00001E000000}" name="最高学位" dataDxfId="129"/>
    <tableColumn id="31" xr3:uid="{00000000-0010-0000-0000-00001F000000}" name="外语种类" dataDxfId="128"/>
    <tableColumn id="32" xr3:uid="{00000000-0010-0000-0000-000020000000}" name="熟练程度" dataDxfId="127"/>
    <tableColumn id="33" xr3:uid="{00000000-0010-0000-0000-000021000000}" name="专业技术特长" dataDxfId="126"/>
    <tableColumn id="34" xr3:uid="{00000000-0010-0000-0000-000022000000}" name="与ISO和buildingSMART相关的工作经历" dataDxfId="125"/>
    <tableColumn id="35" xr3:uid="{00000000-0010-0000-0000-000023000000}" name="制定的标准及主要职责" dataDxfId="124"/>
    <tableColumn id="36" xr3:uid="{00000000-0010-0000-0000-000024000000}" name="发明、著作、论文等信息" dataDxfId="123"/>
    <tableColumn id="37" xr3:uid="{00000000-0010-0000-0000-000025000000}" name="参加学协会、学术组织、担任职务" dataDxfId="122"/>
    <tableColumn id="38" xr3:uid="{00000000-0010-0000-0000-000026000000}" name="受过何种奖励" dataDxfId="121"/>
    <tableColumn id="39" xr3:uid="{00000000-0010-0000-0000-000027000000}" name="ISO、buildingSMART培训或其他相关标准化培训情况" dataDxfId="120"/>
    <tableColumn id="45" xr3:uid="{C3DCD8D7-2FE0-4102-8CAB-46E495ECAB66}" name="SC 8专家具体工作组" dataDxfId="119"/>
    <tableColumn id="44" xr3:uid="{CF6CAA6E-1BE7-4D12-ADEB-FACBC4605965}" name="SC 2专家具体工作组" dataDxfId="118"/>
    <tableColumn id="42" xr3:uid="{4AF53A11-210A-4582-9122-1BD110FB80DA}" name="SC 13专家具体工作组" dataDxfId="1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8C9644-D952-5046-B55D-49A1913638D3}" name="Table15" displayName="Table15" ref="A1:AQ5" totalsRowShown="0" headerRowDxfId="116" dataDxfId="115">
  <autoFilter ref="A1:AQ5" xr:uid="{00000000-0009-0000-0100-000001000000}"/>
  <sortState xmlns:xlrd2="http://schemas.microsoft.com/office/spreadsheetml/2017/richdata2" ref="A2:AQ5">
    <sortCondition ref="E1:E5"/>
  </sortState>
  <tableColumns count="43">
    <tableColumn id="5" xr3:uid="{51C788B7-CCCD-8E40-85A8-3F310587662B}" name="登记表状态" dataDxfId="114"/>
    <tableColumn id="6" xr3:uid="{D62136EC-3866-514D-B488-C68CA0700FFF}" name="bSC角色" dataDxfId="113"/>
    <tableColumn id="40" xr3:uid="{2FF471FB-204C-D141-8A41-6E65AEA069D0}" name="ISO职务" dataDxfId="112"/>
    <tableColumn id="7" xr3:uid="{391D0F35-691B-CC48-AB1F-963033562954}" name="Name" dataDxfId="111"/>
    <tableColumn id="8" xr3:uid="{D9AD38BC-A379-FC46-A153-618A3B8DEEF3}" name="专家姓名" dataDxfId="110"/>
    <tableColumn id="41" xr3:uid="{2E421C29-D7CB-7549-9C1A-CF6E82801843}" name="ISO领域" dataDxfId="109">
      <calculatedColumnFormula>_xlfn.TEXTJOIN("、", TRUE, G2:I2)</calculatedColumnFormula>
    </tableColumn>
    <tableColumn id="1" xr3:uid="{6FD06836-4CB6-1F4F-AFBE-9E2D3641405E}" name="专业分组1" dataDxfId="108"/>
    <tableColumn id="4" xr3:uid="{77F081BB-4DAA-294B-A3F3-CADD916E019E}" name="专业分组2" dataDxfId="107"/>
    <tableColumn id="3" xr3:uid="{ED181283-F461-FA49-B582-E740ECAEA863}" name="专业分组3" dataDxfId="106"/>
    <tableColumn id="2" xr3:uid="{F1F4ACD2-840C-2448-BD34-D8048439FB48}" name="专业分组4" dataDxfId="105"/>
    <tableColumn id="10" xr3:uid="{4C3CE5C1-337F-4943-9C3B-D2E580E8AFA3}" name="民族" dataDxfId="104"/>
    <tableColumn id="11" xr3:uid="{03213EC4-F9C8-014B-9E70-DF771DD2EA21}" name="身份证件类型和号码" dataDxfId="103"/>
    <tableColumn id="12" xr3:uid="{76A77162-7622-4E49-80C3-37339EEB3B17}" name="政治面貌" dataDxfId="102"/>
    <tableColumn id="13" xr3:uid="{F8B9F1C7-933D-1A4B-B81B-A60965A0A36C}" name="工作单位" dataDxfId="101"/>
    <tableColumn id="14" xr3:uid="{D6748013-8E87-2446-937C-4296E97AA94B}" name="单位所在地" dataDxfId="100"/>
    <tableColumn id="15" xr3:uid="{B2DFB732-8068-4D46-A628-12810E6FBD0E}" name="通讯地址" dataDxfId="99"/>
    <tableColumn id="16" xr3:uid="{844C4AFA-6CD1-F740-96A8-0DEEB170596F}" name="邮政编码" dataDxfId="98"/>
    <tableColumn id="17" xr3:uid="{245443D1-1AF5-6149-A436-ECB1B598A9AE}" name="单位性质" dataDxfId="97"/>
    <tableColumn id="18" xr3:uid="{EB408043-D6D2-B54E-B54C-DBAE6A4860C6}" name="座机电话" dataDxfId="96"/>
    <tableColumn id="19" xr3:uid="{F968EC0E-EE0B-194F-BCA3-8FE2B739BE0E}" name="单位是否为buildingSMART中国（bSC）会员" dataDxfId="95"/>
    <tableColumn id="20" xr3:uid="{1D6E58A6-AB44-AE48-AE83-AEB1D9A113BC}" name="个人是否为buildingSMART中国（bSC）会员" dataDxfId="94"/>
    <tableColumn id="21" xr3:uid="{4C2CA5AD-8818-6E40-BE17-A0A4F0A52264}" name="标准化工作年限" dataDxfId="93"/>
    <tableColumn id="22" xr3:uid="{E78E0B44-05F0-B047-BAC9-06F0E900905F}" name="是否中国国家标准化委员会（SAC）技术委员会委员" dataDxfId="92"/>
    <tableColumn id="23" xr3:uid="{042D1AA6-286C-2647-A7A4-86AFCBC642D9}" name="电子邮件2" dataDxfId="91"/>
    <tableColumn id="24" xr3:uid="{D6968F55-BC5E-6548-AD4A-F106C5C4F01A}" name="移动电话" dataDxfId="90"/>
    <tableColumn id="25" xr3:uid="{1F1FF8F3-5583-7542-8308-BAFF30CAD8FE}" name="从事专业" dataDxfId="89"/>
    <tableColumn id="26" xr3:uid="{19C76A32-570E-CE4C-8287-80F325FDBEE4}" name="职称" dataDxfId="88"/>
    <tableColumn id="27" xr3:uid="{2DD79F33-0AB5-8044-B7CE-2B2AF446B088}" name="毕业院校" dataDxfId="87"/>
    <tableColumn id="28" xr3:uid="{2C2CC358-9977-A548-A955-0210FCB5B748}" name="毕业时间（年年年年月月）" dataDxfId="86"/>
    <tableColumn id="29" xr3:uid="{AC998FA5-DF3A-104E-95B3-985975556F51}" name="所学专业" dataDxfId="85"/>
    <tableColumn id="30" xr3:uid="{400C08C0-4145-7643-A805-5F04E711EF29}" name="最高学位" dataDxfId="84"/>
    <tableColumn id="31" xr3:uid="{0A4CC9BE-E3A1-DE46-804A-2D78B3295D0D}" name="外语种类" dataDxfId="83"/>
    <tableColumn id="32" xr3:uid="{CC746A04-F7CD-DF48-A7AB-E2AFEA82459F}" name="熟练程度" dataDxfId="82"/>
    <tableColumn id="33" xr3:uid="{717A50D7-42CC-8647-811E-0BC72283C161}" name="专业技术特长" dataDxfId="81"/>
    <tableColumn id="34" xr3:uid="{C53F4FF5-7BF9-894F-BA35-DE3EC0EE9FD5}" name="与ISO和buildingSMART相关的工作经历" dataDxfId="80"/>
    <tableColumn id="35" xr3:uid="{16E51EE1-4C9E-824E-804C-80930BF41A7B}" name="制定的标准及主要职责" dataDxfId="79"/>
    <tableColumn id="36" xr3:uid="{6E48385F-4B5F-F843-86BE-1614AD1BC8FF}" name="发明、著作、论文等信息" dataDxfId="78"/>
    <tableColumn id="37" xr3:uid="{2398220D-95C0-5E4F-9AD5-09889D8F76B9}" name="参加学协会、学术组织、担任职务" dataDxfId="77"/>
    <tableColumn id="38" xr3:uid="{7624456A-D92B-B743-81AE-3DB138A0437C}" name="受过何种奖励" dataDxfId="76"/>
    <tableColumn id="39" xr3:uid="{08FEE426-21EB-A848-86F1-F9EA30A19FBA}" name="ISO、buildingSMART培训或其他相关标准化培训情况" dataDxfId="75"/>
    <tableColumn id="45" xr3:uid="{0DFAFCAE-7AD2-214D-9FD1-43005EDF7D8B}" name="SC 8专家具体工作组" dataDxfId="74"/>
    <tableColumn id="44" xr3:uid="{F8ACA335-8FB7-DA47-903F-BA11705191EB}" name="SC 2专家具体工作组" dataDxfId="73"/>
    <tableColumn id="42" xr3:uid="{83954782-2967-BE47-B678-9C6D9018C68D}" name="SC 13专家具体工作组" dataDxfId="7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7601B1-3EC7-224B-AA64-1CEC56F1CBEB}" name="Table13" displayName="Table13" ref="A1:AF47" totalsRowShown="0">
  <autoFilter ref="A1:AF47" xr:uid="{00000000-0009-0000-0100-000001000000}"/>
  <tableColumns count="32">
    <tableColumn id="8" xr3:uid="{97A7C44E-8BC3-214D-A898-ABADC9D36A50}" name="专家姓名" dataDxfId="71"/>
    <tableColumn id="9" xr3:uid="{2303E8FF-724B-394F-A7FD-0504CE7650DE}" name="性别" dataDxfId="70"/>
    <tableColumn id="10" xr3:uid="{73820C0A-3F9A-0B44-9EF1-A5989D865CC0}" name="民族" dataDxfId="69"/>
    <tableColumn id="11" xr3:uid="{3E0688B7-0F52-B045-B9AE-3B59ADAE2412}" name="身份证件类型和号码" dataDxfId="68"/>
    <tableColumn id="12" xr3:uid="{614638DD-B37D-2746-8693-329BF323A507}" name="政治面貌" dataDxfId="67"/>
    <tableColumn id="13" xr3:uid="{770C77F4-3341-DD4B-9E4F-202D13BC8201}" name="工作单位" dataDxfId="66"/>
    <tableColumn id="14" xr3:uid="{CAA1B123-072F-9B4D-BCA8-C075F9A5B1F9}" name="单位所在地" dataDxfId="65"/>
    <tableColumn id="15" xr3:uid="{F3865EEC-2EFF-044C-94B1-16E05354D423}" name="通讯地址" dataDxfId="64"/>
    <tableColumn id="16" xr3:uid="{8B9666A6-5F33-6640-BC33-4B3E497E103F}" name="邮政编码" dataDxfId="63"/>
    <tableColumn id="17" xr3:uid="{ECEE94D7-8CED-3D4F-A649-10951355B2E8}" name="单位性质" dataDxfId="62"/>
    <tableColumn id="18" xr3:uid="{E5F28891-A03C-4C43-81F5-55EA3FE0CED4}" name="座机电话" dataDxfId="61"/>
    <tableColumn id="19" xr3:uid="{7024D5BC-638E-4745-BEDC-D6CE264A0B92}" name="单位是否为buildingSMART中国（bSC）会员" dataDxfId="60"/>
    <tableColumn id="20" xr3:uid="{DC7EC3A7-72C5-D64D-A994-C0444D31D8F8}" name="个人是否为buildingSMART中国（bSC）会员" dataDxfId="59"/>
    <tableColumn id="21" xr3:uid="{99833D51-8296-7044-AC8E-77F69862ADBF}" name="标准化工作年限" dataDxfId="58"/>
    <tableColumn id="22" xr3:uid="{3D1E164E-8765-DF4D-A696-F788D6A48EB3}" name="是否中国国家标准化委员会（SAC）技术委员会委员" dataDxfId="57"/>
    <tableColumn id="23" xr3:uid="{2A1301C1-980F-4E4D-A011-A833441A45F5}" name="电子邮件2" dataDxfId="56"/>
    <tableColumn id="24" xr3:uid="{E8E58A05-DCF5-784A-A4E6-97095CC23813}" name="移动电话" dataDxfId="55"/>
    <tableColumn id="25" xr3:uid="{ACB49C33-37BA-0B4A-A17E-ED236824542D}" name="从事专业" dataDxfId="54"/>
    <tableColumn id="26" xr3:uid="{AFAFB455-4C8C-344D-A13A-E8D5A6A59755}" name="职称" dataDxfId="53"/>
    <tableColumn id="27" xr3:uid="{9D9D0C44-CEE2-A747-8BFB-799747B03163}" name="毕业院校" dataDxfId="52"/>
    <tableColumn id="28" xr3:uid="{55725405-44BE-2445-9D9B-F93CA26D2725}" name="毕业时间（年年年年月月）" dataDxfId="51"/>
    <tableColumn id="29" xr3:uid="{79786EFC-539C-D749-B285-B2C9E9273F47}" name="所学专业" dataDxfId="50"/>
    <tableColumn id="30" xr3:uid="{5B6F5B13-0524-A140-8ACE-0A4396F98AA4}" name="最高学位" dataDxfId="49"/>
    <tableColumn id="31" xr3:uid="{E74E2ACC-421C-0B49-B0F1-76DC711F62AF}" name="外语种类" dataDxfId="48"/>
    <tableColumn id="32" xr3:uid="{FF53C9AD-123A-1F42-B72F-D68C96941048}" name="熟练程度" dataDxfId="47"/>
    <tableColumn id="33" xr3:uid="{5ADA4481-DC16-C449-8FE5-8F06260C0857}" name="专业技术特长" dataDxfId="46"/>
    <tableColumn id="34" xr3:uid="{1E6F6F66-F5CD-3E44-8C2C-1EFE9041B511}" name="与ISO和buildingSMART相关的工作经历" dataDxfId="45"/>
    <tableColumn id="35" xr3:uid="{30320610-7D1B-3943-8DEC-02BB89C4E654}" name="制定的标准及主要职责" dataDxfId="44"/>
    <tableColumn id="36" xr3:uid="{BC016216-9E8A-B549-A129-8AA15C4B4FCE}" name="发明、著作、论文等信息" dataDxfId="43"/>
    <tableColumn id="37" xr3:uid="{F9BD5E8C-9189-EA4F-912F-B5C915D7BA6B}" name="参加学协会、学术组织、担任职务" dataDxfId="42"/>
    <tableColumn id="38" xr3:uid="{C95ADF88-A78E-D64D-9CC6-AEB29413E96E}" name="受过何种奖励" dataDxfId="41"/>
    <tableColumn id="39" xr3:uid="{A50C829D-A76C-B84A-B2AC-C0E77657BC04}" name="ISO、buildingSMART培训或其他相关标准化培训情况"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3667E1-111A-304F-AC16-3723F40A92DE}" name="Table14" displayName="Table14" ref="A1:AF20" totalsRowShown="0">
  <autoFilter ref="A1:AF20" xr:uid="{00000000-0009-0000-0100-000001000000}"/>
  <tableColumns count="32">
    <tableColumn id="8" xr3:uid="{CC03D2D5-0973-0742-B911-19629528952F}" name="专家姓名" dataDxfId="39"/>
    <tableColumn id="9" xr3:uid="{4D053B54-D07B-4C4E-B3FE-6608AA04091F}" name="性别" dataDxfId="38"/>
    <tableColumn id="10" xr3:uid="{1F0511F5-F026-0640-B3EB-CAF5B2CFBA56}" name="民族" dataDxfId="37"/>
    <tableColumn id="11" xr3:uid="{6B171A28-C5C5-064A-90AD-F8CCEFFFF2EE}" name="身份证件类型和号码" dataDxfId="36"/>
    <tableColumn id="12" xr3:uid="{E56B9682-B91E-D542-9D1E-37603DEED744}" name="政治面貌" dataDxfId="35"/>
    <tableColumn id="13" xr3:uid="{790E6280-61AF-FB47-A913-B034BD71FDFC}" name="工作单位" dataDxfId="34"/>
    <tableColumn id="14" xr3:uid="{F88621E0-7DF2-814A-AA87-DADFA277A1B0}" name="单位所在地" dataDxfId="33"/>
    <tableColumn id="15" xr3:uid="{A5CDACBB-8639-E44F-AFF8-28DAEDB8BF00}" name="通讯地址" dataDxfId="32"/>
    <tableColumn id="16" xr3:uid="{C2382856-811F-AB47-B89F-068C4F4CA69A}" name="邮政编码" dataDxfId="31"/>
    <tableColumn id="17" xr3:uid="{61A9D8A5-AFDC-6643-8671-16803F798423}" name="单位性质" dataDxfId="30"/>
    <tableColumn id="18" xr3:uid="{C57EA5EE-CAA5-EE4A-8A85-DD067ADB622E}" name="座机电话" dataDxfId="29"/>
    <tableColumn id="19" xr3:uid="{8ACEC110-C28B-9748-972D-A3697F0E48AD}" name="单位是否为buildingSMART中国（bSC）会员" dataDxfId="28"/>
    <tableColumn id="20" xr3:uid="{3C927B73-BF35-AE4A-B346-9166A7BFD469}" name="个人是否为buildingSMART中国（bSC）会员" dataDxfId="27"/>
    <tableColumn id="21" xr3:uid="{B58D5AD3-6139-7840-8A9F-87ED523B7F21}" name="标准化工作年限" dataDxfId="26"/>
    <tableColumn id="22" xr3:uid="{36DD302E-E92B-EB4B-B632-C92647EC2DF5}" name="是否中国国家标准化委员会（SAC）技术委员会委员" dataDxfId="25"/>
    <tableColumn id="23" xr3:uid="{3FB3A981-72D6-8F45-A1A8-0E5360CE46BC}" name="电子邮件2" dataDxfId="24"/>
    <tableColumn id="24" xr3:uid="{FD12F2B8-0442-594C-8A7F-97C5855DBBA6}" name="移动电话" dataDxfId="23"/>
    <tableColumn id="25" xr3:uid="{608980D2-9D00-9747-91DD-BE7A2F03CFCD}" name="从事专业" dataDxfId="22"/>
    <tableColumn id="26" xr3:uid="{6AB26EDC-CE8E-6641-B52A-0517F7707350}" name="职称" dataDxfId="21"/>
    <tableColumn id="27" xr3:uid="{091ADAF5-C7FE-9F47-936C-C74AB3A749F9}" name="毕业院校" dataDxfId="20"/>
    <tableColumn id="28" xr3:uid="{E8754C54-0F52-1C4E-B555-420F603CFE5D}" name="毕业时间（年年年年月月）" dataDxfId="19"/>
    <tableColumn id="29" xr3:uid="{AAD0666A-DDBD-E640-9B50-682B64200B30}" name="所学专业" dataDxfId="18"/>
    <tableColumn id="30" xr3:uid="{1935BA4E-C833-F14D-BA43-AB36F3B67570}" name="最高学位" dataDxfId="17"/>
    <tableColumn id="31" xr3:uid="{FE465557-174E-B14B-92BB-81C36AF27A61}" name="外语种类" dataDxfId="16"/>
    <tableColumn id="32" xr3:uid="{64183B96-71A5-754D-9249-61D0EB3706BA}" name="熟练程度" dataDxfId="15"/>
    <tableColumn id="33" xr3:uid="{69985C76-603C-7143-8A1F-00B86C277CEA}" name="专业技术特长" dataDxfId="14"/>
    <tableColumn id="34" xr3:uid="{B668AFC3-3B4E-F047-BF0A-42D97D8F3580}" name="与ISO和buildingSMART相关的工作经历" dataDxfId="13"/>
    <tableColumn id="35" xr3:uid="{7D6086AB-095A-3645-9DC2-BAF6EC7391B5}" name="制定的标准及主要职责" dataDxfId="12"/>
    <tableColumn id="36" xr3:uid="{80C34708-456B-F241-B456-040A5FE63744}" name="发明、著作、论文等信息" dataDxfId="11"/>
    <tableColumn id="37" xr3:uid="{53171770-FA5C-4544-8ED8-EB1A14B81D1B}" name="参加学协会、学术组织、担任职务" dataDxfId="10"/>
    <tableColumn id="38" xr3:uid="{C805210A-9B25-AE43-9F16-D117B08E818E}" name="受过何种奖励" dataDxfId="9"/>
    <tableColumn id="39" xr3:uid="{7FD8B54B-4BDA-B342-A4EA-6D4A5F1AEF9F}" name="ISO、buildingSMART培训或其他相关标准化培训情况"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eilaimail@me.com" TargetMode="External"/><Relationship Id="rId2" Type="http://schemas.openxmlformats.org/officeDocument/2006/relationships/hyperlink" Target="mailto:weilaimail@hotmail.com" TargetMode="External"/><Relationship Id="rId1" Type="http://schemas.openxmlformats.org/officeDocument/2006/relationships/hyperlink" Target="mailto:weil@cbs.com.cn" TargetMode="External"/><Relationship Id="rId6" Type="http://schemas.microsoft.com/office/2019/04/relationships/namedSheetView" Target="../namedSheetViews/namedSheetView1.xm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mailto:blosser_cn@163.com" TargetMode="External"/><Relationship Id="rId2" Type="http://schemas.openxmlformats.org/officeDocument/2006/relationships/hyperlink" Target="mailto:13901726689@139.com" TargetMode="External"/><Relationship Id="rId1" Type="http://schemas.openxmlformats.org/officeDocument/2006/relationships/hyperlink" Target="mailto:songlijun@cec.org.cn"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sheetPr>
  <dimension ref="A1:V4"/>
  <sheetViews>
    <sheetView tabSelected="1" topLeftCell="B1" zoomScale="125" zoomScaleNormal="100" workbookViewId="0">
      <pane xSplit="1" topLeftCell="C1" activePane="topRight" state="frozen"/>
      <selection pane="topRight" activeCell="D7" sqref="D7"/>
    </sheetView>
  </sheetViews>
  <sheetFormatPr baseColWidth="10" defaultColWidth="8.83203125" defaultRowHeight="15"/>
  <cols>
    <col min="1" max="1" width="64.83203125" style="28" hidden="1" customWidth="1"/>
    <col min="2" max="2" width="32.83203125" style="12" customWidth="1"/>
    <col min="3" max="3" width="28.33203125" style="25" customWidth="1"/>
    <col min="4" max="4" width="55.5" style="25" customWidth="1"/>
    <col min="5" max="12" width="20" style="25" customWidth="1"/>
    <col min="13" max="13" width="67.33203125" style="25" customWidth="1"/>
    <col min="14" max="14" width="81.1640625" style="25" customWidth="1"/>
    <col min="15" max="17" width="20" style="25" customWidth="1"/>
    <col min="18" max="18" width="82.1640625" style="25" customWidth="1"/>
    <col min="19" max="19" width="25.6640625" style="25" customWidth="1"/>
    <col min="20" max="20" width="27" style="25" customWidth="1"/>
    <col min="21" max="21" width="25.83203125" style="25" customWidth="1"/>
    <col min="22" max="16384" width="8.83203125" style="25"/>
  </cols>
  <sheetData>
    <row r="1" spans="1:22" s="12" customFormat="1">
      <c r="A1" s="12" t="s">
        <v>953</v>
      </c>
      <c r="B1" s="16" t="s">
        <v>0</v>
      </c>
      <c r="C1" s="12" t="s">
        <v>15</v>
      </c>
      <c r="D1" s="12" t="s">
        <v>16</v>
      </c>
      <c r="E1" s="31" t="s">
        <v>17</v>
      </c>
      <c r="F1" s="12" t="s">
        <v>18</v>
      </c>
      <c r="G1" s="12" t="s">
        <v>19</v>
      </c>
      <c r="H1" s="12" t="s">
        <v>20</v>
      </c>
      <c r="I1" s="12" t="s">
        <v>21</v>
      </c>
      <c r="J1" s="12" t="s">
        <v>22</v>
      </c>
      <c r="K1" s="12" t="s">
        <v>23</v>
      </c>
      <c r="L1" s="12" t="s">
        <v>24</v>
      </c>
      <c r="M1" s="12" t="s">
        <v>25</v>
      </c>
      <c r="N1" s="12" t="s">
        <v>26</v>
      </c>
      <c r="O1" s="12" t="s">
        <v>27</v>
      </c>
      <c r="P1" s="12" t="s">
        <v>28</v>
      </c>
      <c r="Q1" s="12" t="s">
        <v>29</v>
      </c>
      <c r="R1" s="12" t="s">
        <v>30</v>
      </c>
      <c r="S1" s="12" t="s">
        <v>31</v>
      </c>
      <c r="T1" s="17" t="s">
        <v>971</v>
      </c>
      <c r="U1" s="17" t="s">
        <v>970</v>
      </c>
      <c r="V1" s="17" t="s">
        <v>975</v>
      </c>
    </row>
    <row r="2" spans="1:22" ht="28.25" customHeight="1">
      <c r="A2" s="19"/>
      <c r="B2" s="20" t="s">
        <v>979</v>
      </c>
      <c r="C2" s="30" t="s">
        <v>978</v>
      </c>
      <c r="D2" s="23">
        <v>123</v>
      </c>
      <c r="E2" s="22"/>
      <c r="F2" s="24"/>
      <c r="G2" s="24"/>
      <c r="H2" s="24"/>
      <c r="I2" s="24"/>
      <c r="J2" s="24"/>
      <c r="K2" s="24"/>
      <c r="L2" s="24"/>
      <c r="M2" s="24"/>
      <c r="N2" s="24"/>
      <c r="O2" s="24"/>
      <c r="P2" s="24"/>
      <c r="Q2" s="24"/>
      <c r="R2" s="24"/>
      <c r="S2" s="24"/>
      <c r="T2" s="21"/>
      <c r="U2" s="21"/>
      <c r="V2" s="21"/>
    </row>
    <row r="3" spans="1:22">
      <c r="A3" s="25"/>
      <c r="B3" s="39" t="s">
        <v>976</v>
      </c>
      <c r="C3" s="40" t="s">
        <v>980</v>
      </c>
      <c r="T3" s="26"/>
      <c r="U3" s="21"/>
      <c r="V3" s="26"/>
    </row>
    <row r="4" spans="1:22">
      <c r="A4" s="25"/>
      <c r="B4" s="39" t="s">
        <v>977</v>
      </c>
      <c r="C4" s="40" t="s">
        <v>981</v>
      </c>
      <c r="D4" s="25">
        <v>123</v>
      </c>
      <c r="T4" s="26"/>
      <c r="U4" s="21"/>
      <c r="V4" s="26"/>
    </row>
  </sheetData>
  <phoneticPr fontId="1" type="noConversion"/>
  <conditionalFormatting sqref="B1:B4">
    <cfRule type="duplicateValues" dxfId="7" priority="3"/>
  </conditionalFormatting>
  <hyperlinks>
    <hyperlink ref="C4" r:id="rId1" xr:uid="{34CB8C68-1F02-C542-A68D-CFFF487839B3}"/>
    <hyperlink ref="C3" r:id="rId2" xr:uid="{C795DC07-C9D0-E544-BA58-4903ECE450F9}"/>
    <hyperlink ref="C2" r:id="rId3" xr:uid="{CCCF027F-BD6B-854A-B8CA-5B657021E3D5}"/>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F56EC-7A9A-234F-A0B0-00AD3160C323}">
  <sheetPr>
    <tabColor theme="8" tint="0.39997558519241921"/>
  </sheetPr>
  <dimension ref="A1:AQ95"/>
  <sheetViews>
    <sheetView topLeftCell="B1" zoomScale="125" zoomScaleNormal="100" workbookViewId="0">
      <pane xSplit="4" topLeftCell="F1" activePane="topRight" state="frozen"/>
      <selection pane="topRight" activeCell="B6" sqref="A6:XFD6"/>
    </sheetView>
  </sheetViews>
  <sheetFormatPr baseColWidth="10" defaultColWidth="8.83203125" defaultRowHeight="15"/>
  <cols>
    <col min="1" max="1" width="64.83203125" style="28" hidden="1" customWidth="1"/>
    <col min="2" max="2" width="15.6640625" style="12" customWidth="1"/>
    <col min="3" max="3" width="25" style="12" customWidth="1"/>
    <col min="4" max="4" width="17.5" style="12" customWidth="1"/>
    <col min="5" max="5" width="15.6640625" style="12" customWidth="1"/>
    <col min="6" max="6" width="32.83203125" style="12" customWidth="1"/>
    <col min="7" max="7" width="22" style="26" customWidth="1"/>
    <col min="8" max="8" width="21.83203125" style="21" customWidth="1"/>
    <col min="9" max="9" width="25.6640625" style="26" customWidth="1"/>
    <col min="10" max="10" width="15.5" style="12" customWidth="1"/>
    <col min="11" max="11" width="9.1640625" style="25" hidden="1" customWidth="1"/>
    <col min="12" max="12" width="35" style="25" hidden="1" customWidth="1"/>
    <col min="13" max="13" width="15.5" style="25" hidden="1" customWidth="1"/>
    <col min="14" max="14" width="50.6640625" style="25" customWidth="1"/>
    <col min="15" max="20" width="20" style="25" customWidth="1"/>
    <col min="21" max="21" width="35.33203125" style="25" customWidth="1"/>
    <col min="22" max="22" width="20" style="25" customWidth="1"/>
    <col min="23" max="23" width="47.1640625" style="25" customWidth="1"/>
    <col min="24" max="24" width="38.33203125" style="25" customWidth="1"/>
    <col min="25" max="25" width="4" style="25" customWidth="1"/>
    <col min="26" max="26" width="55.5" style="25" customWidth="1"/>
    <col min="27" max="34" width="20" style="25" customWidth="1"/>
    <col min="35" max="35" width="67.33203125" style="25" customWidth="1"/>
    <col min="36" max="36" width="81.1640625" style="25" customWidth="1"/>
    <col min="37" max="39" width="20" style="25" customWidth="1"/>
    <col min="40" max="40" width="82.1640625" style="25" customWidth="1"/>
    <col min="41" max="41" width="25.6640625" style="25" customWidth="1"/>
    <col min="42" max="42" width="27" style="25" customWidth="1"/>
    <col min="43" max="43" width="25.83203125" style="25" customWidth="1"/>
    <col min="44" max="16384" width="8.83203125" style="25"/>
  </cols>
  <sheetData>
    <row r="1" spans="1:43" s="12" customFormat="1" ht="16">
      <c r="A1" s="12" t="s">
        <v>953</v>
      </c>
      <c r="B1" s="13" t="s">
        <v>972</v>
      </c>
      <c r="C1" s="14" t="s">
        <v>973</v>
      </c>
      <c r="D1" s="15" t="s">
        <v>954</v>
      </c>
      <c r="E1" s="16" t="s">
        <v>0</v>
      </c>
      <c r="F1" s="17" t="s">
        <v>974</v>
      </c>
      <c r="G1" s="18" t="s">
        <v>873</v>
      </c>
      <c r="H1" s="18" t="s">
        <v>874</v>
      </c>
      <c r="I1" s="18" t="s">
        <v>875</v>
      </c>
      <c r="J1" s="16" t="s">
        <v>876</v>
      </c>
      <c r="K1" s="12" t="s">
        <v>2</v>
      </c>
      <c r="L1" s="12" t="s">
        <v>3</v>
      </c>
      <c r="M1" s="12" t="s">
        <v>4</v>
      </c>
      <c r="N1" s="16" t="s">
        <v>5</v>
      </c>
      <c r="O1" s="12" t="s">
        <v>6</v>
      </c>
      <c r="P1" s="12" t="s">
        <v>7</v>
      </c>
      <c r="Q1" s="12" t="s">
        <v>8</v>
      </c>
      <c r="R1" s="12" t="s">
        <v>9</v>
      </c>
      <c r="S1" s="12" t="s">
        <v>10</v>
      </c>
      <c r="T1" s="12" t="s">
        <v>11</v>
      </c>
      <c r="U1" s="12" t="s">
        <v>12</v>
      </c>
      <c r="V1" s="12" t="s">
        <v>13</v>
      </c>
      <c r="W1" s="12" t="s">
        <v>14</v>
      </c>
      <c r="X1" s="12" t="s">
        <v>15</v>
      </c>
      <c r="Y1" s="12" t="s">
        <v>16</v>
      </c>
      <c r="Z1" s="31" t="s">
        <v>17</v>
      </c>
      <c r="AA1" s="12" t="s">
        <v>18</v>
      </c>
      <c r="AB1" s="12" t="s">
        <v>19</v>
      </c>
      <c r="AC1" s="12" t="s">
        <v>20</v>
      </c>
      <c r="AD1" s="12" t="s">
        <v>21</v>
      </c>
      <c r="AE1" s="12" t="s">
        <v>22</v>
      </c>
      <c r="AF1" s="12" t="s">
        <v>23</v>
      </c>
      <c r="AG1" s="12" t="s">
        <v>24</v>
      </c>
      <c r="AH1" s="12" t="s">
        <v>25</v>
      </c>
      <c r="AI1" s="12" t="s">
        <v>26</v>
      </c>
      <c r="AJ1" s="12" t="s">
        <v>27</v>
      </c>
      <c r="AK1" s="12" t="s">
        <v>28</v>
      </c>
      <c r="AL1" s="12" t="s">
        <v>29</v>
      </c>
      <c r="AM1" s="12" t="s">
        <v>30</v>
      </c>
      <c r="AN1" s="12" t="s">
        <v>31</v>
      </c>
      <c r="AO1" s="17" t="s">
        <v>971</v>
      </c>
      <c r="AP1" s="17" t="s">
        <v>970</v>
      </c>
      <c r="AQ1" s="17" t="s">
        <v>975</v>
      </c>
    </row>
    <row r="2" spans="1:43" ht="16">
      <c r="A2" s="19" t="s">
        <v>969</v>
      </c>
      <c r="B2" s="12" t="s">
        <v>888</v>
      </c>
      <c r="C2" s="12" t="s">
        <v>964</v>
      </c>
      <c r="D2" s="38" t="s">
        <v>968</v>
      </c>
      <c r="E2" s="37" t="s">
        <v>962</v>
      </c>
      <c r="F2" s="21" t="str">
        <f>_xlfn.TEXTJOIN("、", TRUE, G2:I2)</f>
        <v>ISO/TC 59/SC 13</v>
      </c>
      <c r="I2" s="26" t="s">
        <v>872</v>
      </c>
      <c r="J2" s="35" t="s">
        <v>877</v>
      </c>
      <c r="L2" s="27"/>
      <c r="N2" s="25" t="s">
        <v>963</v>
      </c>
      <c r="AO2" s="26"/>
      <c r="AP2" s="21"/>
      <c r="AQ2" s="26" t="s">
        <v>872</v>
      </c>
    </row>
    <row r="3" spans="1:43" ht="36" customHeight="1">
      <c r="A3" s="19" t="s">
        <v>969</v>
      </c>
      <c r="B3" s="12" t="s">
        <v>888</v>
      </c>
      <c r="C3" s="12" t="s">
        <v>964</v>
      </c>
      <c r="D3" s="38" t="s">
        <v>966</v>
      </c>
      <c r="E3" s="36" t="s">
        <v>958</v>
      </c>
      <c r="F3" s="21" t="str">
        <f>_xlfn.TEXTJOIN("、", TRUE, G3:I3)</f>
        <v>ISO/TC 59/SC 13</v>
      </c>
      <c r="I3" s="26" t="s">
        <v>872</v>
      </c>
      <c r="J3" s="35" t="s">
        <v>877</v>
      </c>
      <c r="L3" s="27"/>
      <c r="N3" s="25" t="s">
        <v>959</v>
      </c>
      <c r="AO3" s="26"/>
      <c r="AP3" s="21"/>
      <c r="AQ3" s="26" t="s">
        <v>872</v>
      </c>
    </row>
    <row r="4" spans="1:43" ht="16">
      <c r="A4" s="19" t="s">
        <v>969</v>
      </c>
      <c r="B4" s="12" t="s">
        <v>888</v>
      </c>
      <c r="C4" s="12" t="s">
        <v>964</v>
      </c>
      <c r="D4" s="38" t="s">
        <v>965</v>
      </c>
      <c r="E4" s="37" t="s">
        <v>956</v>
      </c>
      <c r="F4" s="21" t="str">
        <f>_xlfn.TEXTJOIN("、", TRUE, G4:I4)</f>
        <v>ISO/TC 59/SC 13</v>
      </c>
      <c r="I4" s="26" t="s">
        <v>872</v>
      </c>
      <c r="J4" s="35" t="s">
        <v>877</v>
      </c>
      <c r="L4" s="27"/>
      <c r="N4" s="25" t="s">
        <v>957</v>
      </c>
      <c r="AO4" s="26"/>
      <c r="AP4" s="21"/>
      <c r="AQ4" s="26" t="s">
        <v>872</v>
      </c>
    </row>
    <row r="5" spans="1:43" ht="16">
      <c r="A5" s="19" t="s">
        <v>969</v>
      </c>
      <c r="B5" s="12" t="s">
        <v>888</v>
      </c>
      <c r="C5" s="12" t="s">
        <v>964</v>
      </c>
      <c r="D5" s="38" t="s">
        <v>967</v>
      </c>
      <c r="E5" s="37" t="s">
        <v>960</v>
      </c>
      <c r="F5" s="21" t="str">
        <f>_xlfn.TEXTJOIN("、", TRUE, G5:I5)</f>
        <v>ISO/TC 59/SC 13</v>
      </c>
      <c r="I5" s="26" t="s">
        <v>872</v>
      </c>
      <c r="L5" s="27"/>
      <c r="N5" s="25" t="s">
        <v>961</v>
      </c>
      <c r="AO5" s="26"/>
      <c r="AP5" s="21"/>
      <c r="AQ5" s="26" t="s">
        <v>872</v>
      </c>
    </row>
    <row r="6" spans="1:43">
      <c r="E6" s="20"/>
      <c r="F6" s="20" t="str">
        <f t="shared" ref="F6:F69" si="0">_xlfn.TEXTJOIN("、", TRUE, G6:I6)</f>
        <v/>
      </c>
      <c r="L6" s="27"/>
      <c r="AO6" s="26"/>
      <c r="AP6" s="21"/>
      <c r="AQ6" s="26"/>
    </row>
    <row r="7" spans="1:43">
      <c r="E7" s="20"/>
      <c r="F7" s="20" t="str">
        <f t="shared" si="0"/>
        <v/>
      </c>
      <c r="L7" s="27"/>
      <c r="AO7" s="26"/>
      <c r="AP7" s="21"/>
      <c r="AQ7" s="26"/>
    </row>
    <row r="8" spans="1:43">
      <c r="E8" s="20"/>
      <c r="F8" s="20" t="str">
        <f t="shared" si="0"/>
        <v/>
      </c>
      <c r="L8" s="27"/>
      <c r="AO8" s="26"/>
      <c r="AP8" s="21"/>
      <c r="AQ8" s="26"/>
    </row>
    <row r="9" spans="1:43">
      <c r="E9" s="20"/>
      <c r="F9" s="20" t="str">
        <f t="shared" si="0"/>
        <v/>
      </c>
      <c r="L9" s="27"/>
      <c r="AO9" s="26"/>
      <c r="AP9" s="21"/>
      <c r="AQ9" s="26"/>
    </row>
    <row r="10" spans="1:43">
      <c r="E10" s="20"/>
      <c r="F10" s="20" t="str">
        <f t="shared" si="0"/>
        <v/>
      </c>
      <c r="L10" s="27"/>
      <c r="AO10" s="26"/>
      <c r="AP10" s="21"/>
      <c r="AQ10" s="26"/>
    </row>
    <row r="11" spans="1:43">
      <c r="E11" s="20"/>
      <c r="F11" s="20" t="str">
        <f t="shared" si="0"/>
        <v/>
      </c>
      <c r="L11" s="27"/>
      <c r="AO11" s="26"/>
      <c r="AP11" s="21"/>
      <c r="AQ11" s="26"/>
    </row>
    <row r="12" spans="1:43">
      <c r="E12" s="20"/>
      <c r="F12" s="20" t="str">
        <f t="shared" si="0"/>
        <v/>
      </c>
      <c r="L12" s="27"/>
      <c r="AO12" s="26"/>
      <c r="AP12" s="21"/>
      <c r="AQ12" s="26"/>
    </row>
    <row r="13" spans="1:43">
      <c r="E13" s="20"/>
      <c r="F13" s="20" t="str">
        <f t="shared" si="0"/>
        <v/>
      </c>
      <c r="L13" s="27"/>
      <c r="AO13" s="26"/>
      <c r="AP13" s="21"/>
      <c r="AQ13" s="26"/>
    </row>
    <row r="14" spans="1:43">
      <c r="E14" s="20"/>
      <c r="F14" s="20" t="str">
        <f t="shared" si="0"/>
        <v/>
      </c>
      <c r="L14" s="27"/>
      <c r="AO14" s="26"/>
      <c r="AP14" s="21"/>
      <c r="AQ14" s="26"/>
    </row>
    <row r="15" spans="1:43">
      <c r="E15" s="20"/>
      <c r="F15" s="20" t="str">
        <f t="shared" si="0"/>
        <v/>
      </c>
      <c r="L15" s="27"/>
      <c r="AO15" s="26"/>
      <c r="AP15" s="21"/>
      <c r="AQ15" s="26"/>
    </row>
    <row r="16" spans="1:43">
      <c r="E16" s="20"/>
      <c r="F16" s="20" t="str">
        <f t="shared" si="0"/>
        <v/>
      </c>
      <c r="L16" s="27"/>
      <c r="AO16" s="26"/>
      <c r="AP16" s="21"/>
      <c r="AQ16" s="26"/>
    </row>
    <row r="17" spans="5:43">
      <c r="E17" s="20"/>
      <c r="F17" s="20" t="str">
        <f t="shared" si="0"/>
        <v/>
      </c>
      <c r="L17" s="27"/>
      <c r="AO17" s="26"/>
      <c r="AP17" s="21"/>
      <c r="AQ17" s="26"/>
    </row>
    <row r="18" spans="5:43">
      <c r="E18" s="20"/>
      <c r="F18" s="20" t="str">
        <f t="shared" si="0"/>
        <v/>
      </c>
      <c r="L18" s="27"/>
      <c r="AO18" s="26"/>
      <c r="AP18" s="21"/>
      <c r="AQ18" s="26"/>
    </row>
    <row r="19" spans="5:43">
      <c r="E19" s="20"/>
      <c r="F19" s="20" t="str">
        <f t="shared" si="0"/>
        <v/>
      </c>
      <c r="L19" s="27"/>
      <c r="AO19" s="26"/>
      <c r="AP19" s="21"/>
      <c r="AQ19" s="26"/>
    </row>
    <row r="20" spans="5:43">
      <c r="E20" s="20"/>
      <c r="F20" s="20" t="str">
        <f t="shared" si="0"/>
        <v/>
      </c>
      <c r="L20" s="27"/>
      <c r="AO20" s="26"/>
      <c r="AP20" s="21"/>
      <c r="AQ20" s="26"/>
    </row>
    <row r="21" spans="5:43">
      <c r="E21" s="20"/>
      <c r="F21" s="20" t="str">
        <f t="shared" si="0"/>
        <v/>
      </c>
      <c r="L21" s="27"/>
      <c r="AO21" s="26"/>
      <c r="AP21" s="21"/>
      <c r="AQ21" s="26"/>
    </row>
    <row r="22" spans="5:43">
      <c r="E22" s="20"/>
      <c r="F22" s="20" t="str">
        <f t="shared" si="0"/>
        <v/>
      </c>
      <c r="L22" s="27"/>
      <c r="AO22" s="26"/>
      <c r="AP22" s="21"/>
      <c r="AQ22" s="26"/>
    </row>
    <row r="23" spans="5:43">
      <c r="E23" s="20"/>
      <c r="F23" s="20" t="str">
        <f t="shared" si="0"/>
        <v/>
      </c>
      <c r="L23" s="27"/>
      <c r="AO23" s="26"/>
      <c r="AP23" s="21"/>
      <c r="AQ23" s="26"/>
    </row>
    <row r="24" spans="5:43">
      <c r="E24" s="20"/>
      <c r="F24" s="20" t="str">
        <f t="shared" si="0"/>
        <v/>
      </c>
      <c r="L24" s="27"/>
      <c r="AO24" s="26"/>
      <c r="AP24" s="21"/>
      <c r="AQ24" s="26"/>
    </row>
    <row r="25" spans="5:43">
      <c r="E25" s="20"/>
      <c r="F25" s="20" t="str">
        <f t="shared" si="0"/>
        <v/>
      </c>
      <c r="L25" s="27"/>
      <c r="AO25" s="26"/>
      <c r="AP25" s="21"/>
      <c r="AQ25" s="26"/>
    </row>
    <row r="26" spans="5:43">
      <c r="E26" s="20"/>
      <c r="F26" s="20" t="str">
        <f t="shared" si="0"/>
        <v/>
      </c>
      <c r="L26" s="27"/>
      <c r="AO26" s="26"/>
      <c r="AP26" s="21"/>
      <c r="AQ26" s="26"/>
    </row>
    <row r="27" spans="5:43">
      <c r="E27" s="20"/>
      <c r="F27" s="20" t="str">
        <f t="shared" si="0"/>
        <v/>
      </c>
      <c r="L27" s="27"/>
      <c r="AO27" s="26"/>
      <c r="AP27" s="21"/>
      <c r="AQ27" s="26"/>
    </row>
    <row r="28" spans="5:43">
      <c r="E28" s="20"/>
      <c r="F28" s="20" t="str">
        <f t="shared" si="0"/>
        <v/>
      </c>
      <c r="L28" s="27"/>
      <c r="AO28" s="26"/>
      <c r="AP28" s="21"/>
      <c r="AQ28" s="26"/>
    </row>
    <row r="29" spans="5:43">
      <c r="E29" s="20"/>
      <c r="F29" s="20" t="str">
        <f t="shared" si="0"/>
        <v/>
      </c>
      <c r="L29" s="27"/>
      <c r="AO29" s="26"/>
      <c r="AP29" s="21"/>
      <c r="AQ29" s="26"/>
    </row>
    <row r="30" spans="5:43">
      <c r="E30" s="20"/>
      <c r="F30" s="20" t="str">
        <f t="shared" si="0"/>
        <v/>
      </c>
      <c r="L30" s="27"/>
      <c r="AO30" s="26"/>
      <c r="AP30" s="21"/>
      <c r="AQ30" s="26"/>
    </row>
    <row r="31" spans="5:43">
      <c r="E31" s="20"/>
      <c r="F31" s="20" t="str">
        <f t="shared" si="0"/>
        <v/>
      </c>
      <c r="L31" s="27"/>
      <c r="AO31" s="26"/>
      <c r="AP31" s="21"/>
      <c r="AQ31" s="26"/>
    </row>
    <row r="32" spans="5:43">
      <c r="E32" s="20"/>
      <c r="F32" s="20" t="str">
        <f t="shared" si="0"/>
        <v/>
      </c>
      <c r="L32" s="27"/>
      <c r="AO32" s="26"/>
      <c r="AP32" s="21"/>
      <c r="AQ32" s="26"/>
    </row>
    <row r="33" spans="5:43">
      <c r="E33" s="20"/>
      <c r="F33" s="20" t="str">
        <f t="shared" si="0"/>
        <v/>
      </c>
      <c r="L33" s="27"/>
      <c r="AO33" s="26"/>
      <c r="AP33" s="21"/>
      <c r="AQ33" s="26"/>
    </row>
    <row r="34" spans="5:43">
      <c r="E34" s="20"/>
      <c r="F34" s="20" t="str">
        <f t="shared" si="0"/>
        <v/>
      </c>
      <c r="L34" s="27"/>
      <c r="AO34" s="26"/>
      <c r="AP34" s="21"/>
      <c r="AQ34" s="26"/>
    </row>
    <row r="35" spans="5:43">
      <c r="E35" s="20"/>
      <c r="F35" s="20" t="str">
        <f t="shared" si="0"/>
        <v/>
      </c>
      <c r="L35" s="27"/>
      <c r="AO35" s="26"/>
      <c r="AP35" s="21"/>
      <c r="AQ35" s="26"/>
    </row>
    <row r="36" spans="5:43">
      <c r="E36" s="20"/>
      <c r="F36" s="20" t="str">
        <f t="shared" si="0"/>
        <v/>
      </c>
      <c r="L36" s="27"/>
      <c r="AO36" s="26"/>
      <c r="AP36" s="21"/>
      <c r="AQ36" s="26"/>
    </row>
    <row r="37" spans="5:43">
      <c r="E37" s="20"/>
      <c r="F37" s="20" t="str">
        <f t="shared" si="0"/>
        <v/>
      </c>
      <c r="L37" s="27"/>
      <c r="AO37" s="26"/>
      <c r="AP37" s="21"/>
      <c r="AQ37" s="26"/>
    </row>
    <row r="38" spans="5:43">
      <c r="E38" s="20"/>
      <c r="F38" s="20" t="str">
        <f t="shared" si="0"/>
        <v/>
      </c>
      <c r="L38" s="27"/>
      <c r="AO38" s="26"/>
      <c r="AP38" s="21"/>
      <c r="AQ38" s="26"/>
    </row>
    <row r="39" spans="5:43">
      <c r="E39" s="20"/>
      <c r="F39" s="20" t="str">
        <f t="shared" si="0"/>
        <v/>
      </c>
      <c r="L39" s="27"/>
      <c r="AO39" s="26"/>
      <c r="AP39" s="21"/>
      <c r="AQ39" s="26"/>
    </row>
    <row r="40" spans="5:43">
      <c r="E40" s="20"/>
      <c r="F40" s="20" t="str">
        <f t="shared" si="0"/>
        <v/>
      </c>
      <c r="L40" s="27"/>
      <c r="AO40" s="26"/>
      <c r="AP40" s="21"/>
      <c r="AQ40" s="26"/>
    </row>
    <row r="41" spans="5:43">
      <c r="E41" s="20"/>
      <c r="F41" s="20" t="str">
        <f t="shared" si="0"/>
        <v/>
      </c>
      <c r="L41" s="27"/>
      <c r="AO41" s="26"/>
      <c r="AP41" s="21"/>
      <c r="AQ41" s="26"/>
    </row>
    <row r="42" spans="5:43">
      <c r="E42" s="20"/>
      <c r="F42" s="20" t="str">
        <f t="shared" si="0"/>
        <v/>
      </c>
      <c r="L42" s="27"/>
      <c r="AO42" s="26"/>
      <c r="AP42" s="21"/>
      <c r="AQ42" s="26"/>
    </row>
    <row r="43" spans="5:43">
      <c r="E43" s="29"/>
      <c r="F43" s="20" t="str">
        <f t="shared" si="0"/>
        <v/>
      </c>
      <c r="L43" s="27"/>
      <c r="AO43" s="26"/>
      <c r="AP43" s="21"/>
      <c r="AQ43" s="26"/>
    </row>
    <row r="44" spans="5:43">
      <c r="E44" s="20"/>
      <c r="F44" s="20" t="str">
        <f t="shared" si="0"/>
        <v/>
      </c>
      <c r="L44" s="27"/>
      <c r="AO44" s="26"/>
      <c r="AP44" s="21"/>
      <c r="AQ44" s="26"/>
    </row>
    <row r="45" spans="5:43">
      <c r="E45" s="29"/>
      <c r="F45" s="20" t="str">
        <f t="shared" si="0"/>
        <v/>
      </c>
      <c r="L45" s="27"/>
      <c r="AO45" s="26"/>
      <c r="AP45" s="21"/>
      <c r="AQ45" s="26"/>
    </row>
    <row r="46" spans="5:43">
      <c r="E46" s="20"/>
      <c r="F46" s="20" t="str">
        <f t="shared" si="0"/>
        <v/>
      </c>
      <c r="L46" s="27"/>
      <c r="AO46" s="26"/>
      <c r="AP46" s="21"/>
      <c r="AQ46" s="26"/>
    </row>
    <row r="47" spans="5:43">
      <c r="E47" s="29"/>
      <c r="F47" s="20" t="str">
        <f t="shared" si="0"/>
        <v/>
      </c>
      <c r="L47" s="27"/>
      <c r="AO47" s="26"/>
      <c r="AP47" s="21"/>
      <c r="AQ47" s="26"/>
    </row>
    <row r="48" spans="5:43">
      <c r="E48" s="20"/>
      <c r="F48" s="20" t="str">
        <f t="shared" si="0"/>
        <v/>
      </c>
      <c r="L48" s="27"/>
      <c r="AO48" s="26"/>
      <c r="AP48" s="21"/>
      <c r="AQ48" s="26"/>
    </row>
    <row r="49" spans="5:43">
      <c r="E49" s="29"/>
      <c r="F49" s="20" t="str">
        <f t="shared" si="0"/>
        <v/>
      </c>
      <c r="L49" s="27"/>
      <c r="AO49" s="26"/>
      <c r="AP49" s="21"/>
      <c r="AQ49" s="26"/>
    </row>
    <row r="50" spans="5:43">
      <c r="E50" s="20"/>
      <c r="F50" s="20" t="str">
        <f t="shared" si="0"/>
        <v/>
      </c>
      <c r="L50" s="27"/>
      <c r="AO50" s="26"/>
      <c r="AP50" s="21"/>
      <c r="AQ50" s="26"/>
    </row>
    <row r="51" spans="5:43">
      <c r="E51" s="29"/>
      <c r="F51" s="20" t="str">
        <f t="shared" si="0"/>
        <v/>
      </c>
      <c r="L51" s="27"/>
      <c r="AO51" s="26"/>
      <c r="AP51" s="21"/>
      <c r="AQ51" s="26"/>
    </row>
    <row r="52" spans="5:43">
      <c r="E52" s="20"/>
      <c r="F52" s="20" t="str">
        <f t="shared" si="0"/>
        <v/>
      </c>
      <c r="L52" s="27"/>
      <c r="AO52" s="26"/>
      <c r="AP52" s="21"/>
      <c r="AQ52" s="26"/>
    </row>
    <row r="53" spans="5:43">
      <c r="E53" s="20"/>
      <c r="F53" s="20" t="str">
        <f t="shared" si="0"/>
        <v/>
      </c>
      <c r="L53" s="27"/>
      <c r="AO53" s="26"/>
      <c r="AP53" s="21"/>
      <c r="AQ53" s="26"/>
    </row>
    <row r="54" spans="5:43">
      <c r="E54" s="29"/>
      <c r="F54" s="20" t="str">
        <f t="shared" si="0"/>
        <v/>
      </c>
      <c r="L54" s="27"/>
      <c r="AO54" s="26"/>
      <c r="AP54" s="21"/>
      <c r="AQ54" s="26"/>
    </row>
    <row r="55" spans="5:43">
      <c r="E55" s="20"/>
      <c r="F55" s="20" t="str">
        <f t="shared" si="0"/>
        <v/>
      </c>
      <c r="L55" s="27"/>
      <c r="AO55" s="26"/>
      <c r="AP55" s="21"/>
      <c r="AQ55" s="26"/>
    </row>
    <row r="56" spans="5:43">
      <c r="E56" s="29"/>
      <c r="F56" s="20" t="str">
        <f t="shared" si="0"/>
        <v/>
      </c>
      <c r="L56" s="27"/>
      <c r="AO56" s="26"/>
      <c r="AP56" s="21"/>
      <c r="AQ56" s="26"/>
    </row>
    <row r="57" spans="5:43">
      <c r="E57" s="20"/>
      <c r="F57" s="20" t="str">
        <f t="shared" si="0"/>
        <v/>
      </c>
      <c r="L57" s="27"/>
      <c r="AO57" s="26"/>
      <c r="AP57" s="21"/>
      <c r="AQ57" s="26"/>
    </row>
    <row r="58" spans="5:43">
      <c r="E58" s="29"/>
      <c r="F58" s="20" t="str">
        <f t="shared" si="0"/>
        <v/>
      </c>
      <c r="L58" s="27"/>
      <c r="AO58" s="26"/>
      <c r="AP58" s="21"/>
      <c r="AQ58" s="26"/>
    </row>
    <row r="59" spans="5:43">
      <c r="E59" s="20"/>
      <c r="F59" s="20" t="str">
        <f t="shared" si="0"/>
        <v/>
      </c>
      <c r="L59" s="27"/>
      <c r="AO59" s="26"/>
      <c r="AP59" s="21"/>
      <c r="AQ59" s="26"/>
    </row>
    <row r="60" spans="5:43">
      <c r="E60" s="29"/>
      <c r="F60" s="20" t="str">
        <f t="shared" si="0"/>
        <v/>
      </c>
      <c r="L60" s="27"/>
      <c r="AO60" s="26"/>
      <c r="AP60" s="21"/>
      <c r="AQ60" s="26"/>
    </row>
    <row r="61" spans="5:43">
      <c r="E61" s="20"/>
      <c r="F61" s="20" t="str">
        <f t="shared" si="0"/>
        <v/>
      </c>
      <c r="L61" s="27"/>
      <c r="AO61" s="26"/>
      <c r="AP61" s="21"/>
      <c r="AQ61" s="26"/>
    </row>
    <row r="62" spans="5:43">
      <c r="E62" s="29"/>
      <c r="F62" s="20" t="str">
        <f t="shared" si="0"/>
        <v/>
      </c>
      <c r="L62" s="27"/>
      <c r="AO62" s="26"/>
      <c r="AP62" s="21"/>
      <c r="AQ62" s="26"/>
    </row>
    <row r="63" spans="5:43">
      <c r="E63" s="20"/>
      <c r="F63" s="20" t="str">
        <f t="shared" si="0"/>
        <v/>
      </c>
      <c r="L63" s="27"/>
      <c r="AO63" s="26"/>
      <c r="AP63" s="21"/>
      <c r="AQ63" s="26"/>
    </row>
    <row r="64" spans="5:43">
      <c r="E64" s="29"/>
      <c r="F64" s="20" t="str">
        <f t="shared" si="0"/>
        <v/>
      </c>
      <c r="L64" s="27"/>
      <c r="AO64" s="26"/>
      <c r="AP64" s="21"/>
      <c r="AQ64" s="26"/>
    </row>
    <row r="65" spans="5:43">
      <c r="E65" s="20"/>
      <c r="F65" s="20" t="str">
        <f t="shared" si="0"/>
        <v/>
      </c>
      <c r="L65" s="27"/>
      <c r="AO65" s="26"/>
      <c r="AP65" s="21"/>
      <c r="AQ65" s="26"/>
    </row>
    <row r="66" spans="5:43">
      <c r="E66" s="29"/>
      <c r="F66" s="20" t="str">
        <f t="shared" si="0"/>
        <v/>
      </c>
      <c r="L66" s="27"/>
      <c r="AO66" s="26"/>
      <c r="AP66" s="21"/>
      <c r="AQ66" s="26"/>
    </row>
    <row r="67" spans="5:43">
      <c r="E67" s="20"/>
      <c r="F67" s="20" t="str">
        <f t="shared" si="0"/>
        <v/>
      </c>
      <c r="L67" s="27"/>
      <c r="AO67" s="26"/>
      <c r="AP67" s="21"/>
      <c r="AQ67" s="26"/>
    </row>
    <row r="68" spans="5:43">
      <c r="E68" s="29"/>
      <c r="F68" s="20" t="str">
        <f t="shared" si="0"/>
        <v/>
      </c>
      <c r="L68" s="27"/>
      <c r="AO68" s="26"/>
      <c r="AP68" s="21"/>
      <c r="AQ68" s="26"/>
    </row>
    <row r="69" spans="5:43">
      <c r="E69" s="20"/>
      <c r="F69" s="20" t="str">
        <f t="shared" si="0"/>
        <v/>
      </c>
      <c r="L69" s="27"/>
      <c r="AO69" s="26"/>
      <c r="AP69" s="21"/>
      <c r="AQ69" s="26"/>
    </row>
    <row r="70" spans="5:43">
      <c r="E70" s="29"/>
      <c r="F70" s="20" t="str">
        <f t="shared" ref="F70:F95" si="1">_xlfn.TEXTJOIN("、", TRUE, G70:I70)</f>
        <v/>
      </c>
      <c r="L70" s="27"/>
      <c r="AO70" s="26"/>
      <c r="AP70" s="21"/>
      <c r="AQ70" s="26"/>
    </row>
    <row r="71" spans="5:43">
      <c r="E71" s="20"/>
      <c r="F71" s="20" t="str">
        <f t="shared" si="1"/>
        <v/>
      </c>
      <c r="L71" s="27"/>
      <c r="AO71" s="26"/>
      <c r="AP71" s="21"/>
      <c r="AQ71" s="26"/>
    </row>
    <row r="72" spans="5:43">
      <c r="E72" s="20"/>
      <c r="F72" s="20" t="str">
        <f t="shared" si="1"/>
        <v/>
      </c>
      <c r="L72" s="27"/>
      <c r="AO72" s="26"/>
      <c r="AP72" s="21"/>
      <c r="AQ72" s="26"/>
    </row>
    <row r="73" spans="5:43">
      <c r="E73" s="20"/>
      <c r="F73" s="20" t="str">
        <f t="shared" si="1"/>
        <v/>
      </c>
      <c r="L73" s="27"/>
      <c r="AO73" s="26"/>
      <c r="AP73" s="21"/>
      <c r="AQ73" s="26"/>
    </row>
    <row r="74" spans="5:43">
      <c r="E74" s="20"/>
      <c r="F74" s="20" t="str">
        <f t="shared" si="1"/>
        <v/>
      </c>
      <c r="L74" s="27"/>
      <c r="AO74" s="26"/>
      <c r="AP74" s="21"/>
      <c r="AQ74" s="26"/>
    </row>
    <row r="75" spans="5:43">
      <c r="E75" s="20"/>
      <c r="F75" s="20" t="str">
        <f t="shared" si="1"/>
        <v/>
      </c>
      <c r="L75" s="27"/>
      <c r="AO75" s="26"/>
      <c r="AP75" s="21"/>
      <c r="AQ75" s="26"/>
    </row>
    <row r="76" spans="5:43">
      <c r="E76" s="20"/>
      <c r="F76" s="20" t="str">
        <f t="shared" si="1"/>
        <v/>
      </c>
      <c r="L76" s="27"/>
      <c r="AO76" s="26"/>
      <c r="AP76" s="21"/>
      <c r="AQ76" s="26"/>
    </row>
    <row r="77" spans="5:43">
      <c r="E77" s="20"/>
      <c r="F77" s="20" t="str">
        <f t="shared" si="1"/>
        <v/>
      </c>
      <c r="L77" s="27"/>
      <c r="AO77" s="26"/>
      <c r="AP77" s="21"/>
      <c r="AQ77" s="26"/>
    </row>
    <row r="78" spans="5:43">
      <c r="E78" s="20"/>
      <c r="F78" s="20" t="str">
        <f t="shared" si="1"/>
        <v/>
      </c>
      <c r="L78" s="27"/>
      <c r="AO78" s="26"/>
      <c r="AP78" s="21"/>
      <c r="AQ78" s="26"/>
    </row>
    <row r="79" spans="5:43">
      <c r="E79" s="20"/>
      <c r="F79" s="20" t="str">
        <f t="shared" si="1"/>
        <v/>
      </c>
      <c r="L79" s="27"/>
      <c r="AO79" s="26"/>
      <c r="AP79" s="21"/>
      <c r="AQ79" s="26"/>
    </row>
    <row r="80" spans="5:43">
      <c r="E80" s="20"/>
      <c r="F80" s="20" t="str">
        <f t="shared" si="1"/>
        <v/>
      </c>
      <c r="L80" s="27"/>
      <c r="AO80" s="26"/>
      <c r="AP80" s="21"/>
      <c r="AQ80" s="26"/>
    </row>
    <row r="81" spans="5:43">
      <c r="E81" s="20"/>
      <c r="F81" s="20" t="str">
        <f t="shared" si="1"/>
        <v/>
      </c>
      <c r="L81" s="27"/>
      <c r="AO81" s="26"/>
      <c r="AP81" s="21"/>
      <c r="AQ81" s="26"/>
    </row>
    <row r="82" spans="5:43">
      <c r="E82" s="20"/>
      <c r="F82" s="20" t="str">
        <f t="shared" si="1"/>
        <v/>
      </c>
      <c r="L82" s="27"/>
      <c r="AO82" s="26"/>
      <c r="AP82" s="21"/>
      <c r="AQ82" s="26"/>
    </row>
    <row r="83" spans="5:43">
      <c r="E83" s="20"/>
      <c r="F83" s="20" t="str">
        <f t="shared" si="1"/>
        <v/>
      </c>
      <c r="L83" s="27"/>
      <c r="AO83" s="26"/>
      <c r="AP83" s="21"/>
      <c r="AQ83" s="26"/>
    </row>
    <row r="84" spans="5:43">
      <c r="E84" s="20"/>
      <c r="F84" s="20" t="str">
        <f t="shared" si="1"/>
        <v/>
      </c>
      <c r="L84" s="27"/>
      <c r="AO84" s="26"/>
      <c r="AP84" s="21"/>
      <c r="AQ84" s="26"/>
    </row>
    <row r="85" spans="5:43">
      <c r="E85" s="20"/>
      <c r="F85" s="20" t="str">
        <f t="shared" si="1"/>
        <v/>
      </c>
      <c r="L85" s="27"/>
      <c r="AO85" s="26"/>
      <c r="AP85" s="21"/>
      <c r="AQ85" s="26"/>
    </row>
    <row r="86" spans="5:43">
      <c r="E86" s="20"/>
      <c r="F86" s="20" t="str">
        <f t="shared" si="1"/>
        <v/>
      </c>
      <c r="L86" s="27"/>
      <c r="AO86" s="26"/>
      <c r="AP86" s="21"/>
      <c r="AQ86" s="26"/>
    </row>
    <row r="87" spans="5:43">
      <c r="E87" s="20"/>
      <c r="F87" s="20" t="str">
        <f t="shared" si="1"/>
        <v/>
      </c>
      <c r="L87" s="27"/>
      <c r="AO87" s="26"/>
      <c r="AP87" s="21"/>
      <c r="AQ87" s="26"/>
    </row>
    <row r="88" spans="5:43">
      <c r="E88" s="20"/>
      <c r="F88" s="20" t="str">
        <f t="shared" si="1"/>
        <v/>
      </c>
      <c r="L88" s="27"/>
      <c r="AO88" s="26"/>
      <c r="AP88" s="21"/>
      <c r="AQ88" s="26"/>
    </row>
    <row r="89" spans="5:43">
      <c r="E89" s="20"/>
      <c r="F89" s="20" t="str">
        <f t="shared" si="1"/>
        <v/>
      </c>
      <c r="L89" s="27"/>
      <c r="AO89" s="26"/>
      <c r="AP89" s="21"/>
      <c r="AQ89" s="26"/>
    </row>
    <row r="90" spans="5:43">
      <c r="E90" s="20"/>
      <c r="F90" s="20" t="str">
        <f t="shared" si="1"/>
        <v/>
      </c>
      <c r="L90" s="27"/>
      <c r="AO90" s="26"/>
      <c r="AP90" s="21"/>
      <c r="AQ90" s="26"/>
    </row>
    <row r="91" spans="5:43">
      <c r="E91" s="20"/>
      <c r="F91" s="20" t="str">
        <f t="shared" si="1"/>
        <v/>
      </c>
      <c r="L91" s="27"/>
      <c r="AO91" s="26"/>
      <c r="AP91" s="21"/>
      <c r="AQ91" s="26"/>
    </row>
    <row r="92" spans="5:43">
      <c r="E92" s="20"/>
      <c r="F92" s="20" t="str">
        <f t="shared" si="1"/>
        <v/>
      </c>
      <c r="L92" s="27"/>
      <c r="AO92" s="26"/>
      <c r="AP92" s="21"/>
      <c r="AQ92" s="26"/>
    </row>
    <row r="93" spans="5:43">
      <c r="E93" s="20"/>
      <c r="F93" s="20" t="str">
        <f t="shared" si="1"/>
        <v/>
      </c>
      <c r="L93" s="27"/>
      <c r="AO93" s="26"/>
      <c r="AP93" s="21"/>
      <c r="AQ93" s="26"/>
    </row>
    <row r="94" spans="5:43">
      <c r="E94" s="20"/>
      <c r="F94" s="20" t="str">
        <f t="shared" si="1"/>
        <v/>
      </c>
      <c r="L94" s="27"/>
      <c r="AO94" s="26"/>
      <c r="AP94" s="21"/>
      <c r="AQ94" s="26"/>
    </row>
    <row r="95" spans="5:43">
      <c r="E95" s="20"/>
      <c r="F95" s="20" t="str">
        <f t="shared" si="1"/>
        <v/>
      </c>
      <c r="L95" s="27"/>
      <c r="AO95" s="26"/>
      <c r="AP95" s="21"/>
      <c r="AQ95" s="26"/>
    </row>
  </sheetData>
  <conditionalFormatting sqref="E1:E1048576">
    <cfRule type="duplicateValues" dxfId="6" priority="4"/>
  </conditionalFormatting>
  <conditionalFormatting sqref="E6:E95">
    <cfRule type="duplicateValues" dxfId="5" priority="2"/>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637B-0045-4045-99DF-3BAE20443702}">
  <sheetPr>
    <tabColor theme="5" tint="0.59999389629810485"/>
  </sheetPr>
  <dimension ref="A1:E2"/>
  <sheetViews>
    <sheetView workbookViewId="0">
      <selection activeCell="D9" sqref="D9"/>
    </sheetView>
  </sheetViews>
  <sheetFormatPr baseColWidth="10" defaultColWidth="8.83203125" defaultRowHeight="18"/>
  <cols>
    <col min="1" max="1" width="9" style="11" customWidth="1"/>
    <col min="2" max="2" width="21.5" style="11" customWidth="1"/>
    <col min="3" max="3" width="11.6640625" style="10" customWidth="1"/>
    <col min="4" max="4" width="64.83203125" style="10" customWidth="1"/>
    <col min="5" max="5" width="8.5" style="10" customWidth="1"/>
  </cols>
  <sheetData>
    <row r="1" spans="1:5">
      <c r="A1" s="32" t="s">
        <v>933</v>
      </c>
      <c r="B1" s="32" t="s">
        <v>932</v>
      </c>
      <c r="C1" s="32" t="s">
        <v>879</v>
      </c>
      <c r="D1" s="32" t="s">
        <v>880</v>
      </c>
      <c r="E1" s="32" t="s">
        <v>881</v>
      </c>
    </row>
    <row r="2" spans="1:5">
      <c r="A2" s="11" t="e" cm="1">
        <f t="array" ref="A2">IF(B2&lt;&gt;"", _xlfn.SEQUENCE(COUNTA(B:B)-1), "")</f>
        <v>#REF!</v>
      </c>
      <c r="B2" s="11" t="e" cm="1">
        <f t="array" ref="B2">_xlfn._xlws.FILTER(总表!#REF!, 总表!#REF!="委员")</f>
        <v>#REF!</v>
      </c>
      <c r="C2" s="10" t="e" cm="1">
        <f t="array" ref="C2">_xlfn._xlws.FILTER(总表!#REF!, 总表!#REF!="委员")</f>
        <v>#REF!</v>
      </c>
      <c r="D2" s="10" t="e" cm="1">
        <f t="array" ref="D2">_xlfn._xlws.FILTER(总表!#REF!, 总表!#REF!="委员")</f>
        <v>#REF!</v>
      </c>
      <c r="E2" s="10" t="e" cm="1">
        <f t="array" ref="E2">_xlfn._xlws.FILTER(总表!#REF!, 总表!#REF!="委员")</f>
        <v>#REF!</v>
      </c>
    </row>
  </sheetData>
  <sheetProtection formatCells="0" formatColumns="0" formatRows="0" sort="0" autoFilter="0" pivotTables="0"/>
  <phoneticPr fontId="1" type="noConversion"/>
  <conditionalFormatting sqref="A1:E1048576">
    <cfRule type="expression" dxfId="4" priority="1">
      <formula>OR(ROW()=1, NOT(ISBLANK(INDEX($B:$B, ROW()))))</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DCAB1-665F-404C-877A-435529087ECC}">
  <sheetPr>
    <tabColor theme="5" tint="0.59999389629810485"/>
  </sheetPr>
  <dimension ref="A1:E2"/>
  <sheetViews>
    <sheetView workbookViewId="0">
      <selection activeCell="C24" sqref="C24"/>
    </sheetView>
  </sheetViews>
  <sheetFormatPr baseColWidth="10" defaultColWidth="8.83203125" defaultRowHeight="18"/>
  <cols>
    <col min="1" max="1" width="9" style="11" customWidth="1"/>
    <col min="2" max="2" width="20.1640625" style="11" customWidth="1"/>
    <col min="3" max="3" width="9" style="10" customWidth="1"/>
    <col min="4" max="4" width="58.5" style="10" customWidth="1"/>
    <col min="5" max="5" width="14.1640625" style="11" customWidth="1"/>
  </cols>
  <sheetData>
    <row r="1" spans="1:5">
      <c r="A1" s="32" t="s">
        <v>933</v>
      </c>
      <c r="B1" s="32" t="s">
        <v>932</v>
      </c>
      <c r="C1" s="32" t="s">
        <v>879</v>
      </c>
      <c r="D1" s="32" t="s">
        <v>880</v>
      </c>
      <c r="E1" s="32" t="s">
        <v>881</v>
      </c>
    </row>
    <row r="2" spans="1:5">
      <c r="A2" s="11" t="e" cm="1">
        <f t="array" ref="A2">IF(B2&lt;&gt;"", _xlfn.SEQUENCE(COUNTA(B:B)-1), "")</f>
        <v>#REF!</v>
      </c>
      <c r="B2" s="11" t="e" cm="1">
        <f t="array" ref="B2">_xlfn._xlws.FILTER(总表!#REF!, 总表!#REF!="指导委员")</f>
        <v>#REF!</v>
      </c>
      <c r="C2" s="10" t="e" cm="1">
        <f t="array" ref="C2">_xlfn._xlws.FILTER(总表!#REF!, 总表!#REF!="指导委员")</f>
        <v>#REF!</v>
      </c>
      <c r="D2" s="10" t="e" cm="1">
        <f t="array" ref="D2">_xlfn._xlws.FILTER(总表!#REF!, 总表!#REF!="指导委员")</f>
        <v>#REF!</v>
      </c>
      <c r="E2" s="11" t="e" cm="1">
        <f t="array" ref="E2">_xlfn._xlws.FILTER(总表!#REF!, 总表!#REF!="指导委员")</f>
        <v>#REF!</v>
      </c>
    </row>
  </sheetData>
  <sheetProtection formatCells="0" formatColumns="0" formatRows="0" sort="0" autoFilter="0" pivotTables="0"/>
  <phoneticPr fontId="1" type="noConversion"/>
  <conditionalFormatting sqref="A1:E1048576">
    <cfRule type="expression" dxfId="3" priority="1">
      <formula>OR(ROW()=1, NOT(ISBLANK(INDEX($B:$B, ROW()))))</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95DE-723F-4135-9C84-02DB09A04B5C}">
  <sheetPr>
    <tabColor theme="9" tint="0.59999389629810485"/>
  </sheetPr>
  <dimension ref="A1:F16"/>
  <sheetViews>
    <sheetView workbookViewId="0">
      <selection activeCell="C20" sqref="C20"/>
    </sheetView>
  </sheetViews>
  <sheetFormatPr baseColWidth="10" defaultColWidth="8.83203125" defaultRowHeight="18"/>
  <cols>
    <col min="1" max="1" width="9" style="11" customWidth="1"/>
    <col min="2" max="2" width="37" style="11" customWidth="1"/>
    <col min="3" max="3" width="20" style="11" customWidth="1"/>
    <col min="4" max="4" width="11.6640625" style="10" customWidth="1"/>
    <col min="5" max="5" width="58.5" style="10" customWidth="1"/>
    <col min="6" max="6" width="70.33203125" style="10" customWidth="1"/>
  </cols>
  <sheetData>
    <row r="1" spans="1:6">
      <c r="A1" s="32" t="s">
        <v>933</v>
      </c>
      <c r="B1" s="32" t="s">
        <v>955</v>
      </c>
      <c r="C1" s="32" t="s">
        <v>932</v>
      </c>
      <c r="D1" s="32" t="s">
        <v>879</v>
      </c>
      <c r="E1" s="32" t="s">
        <v>880</v>
      </c>
      <c r="F1" s="32" t="s">
        <v>882</v>
      </c>
    </row>
    <row r="2" spans="1:6">
      <c r="A2" s="11" t="e" cm="1">
        <f t="array" ref="A2">IF(B2&lt;&gt;"", _xlfn.SEQUENCE(COUNTA(B:B)-1), "")</f>
        <v>#REF!</v>
      </c>
      <c r="B2" s="11" t="e" cm="1">
        <f t="array" ref="B2">_xlfn._xlws.FILTER(总表!#REF!, ISNUMBER(SEARCH("TC 10/SC 8", 总表!B:B)))</f>
        <v>#REF!</v>
      </c>
      <c r="C2" s="11" t="e" cm="1">
        <f t="array" ref="C2">_xlfn._xlws.FILTER(总表!#REF!, ISNUMBER(SEARCH("TC 10/SC 8", 总表!B:B)))</f>
        <v>#REF!</v>
      </c>
      <c r="D2" s="10" t="e" cm="1">
        <f t="array" ref="D2">_xlfn._xlws.FILTER(总表!#REF!, ISNUMBER(SEARCH("TC 10/SC 8", 总表!B:B)))</f>
        <v>#REF!</v>
      </c>
      <c r="E2" s="10" t="e" cm="1">
        <f t="array" ref="E2">_xlfn._xlws.FILTER(总表!#REF!, ISNUMBER(SEARCH("TC 10/SC 8", 总表!B:B)))</f>
        <v>#REF!</v>
      </c>
      <c r="F2" s="10" t="e" cm="1" vm="1">
        <f t="array" ref="F2">_xlfn._xlws.FILTER(总表!B:B, ISNUMBER(SEARCH("TC 10/SC 8", 总表!B:B)))</f>
        <v>#VALUE!</v>
      </c>
    </row>
    <row r="15" spans="1:6">
      <c r="B15" s="33"/>
    </row>
    <row r="16" spans="1:6">
      <c r="B16" s="33"/>
    </row>
  </sheetData>
  <sheetProtection formatCells="0" formatColumns="0" formatRows="0" sort="0" autoFilter="0" pivotTables="0"/>
  <phoneticPr fontId="1" type="noConversion"/>
  <conditionalFormatting sqref="A1:F1048576">
    <cfRule type="expression" dxfId="2" priority="1">
      <formula>OR(ROW()=1, NOT(ISBLANK(INDEX($B:$B, ROW()))))</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02B3-561D-4F48-A0EA-2DE606CF744C}">
  <sheetPr>
    <tabColor theme="9" tint="0.59999389629810485"/>
  </sheetPr>
  <dimension ref="A1:F2"/>
  <sheetViews>
    <sheetView workbookViewId="0">
      <selection activeCell="C17" sqref="C17"/>
    </sheetView>
  </sheetViews>
  <sheetFormatPr baseColWidth="10" defaultColWidth="8.83203125" defaultRowHeight="18"/>
  <cols>
    <col min="1" max="1" width="9" style="11" customWidth="1"/>
    <col min="2" max="2" width="41.33203125" style="11" customWidth="1"/>
    <col min="3" max="3" width="23.83203125" style="11" customWidth="1"/>
    <col min="4" max="4" width="11.6640625" style="10" customWidth="1"/>
    <col min="5" max="5" width="58.5" style="10" customWidth="1"/>
    <col min="6" max="6" width="72.6640625" style="10" customWidth="1"/>
  </cols>
  <sheetData>
    <row r="1" spans="1:6">
      <c r="A1" s="32" t="s">
        <v>933</v>
      </c>
      <c r="B1" s="32" t="s">
        <v>955</v>
      </c>
      <c r="C1" s="32" t="s">
        <v>932</v>
      </c>
      <c r="D1" s="32" t="s">
        <v>879</v>
      </c>
      <c r="E1" s="32" t="s">
        <v>880</v>
      </c>
      <c r="F1" s="32" t="s">
        <v>882</v>
      </c>
    </row>
    <row r="2" spans="1:6">
      <c r="A2" s="11" t="e" cm="1">
        <f t="array" ref="A2">IF(B2&lt;&gt;"", _xlfn.SEQUENCE(COUNTA(B:B)-1), "")</f>
        <v>#REF!</v>
      </c>
      <c r="B2" s="11" t="e" cm="1">
        <f t="array" ref="B2">_xlfn._xlws.FILTER(总表!#REF!, ISNUMBER(SEARCH("TC 59/SC 2", 总表!B:B)))</f>
        <v>#REF!</v>
      </c>
      <c r="C2" s="11" t="e" cm="1">
        <f t="array" ref="C2">_xlfn._xlws.FILTER(总表!#REF!, ISNUMBER(SEARCH("TC 59/SC 2", 总表!B:B)))</f>
        <v>#REF!</v>
      </c>
      <c r="D2" s="10" t="e" cm="1">
        <f t="array" ref="D2">_xlfn._xlws.FILTER(总表!#REF!, ISNUMBER(SEARCH("TC 59/SC 2", 总表!B:B)))</f>
        <v>#REF!</v>
      </c>
      <c r="E2" s="10" t="e" cm="1">
        <f t="array" ref="E2">_xlfn._xlws.FILTER(总表!#REF!, ISNUMBER(SEARCH("TC 59/SC 2", 总表!B:B)))</f>
        <v>#REF!</v>
      </c>
      <c r="F2" s="10" t="e" cm="1" vm="1">
        <f t="array" ref="F2">_xlfn._xlws.FILTER(总表!B:B, ISNUMBER(SEARCH("TC 59/SC 2", 总表!B:B)))</f>
        <v>#VALUE!</v>
      </c>
    </row>
  </sheetData>
  <sheetProtection formatCells="0" formatColumns="0" formatRows="0" sort="0" autoFilter="0" pivotTables="0"/>
  <phoneticPr fontId="1" type="noConversion"/>
  <conditionalFormatting sqref="A1:F24">
    <cfRule type="expression" dxfId="1" priority="1">
      <formula>OR(ROW()=1, NOT(ISBLANK(INDEX($B:$B, ROW()))))</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799F-5418-4347-B6AE-D5160A9C64E2}">
  <sheetPr>
    <tabColor theme="9" tint="0.59999389629810485"/>
  </sheetPr>
  <dimension ref="A1:F49"/>
  <sheetViews>
    <sheetView topLeftCell="A12" workbookViewId="0">
      <selection activeCell="F9" sqref="F9"/>
    </sheetView>
  </sheetViews>
  <sheetFormatPr baseColWidth="10" defaultColWidth="8.83203125" defaultRowHeight="18"/>
  <cols>
    <col min="1" max="1" width="9" style="11" customWidth="1"/>
    <col min="2" max="2" width="26.5" style="11" customWidth="1"/>
    <col min="3" max="3" width="21" style="11" customWidth="1"/>
    <col min="4" max="4" width="11.6640625" style="10" customWidth="1"/>
    <col min="5" max="5" width="58.5" style="10" customWidth="1"/>
    <col min="6" max="6" width="78.5" style="10" customWidth="1"/>
  </cols>
  <sheetData>
    <row r="1" spans="1:6">
      <c r="A1" s="32" t="s">
        <v>933</v>
      </c>
      <c r="B1" s="32" t="s">
        <v>955</v>
      </c>
      <c r="C1" s="32" t="s">
        <v>932</v>
      </c>
      <c r="D1" s="32" t="s">
        <v>879</v>
      </c>
      <c r="E1" s="32" t="s">
        <v>880</v>
      </c>
      <c r="F1" s="32" t="s">
        <v>882</v>
      </c>
    </row>
    <row r="2" spans="1:6">
      <c r="A2" s="11" t="e" cm="1">
        <f t="array" ref="A2">IF(B2&lt;&gt;"", _xlfn.SEQUENCE(COUNTA(B:B)-1), "")</f>
        <v>#REF!</v>
      </c>
      <c r="B2" s="11" t="e" cm="1">
        <f t="array" ref="B2">_xlfn._xlws.FILTER(总表!#REF!, ISNUMBER(SEARCH("TC 59/SC 13", 总表!B:B)))</f>
        <v>#REF!</v>
      </c>
      <c r="C2" s="11" t="e" cm="1">
        <f t="array" ref="C2">_xlfn._xlws.FILTER(总表!#REF!, ISNUMBER(SEARCH("TC 59/SC 13", 总表!B:B)))</f>
        <v>#REF!</v>
      </c>
      <c r="D2" s="10" t="e" cm="1">
        <f t="array" ref="D2">_xlfn._xlws.FILTER(总表!#REF!, ISNUMBER(SEARCH("TC 59/SC 13", 总表!B:B)))</f>
        <v>#REF!</v>
      </c>
      <c r="E2" s="10" t="e" cm="1">
        <f t="array" ref="E2">_xlfn._xlws.FILTER(总表!#REF!, ISNUMBER(SEARCH("TC 59/SC 13", 总表!B:B)))</f>
        <v>#REF!</v>
      </c>
      <c r="F2" s="10" t="e" cm="1" vm="1">
        <f t="array" ref="F2">_xlfn._xlws.FILTER(总表!B:B, ISNUMBER(SEARCH("TC 59/SC 13", 总表!B:B)))</f>
        <v>#VALUE!</v>
      </c>
    </row>
    <row r="49" spans="6:6" ht="18.75" customHeight="1">
      <c r="F49" s="34"/>
    </row>
  </sheetData>
  <sheetProtection formatCells="0" formatColumns="0" formatRows="0" sort="0" autoFilter="0" pivotTables="0"/>
  <phoneticPr fontId="1" type="noConversion"/>
  <conditionalFormatting sqref="A1:F1048576">
    <cfRule type="expression" dxfId="0" priority="1">
      <formula>OR(ROW()=1, NOT(ISBLANK(INDEX($B:$B, ROW()))))</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5631A-DCC0-4B45-B691-A99FF9080737}">
  <sheetPr codeName="Sheet3">
    <tabColor theme="0" tint="-0.499984740745262"/>
  </sheetPr>
  <dimension ref="A1:AF50"/>
  <sheetViews>
    <sheetView zoomScale="68" zoomScaleNormal="68" workbookViewId="0">
      <pane xSplit="1" topLeftCell="B1" activePane="topRight" state="frozen"/>
      <selection pane="topRight" activeCell="F57" sqref="F57"/>
    </sheetView>
  </sheetViews>
  <sheetFormatPr baseColWidth="10" defaultColWidth="8.83203125" defaultRowHeight="15"/>
  <cols>
    <col min="1" max="1" width="15.6640625" style="2" customWidth="1"/>
    <col min="2" max="2" width="8.83203125" customWidth="1"/>
    <col min="3" max="3" width="9.1640625" customWidth="1"/>
    <col min="4" max="4" width="35" customWidth="1"/>
    <col min="5" max="5" width="15.5" customWidth="1"/>
    <col min="6" max="6" width="37" customWidth="1"/>
    <col min="7" max="12" width="20" bestFit="1" customWidth="1"/>
    <col min="13" max="13" width="35.33203125" customWidth="1"/>
    <col min="14" max="26" width="20" bestFit="1" customWidth="1"/>
    <col min="27" max="27" width="67.33203125" customWidth="1"/>
    <col min="28" max="28" width="81.1640625" customWidth="1"/>
    <col min="29" max="31" width="20" bestFit="1" customWidth="1"/>
    <col min="32" max="32" width="82.1640625" customWidth="1"/>
  </cols>
  <sheetData>
    <row r="1" spans="1:3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s="2" t="s">
        <v>32</v>
      </c>
      <c r="B2" t="s">
        <v>33</v>
      </c>
      <c r="C2" t="s">
        <v>34</v>
      </c>
      <c r="D2" s="1" t="s">
        <v>35</v>
      </c>
      <c r="E2" t="s">
        <v>36</v>
      </c>
      <c r="F2" t="s">
        <v>37</v>
      </c>
      <c r="G2" t="s">
        <v>38</v>
      </c>
      <c r="H2" t="s">
        <v>39</v>
      </c>
      <c r="I2" s="1" t="s">
        <v>40</v>
      </c>
      <c r="J2" t="s">
        <v>41</v>
      </c>
      <c r="K2" t="s">
        <v>42</v>
      </c>
      <c r="L2" t="s">
        <v>43</v>
      </c>
      <c r="M2" t="s">
        <v>43</v>
      </c>
      <c r="N2" s="1" t="s">
        <v>44</v>
      </c>
      <c r="O2" t="s">
        <v>45</v>
      </c>
      <c r="P2" t="s">
        <v>46</v>
      </c>
      <c r="Q2" s="1" t="s">
        <v>47</v>
      </c>
      <c r="R2" t="s">
        <v>48</v>
      </c>
      <c r="S2" t="s">
        <v>49</v>
      </c>
      <c r="T2" t="s">
        <v>50</v>
      </c>
      <c r="U2" s="1" t="s">
        <v>51</v>
      </c>
      <c r="V2" t="s">
        <v>52</v>
      </c>
      <c r="W2" t="s">
        <v>53</v>
      </c>
      <c r="X2" t="s">
        <v>54</v>
      </c>
      <c r="Y2" t="s">
        <v>55</v>
      </c>
      <c r="Z2" t="s">
        <v>56</v>
      </c>
      <c r="AA2" t="s">
        <v>57</v>
      </c>
      <c r="AB2" t="s">
        <v>58</v>
      </c>
      <c r="AC2" t="s">
        <v>59</v>
      </c>
      <c r="AD2" t="s">
        <v>60</v>
      </c>
      <c r="AE2" t="s">
        <v>61</v>
      </c>
    </row>
    <row r="3" spans="1:32">
      <c r="A3" s="2" t="s">
        <v>62</v>
      </c>
      <c r="B3" t="s">
        <v>33</v>
      </c>
      <c r="C3" t="s">
        <v>63</v>
      </c>
      <c r="D3" t="s">
        <v>64</v>
      </c>
      <c r="E3" t="s">
        <v>65</v>
      </c>
      <c r="F3" t="s">
        <v>66</v>
      </c>
      <c r="G3" t="s">
        <v>67</v>
      </c>
      <c r="H3" t="s">
        <v>68</v>
      </c>
      <c r="I3" s="1" t="s">
        <v>69</v>
      </c>
      <c r="J3" t="s">
        <v>70</v>
      </c>
      <c r="K3" t="s">
        <v>71</v>
      </c>
      <c r="L3" t="s">
        <v>43</v>
      </c>
      <c r="M3" t="s">
        <v>72</v>
      </c>
      <c r="N3" s="1" t="s">
        <v>73</v>
      </c>
      <c r="O3" t="s">
        <v>74</v>
      </c>
      <c r="P3" t="s">
        <v>75</v>
      </c>
      <c r="Q3" s="1" t="s">
        <v>76</v>
      </c>
      <c r="R3" t="s">
        <v>77</v>
      </c>
      <c r="S3" t="s">
        <v>78</v>
      </c>
      <c r="T3" t="s">
        <v>79</v>
      </c>
      <c r="U3" t="s">
        <v>80</v>
      </c>
      <c r="V3" t="s">
        <v>81</v>
      </c>
      <c r="W3" t="s">
        <v>82</v>
      </c>
      <c r="X3" t="s">
        <v>54</v>
      </c>
      <c r="Y3" t="s">
        <v>83</v>
      </c>
      <c r="Z3" t="s">
        <v>77</v>
      </c>
      <c r="AA3" t="s">
        <v>60</v>
      </c>
      <c r="AB3" t="s">
        <v>84</v>
      </c>
      <c r="AE3" t="s">
        <v>85</v>
      </c>
      <c r="AF3" t="s">
        <v>86</v>
      </c>
    </row>
    <row r="4" spans="1:32" ht="15" customHeight="1">
      <c r="A4" s="2" t="s">
        <v>87</v>
      </c>
      <c r="B4" t="s">
        <v>88</v>
      </c>
      <c r="C4" t="s">
        <v>34</v>
      </c>
      <c r="D4" s="1" t="s">
        <v>89</v>
      </c>
      <c r="E4" t="s">
        <v>90</v>
      </c>
      <c r="F4" t="s">
        <v>91</v>
      </c>
      <c r="G4" t="s">
        <v>92</v>
      </c>
      <c r="H4" t="s">
        <v>93</v>
      </c>
      <c r="I4" s="1" t="s">
        <v>94</v>
      </c>
      <c r="J4" t="s">
        <v>741</v>
      </c>
      <c r="K4" s="1" t="s">
        <v>95</v>
      </c>
      <c r="L4" t="s">
        <v>43</v>
      </c>
      <c r="M4" t="s">
        <v>72</v>
      </c>
      <c r="N4" s="1" t="s">
        <v>96</v>
      </c>
      <c r="O4" t="s">
        <v>74</v>
      </c>
      <c r="P4" s="9" t="s">
        <v>97</v>
      </c>
      <c r="Q4" s="1" t="s">
        <v>98</v>
      </c>
      <c r="R4" t="s">
        <v>99</v>
      </c>
      <c r="S4" t="s">
        <v>100</v>
      </c>
      <c r="T4" t="s">
        <v>101</v>
      </c>
      <c r="U4" s="1" t="s">
        <v>102</v>
      </c>
      <c r="V4" t="s">
        <v>103</v>
      </c>
      <c r="W4" t="s">
        <v>53</v>
      </c>
      <c r="X4" t="s">
        <v>54</v>
      </c>
      <c r="Y4" t="s">
        <v>104</v>
      </c>
      <c r="Z4" t="s">
        <v>105</v>
      </c>
      <c r="AA4" t="s">
        <v>106</v>
      </c>
      <c r="AB4" t="s">
        <v>107</v>
      </c>
      <c r="AF4" t="s">
        <v>108</v>
      </c>
    </row>
    <row r="5" spans="1:32">
      <c r="A5" s="2" t="s">
        <v>109</v>
      </c>
      <c r="B5" t="s">
        <v>33</v>
      </c>
      <c r="C5" t="s">
        <v>34</v>
      </c>
      <c r="D5" s="1" t="s">
        <v>110</v>
      </c>
      <c r="E5" t="s">
        <v>111</v>
      </c>
      <c r="F5" t="s">
        <v>112</v>
      </c>
      <c r="G5" t="s">
        <v>113</v>
      </c>
      <c r="H5" t="s">
        <v>114</v>
      </c>
      <c r="I5" s="1" t="s">
        <v>115</v>
      </c>
      <c r="J5" t="s">
        <v>742</v>
      </c>
      <c r="K5" s="1" t="s">
        <v>116</v>
      </c>
      <c r="L5" t="s">
        <v>43</v>
      </c>
      <c r="M5" t="s">
        <v>43</v>
      </c>
      <c r="N5" s="1" t="s">
        <v>73</v>
      </c>
      <c r="O5" t="s">
        <v>74</v>
      </c>
      <c r="P5" t="s">
        <v>117</v>
      </c>
      <c r="Q5" s="1" t="s">
        <v>118</v>
      </c>
      <c r="R5" t="s">
        <v>119</v>
      </c>
      <c r="S5" t="s">
        <v>120</v>
      </c>
      <c r="T5" t="s">
        <v>121</v>
      </c>
      <c r="U5" s="1" t="s">
        <v>122</v>
      </c>
      <c r="V5" t="s">
        <v>123</v>
      </c>
      <c r="W5" t="s">
        <v>53</v>
      </c>
      <c r="X5" t="s">
        <v>54</v>
      </c>
      <c r="Y5" t="s">
        <v>124</v>
      </c>
      <c r="Z5" t="s">
        <v>125</v>
      </c>
      <c r="AA5" t="s">
        <v>126</v>
      </c>
      <c r="AB5" t="s">
        <v>127</v>
      </c>
      <c r="AC5" t="s">
        <v>128</v>
      </c>
      <c r="AD5" t="s">
        <v>129</v>
      </c>
      <c r="AF5" t="s">
        <v>130</v>
      </c>
    </row>
    <row r="6" spans="1:32" s="4" customFormat="1">
      <c r="A6" s="3" t="s">
        <v>743</v>
      </c>
      <c r="B6" s="4" t="s">
        <v>33</v>
      </c>
      <c r="C6" s="4" t="s">
        <v>34</v>
      </c>
      <c r="D6" s="5" t="s">
        <v>744</v>
      </c>
      <c r="E6" s="4" t="s">
        <v>90</v>
      </c>
      <c r="F6" s="4" t="s">
        <v>415</v>
      </c>
      <c r="G6" s="4" t="s">
        <v>745</v>
      </c>
      <c r="H6" s="4" t="s">
        <v>746</v>
      </c>
      <c r="I6" s="5" t="s">
        <v>418</v>
      </c>
      <c r="J6" s="4" t="s">
        <v>742</v>
      </c>
      <c r="K6" s="4" t="s">
        <v>747</v>
      </c>
      <c r="L6" s="4" t="s">
        <v>43</v>
      </c>
      <c r="M6" s="4" t="s">
        <v>72</v>
      </c>
      <c r="N6" s="5" t="s">
        <v>234</v>
      </c>
      <c r="O6" s="4" t="s">
        <v>74</v>
      </c>
      <c r="P6" s="4" t="s">
        <v>748</v>
      </c>
      <c r="Q6" s="5" t="s">
        <v>749</v>
      </c>
      <c r="R6" s="4" t="s">
        <v>750</v>
      </c>
      <c r="S6" s="4" t="s">
        <v>310</v>
      </c>
      <c r="T6" s="4" t="s">
        <v>50</v>
      </c>
      <c r="U6" s="5" t="s">
        <v>751</v>
      </c>
      <c r="V6" s="4" t="s">
        <v>752</v>
      </c>
      <c r="W6" s="4" t="s">
        <v>53</v>
      </c>
      <c r="X6" s="4" t="s">
        <v>54</v>
      </c>
      <c r="Y6" s="4" t="s">
        <v>147</v>
      </c>
      <c r="Z6" s="4" t="s">
        <v>753</v>
      </c>
      <c r="AB6" s="4" t="s">
        <v>754</v>
      </c>
      <c r="AC6" s="4" t="s">
        <v>755</v>
      </c>
      <c r="AD6" s="4" t="s">
        <v>756</v>
      </c>
      <c r="AE6" s="4" t="s">
        <v>757</v>
      </c>
    </row>
    <row r="7" spans="1:32" s="4" customFormat="1">
      <c r="A7" s="3" t="s">
        <v>131</v>
      </c>
      <c r="B7" s="4" t="s">
        <v>33</v>
      </c>
      <c r="C7" s="4" t="s">
        <v>34</v>
      </c>
      <c r="D7" s="5" t="s">
        <v>132</v>
      </c>
      <c r="E7" s="4" t="s">
        <v>90</v>
      </c>
      <c r="F7" s="4" t="s">
        <v>133</v>
      </c>
      <c r="G7" s="4" t="s">
        <v>134</v>
      </c>
      <c r="H7" s="4" t="s">
        <v>135</v>
      </c>
      <c r="I7" s="5" t="s">
        <v>136</v>
      </c>
      <c r="J7" s="4" t="s">
        <v>137</v>
      </c>
      <c r="K7" s="4" t="s">
        <v>138</v>
      </c>
      <c r="L7" s="4" t="s">
        <v>43</v>
      </c>
      <c r="M7" s="4" t="s">
        <v>43</v>
      </c>
      <c r="N7" s="5" t="s">
        <v>139</v>
      </c>
      <c r="O7" s="4" t="s">
        <v>74</v>
      </c>
      <c r="P7" s="4" t="s">
        <v>140</v>
      </c>
      <c r="Q7" s="5" t="s">
        <v>141</v>
      </c>
      <c r="R7" s="4" t="s">
        <v>142</v>
      </c>
      <c r="S7" s="4" t="s">
        <v>143</v>
      </c>
      <c r="T7" s="4" t="s">
        <v>144</v>
      </c>
      <c r="U7" s="5" t="s">
        <v>145</v>
      </c>
      <c r="V7" s="4" t="s">
        <v>146</v>
      </c>
      <c r="W7" s="4" t="s">
        <v>53</v>
      </c>
      <c r="X7" s="4" t="s">
        <v>54</v>
      </c>
      <c r="Y7" s="4" t="s">
        <v>147</v>
      </c>
      <c r="Z7" s="4" t="s">
        <v>148</v>
      </c>
      <c r="AA7" s="4" t="s">
        <v>149</v>
      </c>
      <c r="AB7" s="4" t="s">
        <v>150</v>
      </c>
      <c r="AC7" s="4" t="s">
        <v>151</v>
      </c>
      <c r="AD7" s="4" t="s">
        <v>152</v>
      </c>
      <c r="AE7" s="4" t="s">
        <v>60</v>
      </c>
      <c r="AF7" s="4" t="s">
        <v>60</v>
      </c>
    </row>
    <row r="8" spans="1:32">
      <c r="A8" s="2" t="s">
        <v>153</v>
      </c>
      <c r="B8" t="s">
        <v>33</v>
      </c>
      <c r="C8" t="s">
        <v>63</v>
      </c>
      <c r="D8" t="s">
        <v>154</v>
      </c>
      <c r="E8" t="s">
        <v>90</v>
      </c>
      <c r="F8" t="s">
        <v>155</v>
      </c>
      <c r="G8" t="s">
        <v>134</v>
      </c>
      <c r="H8" t="s">
        <v>156</v>
      </c>
      <c r="I8" s="1" t="s">
        <v>157</v>
      </c>
      <c r="J8" t="s">
        <v>137</v>
      </c>
      <c r="K8" s="1" t="s">
        <v>158</v>
      </c>
      <c r="L8" t="s">
        <v>72</v>
      </c>
      <c r="M8" t="s">
        <v>72</v>
      </c>
      <c r="N8" s="1" t="s">
        <v>96</v>
      </c>
      <c r="O8" t="s">
        <v>74</v>
      </c>
      <c r="P8" t="s">
        <v>159</v>
      </c>
      <c r="Q8" s="1" t="s">
        <v>158</v>
      </c>
      <c r="R8" t="s">
        <v>160</v>
      </c>
      <c r="S8" t="s">
        <v>161</v>
      </c>
      <c r="T8" t="s">
        <v>162</v>
      </c>
      <c r="U8" s="1" t="s">
        <v>163</v>
      </c>
      <c r="V8" t="s">
        <v>164</v>
      </c>
      <c r="W8" t="s">
        <v>53</v>
      </c>
      <c r="X8" t="s">
        <v>54</v>
      </c>
      <c r="Y8" t="s">
        <v>124</v>
      </c>
      <c r="Z8" t="s">
        <v>165</v>
      </c>
      <c r="AA8" t="s">
        <v>60</v>
      </c>
      <c r="AB8" t="s">
        <v>166</v>
      </c>
      <c r="AC8" t="s">
        <v>167</v>
      </c>
      <c r="AD8" t="s">
        <v>60</v>
      </c>
      <c r="AE8" t="s">
        <v>168</v>
      </c>
      <c r="AF8" t="s">
        <v>60</v>
      </c>
    </row>
    <row r="9" spans="1:32">
      <c r="A9" s="2" t="s">
        <v>169</v>
      </c>
      <c r="B9" t="s">
        <v>33</v>
      </c>
      <c r="C9" t="s">
        <v>34</v>
      </c>
      <c r="D9" s="1" t="s">
        <v>170</v>
      </c>
      <c r="E9" t="s">
        <v>36</v>
      </c>
      <c r="F9" t="s">
        <v>171</v>
      </c>
      <c r="G9" t="s">
        <v>172</v>
      </c>
      <c r="H9" t="s">
        <v>173</v>
      </c>
      <c r="I9" s="1" t="s">
        <v>174</v>
      </c>
      <c r="J9" t="s">
        <v>741</v>
      </c>
      <c r="K9" s="1" t="s">
        <v>175</v>
      </c>
      <c r="L9" t="s">
        <v>43</v>
      </c>
      <c r="M9" t="s">
        <v>43</v>
      </c>
      <c r="N9" s="1" t="s">
        <v>176</v>
      </c>
      <c r="O9" t="s">
        <v>177</v>
      </c>
      <c r="P9" t="s">
        <v>178</v>
      </c>
      <c r="Q9" s="1" t="s">
        <v>175</v>
      </c>
      <c r="R9" t="s">
        <v>179</v>
      </c>
      <c r="S9" t="s">
        <v>180</v>
      </c>
      <c r="T9" t="s">
        <v>181</v>
      </c>
      <c r="U9" s="1" t="s">
        <v>182</v>
      </c>
      <c r="V9" t="s">
        <v>183</v>
      </c>
      <c r="W9" t="s">
        <v>184</v>
      </c>
      <c r="X9" t="s">
        <v>54</v>
      </c>
      <c r="Y9" t="s">
        <v>83</v>
      </c>
      <c r="Z9" t="s">
        <v>185</v>
      </c>
      <c r="AB9" t="s">
        <v>186</v>
      </c>
      <c r="AC9" t="s">
        <v>187</v>
      </c>
      <c r="AD9" t="s">
        <v>188</v>
      </c>
      <c r="AE9" t="s">
        <v>189</v>
      </c>
    </row>
    <row r="10" spans="1:32">
      <c r="A10" s="2" t="s">
        <v>190</v>
      </c>
      <c r="B10" t="s">
        <v>33</v>
      </c>
      <c r="C10" t="s">
        <v>34</v>
      </c>
      <c r="D10" t="s">
        <v>191</v>
      </c>
      <c r="E10" t="s">
        <v>90</v>
      </c>
      <c r="F10" t="s">
        <v>192</v>
      </c>
      <c r="G10" t="s">
        <v>193</v>
      </c>
      <c r="H10" t="s">
        <v>194</v>
      </c>
      <c r="I10" s="1" t="s">
        <v>195</v>
      </c>
      <c r="J10" t="s">
        <v>742</v>
      </c>
      <c r="K10" s="1" t="s">
        <v>196</v>
      </c>
      <c r="L10" t="s">
        <v>72</v>
      </c>
      <c r="M10" t="s">
        <v>72</v>
      </c>
      <c r="N10" s="1" t="s">
        <v>197</v>
      </c>
      <c r="O10" t="s">
        <v>74</v>
      </c>
      <c r="P10" t="s">
        <v>198</v>
      </c>
      <c r="Q10" s="1" t="s">
        <v>199</v>
      </c>
      <c r="R10" t="s">
        <v>200</v>
      </c>
      <c r="S10" t="s">
        <v>78</v>
      </c>
      <c r="T10" t="s">
        <v>201</v>
      </c>
      <c r="U10" s="1" t="s">
        <v>202</v>
      </c>
      <c r="V10" t="s">
        <v>203</v>
      </c>
      <c r="W10" t="s">
        <v>82</v>
      </c>
      <c r="X10" t="s">
        <v>54</v>
      </c>
      <c r="Y10" t="s">
        <v>147</v>
      </c>
      <c r="Z10" t="s">
        <v>200</v>
      </c>
      <c r="AA10" t="s">
        <v>204</v>
      </c>
      <c r="AB10" t="s">
        <v>205</v>
      </c>
      <c r="AC10" t="s">
        <v>206</v>
      </c>
      <c r="AD10" t="s">
        <v>207</v>
      </c>
      <c r="AE10" t="s">
        <v>208</v>
      </c>
      <c r="AF10" t="s">
        <v>60</v>
      </c>
    </row>
    <row r="11" spans="1:32">
      <c r="A11" s="2" t="s">
        <v>209</v>
      </c>
      <c r="B11" t="s">
        <v>88</v>
      </c>
      <c r="C11" t="s">
        <v>34</v>
      </c>
      <c r="D11" s="1" t="s">
        <v>210</v>
      </c>
      <c r="E11" t="s">
        <v>90</v>
      </c>
      <c r="F11" t="s">
        <v>211</v>
      </c>
      <c r="G11" t="s">
        <v>212</v>
      </c>
      <c r="H11" t="s">
        <v>213</v>
      </c>
      <c r="I11" s="1" t="s">
        <v>214</v>
      </c>
      <c r="J11" t="s">
        <v>742</v>
      </c>
      <c r="K11" t="s">
        <v>215</v>
      </c>
      <c r="L11" t="s">
        <v>72</v>
      </c>
      <c r="M11" t="s">
        <v>72</v>
      </c>
      <c r="N11" s="1" t="s">
        <v>96</v>
      </c>
      <c r="O11" t="s">
        <v>74</v>
      </c>
      <c r="P11" t="s">
        <v>216</v>
      </c>
      <c r="Q11" s="1" t="s">
        <v>217</v>
      </c>
      <c r="R11" t="s">
        <v>218</v>
      </c>
      <c r="S11" t="s">
        <v>78</v>
      </c>
      <c r="T11" t="s">
        <v>219</v>
      </c>
      <c r="U11" s="1" t="s">
        <v>220</v>
      </c>
      <c r="V11" t="s">
        <v>221</v>
      </c>
      <c r="W11" t="s">
        <v>53</v>
      </c>
      <c r="X11" t="s">
        <v>54</v>
      </c>
      <c r="Y11" t="s">
        <v>147</v>
      </c>
      <c r="Z11" t="s">
        <v>222</v>
      </c>
      <c r="AA11" t="s">
        <v>60</v>
      </c>
      <c r="AB11" t="s">
        <v>223</v>
      </c>
      <c r="AC11" t="s">
        <v>224</v>
      </c>
      <c r="AD11" t="s">
        <v>225</v>
      </c>
      <c r="AE11" t="s">
        <v>226</v>
      </c>
      <c r="AF11" t="s">
        <v>227</v>
      </c>
    </row>
    <row r="12" spans="1:32">
      <c r="A12" s="2" t="s">
        <v>228</v>
      </c>
      <c r="B12" t="s">
        <v>88</v>
      </c>
      <c r="C12" t="s">
        <v>34</v>
      </c>
      <c r="D12" s="1" t="s">
        <v>229</v>
      </c>
      <c r="E12" t="s">
        <v>230</v>
      </c>
      <c r="F12" t="s">
        <v>231</v>
      </c>
      <c r="G12" t="s">
        <v>232</v>
      </c>
      <c r="H12" t="s">
        <v>232</v>
      </c>
      <c r="I12" s="1" t="s">
        <v>174</v>
      </c>
      <c r="J12" t="s">
        <v>741</v>
      </c>
      <c r="K12" s="1" t="s">
        <v>233</v>
      </c>
      <c r="L12" t="s">
        <v>43</v>
      </c>
      <c r="M12" t="s">
        <v>43</v>
      </c>
      <c r="N12" s="1" t="s">
        <v>234</v>
      </c>
      <c r="O12" t="s">
        <v>74</v>
      </c>
      <c r="P12" t="s">
        <v>235</v>
      </c>
      <c r="Q12" s="1" t="s">
        <v>233</v>
      </c>
      <c r="R12" t="s">
        <v>236</v>
      </c>
      <c r="S12" t="s">
        <v>100</v>
      </c>
      <c r="T12" t="s">
        <v>237</v>
      </c>
      <c r="U12" s="1" t="s">
        <v>238</v>
      </c>
      <c r="V12" t="s">
        <v>239</v>
      </c>
      <c r="W12" t="s">
        <v>53</v>
      </c>
      <c r="X12" t="s">
        <v>54</v>
      </c>
      <c r="Y12" t="s">
        <v>124</v>
      </c>
      <c r="Z12" t="s">
        <v>240</v>
      </c>
      <c r="AA12" t="s">
        <v>60</v>
      </c>
      <c r="AB12" t="s">
        <v>241</v>
      </c>
      <c r="AC12" t="s">
        <v>242</v>
      </c>
      <c r="AD12" t="s">
        <v>243</v>
      </c>
      <c r="AE12" t="s">
        <v>244</v>
      </c>
      <c r="AF12" t="s">
        <v>245</v>
      </c>
    </row>
    <row r="13" spans="1:32" s="4" customFormat="1">
      <c r="A13" s="3" t="s">
        <v>758</v>
      </c>
      <c r="B13" s="4" t="s">
        <v>33</v>
      </c>
      <c r="C13" s="4" t="s">
        <v>34</v>
      </c>
      <c r="D13" s="4" t="s">
        <v>759</v>
      </c>
      <c r="E13" s="4" t="s">
        <v>36</v>
      </c>
      <c r="F13" s="4" t="s">
        <v>453</v>
      </c>
      <c r="G13" s="4" t="s">
        <v>454</v>
      </c>
      <c r="H13" s="4" t="s">
        <v>760</v>
      </c>
      <c r="I13" s="5" t="s">
        <v>761</v>
      </c>
      <c r="J13" s="4" t="s">
        <v>741</v>
      </c>
      <c r="K13" s="4" t="s">
        <v>762</v>
      </c>
      <c r="L13" s="4" t="s">
        <v>72</v>
      </c>
      <c r="M13" s="4" t="s">
        <v>43</v>
      </c>
      <c r="N13" s="5" t="s">
        <v>400</v>
      </c>
      <c r="O13" s="4" t="s">
        <v>74</v>
      </c>
      <c r="P13" s="4" t="s">
        <v>763</v>
      </c>
      <c r="Q13" s="5" t="s">
        <v>764</v>
      </c>
      <c r="R13" s="4" t="s">
        <v>765</v>
      </c>
      <c r="S13" s="4" t="s">
        <v>78</v>
      </c>
      <c r="T13" s="4" t="s">
        <v>766</v>
      </c>
      <c r="U13" s="5" t="s">
        <v>595</v>
      </c>
      <c r="V13" s="4" t="s">
        <v>767</v>
      </c>
      <c r="W13" s="4" t="s">
        <v>82</v>
      </c>
      <c r="X13" s="4" t="s">
        <v>54</v>
      </c>
      <c r="Y13" s="4" t="s">
        <v>83</v>
      </c>
      <c r="Z13" s="4" t="s">
        <v>768</v>
      </c>
      <c r="AA13" s="4" t="s">
        <v>60</v>
      </c>
      <c r="AB13" s="4" t="s">
        <v>60</v>
      </c>
      <c r="AC13" s="4" t="s">
        <v>769</v>
      </c>
      <c r="AD13" s="4" t="s">
        <v>770</v>
      </c>
      <c r="AE13" s="4" t="s">
        <v>771</v>
      </c>
      <c r="AF13" s="4" t="s">
        <v>772</v>
      </c>
    </row>
    <row r="14" spans="1:32">
      <c r="A14" s="2" t="s">
        <v>246</v>
      </c>
      <c r="B14" t="s">
        <v>88</v>
      </c>
      <c r="C14" t="s">
        <v>34</v>
      </c>
      <c r="D14" s="1" t="s">
        <v>247</v>
      </c>
      <c r="E14" t="s">
        <v>90</v>
      </c>
      <c r="F14" t="s">
        <v>248</v>
      </c>
      <c r="G14" t="s">
        <v>249</v>
      </c>
      <c r="H14" t="s">
        <v>250</v>
      </c>
      <c r="I14" s="1" t="s">
        <v>251</v>
      </c>
      <c r="J14" t="s">
        <v>252</v>
      </c>
      <c r="K14" s="1" t="s">
        <v>253</v>
      </c>
      <c r="L14" t="s">
        <v>72</v>
      </c>
      <c r="M14" t="s">
        <v>72</v>
      </c>
      <c r="N14" s="1" t="s">
        <v>176</v>
      </c>
      <c r="O14" t="s">
        <v>74</v>
      </c>
      <c r="P14" t="s">
        <v>254</v>
      </c>
      <c r="Q14" s="1" t="s">
        <v>253</v>
      </c>
      <c r="R14" t="s">
        <v>255</v>
      </c>
      <c r="S14" t="s">
        <v>256</v>
      </c>
      <c r="T14" t="s">
        <v>121</v>
      </c>
      <c r="U14" s="1" t="s">
        <v>257</v>
      </c>
      <c r="V14" t="s">
        <v>123</v>
      </c>
      <c r="W14" t="s">
        <v>184</v>
      </c>
      <c r="X14" t="s">
        <v>54</v>
      </c>
      <c r="Y14" t="s">
        <v>124</v>
      </c>
      <c r="Z14" t="s">
        <v>255</v>
      </c>
      <c r="AA14" t="s">
        <v>60</v>
      </c>
      <c r="AB14" t="s">
        <v>258</v>
      </c>
      <c r="AC14" t="s">
        <v>259</v>
      </c>
      <c r="AD14" t="s">
        <v>260</v>
      </c>
      <c r="AE14" t="s">
        <v>261</v>
      </c>
      <c r="AF14" t="s">
        <v>262</v>
      </c>
    </row>
    <row r="15" spans="1:32">
      <c r="A15" s="2" t="s">
        <v>263</v>
      </c>
      <c r="B15" t="s">
        <v>33</v>
      </c>
      <c r="C15" t="s">
        <v>34</v>
      </c>
      <c r="D15" s="1" t="s">
        <v>264</v>
      </c>
      <c r="E15" t="s">
        <v>90</v>
      </c>
      <c r="F15" t="s">
        <v>265</v>
      </c>
      <c r="G15" t="s">
        <v>266</v>
      </c>
      <c r="H15" t="s">
        <v>267</v>
      </c>
      <c r="I15" s="1" t="s">
        <v>268</v>
      </c>
      <c r="J15" t="s">
        <v>741</v>
      </c>
      <c r="K15" s="1" t="s">
        <v>269</v>
      </c>
      <c r="L15" t="s">
        <v>43</v>
      </c>
      <c r="M15" t="s">
        <v>43</v>
      </c>
      <c r="N15" s="1" t="s">
        <v>270</v>
      </c>
      <c r="O15" t="s">
        <v>74</v>
      </c>
      <c r="P15" t="s">
        <v>271</v>
      </c>
      <c r="Q15" s="1" t="s">
        <v>269</v>
      </c>
      <c r="R15" t="s">
        <v>272</v>
      </c>
      <c r="S15" t="s">
        <v>78</v>
      </c>
      <c r="T15" t="s">
        <v>273</v>
      </c>
      <c r="U15" s="1" t="s">
        <v>274</v>
      </c>
      <c r="V15" t="s">
        <v>275</v>
      </c>
      <c r="W15" t="s">
        <v>53</v>
      </c>
      <c r="X15" t="s">
        <v>54</v>
      </c>
      <c r="Y15" t="s">
        <v>83</v>
      </c>
      <c r="Z15" t="s">
        <v>276</v>
      </c>
      <c r="AA15" t="s">
        <v>277</v>
      </c>
      <c r="AB15" t="s">
        <v>278</v>
      </c>
      <c r="AC15" t="s">
        <v>279</v>
      </c>
      <c r="AD15" t="s">
        <v>280</v>
      </c>
      <c r="AE15" t="s">
        <v>281</v>
      </c>
      <c r="AF15" t="s">
        <v>282</v>
      </c>
    </row>
    <row r="16" spans="1:32" s="4" customFormat="1">
      <c r="A16" s="3" t="s">
        <v>773</v>
      </c>
      <c r="B16" s="4" t="s">
        <v>33</v>
      </c>
      <c r="C16" s="4" t="s">
        <v>34</v>
      </c>
      <c r="D16" s="5" t="s">
        <v>774</v>
      </c>
      <c r="E16" s="4" t="s">
        <v>90</v>
      </c>
      <c r="F16" s="4" t="s">
        <v>286</v>
      </c>
      <c r="G16" s="4" t="s">
        <v>305</v>
      </c>
      <c r="H16" s="4" t="s">
        <v>775</v>
      </c>
      <c r="I16" s="5" t="s">
        <v>289</v>
      </c>
      <c r="J16" s="4" t="s">
        <v>742</v>
      </c>
      <c r="K16" s="4" t="s">
        <v>290</v>
      </c>
      <c r="L16" s="4" t="s">
        <v>43</v>
      </c>
      <c r="M16" s="4" t="s">
        <v>43</v>
      </c>
      <c r="N16" s="5" t="s">
        <v>139</v>
      </c>
      <c r="O16" s="4" t="s">
        <v>74</v>
      </c>
      <c r="P16" s="4" t="s">
        <v>776</v>
      </c>
      <c r="Q16" s="5" t="s">
        <v>777</v>
      </c>
      <c r="R16" s="4" t="s">
        <v>778</v>
      </c>
      <c r="S16" s="4" t="s">
        <v>78</v>
      </c>
      <c r="T16" s="4" t="s">
        <v>615</v>
      </c>
      <c r="U16" s="5" t="s">
        <v>779</v>
      </c>
      <c r="V16" s="4" t="s">
        <v>351</v>
      </c>
      <c r="W16" s="4" t="s">
        <v>780</v>
      </c>
      <c r="X16" s="4" t="s">
        <v>54</v>
      </c>
      <c r="Y16" s="4" t="s">
        <v>368</v>
      </c>
      <c r="Z16" s="4" t="s">
        <v>781</v>
      </c>
      <c r="AA16" s="4" t="s">
        <v>60</v>
      </c>
      <c r="AB16" s="4" t="s">
        <v>782</v>
      </c>
      <c r="AC16" s="4" t="s">
        <v>783</v>
      </c>
      <c r="AD16" s="4" t="s">
        <v>60</v>
      </c>
      <c r="AE16" s="4" t="s">
        <v>784</v>
      </c>
      <c r="AF16" s="4" t="s">
        <v>60</v>
      </c>
    </row>
    <row r="17" spans="1:32">
      <c r="A17" s="2" t="s">
        <v>283</v>
      </c>
      <c r="B17" t="s">
        <v>33</v>
      </c>
      <c r="C17" t="s">
        <v>63</v>
      </c>
      <c r="D17" s="1" t="s">
        <v>284</v>
      </c>
      <c r="E17" t="s">
        <v>285</v>
      </c>
      <c r="F17" t="s">
        <v>286</v>
      </c>
      <c r="G17" t="s">
        <v>287</v>
      </c>
      <c r="H17" t="s">
        <v>288</v>
      </c>
      <c r="I17" s="1" t="s">
        <v>289</v>
      </c>
      <c r="J17" t="s">
        <v>742</v>
      </c>
      <c r="K17" t="s">
        <v>290</v>
      </c>
      <c r="L17" t="s">
        <v>43</v>
      </c>
      <c r="M17" t="s">
        <v>43</v>
      </c>
      <c r="N17" s="1" t="s">
        <v>291</v>
      </c>
      <c r="O17" t="s">
        <v>74</v>
      </c>
      <c r="P17" t="s">
        <v>292</v>
      </c>
      <c r="Q17" s="1" t="s">
        <v>293</v>
      </c>
      <c r="R17" t="s">
        <v>294</v>
      </c>
      <c r="S17" t="s">
        <v>78</v>
      </c>
      <c r="T17" t="s">
        <v>295</v>
      </c>
      <c r="U17" s="1" t="s">
        <v>296</v>
      </c>
      <c r="V17" t="s">
        <v>297</v>
      </c>
      <c r="W17" t="s">
        <v>82</v>
      </c>
      <c r="X17" t="s">
        <v>54</v>
      </c>
      <c r="Y17" t="s">
        <v>83</v>
      </c>
      <c r="Z17" t="s">
        <v>298</v>
      </c>
      <c r="AA17" t="s">
        <v>60</v>
      </c>
      <c r="AB17" t="s">
        <v>299</v>
      </c>
      <c r="AC17" t="s">
        <v>300</v>
      </c>
      <c r="AD17" t="s">
        <v>301</v>
      </c>
      <c r="AE17" t="s">
        <v>302</v>
      </c>
      <c r="AF17" t="s">
        <v>60</v>
      </c>
    </row>
    <row r="18" spans="1:32">
      <c r="A18" s="2" t="s">
        <v>303</v>
      </c>
      <c r="B18" t="s">
        <v>88</v>
      </c>
      <c r="C18" t="s">
        <v>34</v>
      </c>
      <c r="D18" s="1" t="s">
        <v>304</v>
      </c>
      <c r="E18" t="s">
        <v>90</v>
      </c>
      <c r="F18" t="s">
        <v>286</v>
      </c>
      <c r="G18" t="s">
        <v>305</v>
      </c>
      <c r="H18" t="s">
        <v>288</v>
      </c>
      <c r="I18" s="1" t="s">
        <v>289</v>
      </c>
      <c r="J18" t="s">
        <v>742</v>
      </c>
      <c r="K18" s="1" t="s">
        <v>306</v>
      </c>
      <c r="L18" t="s">
        <v>43</v>
      </c>
      <c r="M18" t="s">
        <v>43</v>
      </c>
      <c r="N18" s="1" t="s">
        <v>291</v>
      </c>
      <c r="O18" t="s">
        <v>74</v>
      </c>
      <c r="P18" t="s">
        <v>307</v>
      </c>
      <c r="Q18" s="1" t="s">
        <v>308</v>
      </c>
      <c r="R18" t="s">
        <v>309</v>
      </c>
      <c r="S18" t="s">
        <v>310</v>
      </c>
      <c r="T18" t="s">
        <v>311</v>
      </c>
      <c r="U18" s="1" t="s">
        <v>312</v>
      </c>
      <c r="V18" t="s">
        <v>313</v>
      </c>
      <c r="W18" t="s">
        <v>53</v>
      </c>
      <c r="X18" t="s">
        <v>54</v>
      </c>
      <c r="Y18" t="s">
        <v>83</v>
      </c>
      <c r="Z18" t="s">
        <v>314</v>
      </c>
      <c r="AA18" t="s">
        <v>315</v>
      </c>
      <c r="AB18" t="s">
        <v>316</v>
      </c>
      <c r="AC18" t="s">
        <v>317</v>
      </c>
      <c r="AD18" t="s">
        <v>318</v>
      </c>
      <c r="AE18" t="s">
        <v>319</v>
      </c>
    </row>
    <row r="19" spans="1:32" s="4" customFormat="1">
      <c r="A19" s="3" t="s">
        <v>785</v>
      </c>
      <c r="B19" s="4" t="s">
        <v>33</v>
      </c>
      <c r="C19" s="4" t="s">
        <v>34</v>
      </c>
      <c r="D19" s="5" t="s">
        <v>786</v>
      </c>
      <c r="E19" s="4" t="s">
        <v>36</v>
      </c>
      <c r="F19" s="4" t="s">
        <v>787</v>
      </c>
      <c r="G19" s="4" t="s">
        <v>287</v>
      </c>
      <c r="H19" s="4" t="s">
        <v>788</v>
      </c>
      <c r="I19" s="5" t="s">
        <v>789</v>
      </c>
      <c r="J19" s="4" t="s">
        <v>741</v>
      </c>
      <c r="K19" s="4" t="s">
        <v>790</v>
      </c>
      <c r="L19" s="4" t="s">
        <v>43</v>
      </c>
      <c r="M19" s="4" t="s">
        <v>43</v>
      </c>
      <c r="N19" s="5" t="s">
        <v>457</v>
      </c>
      <c r="O19" s="4" t="s">
        <v>74</v>
      </c>
      <c r="P19" s="4" t="s">
        <v>791</v>
      </c>
      <c r="Q19" s="5" t="s">
        <v>792</v>
      </c>
      <c r="R19" s="4" t="s">
        <v>793</v>
      </c>
      <c r="S19" s="4" t="s">
        <v>161</v>
      </c>
      <c r="T19" s="4" t="s">
        <v>424</v>
      </c>
      <c r="U19" s="5" t="s">
        <v>794</v>
      </c>
      <c r="V19" s="4" t="s">
        <v>795</v>
      </c>
      <c r="W19" s="4" t="s">
        <v>82</v>
      </c>
      <c r="X19" s="4" t="s">
        <v>54</v>
      </c>
      <c r="Y19" s="4" t="s">
        <v>83</v>
      </c>
      <c r="Z19" s="4" t="s">
        <v>796</v>
      </c>
      <c r="AA19" s="4" t="s">
        <v>797</v>
      </c>
      <c r="AC19" s="4" t="s">
        <v>798</v>
      </c>
      <c r="AD19" s="4" t="s">
        <v>60</v>
      </c>
      <c r="AE19" s="4" t="s">
        <v>799</v>
      </c>
      <c r="AF19" s="4" t="s">
        <v>800</v>
      </c>
    </row>
    <row r="20" spans="1:32" s="4" customFormat="1">
      <c r="A20" s="3" t="s">
        <v>801</v>
      </c>
      <c r="B20" s="4" t="s">
        <v>33</v>
      </c>
      <c r="C20" s="4" t="s">
        <v>63</v>
      </c>
      <c r="D20" s="5" t="s">
        <v>802</v>
      </c>
      <c r="E20" s="4" t="s">
        <v>111</v>
      </c>
      <c r="F20" s="4" t="s">
        <v>803</v>
      </c>
      <c r="G20" s="4" t="s">
        <v>804</v>
      </c>
      <c r="H20" s="4" t="s">
        <v>805</v>
      </c>
      <c r="I20" s="5" t="s">
        <v>806</v>
      </c>
      <c r="J20" s="4" t="s">
        <v>507</v>
      </c>
      <c r="K20" s="4" t="s">
        <v>807</v>
      </c>
      <c r="L20" s="4" t="s">
        <v>43</v>
      </c>
      <c r="M20" s="4" t="s">
        <v>43</v>
      </c>
      <c r="N20" s="5" t="s">
        <v>139</v>
      </c>
      <c r="O20" s="4" t="s">
        <v>74</v>
      </c>
      <c r="P20" s="4" t="s">
        <v>808</v>
      </c>
      <c r="Q20" s="5" t="s">
        <v>809</v>
      </c>
      <c r="R20" s="4" t="s">
        <v>810</v>
      </c>
      <c r="S20" s="4" t="s">
        <v>78</v>
      </c>
      <c r="T20" s="4" t="s">
        <v>121</v>
      </c>
      <c r="U20" s="5" t="s">
        <v>811</v>
      </c>
      <c r="V20" s="4" t="s">
        <v>812</v>
      </c>
      <c r="W20" s="4" t="s">
        <v>184</v>
      </c>
      <c r="X20" s="4" t="s">
        <v>54</v>
      </c>
      <c r="Y20" s="4" t="s">
        <v>124</v>
      </c>
      <c r="Z20" s="4" t="s">
        <v>813</v>
      </c>
      <c r="AC20" s="4" t="s">
        <v>814</v>
      </c>
      <c r="AD20" s="4" t="s">
        <v>815</v>
      </c>
      <c r="AE20" s="4" t="s">
        <v>816</v>
      </c>
      <c r="AF20" s="4" t="s">
        <v>817</v>
      </c>
    </row>
    <row r="21" spans="1:32">
      <c r="A21" s="2" t="s">
        <v>320</v>
      </c>
      <c r="B21" t="s">
        <v>33</v>
      </c>
      <c r="C21" t="s">
        <v>63</v>
      </c>
      <c r="D21" t="s">
        <v>321</v>
      </c>
      <c r="E21" t="s">
        <v>36</v>
      </c>
      <c r="F21" t="s">
        <v>322</v>
      </c>
      <c r="G21" t="s">
        <v>92</v>
      </c>
      <c r="H21" t="s">
        <v>323</v>
      </c>
      <c r="I21" s="1" t="s">
        <v>324</v>
      </c>
      <c r="J21" t="s">
        <v>741</v>
      </c>
      <c r="K21" s="1" t="s">
        <v>325</v>
      </c>
      <c r="L21" t="s">
        <v>43</v>
      </c>
      <c r="M21" t="s">
        <v>43</v>
      </c>
      <c r="N21" s="1" t="s">
        <v>197</v>
      </c>
      <c r="O21" t="s">
        <v>326</v>
      </c>
      <c r="P21" t="s">
        <v>327</v>
      </c>
      <c r="Q21" s="1" t="s">
        <v>328</v>
      </c>
      <c r="R21" t="s">
        <v>329</v>
      </c>
      <c r="S21" t="s">
        <v>78</v>
      </c>
      <c r="T21" t="s">
        <v>330</v>
      </c>
      <c r="U21" t="s">
        <v>331</v>
      </c>
      <c r="V21" t="s">
        <v>332</v>
      </c>
      <c r="W21" t="s">
        <v>53</v>
      </c>
      <c r="X21" t="s">
        <v>54</v>
      </c>
      <c r="Y21" t="s">
        <v>124</v>
      </c>
      <c r="Z21" t="s">
        <v>333</v>
      </c>
      <c r="AA21" t="s">
        <v>334</v>
      </c>
      <c r="AB21" t="s">
        <v>335</v>
      </c>
      <c r="AC21" t="s">
        <v>336</v>
      </c>
      <c r="AD21" t="s">
        <v>337</v>
      </c>
      <c r="AE21" t="s">
        <v>338</v>
      </c>
      <c r="AF21" t="s">
        <v>339</v>
      </c>
    </row>
    <row r="22" spans="1:32" s="4" customFormat="1">
      <c r="A22" s="3" t="s">
        <v>340</v>
      </c>
      <c r="B22" s="4" t="s">
        <v>33</v>
      </c>
      <c r="C22" s="4" t="s">
        <v>63</v>
      </c>
      <c r="D22" s="4" t="s">
        <v>341</v>
      </c>
      <c r="E22" s="4" t="s">
        <v>90</v>
      </c>
      <c r="F22" s="4" t="s">
        <v>342</v>
      </c>
      <c r="G22" s="4" t="s">
        <v>343</v>
      </c>
      <c r="H22" s="4" t="s">
        <v>344</v>
      </c>
      <c r="I22" s="5" t="s">
        <v>345</v>
      </c>
      <c r="J22" s="4" t="s">
        <v>742</v>
      </c>
      <c r="K22" s="4" t="s">
        <v>346</v>
      </c>
      <c r="L22" s="4" t="s">
        <v>43</v>
      </c>
      <c r="M22" s="4" t="s">
        <v>43</v>
      </c>
      <c r="N22" s="5" t="s">
        <v>96</v>
      </c>
      <c r="O22" s="4" t="s">
        <v>74</v>
      </c>
      <c r="P22" s="4" t="s">
        <v>347</v>
      </c>
      <c r="Q22" s="5" t="s">
        <v>348</v>
      </c>
      <c r="R22" s="4" t="s">
        <v>349</v>
      </c>
      <c r="S22" s="4" t="s">
        <v>78</v>
      </c>
      <c r="T22" s="4" t="s">
        <v>144</v>
      </c>
      <c r="U22" s="4" t="s">
        <v>350</v>
      </c>
      <c r="V22" s="4" t="s">
        <v>351</v>
      </c>
      <c r="W22" s="4" t="s">
        <v>82</v>
      </c>
      <c r="X22" s="4" t="s">
        <v>54</v>
      </c>
      <c r="Y22" s="4" t="s">
        <v>83</v>
      </c>
      <c r="Z22" s="4" t="s">
        <v>349</v>
      </c>
      <c r="AB22" s="4" t="s">
        <v>352</v>
      </c>
      <c r="AC22" s="4" t="s">
        <v>353</v>
      </c>
      <c r="AD22" s="4" t="s">
        <v>354</v>
      </c>
      <c r="AE22" s="4" t="s">
        <v>355</v>
      </c>
      <c r="AF22" s="4" t="s">
        <v>356</v>
      </c>
    </row>
    <row r="23" spans="1:32" s="4" customFormat="1">
      <c r="A23" s="3" t="s">
        <v>818</v>
      </c>
      <c r="B23" s="4" t="s">
        <v>88</v>
      </c>
      <c r="C23" s="4" t="s">
        <v>34</v>
      </c>
      <c r="D23" s="5" t="s">
        <v>819</v>
      </c>
      <c r="E23" s="4" t="s">
        <v>36</v>
      </c>
      <c r="F23" s="4" t="s">
        <v>820</v>
      </c>
      <c r="G23" s="4" t="s">
        <v>487</v>
      </c>
      <c r="H23" s="4" t="s">
        <v>821</v>
      </c>
      <c r="I23" s="5" t="s">
        <v>822</v>
      </c>
      <c r="J23" s="4" t="s">
        <v>137</v>
      </c>
      <c r="K23" s="4" t="s">
        <v>823</v>
      </c>
      <c r="L23" s="4" t="s">
        <v>43</v>
      </c>
      <c r="M23" s="4" t="s">
        <v>43</v>
      </c>
      <c r="N23" s="5" t="s">
        <v>457</v>
      </c>
      <c r="O23" s="4" t="s">
        <v>74</v>
      </c>
      <c r="P23" s="4" t="s">
        <v>824</v>
      </c>
      <c r="Q23" s="5" t="s">
        <v>825</v>
      </c>
      <c r="R23" s="4" t="s">
        <v>826</v>
      </c>
      <c r="S23" s="4" t="s">
        <v>827</v>
      </c>
      <c r="T23" s="4" t="s">
        <v>121</v>
      </c>
      <c r="U23" s="5" t="s">
        <v>828</v>
      </c>
      <c r="V23" s="4" t="s">
        <v>829</v>
      </c>
      <c r="W23" s="4" t="s">
        <v>53</v>
      </c>
      <c r="X23" s="4" t="s">
        <v>54</v>
      </c>
      <c r="Y23" s="4" t="s">
        <v>104</v>
      </c>
      <c r="Z23" s="4" t="s">
        <v>830</v>
      </c>
      <c r="AB23" s="4" t="s">
        <v>831</v>
      </c>
      <c r="AC23" s="4" t="s">
        <v>832</v>
      </c>
      <c r="AD23" s="4" t="s">
        <v>833</v>
      </c>
      <c r="AE23" s="4" t="s">
        <v>834</v>
      </c>
    </row>
    <row r="24" spans="1:32" s="7" customFormat="1">
      <c r="A24" s="6" t="s">
        <v>357</v>
      </c>
      <c r="B24" s="7" t="s">
        <v>33</v>
      </c>
      <c r="C24" s="7" t="s">
        <v>34</v>
      </c>
      <c r="D24" s="7" t="s">
        <v>358</v>
      </c>
      <c r="E24" s="7" t="s">
        <v>90</v>
      </c>
      <c r="F24" s="7" t="s">
        <v>155</v>
      </c>
      <c r="G24" s="7" t="s">
        <v>359</v>
      </c>
      <c r="H24" s="7" t="s">
        <v>360</v>
      </c>
      <c r="I24" s="8" t="s">
        <v>361</v>
      </c>
      <c r="J24" s="7" t="s">
        <v>137</v>
      </c>
      <c r="K24" s="8" t="s">
        <v>362</v>
      </c>
      <c r="L24" s="7" t="s">
        <v>72</v>
      </c>
      <c r="M24" s="7" t="s">
        <v>72</v>
      </c>
      <c r="N24" s="8" t="s">
        <v>234</v>
      </c>
      <c r="O24" s="7" t="s">
        <v>74</v>
      </c>
      <c r="P24" s="9" t="s">
        <v>363</v>
      </c>
      <c r="Q24" s="8" t="s">
        <v>364</v>
      </c>
      <c r="R24" s="7" t="s">
        <v>365</v>
      </c>
      <c r="S24" s="7" t="s">
        <v>78</v>
      </c>
      <c r="T24" s="7" t="s">
        <v>366</v>
      </c>
      <c r="U24" s="7" t="s">
        <v>367</v>
      </c>
      <c r="V24" s="7" t="s">
        <v>351</v>
      </c>
      <c r="W24" s="7" t="s">
        <v>53</v>
      </c>
      <c r="X24" s="7" t="s">
        <v>54</v>
      </c>
      <c r="Y24" s="7" t="s">
        <v>368</v>
      </c>
      <c r="Z24" s="7" t="s">
        <v>369</v>
      </c>
      <c r="AA24" s="7" t="s">
        <v>370</v>
      </c>
      <c r="AB24" s="7" t="s">
        <v>371</v>
      </c>
      <c r="AC24" s="7" t="s">
        <v>372</v>
      </c>
      <c r="AD24" s="7" t="s">
        <v>373</v>
      </c>
      <c r="AE24" s="7" t="s">
        <v>374</v>
      </c>
      <c r="AF24" s="7" t="s">
        <v>375</v>
      </c>
    </row>
    <row r="25" spans="1:32">
      <c r="A25" s="2" t="s">
        <v>376</v>
      </c>
      <c r="B25" t="s">
        <v>88</v>
      </c>
      <c r="C25" t="s">
        <v>377</v>
      </c>
      <c r="D25" t="s">
        <v>378</v>
      </c>
      <c r="E25" t="s">
        <v>90</v>
      </c>
      <c r="F25" t="s">
        <v>835</v>
      </c>
      <c r="G25" t="s">
        <v>379</v>
      </c>
      <c r="H25" t="s">
        <v>380</v>
      </c>
      <c r="I25" s="1" t="s">
        <v>381</v>
      </c>
      <c r="J25" t="s">
        <v>741</v>
      </c>
      <c r="K25" s="1" t="s">
        <v>382</v>
      </c>
      <c r="L25" t="s">
        <v>43</v>
      </c>
      <c r="M25" t="s">
        <v>43</v>
      </c>
      <c r="N25" s="1" t="s">
        <v>197</v>
      </c>
      <c r="O25" t="s">
        <v>74</v>
      </c>
      <c r="P25" t="s">
        <v>383</v>
      </c>
      <c r="Q25" s="1" t="s">
        <v>384</v>
      </c>
      <c r="R25" t="s">
        <v>385</v>
      </c>
      <c r="S25" t="s">
        <v>78</v>
      </c>
      <c r="T25" t="s">
        <v>386</v>
      </c>
      <c r="U25" s="1" t="s">
        <v>387</v>
      </c>
      <c r="V25" t="s">
        <v>388</v>
      </c>
      <c r="W25" t="s">
        <v>184</v>
      </c>
      <c r="X25" t="s">
        <v>54</v>
      </c>
      <c r="Y25" t="s">
        <v>147</v>
      </c>
      <c r="Z25" t="s">
        <v>385</v>
      </c>
      <c r="AA25" t="s">
        <v>60</v>
      </c>
      <c r="AB25" t="s">
        <v>389</v>
      </c>
      <c r="AC25" t="s">
        <v>390</v>
      </c>
      <c r="AD25" t="s">
        <v>391</v>
      </c>
      <c r="AE25" t="s">
        <v>392</v>
      </c>
      <c r="AF25" t="s">
        <v>393</v>
      </c>
    </row>
    <row r="26" spans="1:32">
      <c r="A26" s="2" t="s">
        <v>394</v>
      </c>
      <c r="B26" t="s">
        <v>33</v>
      </c>
      <c r="C26" t="s">
        <v>34</v>
      </c>
      <c r="D26" s="1" t="s">
        <v>395</v>
      </c>
      <c r="E26" t="s">
        <v>90</v>
      </c>
      <c r="F26" t="s">
        <v>396</v>
      </c>
      <c r="G26" t="s">
        <v>397</v>
      </c>
      <c r="H26" t="s">
        <v>397</v>
      </c>
      <c r="I26" s="1" t="s">
        <v>398</v>
      </c>
      <c r="J26" t="s">
        <v>741</v>
      </c>
      <c r="K26" s="1" t="s">
        <v>399</v>
      </c>
      <c r="L26" t="s">
        <v>43</v>
      </c>
      <c r="M26" t="s">
        <v>72</v>
      </c>
      <c r="N26" s="1" t="s">
        <v>400</v>
      </c>
      <c r="O26" t="s">
        <v>401</v>
      </c>
      <c r="P26" t="s">
        <v>402</v>
      </c>
      <c r="Q26" s="1" t="s">
        <v>399</v>
      </c>
      <c r="R26" t="s">
        <v>403</v>
      </c>
      <c r="S26" t="s">
        <v>78</v>
      </c>
      <c r="T26" t="s">
        <v>121</v>
      </c>
      <c r="U26" s="1" t="s">
        <v>404</v>
      </c>
      <c r="V26" t="s">
        <v>405</v>
      </c>
      <c r="W26" t="s">
        <v>53</v>
      </c>
      <c r="X26" t="s">
        <v>54</v>
      </c>
      <c r="Y26" t="s">
        <v>124</v>
      </c>
      <c r="Z26" t="s">
        <v>406</v>
      </c>
      <c r="AA26" t="s">
        <v>407</v>
      </c>
      <c r="AB26" t="s">
        <v>408</v>
      </c>
      <c r="AC26" t="s">
        <v>409</v>
      </c>
      <c r="AD26" t="s">
        <v>410</v>
      </c>
      <c r="AE26" t="s">
        <v>411</v>
      </c>
      <c r="AF26" t="s">
        <v>412</v>
      </c>
    </row>
    <row r="27" spans="1:32">
      <c r="A27" s="2" t="s">
        <v>413</v>
      </c>
      <c r="B27" t="s">
        <v>33</v>
      </c>
      <c r="C27" t="s">
        <v>63</v>
      </c>
      <c r="D27" s="1" t="s">
        <v>414</v>
      </c>
      <c r="E27" t="s">
        <v>36</v>
      </c>
      <c r="F27" t="s">
        <v>415</v>
      </c>
      <c r="G27" t="s">
        <v>416</v>
      </c>
      <c r="H27" t="s">
        <v>417</v>
      </c>
      <c r="I27" s="1" t="s">
        <v>418</v>
      </c>
      <c r="J27" t="s">
        <v>742</v>
      </c>
      <c r="K27" s="1" t="s">
        <v>419</v>
      </c>
      <c r="L27" t="s">
        <v>43</v>
      </c>
      <c r="M27" t="s">
        <v>72</v>
      </c>
      <c r="N27" s="1" t="s">
        <v>96</v>
      </c>
      <c r="O27" t="s">
        <v>420</v>
      </c>
      <c r="P27" t="s">
        <v>421</v>
      </c>
      <c r="Q27" s="1" t="s">
        <v>422</v>
      </c>
      <c r="R27" t="s">
        <v>423</v>
      </c>
      <c r="S27" t="s">
        <v>78</v>
      </c>
      <c r="T27" t="s">
        <v>424</v>
      </c>
      <c r="U27" s="1" t="s">
        <v>425</v>
      </c>
      <c r="V27" t="s">
        <v>221</v>
      </c>
      <c r="W27" t="s">
        <v>53</v>
      </c>
      <c r="X27" t="s">
        <v>54</v>
      </c>
      <c r="Y27" t="s">
        <v>124</v>
      </c>
      <c r="Z27" t="s">
        <v>426</v>
      </c>
      <c r="AB27" t="s">
        <v>427</v>
      </c>
      <c r="AC27" t="s">
        <v>428</v>
      </c>
      <c r="AD27" t="s">
        <v>429</v>
      </c>
      <c r="AE27" t="s">
        <v>430</v>
      </c>
    </row>
    <row r="28" spans="1:32">
      <c r="A28" s="2" t="s">
        <v>431</v>
      </c>
      <c r="B28" t="s">
        <v>88</v>
      </c>
      <c r="C28" t="s">
        <v>34</v>
      </c>
      <c r="D28" s="1" t="s">
        <v>432</v>
      </c>
      <c r="E28" t="s">
        <v>36</v>
      </c>
      <c r="F28" t="s">
        <v>433</v>
      </c>
      <c r="G28" t="s">
        <v>434</v>
      </c>
      <c r="H28" t="s">
        <v>435</v>
      </c>
      <c r="I28" s="1" t="s">
        <v>436</v>
      </c>
      <c r="J28" t="s">
        <v>741</v>
      </c>
      <c r="K28" t="s">
        <v>437</v>
      </c>
      <c r="L28" t="s">
        <v>43</v>
      </c>
      <c r="M28" t="s">
        <v>72</v>
      </c>
      <c r="N28" s="1" t="s">
        <v>234</v>
      </c>
      <c r="O28" t="s">
        <v>74</v>
      </c>
      <c r="P28" t="s">
        <v>438</v>
      </c>
      <c r="Q28" s="1" t="s">
        <v>439</v>
      </c>
      <c r="R28" t="s">
        <v>440</v>
      </c>
      <c r="S28" t="s">
        <v>441</v>
      </c>
      <c r="T28" t="s">
        <v>442</v>
      </c>
      <c r="U28" s="1" t="s">
        <v>443</v>
      </c>
      <c r="V28" t="s">
        <v>444</v>
      </c>
      <c r="W28" t="s">
        <v>82</v>
      </c>
      <c r="X28" t="s">
        <v>54</v>
      </c>
      <c r="Y28" t="s">
        <v>104</v>
      </c>
      <c r="Z28" t="s">
        <v>445</v>
      </c>
      <c r="AA28" t="s">
        <v>446</v>
      </c>
      <c r="AB28" t="s">
        <v>447</v>
      </c>
      <c r="AC28" t="s">
        <v>60</v>
      </c>
      <c r="AD28" t="s">
        <v>448</v>
      </c>
      <c r="AE28" t="s">
        <v>449</v>
      </c>
      <c r="AF28" t="s">
        <v>450</v>
      </c>
    </row>
    <row r="29" spans="1:32">
      <c r="A29" s="2" t="s">
        <v>451</v>
      </c>
      <c r="B29" t="s">
        <v>33</v>
      </c>
      <c r="C29" t="s">
        <v>63</v>
      </c>
      <c r="D29" t="s">
        <v>452</v>
      </c>
      <c r="E29" t="s">
        <v>36</v>
      </c>
      <c r="F29" t="s">
        <v>453</v>
      </c>
      <c r="G29" t="s">
        <v>454</v>
      </c>
      <c r="H29" t="s">
        <v>455</v>
      </c>
      <c r="I29" s="1" t="s">
        <v>381</v>
      </c>
      <c r="J29" t="s">
        <v>741</v>
      </c>
      <c r="K29" s="1" t="s">
        <v>456</v>
      </c>
      <c r="L29" t="s">
        <v>72</v>
      </c>
      <c r="M29" t="s">
        <v>43</v>
      </c>
      <c r="N29" s="1" t="s">
        <v>457</v>
      </c>
      <c r="O29" t="s">
        <v>74</v>
      </c>
      <c r="P29" t="s">
        <v>458</v>
      </c>
      <c r="Q29" s="1" t="s">
        <v>456</v>
      </c>
      <c r="R29" t="s">
        <v>459</v>
      </c>
      <c r="S29" t="s">
        <v>460</v>
      </c>
      <c r="T29" t="s">
        <v>461</v>
      </c>
      <c r="U29" s="1" t="s">
        <v>462</v>
      </c>
      <c r="V29" t="s">
        <v>351</v>
      </c>
      <c r="W29" t="s">
        <v>53</v>
      </c>
      <c r="X29" t="s">
        <v>54</v>
      </c>
      <c r="Y29" t="s">
        <v>124</v>
      </c>
      <c r="Z29" t="s">
        <v>463</v>
      </c>
      <c r="AA29" t="s">
        <v>464</v>
      </c>
      <c r="AB29" t="s">
        <v>465</v>
      </c>
      <c r="AC29" t="s">
        <v>466</v>
      </c>
      <c r="AD29" t="s">
        <v>60</v>
      </c>
      <c r="AE29" t="s">
        <v>60</v>
      </c>
      <c r="AF29" t="s">
        <v>60</v>
      </c>
    </row>
    <row r="30" spans="1:32" s="4" customFormat="1">
      <c r="A30" s="3" t="s">
        <v>836</v>
      </c>
      <c r="B30" s="4" t="s">
        <v>88</v>
      </c>
      <c r="C30" s="4" t="s">
        <v>34</v>
      </c>
      <c r="D30" s="5" t="s">
        <v>837</v>
      </c>
      <c r="E30" s="4" t="s">
        <v>36</v>
      </c>
      <c r="F30" s="4" t="s">
        <v>838</v>
      </c>
      <c r="G30" s="4" t="s">
        <v>839</v>
      </c>
      <c r="H30" s="4" t="s">
        <v>840</v>
      </c>
      <c r="I30" s="5" t="s">
        <v>841</v>
      </c>
      <c r="J30" s="4" t="s">
        <v>137</v>
      </c>
      <c r="K30" s="5" t="s">
        <v>842</v>
      </c>
      <c r="L30" s="4" t="s">
        <v>72</v>
      </c>
      <c r="M30" s="4" t="s">
        <v>72</v>
      </c>
      <c r="N30" s="5" t="s">
        <v>611</v>
      </c>
      <c r="O30" s="4" t="s">
        <v>74</v>
      </c>
      <c r="P30" s="4" t="s">
        <v>843</v>
      </c>
      <c r="Q30" s="5" t="s">
        <v>844</v>
      </c>
      <c r="R30" s="4" t="s">
        <v>845</v>
      </c>
      <c r="S30" s="4" t="s">
        <v>476</v>
      </c>
      <c r="T30" s="4" t="s">
        <v>846</v>
      </c>
      <c r="U30" s="5" t="s">
        <v>847</v>
      </c>
      <c r="V30" s="4" t="s">
        <v>351</v>
      </c>
      <c r="W30" s="4" t="s">
        <v>82</v>
      </c>
      <c r="X30" s="4" t="s">
        <v>54</v>
      </c>
      <c r="Y30" s="4" t="s">
        <v>147</v>
      </c>
      <c r="Z30" s="4" t="s">
        <v>848</v>
      </c>
      <c r="AA30" s="4" t="s">
        <v>849</v>
      </c>
      <c r="AB30" s="4" t="s">
        <v>850</v>
      </c>
      <c r="AC30" s="4" t="s">
        <v>851</v>
      </c>
      <c r="AD30" s="4" t="s">
        <v>852</v>
      </c>
      <c r="AE30" s="4" t="s">
        <v>853</v>
      </c>
      <c r="AF30" s="4" t="s">
        <v>854</v>
      </c>
    </row>
    <row r="31" spans="1:32">
      <c r="A31" s="2" t="s">
        <v>467</v>
      </c>
      <c r="B31" t="s">
        <v>33</v>
      </c>
      <c r="C31" t="s">
        <v>63</v>
      </c>
      <c r="D31" s="1" t="s">
        <v>468</v>
      </c>
      <c r="E31" t="s">
        <v>90</v>
      </c>
      <c r="F31" t="s">
        <v>342</v>
      </c>
      <c r="G31" t="s">
        <v>469</v>
      </c>
      <c r="H31" t="s">
        <v>470</v>
      </c>
      <c r="I31" s="1" t="s">
        <v>345</v>
      </c>
      <c r="J31" t="s">
        <v>742</v>
      </c>
      <c r="K31" t="s">
        <v>471</v>
      </c>
      <c r="L31" t="s">
        <v>43</v>
      </c>
      <c r="M31" t="s">
        <v>43</v>
      </c>
      <c r="N31" s="1" t="s">
        <v>472</v>
      </c>
      <c r="O31" t="s">
        <v>74</v>
      </c>
      <c r="P31" t="s">
        <v>473</v>
      </c>
      <c r="Q31" s="1" t="s">
        <v>474</v>
      </c>
      <c r="R31" t="s">
        <v>475</v>
      </c>
      <c r="S31" t="s">
        <v>476</v>
      </c>
      <c r="T31" t="s">
        <v>477</v>
      </c>
      <c r="U31" s="1" t="s">
        <v>238</v>
      </c>
      <c r="V31" t="s">
        <v>183</v>
      </c>
      <c r="W31" t="s">
        <v>82</v>
      </c>
      <c r="X31" t="s">
        <v>54</v>
      </c>
      <c r="Y31" t="s">
        <v>83</v>
      </c>
      <c r="Z31" t="s">
        <v>478</v>
      </c>
      <c r="AA31" t="s">
        <v>479</v>
      </c>
      <c r="AB31" t="s">
        <v>480</v>
      </c>
      <c r="AC31" t="s">
        <v>481</v>
      </c>
      <c r="AD31" t="s">
        <v>482</v>
      </c>
      <c r="AE31" t="s">
        <v>483</v>
      </c>
    </row>
    <row r="32" spans="1:32">
      <c r="A32" s="2" t="s">
        <v>484</v>
      </c>
      <c r="B32" t="s">
        <v>33</v>
      </c>
      <c r="C32" t="s">
        <v>34</v>
      </c>
      <c r="D32" t="s">
        <v>485</v>
      </c>
      <c r="E32" t="s">
        <v>90</v>
      </c>
      <c r="F32" t="s">
        <v>486</v>
      </c>
      <c r="G32" t="s">
        <v>487</v>
      </c>
      <c r="H32" t="s">
        <v>488</v>
      </c>
      <c r="I32" s="1" t="s">
        <v>489</v>
      </c>
      <c r="J32" t="s">
        <v>137</v>
      </c>
      <c r="K32" t="s">
        <v>490</v>
      </c>
      <c r="L32" t="s">
        <v>43</v>
      </c>
      <c r="M32" t="s">
        <v>43</v>
      </c>
      <c r="N32" s="1" t="s">
        <v>44</v>
      </c>
      <c r="O32" t="s">
        <v>74</v>
      </c>
      <c r="P32" t="s">
        <v>491</v>
      </c>
      <c r="Q32" s="1" t="s">
        <v>492</v>
      </c>
      <c r="R32" t="s">
        <v>493</v>
      </c>
      <c r="S32" t="s">
        <v>143</v>
      </c>
      <c r="T32" t="s">
        <v>121</v>
      </c>
      <c r="U32" s="1" t="s">
        <v>494</v>
      </c>
      <c r="V32" t="s">
        <v>313</v>
      </c>
      <c r="W32" t="s">
        <v>82</v>
      </c>
      <c r="X32" t="s">
        <v>495</v>
      </c>
      <c r="Y32" t="s">
        <v>124</v>
      </c>
      <c r="Z32" t="s">
        <v>496</v>
      </c>
      <c r="AA32" t="s">
        <v>60</v>
      </c>
      <c r="AB32" t="s">
        <v>497</v>
      </c>
      <c r="AC32" t="s">
        <v>498</v>
      </c>
      <c r="AD32" t="s">
        <v>499</v>
      </c>
      <c r="AE32" t="s">
        <v>500</v>
      </c>
      <c r="AF32" t="s">
        <v>60</v>
      </c>
    </row>
    <row r="33" spans="1:32">
      <c r="A33" s="2" t="s">
        <v>501</v>
      </c>
      <c r="B33" t="s">
        <v>33</v>
      </c>
      <c r="C33" t="s">
        <v>34</v>
      </c>
      <c r="D33" t="s">
        <v>502</v>
      </c>
      <c r="E33" t="s">
        <v>111</v>
      </c>
      <c r="F33" t="s">
        <v>503</v>
      </c>
      <c r="G33" t="s">
        <v>504</v>
      </c>
      <c r="H33" t="s">
        <v>505</v>
      </c>
      <c r="I33" s="1" t="s">
        <v>506</v>
      </c>
      <c r="J33" t="s">
        <v>507</v>
      </c>
      <c r="K33" s="1" t="s">
        <v>508</v>
      </c>
      <c r="L33" t="s">
        <v>43</v>
      </c>
      <c r="M33" t="s">
        <v>72</v>
      </c>
      <c r="N33" s="1" t="s">
        <v>270</v>
      </c>
      <c r="O33" t="s">
        <v>74</v>
      </c>
      <c r="P33" t="s">
        <v>509</v>
      </c>
      <c r="Q33" s="1" t="s">
        <v>510</v>
      </c>
      <c r="R33" t="s">
        <v>511</v>
      </c>
      <c r="S33" t="s">
        <v>78</v>
      </c>
      <c r="T33" t="s">
        <v>512</v>
      </c>
      <c r="U33" s="1" t="s">
        <v>513</v>
      </c>
      <c r="V33" t="s">
        <v>514</v>
      </c>
      <c r="W33" t="s">
        <v>53</v>
      </c>
      <c r="X33" t="s">
        <v>54</v>
      </c>
      <c r="Y33" t="s">
        <v>124</v>
      </c>
      <c r="Z33" t="s">
        <v>515</v>
      </c>
      <c r="AB33" t="s">
        <v>516</v>
      </c>
      <c r="AC33" t="s">
        <v>517</v>
      </c>
      <c r="AD33" t="s">
        <v>518</v>
      </c>
      <c r="AE33" t="s">
        <v>519</v>
      </c>
    </row>
    <row r="34" spans="1:32">
      <c r="A34" s="3" t="s">
        <v>855</v>
      </c>
      <c r="B34" s="4" t="s">
        <v>33</v>
      </c>
      <c r="C34" s="4" t="s">
        <v>34</v>
      </c>
      <c r="D34" s="5" t="s">
        <v>856</v>
      </c>
      <c r="E34" s="4" t="s">
        <v>36</v>
      </c>
      <c r="F34" s="4" t="s">
        <v>857</v>
      </c>
      <c r="G34" s="4" t="s">
        <v>858</v>
      </c>
      <c r="H34" s="4" t="s">
        <v>858</v>
      </c>
      <c r="I34" s="5" t="s">
        <v>398</v>
      </c>
      <c r="J34" s="4" t="s">
        <v>741</v>
      </c>
      <c r="K34" s="5" t="s">
        <v>859</v>
      </c>
      <c r="L34" s="4" t="s">
        <v>43</v>
      </c>
      <c r="M34" s="4" t="s">
        <v>43</v>
      </c>
      <c r="N34" s="5" t="s">
        <v>860</v>
      </c>
      <c r="O34" s="4" t="s">
        <v>74</v>
      </c>
      <c r="P34" s="4" t="s">
        <v>861</v>
      </c>
      <c r="Q34" s="5" t="s">
        <v>859</v>
      </c>
      <c r="R34" s="4" t="s">
        <v>862</v>
      </c>
      <c r="S34" s="4" t="s">
        <v>78</v>
      </c>
      <c r="T34" s="4" t="s">
        <v>121</v>
      </c>
      <c r="U34" s="5" t="s">
        <v>863</v>
      </c>
      <c r="V34" s="4" t="s">
        <v>864</v>
      </c>
      <c r="W34" s="4" t="s">
        <v>82</v>
      </c>
      <c r="X34" s="4" t="s">
        <v>54</v>
      </c>
      <c r="Y34" s="4" t="s">
        <v>124</v>
      </c>
      <c r="Z34" s="4" t="s">
        <v>862</v>
      </c>
      <c r="AA34" s="4" t="s">
        <v>865</v>
      </c>
      <c r="AB34" s="4" t="s">
        <v>60</v>
      </c>
      <c r="AC34" s="4" t="s">
        <v>866</v>
      </c>
      <c r="AD34" s="4" t="s">
        <v>867</v>
      </c>
      <c r="AE34" s="4"/>
      <c r="AF34" s="4" t="s">
        <v>868</v>
      </c>
    </row>
    <row r="35" spans="1:32">
      <c r="A35" s="2" t="s">
        <v>520</v>
      </c>
      <c r="B35" t="s">
        <v>33</v>
      </c>
      <c r="C35" t="s">
        <v>34</v>
      </c>
      <c r="D35" t="s">
        <v>521</v>
      </c>
      <c r="E35" t="s">
        <v>90</v>
      </c>
      <c r="F35" t="s">
        <v>522</v>
      </c>
      <c r="G35" t="s">
        <v>523</v>
      </c>
      <c r="H35" t="s">
        <v>524</v>
      </c>
      <c r="I35" s="1" t="s">
        <v>525</v>
      </c>
      <c r="J35" t="s">
        <v>741</v>
      </c>
      <c r="K35" s="1" t="s">
        <v>525</v>
      </c>
      <c r="L35" t="s">
        <v>72</v>
      </c>
      <c r="M35" t="s">
        <v>72</v>
      </c>
      <c r="N35" s="1" t="s">
        <v>472</v>
      </c>
      <c r="O35" t="s">
        <v>74</v>
      </c>
      <c r="P35" t="s">
        <v>526</v>
      </c>
      <c r="Q35" s="1" t="s">
        <v>527</v>
      </c>
      <c r="R35" t="s">
        <v>528</v>
      </c>
      <c r="S35" t="s">
        <v>529</v>
      </c>
      <c r="T35" t="s">
        <v>530</v>
      </c>
      <c r="U35" s="1" t="s">
        <v>531</v>
      </c>
      <c r="V35" t="s">
        <v>532</v>
      </c>
      <c r="W35" t="s">
        <v>53</v>
      </c>
      <c r="X35" t="s">
        <v>54</v>
      </c>
      <c r="Y35" t="s">
        <v>124</v>
      </c>
      <c r="Z35" t="s">
        <v>533</v>
      </c>
      <c r="AA35" t="s">
        <v>534</v>
      </c>
      <c r="AB35" t="s">
        <v>535</v>
      </c>
      <c r="AC35" t="s">
        <v>536</v>
      </c>
      <c r="AD35" t="s">
        <v>537</v>
      </c>
      <c r="AE35" t="s">
        <v>538</v>
      </c>
    </row>
    <row r="36" spans="1:32" s="7" customFormat="1">
      <c r="A36" s="6" t="s">
        <v>869</v>
      </c>
      <c r="B36" s="7" t="s">
        <v>33</v>
      </c>
      <c r="C36" s="7" t="s">
        <v>34</v>
      </c>
      <c r="D36" s="7" t="s">
        <v>539</v>
      </c>
      <c r="E36" s="7" t="s">
        <v>90</v>
      </c>
      <c r="F36" s="7" t="s">
        <v>557</v>
      </c>
      <c r="G36" s="7" t="s">
        <v>540</v>
      </c>
      <c r="H36" s="7" t="s">
        <v>541</v>
      </c>
      <c r="I36" s="8" t="s">
        <v>542</v>
      </c>
      <c r="J36" s="7" t="s">
        <v>742</v>
      </c>
      <c r="K36" s="7" t="s">
        <v>543</v>
      </c>
      <c r="L36" s="7" t="s">
        <v>43</v>
      </c>
      <c r="M36" s="7" t="s">
        <v>43</v>
      </c>
      <c r="N36" s="8" t="s">
        <v>234</v>
      </c>
      <c r="O36" s="7" t="s">
        <v>544</v>
      </c>
      <c r="P36" s="9" t="s">
        <v>545</v>
      </c>
      <c r="Q36" s="8" t="s">
        <v>546</v>
      </c>
      <c r="R36" s="7" t="s">
        <v>547</v>
      </c>
      <c r="S36" s="7" t="s">
        <v>100</v>
      </c>
      <c r="T36" s="7" t="s">
        <v>548</v>
      </c>
      <c r="U36" s="8" t="s">
        <v>549</v>
      </c>
      <c r="V36" s="7" t="s">
        <v>550</v>
      </c>
      <c r="W36" s="7" t="s">
        <v>53</v>
      </c>
      <c r="X36" s="7" t="s">
        <v>54</v>
      </c>
      <c r="Y36" s="7" t="s">
        <v>147</v>
      </c>
      <c r="Z36" s="7" t="s">
        <v>551</v>
      </c>
      <c r="AA36" s="7" t="s">
        <v>552</v>
      </c>
      <c r="AB36" s="7" t="s">
        <v>553</v>
      </c>
      <c r="AC36" s="7" t="s">
        <v>554</v>
      </c>
      <c r="AE36" s="7" t="s">
        <v>555</v>
      </c>
    </row>
    <row r="37" spans="1:32">
      <c r="A37" s="2" t="s">
        <v>870</v>
      </c>
      <c r="B37" t="s">
        <v>33</v>
      </c>
      <c r="C37" t="s">
        <v>63</v>
      </c>
      <c r="D37" t="s">
        <v>556</v>
      </c>
      <c r="E37" t="s">
        <v>90</v>
      </c>
      <c r="F37" t="s">
        <v>557</v>
      </c>
      <c r="G37" t="s">
        <v>540</v>
      </c>
      <c r="H37" t="s">
        <v>541</v>
      </c>
      <c r="I37" s="1" t="s">
        <v>542</v>
      </c>
      <c r="J37" t="s">
        <v>742</v>
      </c>
      <c r="K37" t="s">
        <v>558</v>
      </c>
      <c r="L37" t="s">
        <v>43</v>
      </c>
      <c r="M37" t="s">
        <v>43</v>
      </c>
      <c r="N37" s="1" t="s">
        <v>234</v>
      </c>
      <c r="O37" t="s">
        <v>74</v>
      </c>
      <c r="P37" t="s">
        <v>559</v>
      </c>
      <c r="Q37" s="1" t="s">
        <v>560</v>
      </c>
      <c r="R37" t="s">
        <v>561</v>
      </c>
      <c r="S37" t="s">
        <v>310</v>
      </c>
      <c r="T37" t="s">
        <v>101</v>
      </c>
      <c r="U37" s="1" t="s">
        <v>562</v>
      </c>
      <c r="V37" t="s">
        <v>563</v>
      </c>
      <c r="W37" t="s">
        <v>53</v>
      </c>
      <c r="X37" t="s">
        <v>54</v>
      </c>
      <c r="Y37" t="s">
        <v>147</v>
      </c>
      <c r="Z37" t="s">
        <v>564</v>
      </c>
      <c r="AA37" t="s">
        <v>565</v>
      </c>
      <c r="AB37" t="s">
        <v>566</v>
      </c>
      <c r="AC37" t="s">
        <v>567</v>
      </c>
      <c r="AD37" t="s">
        <v>568</v>
      </c>
      <c r="AE37" t="s">
        <v>569</v>
      </c>
      <c r="AF37" t="s">
        <v>570</v>
      </c>
    </row>
    <row r="38" spans="1:32">
      <c r="A38" s="2" t="s">
        <v>571</v>
      </c>
      <c r="B38" t="s">
        <v>33</v>
      </c>
      <c r="C38" t="s">
        <v>34</v>
      </c>
      <c r="D38" t="s">
        <v>572</v>
      </c>
      <c r="E38" t="s">
        <v>90</v>
      </c>
      <c r="F38" t="s">
        <v>573</v>
      </c>
      <c r="G38" t="s">
        <v>574</v>
      </c>
      <c r="H38" t="s">
        <v>575</v>
      </c>
      <c r="I38" s="1" t="s">
        <v>576</v>
      </c>
      <c r="J38" t="s">
        <v>741</v>
      </c>
      <c r="K38" s="1" t="s">
        <v>577</v>
      </c>
      <c r="L38" t="s">
        <v>43</v>
      </c>
      <c r="M38" t="s">
        <v>43</v>
      </c>
      <c r="N38" s="1" t="s">
        <v>234</v>
      </c>
      <c r="O38" t="s">
        <v>74</v>
      </c>
      <c r="P38" t="s">
        <v>578</v>
      </c>
      <c r="Q38" s="1" t="s">
        <v>579</v>
      </c>
      <c r="R38" t="s">
        <v>580</v>
      </c>
      <c r="S38" t="s">
        <v>310</v>
      </c>
      <c r="T38" t="s">
        <v>581</v>
      </c>
      <c r="U38" s="1" t="s">
        <v>582</v>
      </c>
      <c r="V38" t="s">
        <v>583</v>
      </c>
      <c r="W38" t="s">
        <v>53</v>
      </c>
      <c r="X38" t="s">
        <v>54</v>
      </c>
      <c r="Y38" t="s">
        <v>147</v>
      </c>
      <c r="Z38" t="s">
        <v>584</v>
      </c>
      <c r="AA38" t="s">
        <v>60</v>
      </c>
      <c r="AB38" t="s">
        <v>585</v>
      </c>
      <c r="AC38" t="s">
        <v>586</v>
      </c>
      <c r="AD38" t="s">
        <v>587</v>
      </c>
      <c r="AE38" t="s">
        <v>588</v>
      </c>
      <c r="AF38" t="s">
        <v>60</v>
      </c>
    </row>
    <row r="39" spans="1:32">
      <c r="A39" s="2" t="s">
        <v>589</v>
      </c>
      <c r="B39" t="s">
        <v>33</v>
      </c>
      <c r="C39" t="s">
        <v>34</v>
      </c>
      <c r="D39" t="s">
        <v>590</v>
      </c>
      <c r="E39" t="s">
        <v>36</v>
      </c>
      <c r="F39" t="s">
        <v>192</v>
      </c>
      <c r="G39" t="s">
        <v>193</v>
      </c>
      <c r="H39" t="s">
        <v>194</v>
      </c>
      <c r="I39" s="1" t="s">
        <v>195</v>
      </c>
      <c r="J39" t="s">
        <v>742</v>
      </c>
      <c r="K39" s="1" t="s">
        <v>196</v>
      </c>
      <c r="L39" t="s">
        <v>72</v>
      </c>
      <c r="M39" t="s">
        <v>72</v>
      </c>
      <c r="N39" s="1" t="s">
        <v>197</v>
      </c>
      <c r="O39" t="s">
        <v>74</v>
      </c>
      <c r="P39" t="s">
        <v>591</v>
      </c>
      <c r="Q39" s="1" t="s">
        <v>592</v>
      </c>
      <c r="R39" t="s">
        <v>593</v>
      </c>
      <c r="S39" t="s">
        <v>78</v>
      </c>
      <c r="T39" t="s">
        <v>594</v>
      </c>
      <c r="U39" s="1" t="s">
        <v>595</v>
      </c>
      <c r="V39" t="s">
        <v>596</v>
      </c>
      <c r="W39" t="s">
        <v>82</v>
      </c>
      <c r="X39" t="s">
        <v>54</v>
      </c>
      <c r="Y39" t="s">
        <v>83</v>
      </c>
      <c r="Z39" t="s">
        <v>597</v>
      </c>
      <c r="AA39" t="s">
        <v>598</v>
      </c>
      <c r="AB39" t="s">
        <v>599</v>
      </c>
      <c r="AC39" t="s">
        <v>600</v>
      </c>
      <c r="AD39" t="s">
        <v>601</v>
      </c>
      <c r="AE39" t="s">
        <v>602</v>
      </c>
      <c r="AF39" t="s">
        <v>60</v>
      </c>
    </row>
    <row r="40" spans="1:32">
      <c r="A40" s="2" t="s">
        <v>603</v>
      </c>
      <c r="B40" t="s">
        <v>88</v>
      </c>
      <c r="C40" t="s">
        <v>604</v>
      </c>
      <c r="D40" s="1" t="s">
        <v>605</v>
      </c>
      <c r="E40" t="s">
        <v>90</v>
      </c>
      <c r="F40" t="s">
        <v>606</v>
      </c>
      <c r="G40" t="s">
        <v>607</v>
      </c>
      <c r="H40" t="s">
        <v>608</v>
      </c>
      <c r="I40" s="1" t="s">
        <v>609</v>
      </c>
      <c r="J40" t="s">
        <v>741</v>
      </c>
      <c r="K40" s="1" t="s">
        <v>610</v>
      </c>
      <c r="L40" t="s">
        <v>72</v>
      </c>
      <c r="M40" t="s">
        <v>72</v>
      </c>
      <c r="N40" s="1" t="s">
        <v>611</v>
      </c>
      <c r="O40" t="s">
        <v>74</v>
      </c>
      <c r="P40" t="s">
        <v>612</v>
      </c>
      <c r="Q40" s="1" t="s">
        <v>613</v>
      </c>
      <c r="R40" t="s">
        <v>614</v>
      </c>
      <c r="S40" t="s">
        <v>310</v>
      </c>
      <c r="T40" t="s">
        <v>615</v>
      </c>
      <c r="U40" s="1" t="s">
        <v>616</v>
      </c>
      <c r="V40" t="s">
        <v>617</v>
      </c>
      <c r="W40" t="s">
        <v>184</v>
      </c>
      <c r="X40" t="s">
        <v>54</v>
      </c>
      <c r="Y40" t="s">
        <v>104</v>
      </c>
      <c r="Z40" t="s">
        <v>618</v>
      </c>
      <c r="AA40" t="s">
        <v>619</v>
      </c>
      <c r="AB40" t="s">
        <v>620</v>
      </c>
      <c r="AC40" t="s">
        <v>621</v>
      </c>
      <c r="AD40" t="s">
        <v>622</v>
      </c>
      <c r="AE40" t="s">
        <v>623</v>
      </c>
      <c r="AF40" t="s">
        <v>624</v>
      </c>
    </row>
    <row r="41" spans="1:32">
      <c r="A41" s="2" t="s">
        <v>625</v>
      </c>
      <c r="B41" t="s">
        <v>33</v>
      </c>
      <c r="C41" t="s">
        <v>34</v>
      </c>
      <c r="D41" t="s">
        <v>626</v>
      </c>
      <c r="E41" t="s">
        <v>90</v>
      </c>
      <c r="F41" t="s">
        <v>606</v>
      </c>
      <c r="G41" t="s">
        <v>38</v>
      </c>
      <c r="H41" t="s">
        <v>627</v>
      </c>
      <c r="I41" s="1" t="s">
        <v>628</v>
      </c>
      <c r="J41" t="s">
        <v>741</v>
      </c>
      <c r="K41" s="1" t="s">
        <v>629</v>
      </c>
      <c r="L41" t="s">
        <v>43</v>
      </c>
      <c r="M41" t="s">
        <v>43</v>
      </c>
      <c r="N41" s="1" t="s">
        <v>139</v>
      </c>
      <c r="O41" t="s">
        <v>74</v>
      </c>
      <c r="P41" t="s">
        <v>630</v>
      </c>
      <c r="Q41" s="1" t="s">
        <v>631</v>
      </c>
      <c r="R41" t="s">
        <v>632</v>
      </c>
      <c r="S41" t="s">
        <v>78</v>
      </c>
      <c r="T41" t="s">
        <v>633</v>
      </c>
      <c r="U41" s="1" t="s">
        <v>634</v>
      </c>
      <c r="V41" t="s">
        <v>635</v>
      </c>
      <c r="W41" t="s">
        <v>53</v>
      </c>
      <c r="X41" t="s">
        <v>54</v>
      </c>
      <c r="Y41" t="s">
        <v>124</v>
      </c>
      <c r="Z41" t="s">
        <v>636</v>
      </c>
      <c r="AA41" t="s">
        <v>637</v>
      </c>
      <c r="AB41" t="s">
        <v>60</v>
      </c>
      <c r="AC41" t="s">
        <v>60</v>
      </c>
      <c r="AD41" t="s">
        <v>60</v>
      </c>
      <c r="AE41" t="s">
        <v>60</v>
      </c>
      <c r="AF41" t="s">
        <v>60</v>
      </c>
    </row>
    <row r="42" spans="1:32">
      <c r="A42" s="2" t="s">
        <v>638</v>
      </c>
      <c r="B42" t="s">
        <v>33</v>
      </c>
      <c r="C42" t="s">
        <v>34</v>
      </c>
      <c r="D42" s="1" t="s">
        <v>639</v>
      </c>
      <c r="E42" t="s">
        <v>90</v>
      </c>
      <c r="F42" t="s">
        <v>640</v>
      </c>
      <c r="G42" t="s">
        <v>134</v>
      </c>
      <c r="H42" t="s">
        <v>641</v>
      </c>
      <c r="I42" s="1" t="s">
        <v>642</v>
      </c>
      <c r="J42" t="s">
        <v>70</v>
      </c>
      <c r="K42" s="1" t="s">
        <v>643</v>
      </c>
      <c r="L42" t="s">
        <v>43</v>
      </c>
      <c r="M42" t="s">
        <v>43</v>
      </c>
      <c r="N42" s="1" t="s">
        <v>96</v>
      </c>
      <c r="O42" t="s">
        <v>74</v>
      </c>
      <c r="P42" t="s">
        <v>644</v>
      </c>
      <c r="Q42" s="1" t="s">
        <v>645</v>
      </c>
      <c r="R42" t="s">
        <v>646</v>
      </c>
      <c r="S42" t="s">
        <v>78</v>
      </c>
      <c r="T42" t="s">
        <v>647</v>
      </c>
      <c r="U42" s="1" t="s">
        <v>648</v>
      </c>
      <c r="V42" t="s">
        <v>649</v>
      </c>
      <c r="W42" t="s">
        <v>53</v>
      </c>
      <c r="X42" t="s">
        <v>54</v>
      </c>
      <c r="Y42" t="s">
        <v>147</v>
      </c>
      <c r="Z42" t="s">
        <v>650</v>
      </c>
      <c r="AB42" t="s">
        <v>651</v>
      </c>
      <c r="AC42" t="s">
        <v>652</v>
      </c>
      <c r="AD42" t="s">
        <v>653</v>
      </c>
      <c r="AE42" t="s">
        <v>654</v>
      </c>
      <c r="AF42" t="s">
        <v>655</v>
      </c>
    </row>
    <row r="43" spans="1:32">
      <c r="A43" s="2" t="s">
        <v>656</v>
      </c>
      <c r="B43" t="s">
        <v>33</v>
      </c>
      <c r="C43" t="s">
        <v>34</v>
      </c>
      <c r="D43" s="1" t="s">
        <v>657</v>
      </c>
      <c r="E43" t="s">
        <v>90</v>
      </c>
      <c r="F43" t="s">
        <v>658</v>
      </c>
      <c r="G43" t="s">
        <v>659</v>
      </c>
      <c r="H43" t="s">
        <v>660</v>
      </c>
      <c r="I43" s="1" t="s">
        <v>661</v>
      </c>
      <c r="J43" t="s">
        <v>741</v>
      </c>
      <c r="K43" t="s">
        <v>662</v>
      </c>
      <c r="L43" t="s">
        <v>43</v>
      </c>
      <c r="M43" t="s">
        <v>72</v>
      </c>
      <c r="N43" s="1" t="s">
        <v>270</v>
      </c>
      <c r="O43" t="s">
        <v>74</v>
      </c>
      <c r="P43" t="s">
        <v>663</v>
      </c>
      <c r="Q43" s="1" t="s">
        <v>664</v>
      </c>
      <c r="R43" t="s">
        <v>665</v>
      </c>
      <c r="S43" t="s">
        <v>161</v>
      </c>
      <c r="T43" t="s">
        <v>666</v>
      </c>
      <c r="U43" s="1" t="s">
        <v>667</v>
      </c>
      <c r="V43" t="s">
        <v>668</v>
      </c>
      <c r="W43" t="s">
        <v>82</v>
      </c>
      <c r="X43" t="s">
        <v>669</v>
      </c>
      <c r="Y43" t="s">
        <v>147</v>
      </c>
      <c r="Z43" t="s">
        <v>670</v>
      </c>
      <c r="AA43" t="s">
        <v>671</v>
      </c>
      <c r="AB43" t="s">
        <v>672</v>
      </c>
      <c r="AC43" t="s">
        <v>673</v>
      </c>
      <c r="AD43" t="s">
        <v>674</v>
      </c>
      <c r="AE43" t="s">
        <v>675</v>
      </c>
    </row>
    <row r="44" spans="1:32" s="4" customFormat="1">
      <c r="A44" s="3" t="s">
        <v>676</v>
      </c>
      <c r="B44" s="4" t="s">
        <v>33</v>
      </c>
      <c r="C44" s="4" t="s">
        <v>63</v>
      </c>
      <c r="D44" s="5" t="s">
        <v>677</v>
      </c>
      <c r="E44" s="4" t="s">
        <v>36</v>
      </c>
      <c r="F44" s="4" t="s">
        <v>678</v>
      </c>
      <c r="G44" s="4" t="s">
        <v>659</v>
      </c>
      <c r="H44" s="4" t="s">
        <v>679</v>
      </c>
      <c r="I44" s="5" t="s">
        <v>661</v>
      </c>
      <c r="J44" s="4" t="s">
        <v>741</v>
      </c>
      <c r="K44" s="4" t="s">
        <v>662</v>
      </c>
      <c r="L44" s="4" t="s">
        <v>43</v>
      </c>
      <c r="M44" s="4" t="s">
        <v>43</v>
      </c>
      <c r="N44" s="5" t="s">
        <v>73</v>
      </c>
      <c r="O44" s="4" t="s">
        <v>74</v>
      </c>
      <c r="P44" s="4" t="s">
        <v>680</v>
      </c>
      <c r="Q44" s="5" t="s">
        <v>681</v>
      </c>
      <c r="R44" s="4" t="s">
        <v>682</v>
      </c>
      <c r="S44" s="4" t="s">
        <v>161</v>
      </c>
      <c r="T44" s="4" t="s">
        <v>683</v>
      </c>
      <c r="U44" s="5" t="s">
        <v>684</v>
      </c>
      <c r="V44" s="4" t="s">
        <v>313</v>
      </c>
      <c r="W44" s="4" t="s">
        <v>82</v>
      </c>
      <c r="X44" s="4" t="s">
        <v>54</v>
      </c>
      <c r="Y44" s="4" t="s">
        <v>83</v>
      </c>
      <c r="Z44" s="4" t="s">
        <v>685</v>
      </c>
      <c r="AA44" s="4" t="s">
        <v>686</v>
      </c>
      <c r="AB44" s="4" t="s">
        <v>687</v>
      </c>
      <c r="AC44" s="4" t="s">
        <v>688</v>
      </c>
      <c r="AD44" s="4" t="s">
        <v>689</v>
      </c>
      <c r="AE44" s="4" t="s">
        <v>675</v>
      </c>
      <c r="AF44" s="4" t="s">
        <v>690</v>
      </c>
    </row>
    <row r="45" spans="1:32">
      <c r="A45" s="2" t="s">
        <v>691</v>
      </c>
      <c r="B45" t="s">
        <v>33</v>
      </c>
      <c r="C45" t="s">
        <v>34</v>
      </c>
      <c r="D45" s="1" t="s">
        <v>692</v>
      </c>
      <c r="E45" t="s">
        <v>90</v>
      </c>
      <c r="F45" t="s">
        <v>693</v>
      </c>
      <c r="G45" t="s">
        <v>694</v>
      </c>
      <c r="H45" t="s">
        <v>695</v>
      </c>
      <c r="I45" s="1" t="s">
        <v>696</v>
      </c>
      <c r="J45" t="s">
        <v>741</v>
      </c>
      <c r="K45" s="1" t="s">
        <v>697</v>
      </c>
      <c r="L45" t="s">
        <v>43</v>
      </c>
      <c r="M45" t="s">
        <v>72</v>
      </c>
      <c r="N45" s="1" t="s">
        <v>197</v>
      </c>
      <c r="O45" t="s">
        <v>74</v>
      </c>
      <c r="P45" t="s">
        <v>698</v>
      </c>
      <c r="Q45" s="1" t="s">
        <v>697</v>
      </c>
      <c r="R45" t="s">
        <v>699</v>
      </c>
      <c r="S45" t="s">
        <v>78</v>
      </c>
      <c r="T45" t="s">
        <v>700</v>
      </c>
      <c r="U45" s="1" t="s">
        <v>122</v>
      </c>
      <c r="V45" t="s">
        <v>701</v>
      </c>
      <c r="W45" t="s">
        <v>53</v>
      </c>
      <c r="X45" t="s">
        <v>54</v>
      </c>
      <c r="Y45" t="s">
        <v>124</v>
      </c>
      <c r="Z45" t="s">
        <v>702</v>
      </c>
      <c r="AB45" t="s">
        <v>703</v>
      </c>
      <c r="AC45" t="s">
        <v>704</v>
      </c>
      <c r="AD45" t="s">
        <v>705</v>
      </c>
      <c r="AE45" t="s">
        <v>706</v>
      </c>
    </row>
    <row r="46" spans="1:32">
      <c r="A46" s="2" t="s">
        <v>707</v>
      </c>
      <c r="B46" t="s">
        <v>33</v>
      </c>
      <c r="C46" t="s">
        <v>34</v>
      </c>
      <c r="D46" s="1" t="s">
        <v>708</v>
      </c>
      <c r="E46" t="s">
        <v>90</v>
      </c>
      <c r="F46" t="s">
        <v>709</v>
      </c>
      <c r="G46" t="s">
        <v>92</v>
      </c>
      <c r="H46" t="s">
        <v>710</v>
      </c>
      <c r="I46" s="1" t="s">
        <v>711</v>
      </c>
      <c r="J46" t="s">
        <v>741</v>
      </c>
      <c r="K46" s="1" t="s">
        <v>712</v>
      </c>
      <c r="L46" t="s">
        <v>72</v>
      </c>
      <c r="M46" t="s">
        <v>43</v>
      </c>
      <c r="N46" s="1" t="s">
        <v>713</v>
      </c>
      <c r="O46" t="s">
        <v>714</v>
      </c>
      <c r="P46" t="s">
        <v>715</v>
      </c>
      <c r="Q46" s="1" t="s">
        <v>716</v>
      </c>
      <c r="R46" t="s">
        <v>351</v>
      </c>
      <c r="S46" t="s">
        <v>78</v>
      </c>
      <c r="T46" t="s">
        <v>717</v>
      </c>
      <c r="U46" s="1" t="s">
        <v>718</v>
      </c>
      <c r="V46" t="s">
        <v>123</v>
      </c>
      <c r="W46" t="s">
        <v>53</v>
      </c>
      <c r="X46" t="s">
        <v>54</v>
      </c>
      <c r="Y46" t="s">
        <v>147</v>
      </c>
      <c r="Z46" t="s">
        <v>665</v>
      </c>
      <c r="AA46" t="s">
        <v>719</v>
      </c>
      <c r="AB46" t="s">
        <v>720</v>
      </c>
      <c r="AC46" t="s">
        <v>60</v>
      </c>
      <c r="AD46" t="s">
        <v>60</v>
      </c>
      <c r="AE46" t="s">
        <v>60</v>
      </c>
      <c r="AF46" t="s">
        <v>60</v>
      </c>
    </row>
    <row r="47" spans="1:32">
      <c r="A47" s="2" t="s">
        <v>871</v>
      </c>
      <c r="B47" t="s">
        <v>88</v>
      </c>
      <c r="C47" t="s">
        <v>63</v>
      </c>
      <c r="D47" t="s">
        <v>936</v>
      </c>
      <c r="E47" t="s">
        <v>90</v>
      </c>
      <c r="F47" t="s">
        <v>937</v>
      </c>
      <c r="G47" t="s">
        <v>938</v>
      </c>
      <c r="H47" t="s">
        <v>939</v>
      </c>
      <c r="I47" s="1" t="s">
        <v>940</v>
      </c>
      <c r="J47" t="s">
        <v>742</v>
      </c>
      <c r="K47" t="s">
        <v>941</v>
      </c>
      <c r="L47" t="s">
        <v>72</v>
      </c>
      <c r="M47" t="s">
        <v>43</v>
      </c>
      <c r="N47" s="1" t="s">
        <v>73</v>
      </c>
      <c r="O47" t="s">
        <v>74</v>
      </c>
      <c r="P47" t="s">
        <v>942</v>
      </c>
      <c r="Q47" s="1" t="s">
        <v>943</v>
      </c>
      <c r="R47" t="s">
        <v>944</v>
      </c>
      <c r="S47" t="s">
        <v>945</v>
      </c>
      <c r="T47" t="s">
        <v>946</v>
      </c>
      <c r="U47" s="1" t="s">
        <v>947</v>
      </c>
      <c r="V47" t="s">
        <v>948</v>
      </c>
      <c r="W47" t="s">
        <v>82</v>
      </c>
      <c r="X47" t="s">
        <v>54</v>
      </c>
      <c r="Y47" t="s">
        <v>83</v>
      </c>
      <c r="Z47" t="s">
        <v>944</v>
      </c>
      <c r="AB47" t="s">
        <v>949</v>
      </c>
      <c r="AC47" t="s">
        <v>950</v>
      </c>
      <c r="AD47" t="s">
        <v>951</v>
      </c>
      <c r="AE47" t="s">
        <v>952</v>
      </c>
    </row>
    <row r="48" spans="1:32">
      <c r="A48" s="2" t="s">
        <v>934</v>
      </c>
      <c r="B48" t="s">
        <v>33</v>
      </c>
      <c r="C48" t="s">
        <v>63</v>
      </c>
      <c r="D48" t="s">
        <v>904</v>
      </c>
      <c r="E48" t="s">
        <v>90</v>
      </c>
      <c r="F48" t="s">
        <v>905</v>
      </c>
      <c r="G48" t="s">
        <v>906</v>
      </c>
      <c r="H48" t="s">
        <v>907</v>
      </c>
      <c r="I48" s="1" t="s">
        <v>908</v>
      </c>
      <c r="J48" t="s">
        <v>741</v>
      </c>
      <c r="K48" t="s">
        <v>909</v>
      </c>
      <c r="L48" t="s">
        <v>72</v>
      </c>
      <c r="M48" t="s">
        <v>43</v>
      </c>
      <c r="N48" s="1" t="s">
        <v>234</v>
      </c>
      <c r="O48" t="s">
        <v>74</v>
      </c>
      <c r="P48" t="s">
        <v>910</v>
      </c>
      <c r="Q48" s="1" t="s">
        <v>911</v>
      </c>
      <c r="R48" t="s">
        <v>635</v>
      </c>
      <c r="S48" t="s">
        <v>78</v>
      </c>
      <c r="T48" t="s">
        <v>424</v>
      </c>
      <c r="U48" s="1" t="s">
        <v>912</v>
      </c>
      <c r="V48" t="s">
        <v>635</v>
      </c>
      <c r="W48" t="s">
        <v>82</v>
      </c>
      <c r="X48" t="s">
        <v>54</v>
      </c>
      <c r="Y48" t="s">
        <v>147</v>
      </c>
      <c r="Z48" t="s">
        <v>913</v>
      </c>
      <c r="AA48" t="s">
        <v>914</v>
      </c>
      <c r="AB48" t="s">
        <v>915</v>
      </c>
      <c r="AC48" t="s">
        <v>916</v>
      </c>
      <c r="AF48" t="s">
        <v>917</v>
      </c>
    </row>
    <row r="49" spans="1:28">
      <c r="A49" s="2" t="s">
        <v>935</v>
      </c>
      <c r="B49" t="s">
        <v>33</v>
      </c>
      <c r="C49" t="s">
        <v>34</v>
      </c>
      <c r="D49" s="1" t="s">
        <v>918</v>
      </c>
      <c r="E49" t="s">
        <v>36</v>
      </c>
      <c r="F49" t="s">
        <v>919</v>
      </c>
      <c r="G49" t="s">
        <v>920</v>
      </c>
      <c r="H49" t="s">
        <v>921</v>
      </c>
      <c r="I49" s="1" t="s">
        <v>922</v>
      </c>
      <c r="J49" t="s">
        <v>742</v>
      </c>
      <c r="K49" t="s">
        <v>923</v>
      </c>
      <c r="L49" t="s">
        <v>43</v>
      </c>
      <c r="M49" t="s">
        <v>43</v>
      </c>
      <c r="N49" s="1" t="s">
        <v>457</v>
      </c>
      <c r="O49" t="s">
        <v>74</v>
      </c>
      <c r="P49" t="s">
        <v>924</v>
      </c>
      <c r="Q49" s="1" t="s">
        <v>925</v>
      </c>
      <c r="R49" t="s">
        <v>926</v>
      </c>
      <c r="S49" t="s">
        <v>161</v>
      </c>
      <c r="T49" t="s">
        <v>927</v>
      </c>
      <c r="U49" s="1" t="s">
        <v>928</v>
      </c>
      <c r="V49" t="s">
        <v>313</v>
      </c>
      <c r="W49" t="s">
        <v>53</v>
      </c>
      <c r="X49" t="s">
        <v>54</v>
      </c>
      <c r="Y49" t="s">
        <v>147</v>
      </c>
      <c r="Z49" t="s">
        <v>929</v>
      </c>
      <c r="AA49" t="s">
        <v>930</v>
      </c>
      <c r="AB49" t="s">
        <v>931</v>
      </c>
    </row>
    <row r="50" spans="1:28">
      <c r="A50" s="2" t="s">
        <v>889</v>
      </c>
      <c r="B50" t="s">
        <v>33</v>
      </c>
      <c r="C50" t="s">
        <v>34</v>
      </c>
      <c r="D50" t="s">
        <v>894</v>
      </c>
      <c r="E50" t="s">
        <v>90</v>
      </c>
      <c r="F50" t="s">
        <v>890</v>
      </c>
      <c r="G50" t="s">
        <v>895</v>
      </c>
      <c r="H50" t="s">
        <v>896</v>
      </c>
      <c r="I50" s="1" t="s">
        <v>506</v>
      </c>
      <c r="J50" t="s">
        <v>137</v>
      </c>
      <c r="K50" t="s">
        <v>897</v>
      </c>
      <c r="L50" t="s">
        <v>72</v>
      </c>
      <c r="M50" t="s">
        <v>72</v>
      </c>
      <c r="N50" s="1" t="s">
        <v>270</v>
      </c>
      <c r="O50" t="s">
        <v>74</v>
      </c>
      <c r="P50" t="s">
        <v>898</v>
      </c>
      <c r="Q50" s="1" t="s">
        <v>899</v>
      </c>
      <c r="R50" t="s">
        <v>900</v>
      </c>
      <c r="S50" t="s">
        <v>161</v>
      </c>
      <c r="T50" t="s">
        <v>901</v>
      </c>
      <c r="U50" s="1" t="s">
        <v>718</v>
      </c>
      <c r="V50" t="s">
        <v>351</v>
      </c>
      <c r="W50" t="s">
        <v>53</v>
      </c>
      <c r="X50" t="s">
        <v>54</v>
      </c>
      <c r="Y50" t="s">
        <v>55</v>
      </c>
      <c r="Z50" t="s">
        <v>902</v>
      </c>
      <c r="AA50" t="s">
        <v>903</v>
      </c>
    </row>
  </sheetData>
  <phoneticPr fontId="1" type="noConversion"/>
  <hyperlinks>
    <hyperlink ref="P36" r:id="rId1" xr:uid="{1EC915A2-96A7-524B-B35F-D5320D83A4F0}"/>
    <hyperlink ref="P24" r:id="rId2" xr:uid="{C3B14CB4-5EE4-7C48-A17A-4FB442BA4252}"/>
    <hyperlink ref="P4" r:id="rId3" xr:uid="{AACE5062-32D7-2249-906C-F9E9341B54DC}"/>
  </hyperlinks>
  <pageMargins left="0.7" right="0.7" top="0.75" bottom="0.75" header="0.3" footer="0.3"/>
  <pageSetup paperSize="9" orientation="portrait"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DE19-5D1F-B247-BF03-BAA13D86D020}">
  <sheetPr codeName="Sheet2">
    <tabColor theme="0" tint="-0.499984740745262"/>
  </sheetPr>
  <dimension ref="A1:AF20"/>
  <sheetViews>
    <sheetView workbookViewId="0">
      <pane xSplit="2" topLeftCell="C1" activePane="topRight" state="frozen"/>
      <selection pane="topRight" activeCell="A2" sqref="A2:A20"/>
    </sheetView>
  </sheetViews>
  <sheetFormatPr baseColWidth="10" defaultColWidth="8.83203125" defaultRowHeight="15"/>
  <cols>
    <col min="1" max="1" width="15.6640625" style="2" customWidth="1"/>
    <col min="2" max="2" width="8.83203125" customWidth="1"/>
    <col min="3" max="3" width="9.1640625" customWidth="1"/>
    <col min="4" max="4" width="35" customWidth="1"/>
    <col min="5" max="5" width="15.5" customWidth="1"/>
    <col min="6" max="6" width="36.6640625" customWidth="1"/>
    <col min="7" max="12" width="20" bestFit="1" customWidth="1"/>
    <col min="13" max="13" width="35.33203125" customWidth="1"/>
    <col min="14" max="26" width="20" bestFit="1" customWidth="1"/>
    <col min="27" max="27" width="67.33203125" customWidth="1"/>
    <col min="28" max="28" width="81.1640625" customWidth="1"/>
    <col min="29" max="31" width="20" bestFit="1" customWidth="1"/>
    <col min="32" max="32" width="82.1640625" customWidth="1"/>
  </cols>
  <sheetData>
    <row r="1" spans="1:3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s="2" t="s">
        <v>891</v>
      </c>
      <c r="F2" t="s">
        <v>887</v>
      </c>
    </row>
    <row r="3" spans="1:32">
      <c r="A3" s="2" t="s">
        <v>721</v>
      </c>
      <c r="D3" s="1"/>
      <c r="F3" t="s">
        <v>722</v>
      </c>
      <c r="I3" s="1"/>
      <c r="N3" s="1"/>
      <c r="Q3" s="1"/>
      <c r="U3" s="1"/>
    </row>
    <row r="4" spans="1:32">
      <c r="A4" s="2" t="s">
        <v>723</v>
      </c>
      <c r="F4" t="s">
        <v>724</v>
      </c>
      <c r="I4" s="1"/>
      <c r="N4" s="1"/>
      <c r="Q4" s="1"/>
    </row>
    <row r="5" spans="1:32" ht="15" customHeight="1">
      <c r="A5" s="2" t="s">
        <v>725</v>
      </c>
      <c r="D5" s="1"/>
      <c r="F5" t="s">
        <v>726</v>
      </c>
      <c r="I5" s="1"/>
      <c r="K5" s="1"/>
      <c r="N5" s="1"/>
      <c r="Q5" s="1"/>
      <c r="U5" s="1"/>
    </row>
    <row r="6" spans="1:32">
      <c r="A6" s="2" t="s">
        <v>727</v>
      </c>
      <c r="D6" s="1"/>
      <c r="F6" t="s">
        <v>728</v>
      </c>
      <c r="I6" s="1"/>
      <c r="K6" s="1"/>
      <c r="N6" s="1"/>
      <c r="Q6" s="1"/>
      <c r="U6" s="1"/>
    </row>
    <row r="7" spans="1:32">
      <c r="A7" s="2" t="s">
        <v>729</v>
      </c>
      <c r="D7" s="1"/>
      <c r="F7" t="s">
        <v>730</v>
      </c>
      <c r="I7" s="1"/>
      <c r="N7" s="1"/>
      <c r="Q7" s="1"/>
      <c r="U7" s="1"/>
    </row>
    <row r="8" spans="1:32">
      <c r="A8" s="2" t="s">
        <v>731</v>
      </c>
      <c r="F8" t="s">
        <v>732</v>
      </c>
      <c r="I8" s="1"/>
      <c r="K8" s="1"/>
      <c r="N8" s="1"/>
      <c r="Q8" s="1"/>
      <c r="U8" s="1"/>
    </row>
    <row r="9" spans="1:32">
      <c r="A9" s="2" t="s">
        <v>733</v>
      </c>
      <c r="D9" s="1"/>
      <c r="F9" t="s">
        <v>734</v>
      </c>
      <c r="I9" s="1"/>
      <c r="K9" s="1"/>
      <c r="N9" s="1"/>
      <c r="Q9" s="1"/>
      <c r="U9" s="1"/>
    </row>
    <row r="10" spans="1:32">
      <c r="A10" s="2" t="s">
        <v>735</v>
      </c>
      <c r="F10" t="s">
        <v>736</v>
      </c>
      <c r="I10" s="1"/>
      <c r="K10" s="1"/>
      <c r="N10" s="1"/>
      <c r="Q10" s="1"/>
      <c r="U10" s="1"/>
    </row>
    <row r="11" spans="1:32">
      <c r="A11" s="2" t="s">
        <v>737</v>
      </c>
      <c r="D11" s="1"/>
      <c r="F11" t="s">
        <v>736</v>
      </c>
      <c r="I11" s="1"/>
      <c r="N11" s="1"/>
      <c r="Q11" s="1"/>
      <c r="U11" s="1"/>
    </row>
    <row r="12" spans="1:32">
      <c r="A12" s="2" t="s">
        <v>738</v>
      </c>
      <c r="D12" s="1"/>
      <c r="F12" t="s">
        <v>736</v>
      </c>
      <c r="I12" s="1"/>
      <c r="K12" s="1"/>
      <c r="N12" s="1"/>
      <c r="Q12" s="1"/>
      <c r="U12" s="1"/>
    </row>
    <row r="13" spans="1:32">
      <c r="A13" s="2" t="s">
        <v>739</v>
      </c>
      <c r="D13" s="1"/>
      <c r="F13" t="s">
        <v>736</v>
      </c>
      <c r="I13" s="1"/>
      <c r="K13" s="1"/>
      <c r="N13" s="1"/>
      <c r="Q13" s="1"/>
      <c r="U13" s="1"/>
    </row>
    <row r="14" spans="1:32">
      <c r="A14" s="6" t="s">
        <v>740</v>
      </c>
      <c r="D14" s="1"/>
      <c r="F14" s="7" t="s">
        <v>736</v>
      </c>
      <c r="I14" s="1"/>
      <c r="K14" s="1"/>
      <c r="N14" s="1"/>
      <c r="Q14" s="1"/>
      <c r="U14" s="1"/>
    </row>
    <row r="15" spans="1:32">
      <c r="A15" s="2" t="s">
        <v>878</v>
      </c>
      <c r="F15" t="s">
        <v>883</v>
      </c>
    </row>
    <row r="16" spans="1:32">
      <c r="A16" s="2" t="s">
        <v>885</v>
      </c>
      <c r="F16" t="s">
        <v>887</v>
      </c>
    </row>
    <row r="17" spans="1:6">
      <c r="A17" s="2" t="s">
        <v>884</v>
      </c>
      <c r="F17" t="s">
        <v>887</v>
      </c>
    </row>
    <row r="18" spans="1:6">
      <c r="A18" s="2" t="s">
        <v>886</v>
      </c>
      <c r="F18" t="s">
        <v>887</v>
      </c>
    </row>
    <row r="19" spans="1:6">
      <c r="A19" s="2" t="s">
        <v>892</v>
      </c>
      <c r="F19" t="s">
        <v>887</v>
      </c>
    </row>
    <row r="20" spans="1:6">
      <c r="A20" s="2" t="s">
        <v>893</v>
      </c>
      <c r="F20" t="s">
        <v>887</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495e39a-0c98-427a-ab7e-3315a2282e6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F17DA00E278E45901E34BC17B92A10" ma:contentTypeVersion="15" ma:contentTypeDescription="Create a new document." ma:contentTypeScope="" ma:versionID="4cec7d32e3eaa6fcd0b976dafbd83c68">
  <xsd:schema xmlns:xsd="http://www.w3.org/2001/XMLSchema" xmlns:xs="http://www.w3.org/2001/XMLSchema" xmlns:p="http://schemas.microsoft.com/office/2006/metadata/properties" xmlns:ns2="0495e39a-0c98-427a-ab7e-3315a2282e6d" xmlns:ns3="679aaf17-94f9-4b3b-bcd6-6c55d45c54dd" targetNamespace="http://schemas.microsoft.com/office/2006/metadata/properties" ma:root="true" ma:fieldsID="f19ab98622f616c4e0f052820b49af86" ns2:_="" ns3:_="">
    <xsd:import namespace="0495e39a-0c98-427a-ab7e-3315a2282e6d"/>
    <xsd:import namespace="679aaf17-94f9-4b3b-bcd6-6c55d45c54d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2:MediaServiceOCR" minOccurs="0"/>
                <xsd:element ref="ns3:SharedWithUsers" minOccurs="0"/>
                <xsd:element ref="ns3:SharedWithDetail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95e39a-0c98-427a-ab7e-3315a2282e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3fc0acc-452d-453d-8d33-11f7c522366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9aaf17-94f9-4b3b-bcd6-6c55d45c54d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E1178-1DFC-4874-A988-5548FF179B9A}">
  <ds:schemaRefs>
    <ds:schemaRef ds:uri="http://schemas.microsoft.com/office/2006/documentManagement/typ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679aaf17-94f9-4b3b-bcd6-6c55d45c54dd"/>
    <ds:schemaRef ds:uri="0495e39a-0c98-427a-ab7e-3315a2282e6d"/>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A7546234-0C0B-466F-8955-F9086142595E}">
  <ds:schemaRefs>
    <ds:schemaRef ds:uri="http://schemas.microsoft.com/sharepoint/v3/contenttype/forms"/>
  </ds:schemaRefs>
</ds:datastoreItem>
</file>

<file path=customXml/itemProps3.xml><?xml version="1.0" encoding="utf-8"?>
<ds:datastoreItem xmlns:ds="http://schemas.openxmlformats.org/officeDocument/2006/customXml" ds:itemID="{5EFD6B34-2477-4175-94DF-307A174F33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95e39a-0c98-427a-ab7e-3315a2282e6d"/>
    <ds:schemaRef ds:uri="679aaf17-94f9-4b3b-bcd6-6c55d45c5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总表</vt:lpstr>
      <vt:lpstr>第一批删除人员</vt:lpstr>
      <vt:lpstr>委员名单</vt:lpstr>
      <vt:lpstr>指导委员名单</vt:lpstr>
      <vt:lpstr>ISO TC10 SC 8专家名单</vt:lpstr>
      <vt:lpstr>ISO TC 59 SC 2专家名单</vt:lpstr>
      <vt:lpstr>ISO TC59 SC 13专家名单 </vt:lpstr>
      <vt:lpstr>报名名单（原始数据不再处理）</vt:lpstr>
      <vt:lpstr>ISO已注册专家名单（待确认）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魏来(WEI, Lai)</cp:lastModifiedBy>
  <cp:revision/>
  <dcterms:created xsi:type="dcterms:W3CDTF">2025-05-20T05:12:21Z</dcterms:created>
  <dcterms:modified xsi:type="dcterms:W3CDTF">2025-07-30T21:32:31Z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0x010100C5F17DA00E278E45901E34BC17B92A10</vt:lpwstr>
  </property>
  <property fmtid="{D5CDD505-2E9C-101B-9397-08002B2CF9AE}" pid="3" name="MediaServiceImageTags">
    <vt:lpwstr/>
  </property>
</Properties>
</file>