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66925"/>
  <xr:revisionPtr revIDLastSave="0" documentId="11_E60897F41BE170836B02CE998F75CCDC64E183C8" xr6:coauthVersionLast="47" xr6:coauthVersionMax="47" xr10:uidLastSave="{00000000-0000-0000-0000-000000000000}"/>
  <bookViews>
    <workbookView xWindow="240" yWindow="105" windowWidth="14805" windowHeight="8010" firstSheet="3" activeTab="2" xr2:uid="{00000000-000D-0000-FFFF-FFFF00000000}"/>
  </bookViews>
  <sheets>
    <sheet name="Subbasins" sheetId="1" r:id="rId1"/>
    <sheet name="Reservoirs" sheetId="2" r:id="rId2"/>
    <sheet name="Junctions" sheetId="3" r:id="rId3"/>
    <sheet name="Reaches" sheetId="4" r:id="rId4"/>
    <sheet name="Sink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3" l="1"/>
  <c r="E31" i="3"/>
  <c r="E30" i="3"/>
  <c r="E32" i="3"/>
  <c r="E4" i="3"/>
  <c r="E5" i="3"/>
  <c r="E2" i="3"/>
  <c r="N24" i="4"/>
  <c r="N23" i="4"/>
  <c r="N16" i="4"/>
</calcChain>
</file>

<file path=xl/sharedStrings.xml><?xml version="1.0" encoding="utf-8"?>
<sst xmlns="http://schemas.openxmlformats.org/spreadsheetml/2006/main" count="475" uniqueCount="152">
  <si>
    <t>Name</t>
  </si>
  <si>
    <t>Type</t>
  </si>
  <si>
    <t>Downstream</t>
  </si>
  <si>
    <t>Area (mi2)</t>
  </si>
  <si>
    <t>Curve Number</t>
  </si>
  <si>
    <t>Impervious Percent</t>
  </si>
  <si>
    <t>Graph Type</t>
  </si>
  <si>
    <t>Lag Time</t>
  </si>
  <si>
    <t>WLR01</t>
  </si>
  <si>
    <t>Subbasin</t>
  </si>
  <si>
    <t>R_WLR01</t>
  </si>
  <si>
    <t>Standard</t>
  </si>
  <si>
    <t>WLR02</t>
  </si>
  <si>
    <t>J_WLR01_RR_S_OF_MORROW</t>
  </si>
  <si>
    <t>WLR03</t>
  </si>
  <si>
    <t>J_WLR02_LAMAR</t>
  </si>
  <si>
    <t>WLR04</t>
  </si>
  <si>
    <t>J_WLR03_TRIB_AT_SWANEE</t>
  </si>
  <si>
    <t>WLR05</t>
  </si>
  <si>
    <t>WLR06</t>
  </si>
  <si>
    <t>J_WLR04_TRIB_AT_HUNTLAND</t>
  </si>
  <si>
    <t>WLR07</t>
  </si>
  <si>
    <t>WLR08</t>
  </si>
  <si>
    <t>J_WLR06_US_POND_REILLY</t>
  </si>
  <si>
    <t>WLR09</t>
  </si>
  <si>
    <t>J_WLR07_KOENIG</t>
  </si>
  <si>
    <t>WLR10</t>
  </si>
  <si>
    <t>J_WLR08_NORTH_LOOP</t>
  </si>
  <si>
    <t>WLR11</t>
  </si>
  <si>
    <t>J_WLR09_51ST</t>
  </si>
  <si>
    <t>WLR12</t>
  </si>
  <si>
    <t>J_WLR10_INTRAMURAL_FIELDS</t>
  </si>
  <si>
    <t>WLR13</t>
  </si>
  <si>
    <t>WLR14</t>
  </si>
  <si>
    <t>J_WLR12_COMB_AT_DUVAL</t>
  </si>
  <si>
    <t>HEM02</t>
  </si>
  <si>
    <t>POND_TRIANGLE</t>
  </si>
  <si>
    <t>HEM03</t>
  </si>
  <si>
    <t>J_HEM03_LAMAR_NEAR_42ND</t>
  </si>
  <si>
    <t>HEM04</t>
  </si>
  <si>
    <t>POND_CENTRAL_PARK</t>
  </si>
  <si>
    <t>WLR15</t>
  </si>
  <si>
    <t>J_WLR11_MAIN_AT_DUVAL</t>
  </si>
  <si>
    <t>WLR16</t>
  </si>
  <si>
    <t>J_WLR13_41ST</t>
  </si>
  <si>
    <t>HEM05</t>
  </si>
  <si>
    <t>J_HEM01_43RD</t>
  </si>
  <si>
    <t>HEM06</t>
  </si>
  <si>
    <t>J_HEM02_38TH</t>
  </si>
  <si>
    <t>HEM07</t>
  </si>
  <si>
    <t>J_HEM05_32ND</t>
  </si>
  <si>
    <t>HEM08</t>
  </si>
  <si>
    <t>J_HEM06_NEAR_30TH_AND_UNIVER</t>
  </si>
  <si>
    <t>HEM09</t>
  </si>
  <si>
    <t>J_HEM07_DEAN_KEETON</t>
  </si>
  <si>
    <t>WLR17</t>
  </si>
  <si>
    <t>J_WLR14_38TH</t>
  </si>
  <si>
    <t>WLR18</t>
  </si>
  <si>
    <t>J_WLR15_HARRIS</t>
  </si>
  <si>
    <t>WLR19</t>
  </si>
  <si>
    <t>J_WLR16_32ND</t>
  </si>
  <si>
    <t>WLR20</t>
  </si>
  <si>
    <t>J_WLR17_DEAN_KEETON</t>
  </si>
  <si>
    <t>WLR21</t>
  </si>
  <si>
    <t>J_WLR19_23RD</t>
  </si>
  <si>
    <t>WLR22</t>
  </si>
  <si>
    <t>WLR23</t>
  </si>
  <si>
    <t>J_WLR20_TRINITY</t>
  </si>
  <si>
    <t>WLR24</t>
  </si>
  <si>
    <t>WLR25</t>
  </si>
  <si>
    <t>J_WLR21_15TH</t>
  </si>
  <si>
    <t>WLR26</t>
  </si>
  <si>
    <t>J_WLR23_12TH</t>
  </si>
  <si>
    <t>WLR27</t>
  </si>
  <si>
    <t>J_WLR22_US_of_12TH</t>
  </si>
  <si>
    <t>WLR28</t>
  </si>
  <si>
    <t>J_WLR24_10TH</t>
  </si>
  <si>
    <t>WLR29</t>
  </si>
  <si>
    <t>J_WLR25_9TH_COMB_SEWER</t>
  </si>
  <si>
    <t>WLR30</t>
  </si>
  <si>
    <t>J_WLR26_8th</t>
  </si>
  <si>
    <t>WLR31</t>
  </si>
  <si>
    <t>J_WLR27_4TH</t>
  </si>
  <si>
    <t>WLR32</t>
  </si>
  <si>
    <t>J_WLR29_COMB_at_CESAR_CHAVEZ</t>
  </si>
  <si>
    <t>WLR33</t>
  </si>
  <si>
    <t>J_WLR28_CESAR_CHAVEZ</t>
  </si>
  <si>
    <t>WLR34</t>
  </si>
  <si>
    <t>OUT_COLORADO_RIVER</t>
  </si>
  <si>
    <t>HEM01</t>
  </si>
  <si>
    <t>R_HEM01</t>
  </si>
  <si>
    <t>Stor-Dis Function</t>
  </si>
  <si>
    <t>Elev-Stor Function</t>
  </si>
  <si>
    <t>POND_REILLY</t>
  </si>
  <si>
    <t>Reservoir</t>
  </si>
  <si>
    <t>R_WLR06</t>
  </si>
  <si>
    <t>R_HEM02</t>
  </si>
  <si>
    <t>J_HEM04_COMB_AT_38TH</t>
  </si>
  <si>
    <t>HEC RAS Station</t>
  </si>
  <si>
    <t>Lowest elevation</t>
  </si>
  <si>
    <t>Junction</t>
  </si>
  <si>
    <t>R_WLR02</t>
  </si>
  <si>
    <t>R_WLR03</t>
  </si>
  <si>
    <t>R_WLR04</t>
  </si>
  <si>
    <t>J_WLR05_COMB_AT_HUNTLAND</t>
  </si>
  <si>
    <t>R_WLR05</t>
  </si>
  <si>
    <t>R_WLR07</t>
  </si>
  <si>
    <t>R_WLR08</t>
  </si>
  <si>
    <t>R_WLR09</t>
  </si>
  <si>
    <t>R_WLR10</t>
  </si>
  <si>
    <t>R_WLR11</t>
  </si>
  <si>
    <t>R_WLR12</t>
  </si>
  <si>
    <t>R_WLR13</t>
  </si>
  <si>
    <t>R_WLR14</t>
  </si>
  <si>
    <t>R_WLR15</t>
  </si>
  <si>
    <t>J_WLR18_COMB_HEMP</t>
  </si>
  <si>
    <t>R_WLR16</t>
  </si>
  <si>
    <t>R_WLR17</t>
  </si>
  <si>
    <t>R_WLR18</t>
  </si>
  <si>
    <t>R_WLR19</t>
  </si>
  <si>
    <t>R_WLR20</t>
  </si>
  <si>
    <t>R_WLR21</t>
  </si>
  <si>
    <t>R_WLR23</t>
  </si>
  <si>
    <t>R_HEM03</t>
  </si>
  <si>
    <t>R_HEM04</t>
  </si>
  <si>
    <t>R_HEM05</t>
  </si>
  <si>
    <t>R_HEM06</t>
  </si>
  <si>
    <t>4650 (HEM)</t>
  </si>
  <si>
    <t>R_HEM07</t>
  </si>
  <si>
    <t>2751 (HEM)</t>
  </si>
  <si>
    <t>818 (HEM)</t>
  </si>
  <si>
    <t>Length (FT)</t>
  </si>
  <si>
    <t>Slope (FT/FT)</t>
  </si>
  <si>
    <t>Manning's n</t>
  </si>
  <si>
    <t>Invert (FT)</t>
  </si>
  <si>
    <t>Shape</t>
  </si>
  <si>
    <t>Bottom Width (FT)</t>
  </si>
  <si>
    <t>Side Slope (xH:1V)</t>
  </si>
  <si>
    <t>Diameter(FT)</t>
  </si>
  <si>
    <t>Other</t>
  </si>
  <si>
    <t>Inside Subbasin</t>
  </si>
  <si>
    <t>Shape Length</t>
  </si>
  <si>
    <t>Reach</t>
  </si>
  <si>
    <t>Trapezoid</t>
  </si>
  <si>
    <t>Discharge = Inflow</t>
  </si>
  <si>
    <t>Circle</t>
  </si>
  <si>
    <t>WLR13/WLR12</t>
  </si>
  <si>
    <t>WLR21/WLR22</t>
  </si>
  <si>
    <t>WLR23/WLR24</t>
  </si>
  <si>
    <t>R_WLR22</t>
  </si>
  <si>
    <t>R_WLR24</t>
  </si>
  <si>
    <t>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</si>
</sst>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C42" sqref="C42"/>
    </sheetView>
  </sheetViews>
  <sheetFormatPr defaultRowHeight="15"/>
  <cols>
    <col min="1" max="1" width="19.85546875" customWidth="1"/>
    <col min="3" max="3" width="28.42578125" bestFit="1" customWidth="1"/>
    <col min="4" max="4" width="11" customWidth="1"/>
    <col min="5" max="5" width="15.28515625" customWidth="1"/>
    <col min="6" max="6" width="18.42578125" customWidth="1"/>
    <col min="7" max="7" width="12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9.5000000000000001E-2</v>
      </c>
      <c r="E2">
        <v>80</v>
      </c>
      <c r="F2">
        <v>31</v>
      </c>
      <c r="G2" t="s">
        <v>11</v>
      </c>
      <c r="H2">
        <v>24.3</v>
      </c>
    </row>
    <row r="3" spans="1:8">
      <c r="A3" t="s">
        <v>12</v>
      </c>
      <c r="B3" t="s">
        <v>9</v>
      </c>
      <c r="C3" t="s">
        <v>13</v>
      </c>
      <c r="D3">
        <v>6.6000000000000003E-2</v>
      </c>
      <c r="E3">
        <v>78</v>
      </c>
      <c r="F3">
        <v>42</v>
      </c>
      <c r="G3" t="s">
        <v>11</v>
      </c>
      <c r="H3">
        <v>25.2</v>
      </c>
    </row>
    <row r="4" spans="1:8">
      <c r="A4" t="s">
        <v>14</v>
      </c>
      <c r="B4" t="s">
        <v>9</v>
      </c>
      <c r="C4" t="s">
        <v>15</v>
      </c>
      <c r="D4">
        <v>5.8000000000000003E-2</v>
      </c>
      <c r="E4">
        <v>78</v>
      </c>
      <c r="F4">
        <v>70</v>
      </c>
      <c r="G4" t="s">
        <v>11</v>
      </c>
      <c r="H4">
        <v>13.7</v>
      </c>
    </row>
    <row r="5" spans="1:8">
      <c r="A5" t="s">
        <v>16</v>
      </c>
      <c r="B5" t="s">
        <v>9</v>
      </c>
      <c r="C5" t="s">
        <v>17</v>
      </c>
      <c r="D5">
        <v>0.13900000000000001</v>
      </c>
      <c r="E5">
        <v>77</v>
      </c>
      <c r="F5">
        <v>52</v>
      </c>
      <c r="G5" t="s">
        <v>11</v>
      </c>
      <c r="H5">
        <v>20.399999999999999</v>
      </c>
    </row>
    <row r="6" spans="1:8">
      <c r="A6" t="s">
        <v>18</v>
      </c>
      <c r="B6" t="s">
        <v>9</v>
      </c>
      <c r="C6" t="s">
        <v>17</v>
      </c>
      <c r="D6">
        <v>9.7000000000000003E-2</v>
      </c>
      <c r="E6">
        <v>77</v>
      </c>
      <c r="F6">
        <v>38</v>
      </c>
      <c r="G6" t="s">
        <v>11</v>
      </c>
      <c r="H6">
        <v>16.2</v>
      </c>
    </row>
    <row r="7" spans="1:8">
      <c r="A7" t="s">
        <v>19</v>
      </c>
      <c r="B7" t="s">
        <v>9</v>
      </c>
      <c r="C7" t="s">
        <v>20</v>
      </c>
      <c r="D7">
        <v>9.4E-2</v>
      </c>
      <c r="E7">
        <v>80</v>
      </c>
      <c r="F7">
        <v>67</v>
      </c>
      <c r="G7" t="s">
        <v>11</v>
      </c>
      <c r="H7">
        <v>14.9</v>
      </c>
    </row>
    <row r="8" spans="1:8">
      <c r="A8" t="s">
        <v>21</v>
      </c>
      <c r="B8" t="s">
        <v>9</v>
      </c>
      <c r="C8" t="s">
        <v>20</v>
      </c>
      <c r="D8">
        <v>9.4E-2</v>
      </c>
      <c r="E8">
        <v>75</v>
      </c>
      <c r="F8">
        <v>47</v>
      </c>
      <c r="G8" t="s">
        <v>11</v>
      </c>
      <c r="H8">
        <v>28.5</v>
      </c>
    </row>
    <row r="9" spans="1:8">
      <c r="A9" t="s">
        <v>22</v>
      </c>
      <c r="B9" t="s">
        <v>9</v>
      </c>
      <c r="C9" t="s">
        <v>23</v>
      </c>
      <c r="D9">
        <v>0.22700000000000001</v>
      </c>
      <c r="E9">
        <v>79</v>
      </c>
      <c r="F9">
        <v>58</v>
      </c>
      <c r="G9" t="s">
        <v>11</v>
      </c>
      <c r="H9">
        <v>34.1</v>
      </c>
    </row>
    <row r="10" spans="1:8">
      <c r="A10" t="s">
        <v>24</v>
      </c>
      <c r="B10" t="s">
        <v>9</v>
      </c>
      <c r="C10" t="s">
        <v>25</v>
      </c>
      <c r="D10">
        <v>0.20200000000000001</v>
      </c>
      <c r="E10">
        <v>78</v>
      </c>
      <c r="F10">
        <v>60</v>
      </c>
      <c r="G10" t="s">
        <v>11</v>
      </c>
      <c r="H10">
        <v>19</v>
      </c>
    </row>
    <row r="11" spans="1:8">
      <c r="A11" t="s">
        <v>26</v>
      </c>
      <c r="B11" t="s">
        <v>9</v>
      </c>
      <c r="C11" t="s">
        <v>27</v>
      </c>
      <c r="D11">
        <v>0.20899999999999999</v>
      </c>
      <c r="E11">
        <v>77</v>
      </c>
      <c r="F11">
        <v>56</v>
      </c>
      <c r="G11" t="s">
        <v>11</v>
      </c>
      <c r="H11">
        <v>25.3</v>
      </c>
    </row>
    <row r="12" spans="1:8">
      <c r="A12" t="s">
        <v>28</v>
      </c>
      <c r="B12" t="s">
        <v>9</v>
      </c>
      <c r="C12" t="s">
        <v>29</v>
      </c>
      <c r="D12">
        <v>0.155</v>
      </c>
      <c r="E12">
        <v>77</v>
      </c>
      <c r="F12">
        <v>53</v>
      </c>
      <c r="G12" t="s">
        <v>11</v>
      </c>
      <c r="H12">
        <v>20.399999999999999</v>
      </c>
    </row>
    <row r="13" spans="1:8">
      <c r="A13" t="s">
        <v>30</v>
      </c>
      <c r="B13" t="s">
        <v>9</v>
      </c>
      <c r="C13" t="s">
        <v>31</v>
      </c>
      <c r="D13">
        <v>9.7000000000000003E-2</v>
      </c>
      <c r="E13">
        <v>80</v>
      </c>
      <c r="F13">
        <v>32</v>
      </c>
      <c r="G13" t="s">
        <v>11</v>
      </c>
      <c r="H13">
        <v>24.1</v>
      </c>
    </row>
    <row r="14" spans="1:8">
      <c r="A14" t="s">
        <v>32</v>
      </c>
      <c r="B14" t="s">
        <v>9</v>
      </c>
      <c r="C14" t="s">
        <v>31</v>
      </c>
      <c r="D14">
        <v>5.8999999999999997E-2</v>
      </c>
      <c r="E14">
        <v>71</v>
      </c>
      <c r="F14">
        <v>37</v>
      </c>
      <c r="G14" t="s">
        <v>11</v>
      </c>
      <c r="H14">
        <v>24.6</v>
      </c>
    </row>
    <row r="15" spans="1:8">
      <c r="A15" t="s">
        <v>33</v>
      </c>
      <c r="B15" t="s">
        <v>9</v>
      </c>
      <c r="C15" t="s">
        <v>34</v>
      </c>
      <c r="D15">
        <v>0.18099999999999999</v>
      </c>
      <c r="E15">
        <v>66</v>
      </c>
      <c r="F15">
        <v>48</v>
      </c>
      <c r="G15" t="s">
        <v>11</v>
      </c>
      <c r="H15">
        <v>27.3</v>
      </c>
    </row>
    <row r="16" spans="1:8">
      <c r="A16" t="s">
        <v>35</v>
      </c>
      <c r="B16" t="s">
        <v>9</v>
      </c>
      <c r="C16" t="s">
        <v>36</v>
      </c>
      <c r="D16">
        <v>0.153</v>
      </c>
      <c r="E16">
        <v>79</v>
      </c>
      <c r="F16">
        <v>64</v>
      </c>
      <c r="G16" t="s">
        <v>11</v>
      </c>
      <c r="H16">
        <v>31.1</v>
      </c>
    </row>
    <row r="17" spans="1:8">
      <c r="A17" t="s">
        <v>37</v>
      </c>
      <c r="B17" t="s">
        <v>9</v>
      </c>
      <c r="C17" t="s">
        <v>38</v>
      </c>
      <c r="D17">
        <v>9.4E-2</v>
      </c>
      <c r="E17">
        <v>80</v>
      </c>
      <c r="F17">
        <v>52</v>
      </c>
      <c r="G17" t="s">
        <v>11</v>
      </c>
      <c r="H17">
        <v>26.3</v>
      </c>
    </row>
    <row r="18" spans="1:8">
      <c r="A18" t="s">
        <v>39</v>
      </c>
      <c r="B18" t="s">
        <v>9</v>
      </c>
      <c r="C18" t="s">
        <v>40</v>
      </c>
      <c r="D18">
        <v>0.13700000000000001</v>
      </c>
      <c r="E18">
        <v>77</v>
      </c>
      <c r="F18">
        <v>63</v>
      </c>
      <c r="G18" t="s">
        <v>11</v>
      </c>
      <c r="H18">
        <v>24.8</v>
      </c>
    </row>
    <row r="19" spans="1:8">
      <c r="A19" t="s">
        <v>41</v>
      </c>
      <c r="B19" t="s">
        <v>9</v>
      </c>
      <c r="C19" t="s">
        <v>42</v>
      </c>
      <c r="D19">
        <v>0.14199999999999999</v>
      </c>
      <c r="E19">
        <v>74</v>
      </c>
      <c r="F19">
        <v>47</v>
      </c>
      <c r="G19" t="s">
        <v>11</v>
      </c>
      <c r="H19">
        <v>18.600000000000001</v>
      </c>
    </row>
    <row r="20" spans="1:8">
      <c r="A20" t="s">
        <v>43</v>
      </c>
      <c r="B20" t="s">
        <v>9</v>
      </c>
      <c r="C20" t="s">
        <v>44</v>
      </c>
      <c r="D20">
        <v>0.20200000000000001</v>
      </c>
      <c r="E20">
        <v>73</v>
      </c>
      <c r="F20">
        <v>47</v>
      </c>
      <c r="G20" t="s">
        <v>11</v>
      </c>
      <c r="H20">
        <v>26.3</v>
      </c>
    </row>
    <row r="21" spans="1:8">
      <c r="A21" t="s">
        <v>45</v>
      </c>
      <c r="B21" t="s">
        <v>9</v>
      </c>
      <c r="C21" t="s">
        <v>46</v>
      </c>
      <c r="D21">
        <v>0.16200000000000001</v>
      </c>
      <c r="E21">
        <v>80</v>
      </c>
      <c r="F21">
        <v>60</v>
      </c>
      <c r="G21" t="s">
        <v>11</v>
      </c>
      <c r="H21">
        <v>23.3</v>
      </c>
    </row>
    <row r="22" spans="1:8">
      <c r="A22" t="s">
        <v>47</v>
      </c>
      <c r="B22" t="s">
        <v>9</v>
      </c>
      <c r="C22" t="s">
        <v>48</v>
      </c>
      <c r="D22">
        <v>0.21099999999999999</v>
      </c>
      <c r="E22">
        <v>76</v>
      </c>
      <c r="F22">
        <v>60</v>
      </c>
      <c r="G22" t="s">
        <v>11</v>
      </c>
      <c r="H22">
        <v>17.600000000000001</v>
      </c>
    </row>
    <row r="23" spans="1:8">
      <c r="A23" t="s">
        <v>49</v>
      </c>
      <c r="B23" t="s">
        <v>9</v>
      </c>
      <c r="C23" t="s">
        <v>50</v>
      </c>
      <c r="D23">
        <v>0.11600000000000001</v>
      </c>
      <c r="E23">
        <v>72</v>
      </c>
      <c r="F23">
        <v>62</v>
      </c>
      <c r="G23" t="s">
        <v>11</v>
      </c>
      <c r="H23">
        <v>25.3</v>
      </c>
    </row>
    <row r="24" spans="1:8">
      <c r="A24" t="s">
        <v>51</v>
      </c>
      <c r="B24" t="s">
        <v>9</v>
      </c>
      <c r="C24" t="s">
        <v>52</v>
      </c>
      <c r="D24">
        <v>0.21099999999999999</v>
      </c>
      <c r="E24">
        <v>79</v>
      </c>
      <c r="F24">
        <v>62</v>
      </c>
      <c r="G24" t="s">
        <v>11</v>
      </c>
      <c r="H24">
        <v>25.2</v>
      </c>
    </row>
    <row r="25" spans="1:8">
      <c r="A25" t="s">
        <v>53</v>
      </c>
      <c r="B25" t="s">
        <v>9</v>
      </c>
      <c r="C25" t="s">
        <v>54</v>
      </c>
      <c r="D25">
        <v>0.28100000000000003</v>
      </c>
      <c r="E25">
        <v>78</v>
      </c>
      <c r="F25">
        <v>62</v>
      </c>
      <c r="G25" t="s">
        <v>11</v>
      </c>
      <c r="H25">
        <v>31.3</v>
      </c>
    </row>
    <row r="26" spans="1:8">
      <c r="A26" t="s">
        <v>55</v>
      </c>
      <c r="B26" t="s">
        <v>9</v>
      </c>
      <c r="C26" t="s">
        <v>56</v>
      </c>
      <c r="D26">
        <v>0.114</v>
      </c>
      <c r="E26">
        <v>75</v>
      </c>
      <c r="F26">
        <v>28</v>
      </c>
      <c r="G26" t="s">
        <v>11</v>
      </c>
      <c r="H26">
        <v>25.6</v>
      </c>
    </row>
    <row r="27" spans="1:8">
      <c r="A27" t="s">
        <v>57</v>
      </c>
      <c r="B27" t="s">
        <v>9</v>
      </c>
      <c r="C27" t="s">
        <v>58</v>
      </c>
      <c r="D27">
        <v>7.6999999999999999E-2</v>
      </c>
      <c r="E27">
        <v>75</v>
      </c>
      <c r="F27">
        <v>31</v>
      </c>
      <c r="G27" t="s">
        <v>11</v>
      </c>
      <c r="H27">
        <v>17.399999999999999</v>
      </c>
    </row>
    <row r="28" spans="1:8">
      <c r="A28" t="s">
        <v>59</v>
      </c>
      <c r="B28" t="s">
        <v>9</v>
      </c>
      <c r="C28" t="s">
        <v>60</v>
      </c>
      <c r="D28">
        <v>0.17399999999999999</v>
      </c>
      <c r="E28">
        <v>78</v>
      </c>
      <c r="F28">
        <v>54</v>
      </c>
      <c r="G28" t="s">
        <v>11</v>
      </c>
      <c r="H28">
        <v>16.7</v>
      </c>
    </row>
    <row r="29" spans="1:8">
      <c r="A29" t="s">
        <v>61</v>
      </c>
      <c r="B29" t="s">
        <v>9</v>
      </c>
      <c r="C29" t="s">
        <v>62</v>
      </c>
      <c r="D29">
        <v>9.9000000000000005E-2</v>
      </c>
      <c r="E29">
        <v>80</v>
      </c>
      <c r="F29">
        <v>43</v>
      </c>
      <c r="G29" t="s">
        <v>11</v>
      </c>
      <c r="H29">
        <v>10.6</v>
      </c>
    </row>
    <row r="30" spans="1:8">
      <c r="A30" t="s">
        <v>63</v>
      </c>
      <c r="B30" t="s">
        <v>9</v>
      </c>
      <c r="C30" t="s">
        <v>64</v>
      </c>
      <c r="D30">
        <v>8.8999999999999996E-2</v>
      </c>
      <c r="E30">
        <v>80</v>
      </c>
      <c r="F30">
        <v>76</v>
      </c>
      <c r="G30" t="s">
        <v>11</v>
      </c>
      <c r="H30">
        <v>9.9</v>
      </c>
    </row>
    <row r="31" spans="1:8">
      <c r="A31" t="s">
        <v>65</v>
      </c>
      <c r="B31" t="s">
        <v>9</v>
      </c>
      <c r="C31" t="s">
        <v>64</v>
      </c>
      <c r="D31">
        <v>0.20200000000000001</v>
      </c>
      <c r="E31">
        <v>80</v>
      </c>
      <c r="F31">
        <v>66</v>
      </c>
      <c r="G31" t="s">
        <v>11</v>
      </c>
      <c r="H31">
        <v>12.9</v>
      </c>
    </row>
    <row r="32" spans="1:8">
      <c r="A32" t="s">
        <v>66</v>
      </c>
      <c r="B32" t="s">
        <v>9</v>
      </c>
      <c r="C32" t="s">
        <v>67</v>
      </c>
      <c r="D32">
        <v>0.19400000000000001</v>
      </c>
      <c r="E32">
        <v>80</v>
      </c>
      <c r="F32">
        <v>82</v>
      </c>
      <c r="G32" t="s">
        <v>11</v>
      </c>
      <c r="H32">
        <v>16.600000000000001</v>
      </c>
    </row>
    <row r="33" spans="1:8">
      <c r="A33" t="s">
        <v>68</v>
      </c>
      <c r="B33" t="s">
        <v>9</v>
      </c>
      <c r="C33" t="s">
        <v>67</v>
      </c>
      <c r="D33">
        <v>0.13800000000000001</v>
      </c>
      <c r="E33">
        <v>80</v>
      </c>
      <c r="F33">
        <v>71</v>
      </c>
      <c r="G33" t="s">
        <v>11</v>
      </c>
      <c r="H33">
        <v>14.5</v>
      </c>
    </row>
    <row r="34" spans="1:8">
      <c r="A34" t="s">
        <v>69</v>
      </c>
      <c r="B34" t="s">
        <v>9</v>
      </c>
      <c r="C34" t="s">
        <v>70</v>
      </c>
      <c r="D34">
        <v>8.5999999999999993E-2</v>
      </c>
      <c r="E34">
        <v>80</v>
      </c>
      <c r="F34">
        <v>70</v>
      </c>
      <c r="G34" t="s">
        <v>11</v>
      </c>
      <c r="H34">
        <v>19.399999999999999</v>
      </c>
    </row>
    <row r="35" spans="1:8">
      <c r="A35" t="s">
        <v>71</v>
      </c>
      <c r="B35" t="s">
        <v>9</v>
      </c>
      <c r="C35" t="s">
        <v>72</v>
      </c>
      <c r="D35">
        <v>0.108</v>
      </c>
      <c r="E35">
        <v>77</v>
      </c>
      <c r="F35">
        <v>51</v>
      </c>
      <c r="G35" t="s">
        <v>11</v>
      </c>
      <c r="H35">
        <v>13.7</v>
      </c>
    </row>
    <row r="36" spans="1:8">
      <c r="A36" t="s">
        <v>73</v>
      </c>
      <c r="B36" t="s">
        <v>9</v>
      </c>
      <c r="C36" t="s">
        <v>74</v>
      </c>
      <c r="D36">
        <v>0.11899999999999999</v>
      </c>
      <c r="E36">
        <v>80</v>
      </c>
      <c r="F36">
        <v>74</v>
      </c>
      <c r="G36" t="s">
        <v>11</v>
      </c>
      <c r="H36">
        <v>10.7</v>
      </c>
    </row>
    <row r="37" spans="1:8">
      <c r="A37" t="s">
        <v>75</v>
      </c>
      <c r="B37" t="s">
        <v>9</v>
      </c>
      <c r="C37" t="s">
        <v>76</v>
      </c>
      <c r="D37">
        <v>5.3999999999999999E-2</v>
      </c>
      <c r="E37">
        <v>80</v>
      </c>
      <c r="F37">
        <v>85</v>
      </c>
      <c r="G37" t="s">
        <v>11</v>
      </c>
      <c r="H37">
        <v>9.1</v>
      </c>
    </row>
    <row r="38" spans="1:8">
      <c r="A38" t="s">
        <v>77</v>
      </c>
      <c r="B38" t="s">
        <v>9</v>
      </c>
      <c r="C38" t="s">
        <v>78</v>
      </c>
      <c r="D38">
        <v>0.17</v>
      </c>
      <c r="E38">
        <v>75</v>
      </c>
      <c r="F38">
        <v>56</v>
      </c>
      <c r="G38" t="s">
        <v>11</v>
      </c>
      <c r="H38">
        <v>17.600000000000001</v>
      </c>
    </row>
    <row r="39" spans="1:8">
      <c r="A39" t="s">
        <v>79</v>
      </c>
      <c r="B39" t="s">
        <v>9</v>
      </c>
      <c r="C39" t="s">
        <v>80</v>
      </c>
      <c r="D39">
        <v>3.2000000000000001E-2</v>
      </c>
      <c r="E39">
        <v>80</v>
      </c>
      <c r="F39">
        <v>82</v>
      </c>
      <c r="G39" t="s">
        <v>11</v>
      </c>
      <c r="H39">
        <v>3.4</v>
      </c>
    </row>
    <row r="40" spans="1:8">
      <c r="A40" t="s">
        <v>81</v>
      </c>
      <c r="B40" t="s">
        <v>9</v>
      </c>
      <c r="C40" t="s">
        <v>82</v>
      </c>
      <c r="D40">
        <v>0.155</v>
      </c>
      <c r="E40">
        <v>80</v>
      </c>
      <c r="F40">
        <v>89</v>
      </c>
      <c r="G40" t="s">
        <v>11</v>
      </c>
      <c r="H40">
        <v>4.9000000000000004</v>
      </c>
    </row>
    <row r="41" spans="1:8">
      <c r="A41" t="s">
        <v>83</v>
      </c>
      <c r="B41" t="s">
        <v>9</v>
      </c>
      <c r="C41" t="s">
        <v>84</v>
      </c>
      <c r="D41">
        <v>0.122</v>
      </c>
      <c r="E41">
        <v>73</v>
      </c>
      <c r="F41">
        <v>62</v>
      </c>
      <c r="G41" t="s">
        <v>11</v>
      </c>
      <c r="H41">
        <v>22.9</v>
      </c>
    </row>
    <row r="42" spans="1:8">
      <c r="A42" t="s">
        <v>85</v>
      </c>
      <c r="B42" t="s">
        <v>9</v>
      </c>
      <c r="C42" t="s">
        <v>86</v>
      </c>
      <c r="D42">
        <v>8.4000000000000005E-2</v>
      </c>
      <c r="E42">
        <v>80</v>
      </c>
      <c r="F42">
        <v>86</v>
      </c>
      <c r="G42" t="s">
        <v>11</v>
      </c>
      <c r="H42">
        <v>8.4</v>
      </c>
    </row>
    <row r="43" spans="1:8">
      <c r="A43" t="s">
        <v>87</v>
      </c>
      <c r="B43" t="s">
        <v>9</v>
      </c>
      <c r="C43" t="s">
        <v>88</v>
      </c>
      <c r="D43">
        <v>5.2999999999999999E-2</v>
      </c>
      <c r="E43">
        <v>80</v>
      </c>
      <c r="F43">
        <v>76</v>
      </c>
      <c r="G43" t="s">
        <v>11</v>
      </c>
      <c r="H43">
        <v>4.2</v>
      </c>
    </row>
    <row r="44" spans="1:8">
      <c r="A44" t="s">
        <v>89</v>
      </c>
      <c r="B44" t="s">
        <v>9</v>
      </c>
      <c r="C44" t="s">
        <v>90</v>
      </c>
      <c r="D44">
        <v>0.08</v>
      </c>
      <c r="E44">
        <v>79</v>
      </c>
      <c r="F44">
        <v>70</v>
      </c>
      <c r="G44" t="s">
        <v>11</v>
      </c>
      <c r="H44">
        <v>23.9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905C-7DFD-47F7-BFB7-609724DB830B}">
  <dimension ref="A1:E4"/>
  <sheetViews>
    <sheetView workbookViewId="0">
      <selection activeCell="E4" sqref="E4"/>
    </sheetView>
  </sheetViews>
  <sheetFormatPr defaultRowHeight="15"/>
  <cols>
    <col min="1" max="1" width="22.85546875" customWidth="1"/>
    <col min="3" max="3" width="25.28515625" bestFit="1" customWidth="1"/>
    <col min="4" max="4" width="21.28515625" bestFit="1" customWidth="1"/>
    <col min="5" max="5" width="18" customWidth="1"/>
  </cols>
  <sheetData>
    <row r="1" spans="1:5">
      <c r="A1" t="s">
        <v>0</v>
      </c>
      <c r="B1" t="s">
        <v>1</v>
      </c>
      <c r="C1" t="s">
        <v>2</v>
      </c>
      <c r="D1" t="s">
        <v>91</v>
      </c>
      <c r="E1" t="s">
        <v>92</v>
      </c>
    </row>
    <row r="2" spans="1:5">
      <c r="A2" t="s">
        <v>93</v>
      </c>
      <c r="B2" t="s">
        <v>94</v>
      </c>
      <c r="C2" t="s">
        <v>95</v>
      </c>
      <c r="D2" t="s">
        <v>93</v>
      </c>
      <c r="E2" t="s">
        <v>93</v>
      </c>
    </row>
    <row r="3" spans="1:5">
      <c r="A3" t="s">
        <v>36</v>
      </c>
      <c r="B3" t="s">
        <v>94</v>
      </c>
      <c r="C3" t="s">
        <v>96</v>
      </c>
      <c r="D3" t="s">
        <v>36</v>
      </c>
      <c r="E3" t="s">
        <v>36</v>
      </c>
    </row>
    <row r="4" spans="1:5">
      <c r="A4" t="s">
        <v>40</v>
      </c>
      <c r="B4" t="s">
        <v>94</v>
      </c>
      <c r="C4" t="s">
        <v>97</v>
      </c>
      <c r="D4" t="s">
        <v>40</v>
      </c>
      <c r="E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7051-136F-4B16-86B9-3676262ABC73}">
  <dimension ref="A1:E35"/>
  <sheetViews>
    <sheetView tabSelected="1" workbookViewId="0">
      <pane xSplit="1" topLeftCell="C26" activePane="topRight" state="frozen"/>
      <selection pane="topRight" activeCell="E30" sqref="E30"/>
    </sheetView>
  </sheetViews>
  <sheetFormatPr defaultRowHeight="15"/>
  <cols>
    <col min="1" max="1" width="37.7109375" customWidth="1"/>
    <col min="3" max="3" width="34.140625" customWidth="1"/>
    <col min="4" max="4" width="15.28515625" customWidth="1"/>
    <col min="5" max="5" width="15.5703125" customWidth="1"/>
  </cols>
  <sheetData>
    <row r="1" spans="1:5">
      <c r="A1" t="s">
        <v>0</v>
      </c>
      <c r="B1" t="s">
        <v>1</v>
      </c>
      <c r="C1" t="s">
        <v>2</v>
      </c>
      <c r="D1" t="s">
        <v>98</v>
      </c>
      <c r="E1" t="s">
        <v>99</v>
      </c>
    </row>
    <row r="2" spans="1:5">
      <c r="A2" t="s">
        <v>13</v>
      </c>
      <c r="B2" t="s">
        <v>100</v>
      </c>
      <c r="C2" t="s">
        <v>101</v>
      </c>
      <c r="E2">
        <f>E3+Reaches!D3*Reaches!E3</f>
        <v>722.22310000000004</v>
      </c>
    </row>
    <row r="3" spans="1:5">
      <c r="A3" t="s">
        <v>15</v>
      </c>
      <c r="B3" t="s">
        <v>100</v>
      </c>
      <c r="C3" t="s">
        <v>102</v>
      </c>
      <c r="D3">
        <v>34701</v>
      </c>
      <c r="E3">
        <v>707.23</v>
      </c>
    </row>
    <row r="4" spans="1:5">
      <c r="A4" t="s">
        <v>17</v>
      </c>
      <c r="B4" t="s">
        <v>100</v>
      </c>
      <c r="C4" t="s">
        <v>103</v>
      </c>
      <c r="E4">
        <f>E5+Reaches!D4*Reaches!E4</f>
        <v>693.9194</v>
      </c>
    </row>
    <row r="5" spans="1:5">
      <c r="A5" t="s">
        <v>20</v>
      </c>
      <c r="B5" t="s">
        <v>100</v>
      </c>
      <c r="C5" t="s">
        <v>104</v>
      </c>
      <c r="E5">
        <f>E6</f>
        <v>675.27</v>
      </c>
    </row>
    <row r="6" spans="1:5">
      <c r="A6" t="s">
        <v>104</v>
      </c>
      <c r="B6" t="s">
        <v>100</v>
      </c>
      <c r="C6" t="s">
        <v>105</v>
      </c>
      <c r="D6">
        <v>32137</v>
      </c>
      <c r="E6">
        <v>675.27</v>
      </c>
    </row>
    <row r="7" spans="1:5">
      <c r="A7" t="s">
        <v>23</v>
      </c>
      <c r="B7" t="s">
        <v>100</v>
      </c>
      <c r="C7" t="s">
        <v>93</v>
      </c>
      <c r="D7">
        <v>30014</v>
      </c>
      <c r="E7">
        <v>657.37</v>
      </c>
    </row>
    <row r="8" spans="1:5">
      <c r="A8" t="s">
        <v>25</v>
      </c>
      <c r="B8" t="s">
        <v>100</v>
      </c>
      <c r="C8" t="s">
        <v>106</v>
      </c>
      <c r="D8">
        <v>28619</v>
      </c>
      <c r="E8">
        <v>644.35</v>
      </c>
    </row>
    <row r="9" spans="1:5">
      <c r="A9" t="s">
        <v>27</v>
      </c>
      <c r="B9" t="s">
        <v>100</v>
      </c>
      <c r="C9" t="s">
        <v>107</v>
      </c>
      <c r="D9">
        <v>26858</v>
      </c>
      <c r="E9">
        <v>631.95000000000005</v>
      </c>
    </row>
    <row r="10" spans="1:5">
      <c r="A10" t="s">
        <v>29</v>
      </c>
      <c r="B10" t="s">
        <v>100</v>
      </c>
      <c r="C10" t="s">
        <v>108</v>
      </c>
      <c r="D10">
        <v>25870</v>
      </c>
      <c r="E10">
        <v>626.16</v>
      </c>
    </row>
    <row r="11" spans="1:5">
      <c r="A11" t="s">
        <v>31</v>
      </c>
      <c r="B11" t="s">
        <v>100</v>
      </c>
      <c r="C11" t="s">
        <v>109</v>
      </c>
      <c r="D11">
        <v>24137</v>
      </c>
      <c r="E11">
        <v>612.95000000000005</v>
      </c>
    </row>
    <row r="12" spans="1:5">
      <c r="A12" t="s">
        <v>42</v>
      </c>
      <c r="B12" t="s">
        <v>100</v>
      </c>
      <c r="C12" t="s">
        <v>34</v>
      </c>
      <c r="D12">
        <v>21470</v>
      </c>
      <c r="E12">
        <v>590.71</v>
      </c>
    </row>
    <row r="13" spans="1:5">
      <c r="A13" t="s">
        <v>34</v>
      </c>
      <c r="B13" t="s">
        <v>100</v>
      </c>
      <c r="C13" t="s">
        <v>110</v>
      </c>
      <c r="D13">
        <v>21415</v>
      </c>
      <c r="E13">
        <v>590.63</v>
      </c>
    </row>
    <row r="14" spans="1:5">
      <c r="A14" t="s">
        <v>44</v>
      </c>
      <c r="B14" t="s">
        <v>100</v>
      </c>
      <c r="C14" t="s">
        <v>111</v>
      </c>
      <c r="D14">
        <v>19150</v>
      </c>
      <c r="E14">
        <v>571.29999999999995</v>
      </c>
    </row>
    <row r="15" spans="1:5">
      <c r="A15" t="s">
        <v>56</v>
      </c>
      <c r="B15" t="s">
        <v>100</v>
      </c>
      <c r="C15" t="s">
        <v>112</v>
      </c>
      <c r="D15">
        <v>17498</v>
      </c>
      <c r="E15">
        <v>553.92999999999995</v>
      </c>
    </row>
    <row r="16" spans="1:5">
      <c r="A16" t="s">
        <v>58</v>
      </c>
      <c r="B16" t="s">
        <v>100</v>
      </c>
      <c r="C16" t="s">
        <v>113</v>
      </c>
      <c r="D16">
        <v>16227</v>
      </c>
      <c r="E16">
        <v>542.98</v>
      </c>
    </row>
    <row r="17" spans="1:5">
      <c r="A17" t="s">
        <v>60</v>
      </c>
      <c r="B17" t="s">
        <v>100</v>
      </c>
      <c r="C17" t="s">
        <v>114</v>
      </c>
      <c r="D17">
        <v>15271</v>
      </c>
      <c r="E17">
        <v>534.16</v>
      </c>
    </row>
    <row r="18" spans="1:5">
      <c r="A18" t="s">
        <v>62</v>
      </c>
      <c r="B18" t="s">
        <v>100</v>
      </c>
      <c r="C18" t="s">
        <v>115</v>
      </c>
      <c r="D18">
        <v>13145</v>
      </c>
      <c r="E18">
        <v>519.67999999999995</v>
      </c>
    </row>
    <row r="19" spans="1:5">
      <c r="A19" t="s">
        <v>115</v>
      </c>
      <c r="B19" t="s">
        <v>100</v>
      </c>
      <c r="C19" t="s">
        <v>116</v>
      </c>
      <c r="D19">
        <v>12520</v>
      </c>
      <c r="E19">
        <v>514.5</v>
      </c>
    </row>
    <row r="20" spans="1:5">
      <c r="A20" t="s">
        <v>64</v>
      </c>
      <c r="B20" t="s">
        <v>100</v>
      </c>
      <c r="C20" t="s">
        <v>117</v>
      </c>
      <c r="D20">
        <v>11675</v>
      </c>
      <c r="E20">
        <v>507.24</v>
      </c>
    </row>
    <row r="21" spans="1:5">
      <c r="A21" t="s">
        <v>67</v>
      </c>
      <c r="B21" t="s">
        <v>100</v>
      </c>
      <c r="C21" t="s">
        <v>118</v>
      </c>
      <c r="D21">
        <v>8799</v>
      </c>
      <c r="E21">
        <v>482.66</v>
      </c>
    </row>
    <row r="22" spans="1:5">
      <c r="A22" t="s">
        <v>70</v>
      </c>
      <c r="B22" t="s">
        <v>100</v>
      </c>
      <c r="C22" t="s">
        <v>119</v>
      </c>
      <c r="D22">
        <v>7131</v>
      </c>
      <c r="E22">
        <v>473</v>
      </c>
    </row>
    <row r="23" spans="1:5">
      <c r="A23" t="s">
        <v>74</v>
      </c>
      <c r="B23" t="s">
        <v>100</v>
      </c>
      <c r="C23" t="s">
        <v>72</v>
      </c>
      <c r="D23">
        <v>6357</v>
      </c>
      <c r="E23">
        <v>469</v>
      </c>
    </row>
    <row r="24" spans="1:5">
      <c r="A24" t="s">
        <v>72</v>
      </c>
      <c r="B24" t="s">
        <v>100</v>
      </c>
      <c r="C24" t="s">
        <v>120</v>
      </c>
      <c r="D24">
        <v>5922</v>
      </c>
      <c r="E24">
        <v>467</v>
      </c>
    </row>
    <row r="25" spans="1:5">
      <c r="A25" t="s">
        <v>76</v>
      </c>
      <c r="B25" t="s">
        <v>100</v>
      </c>
      <c r="C25" t="s">
        <v>121</v>
      </c>
      <c r="D25">
        <v>5074</v>
      </c>
      <c r="E25">
        <v>458.54</v>
      </c>
    </row>
    <row r="26" spans="1:5">
      <c r="A26" t="s">
        <v>78</v>
      </c>
      <c r="B26" t="s">
        <v>100</v>
      </c>
      <c r="C26" t="s">
        <v>80</v>
      </c>
      <c r="D26">
        <v>4290</v>
      </c>
      <c r="E26">
        <v>455.39</v>
      </c>
    </row>
    <row r="27" spans="1:5">
      <c r="A27" t="s">
        <v>82</v>
      </c>
      <c r="B27" t="s">
        <v>100</v>
      </c>
      <c r="C27" t="s">
        <v>122</v>
      </c>
      <c r="D27">
        <v>2644</v>
      </c>
      <c r="E27">
        <v>438.23</v>
      </c>
    </row>
    <row r="28" spans="1:5">
      <c r="A28" t="s">
        <v>86</v>
      </c>
      <c r="B28" t="s">
        <v>100</v>
      </c>
      <c r="C28" t="s">
        <v>84</v>
      </c>
      <c r="D28">
        <v>1318</v>
      </c>
      <c r="E28">
        <v>430.28</v>
      </c>
    </row>
    <row r="29" spans="1:5">
      <c r="A29" t="s">
        <v>46</v>
      </c>
      <c r="B29" t="s">
        <v>100</v>
      </c>
      <c r="C29" t="s">
        <v>123</v>
      </c>
      <c r="E29">
        <f>E30+Reaches!D11*Reaches!E11</f>
        <v>615.15840000000003</v>
      </c>
    </row>
    <row r="30" spans="1:5">
      <c r="A30" t="s">
        <v>48</v>
      </c>
      <c r="B30" t="s">
        <v>100</v>
      </c>
      <c r="C30" t="s">
        <v>97</v>
      </c>
      <c r="E30">
        <f>E32</f>
        <v>592.73</v>
      </c>
    </row>
    <row r="31" spans="1:5">
      <c r="A31" t="s">
        <v>38</v>
      </c>
      <c r="B31" t="s">
        <v>100</v>
      </c>
      <c r="C31" t="s">
        <v>124</v>
      </c>
      <c r="E31">
        <f>E32+Reaches!D9*Reaches!E9</f>
        <v>613.72350000000006</v>
      </c>
    </row>
    <row r="32" spans="1:5">
      <c r="A32" t="s">
        <v>97</v>
      </c>
      <c r="B32" t="s">
        <v>100</v>
      </c>
      <c r="C32" t="s">
        <v>125</v>
      </c>
      <c r="E32">
        <f>E33+Reaches!D12*Reaches!E12</f>
        <v>592.73</v>
      </c>
    </row>
    <row r="33" spans="1:5">
      <c r="A33" t="s">
        <v>50</v>
      </c>
      <c r="B33" t="s">
        <v>100</v>
      </c>
      <c r="C33" t="s">
        <v>126</v>
      </c>
      <c r="D33" t="s">
        <v>127</v>
      </c>
      <c r="E33">
        <v>566.66</v>
      </c>
    </row>
    <row r="34" spans="1:5">
      <c r="A34" t="s">
        <v>52</v>
      </c>
      <c r="B34" t="s">
        <v>100</v>
      </c>
      <c r="C34" t="s">
        <v>128</v>
      </c>
      <c r="D34" t="s">
        <v>129</v>
      </c>
      <c r="E34">
        <v>542.29</v>
      </c>
    </row>
    <row r="35" spans="1:5">
      <c r="A35" t="s">
        <v>54</v>
      </c>
      <c r="B35" t="s">
        <v>100</v>
      </c>
      <c r="C35" t="s">
        <v>115</v>
      </c>
      <c r="D35" t="s">
        <v>130</v>
      </c>
      <c r="E35">
        <v>523.47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D30F-64B4-4724-B1E8-426D4C9B4E7A}">
  <dimension ref="A1:N32"/>
  <sheetViews>
    <sheetView workbookViewId="0">
      <pane xSplit="1" topLeftCell="B6" activePane="topRight" state="frozen"/>
      <selection pane="topRight" activeCell="E29" sqref="E29"/>
    </sheetView>
  </sheetViews>
  <sheetFormatPr defaultRowHeight="15"/>
  <cols>
    <col min="1" max="1" width="14.140625" customWidth="1"/>
    <col min="2" max="2" width="13.140625" customWidth="1"/>
    <col min="3" max="3" width="27.5703125" customWidth="1"/>
    <col min="4" max="4" width="11.28515625" customWidth="1"/>
    <col min="5" max="5" width="12.28515625" customWidth="1"/>
    <col min="6" max="6" width="12.42578125" customWidth="1"/>
    <col min="7" max="7" width="10.42578125" customWidth="1"/>
    <col min="9" max="9" width="17.5703125" customWidth="1"/>
    <col min="10" max="10" width="18" customWidth="1"/>
    <col min="11" max="11" width="12.5703125" customWidth="1"/>
    <col min="12" max="12" width="18.7109375" customWidth="1"/>
    <col min="13" max="13" width="15.5703125" customWidth="1"/>
  </cols>
  <sheetData>
    <row r="1" spans="1:14">
      <c r="A1" t="s">
        <v>0</v>
      </c>
      <c r="B1" t="s">
        <v>1</v>
      </c>
      <c r="C1" t="s">
        <v>2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</row>
    <row r="2" spans="1:14">
      <c r="A2" t="s">
        <v>10</v>
      </c>
      <c r="B2" t="s">
        <v>142</v>
      </c>
      <c r="C2" t="s">
        <v>13</v>
      </c>
      <c r="D2">
        <v>783</v>
      </c>
      <c r="E2">
        <v>7.7000000000000002E-3</v>
      </c>
      <c r="F2">
        <v>0.04</v>
      </c>
      <c r="H2" t="s">
        <v>143</v>
      </c>
      <c r="I2">
        <v>10</v>
      </c>
      <c r="J2">
        <v>10</v>
      </c>
    </row>
    <row r="3" spans="1:14">
      <c r="A3" t="s">
        <v>101</v>
      </c>
      <c r="B3" t="s">
        <v>142</v>
      </c>
      <c r="C3" t="s">
        <v>15</v>
      </c>
      <c r="D3">
        <v>1851</v>
      </c>
      <c r="E3">
        <v>8.0999999999999996E-3</v>
      </c>
      <c r="F3">
        <v>0.06</v>
      </c>
      <c r="H3" t="s">
        <v>143</v>
      </c>
      <c r="I3">
        <v>10</v>
      </c>
      <c r="J3">
        <v>4</v>
      </c>
    </row>
    <row r="4" spans="1:14">
      <c r="A4" t="s">
        <v>103</v>
      </c>
      <c r="B4" t="s">
        <v>142</v>
      </c>
      <c r="C4" t="s">
        <v>20</v>
      </c>
      <c r="D4">
        <v>1903</v>
      </c>
      <c r="E4">
        <v>9.7999999999999997E-3</v>
      </c>
      <c r="F4">
        <v>0.06</v>
      </c>
      <c r="H4" t="s">
        <v>143</v>
      </c>
      <c r="I4">
        <v>10</v>
      </c>
      <c r="J4">
        <v>3</v>
      </c>
    </row>
    <row r="5" spans="1:14">
      <c r="A5" t="s">
        <v>102</v>
      </c>
      <c r="B5" t="s">
        <v>142</v>
      </c>
      <c r="C5" t="s">
        <v>104</v>
      </c>
      <c r="L5" t="s">
        <v>144</v>
      </c>
      <c r="M5" t="s">
        <v>19</v>
      </c>
      <c r="N5">
        <v>2732.6701710000002</v>
      </c>
    </row>
    <row r="6" spans="1:14">
      <c r="A6" t="s">
        <v>105</v>
      </c>
      <c r="B6" t="s">
        <v>142</v>
      </c>
      <c r="C6" t="s">
        <v>23</v>
      </c>
      <c r="L6" t="s">
        <v>144</v>
      </c>
      <c r="M6" t="s">
        <v>22</v>
      </c>
      <c r="N6">
        <v>2071.2131899999999</v>
      </c>
    </row>
    <row r="7" spans="1:14">
      <c r="A7" t="s">
        <v>95</v>
      </c>
      <c r="B7" t="s">
        <v>142</v>
      </c>
      <c r="C7" t="s">
        <v>25</v>
      </c>
      <c r="L7" t="s">
        <v>144</v>
      </c>
      <c r="M7" t="s">
        <v>24</v>
      </c>
      <c r="N7">
        <v>1466.424759</v>
      </c>
    </row>
    <row r="8" spans="1:14">
      <c r="A8" t="s">
        <v>106</v>
      </c>
      <c r="B8" t="s">
        <v>142</v>
      </c>
      <c r="C8" t="s">
        <v>27</v>
      </c>
      <c r="L8" t="s">
        <v>144</v>
      </c>
      <c r="M8" t="s">
        <v>26</v>
      </c>
      <c r="N8">
        <v>1725.9605180000001</v>
      </c>
    </row>
    <row r="9" spans="1:14">
      <c r="A9" t="s">
        <v>124</v>
      </c>
      <c r="B9" t="s">
        <v>142</v>
      </c>
      <c r="C9" t="s">
        <v>40</v>
      </c>
      <c r="D9">
        <v>1735</v>
      </c>
      <c r="E9">
        <v>1.21E-2</v>
      </c>
      <c r="F9">
        <v>1.4999999999999999E-2</v>
      </c>
      <c r="H9" t="s">
        <v>145</v>
      </c>
      <c r="K9">
        <v>5.5</v>
      </c>
    </row>
    <row r="10" spans="1:14">
      <c r="A10" t="s">
        <v>96</v>
      </c>
      <c r="B10" t="s">
        <v>142</v>
      </c>
      <c r="C10" t="s">
        <v>46</v>
      </c>
      <c r="D10">
        <v>1413</v>
      </c>
      <c r="E10">
        <v>5.1999999999999998E-3</v>
      </c>
      <c r="F10">
        <v>1.4999999999999999E-2</v>
      </c>
      <c r="H10" t="s">
        <v>145</v>
      </c>
      <c r="K10">
        <v>4</v>
      </c>
    </row>
    <row r="11" spans="1:14">
      <c r="A11" t="s">
        <v>123</v>
      </c>
      <c r="B11" t="s">
        <v>142</v>
      </c>
      <c r="C11" t="s">
        <v>48</v>
      </c>
      <c r="D11">
        <v>2386</v>
      </c>
      <c r="E11">
        <v>9.4000000000000004E-3</v>
      </c>
      <c r="F11">
        <v>1.4999999999999999E-2</v>
      </c>
      <c r="H11" t="s">
        <v>145</v>
      </c>
      <c r="K11">
        <v>4.5</v>
      </c>
    </row>
    <row r="12" spans="1:14">
      <c r="A12" t="s">
        <v>125</v>
      </c>
      <c r="B12" t="s">
        <v>142</v>
      </c>
      <c r="C12" t="s">
        <v>50</v>
      </c>
      <c r="D12">
        <v>1975</v>
      </c>
      <c r="E12">
        <v>1.32E-2</v>
      </c>
      <c r="F12">
        <v>1.4999999999999999E-2</v>
      </c>
      <c r="H12" t="s">
        <v>145</v>
      </c>
      <c r="K12">
        <v>6</v>
      </c>
    </row>
    <row r="13" spans="1:14">
      <c r="A13" t="s">
        <v>126</v>
      </c>
      <c r="B13" t="s">
        <v>142</v>
      </c>
      <c r="C13" t="s">
        <v>52</v>
      </c>
      <c r="L13" t="s">
        <v>144</v>
      </c>
      <c r="M13" t="s">
        <v>51</v>
      </c>
      <c r="N13">
        <v>1984.9312420000001</v>
      </c>
    </row>
    <row r="14" spans="1:14">
      <c r="A14" t="s">
        <v>128</v>
      </c>
      <c r="B14" t="s">
        <v>142</v>
      </c>
      <c r="C14" t="s">
        <v>54</v>
      </c>
      <c r="L14" t="s">
        <v>144</v>
      </c>
      <c r="M14" t="s">
        <v>53</v>
      </c>
      <c r="N14">
        <v>2749.3890409999999</v>
      </c>
    </row>
    <row r="15" spans="1:14">
      <c r="A15" t="s">
        <v>107</v>
      </c>
      <c r="B15" t="s">
        <v>142</v>
      </c>
      <c r="C15" t="s">
        <v>29</v>
      </c>
      <c r="L15" t="s">
        <v>144</v>
      </c>
      <c r="M15" t="s">
        <v>28</v>
      </c>
      <c r="N15">
        <v>1031.6850019999999</v>
      </c>
    </row>
    <row r="16" spans="1:14">
      <c r="A16" t="s">
        <v>108</v>
      </c>
      <c r="B16" t="s">
        <v>142</v>
      </c>
      <c r="C16" t="s">
        <v>31</v>
      </c>
      <c r="L16" t="s">
        <v>144</v>
      </c>
      <c r="M16" t="s">
        <v>146</v>
      </c>
      <c r="N16">
        <f>847.319407+872.854752</f>
        <v>1720.1741589999999</v>
      </c>
    </row>
    <row r="17" spans="1:14">
      <c r="A17" t="s">
        <v>109</v>
      </c>
      <c r="B17" t="s">
        <v>142</v>
      </c>
      <c r="C17" t="s">
        <v>42</v>
      </c>
      <c r="L17" t="s">
        <v>144</v>
      </c>
      <c r="M17" t="s">
        <v>41</v>
      </c>
      <c r="N17">
        <v>2670.5117399999999</v>
      </c>
    </row>
    <row r="18" spans="1:14">
      <c r="A18" t="s">
        <v>110</v>
      </c>
      <c r="B18" t="s">
        <v>142</v>
      </c>
      <c r="C18" t="s">
        <v>44</v>
      </c>
      <c r="L18" t="s">
        <v>144</v>
      </c>
      <c r="M18" t="s">
        <v>43</v>
      </c>
      <c r="N18">
        <v>2278.94598</v>
      </c>
    </row>
    <row r="19" spans="1:14">
      <c r="A19" t="s">
        <v>111</v>
      </c>
      <c r="B19" t="s">
        <v>142</v>
      </c>
      <c r="C19" t="s">
        <v>56</v>
      </c>
      <c r="L19" t="s">
        <v>144</v>
      </c>
      <c r="M19" t="s">
        <v>55</v>
      </c>
      <c r="N19">
        <v>1628.9305670000001</v>
      </c>
    </row>
    <row r="20" spans="1:14">
      <c r="A20" t="s">
        <v>112</v>
      </c>
      <c r="B20" t="s">
        <v>142</v>
      </c>
      <c r="C20" t="s">
        <v>58</v>
      </c>
      <c r="L20" t="s">
        <v>144</v>
      </c>
      <c r="M20" t="s">
        <v>57</v>
      </c>
      <c r="N20">
        <v>1256.340942</v>
      </c>
    </row>
    <row r="21" spans="1:14">
      <c r="A21" t="s">
        <v>113</v>
      </c>
      <c r="B21" t="s">
        <v>142</v>
      </c>
      <c r="C21" t="s">
        <v>60</v>
      </c>
      <c r="L21" t="s">
        <v>144</v>
      </c>
      <c r="M21" t="s">
        <v>59</v>
      </c>
      <c r="N21">
        <v>987.16241000000002</v>
      </c>
    </row>
    <row r="22" spans="1:14">
      <c r="A22" t="s">
        <v>114</v>
      </c>
      <c r="B22" t="s">
        <v>142</v>
      </c>
      <c r="C22" t="s">
        <v>62</v>
      </c>
      <c r="L22" t="s">
        <v>144</v>
      </c>
      <c r="M22" t="s">
        <v>61</v>
      </c>
      <c r="N22">
        <v>2511.9470030000002</v>
      </c>
    </row>
    <row r="23" spans="1:14">
      <c r="A23" t="s">
        <v>116</v>
      </c>
      <c r="B23" t="s">
        <v>142</v>
      </c>
      <c r="C23" t="s">
        <v>64</v>
      </c>
      <c r="L23" t="s">
        <v>144</v>
      </c>
      <c r="M23" t="s">
        <v>147</v>
      </c>
      <c r="N23">
        <f>372.451103+634.142116</f>
        <v>1006.593219</v>
      </c>
    </row>
    <row r="24" spans="1:14">
      <c r="A24" t="s">
        <v>117</v>
      </c>
      <c r="B24" t="s">
        <v>142</v>
      </c>
      <c r="C24" t="s">
        <v>67</v>
      </c>
      <c r="L24" t="s">
        <v>144</v>
      </c>
      <c r="M24" t="s">
        <v>148</v>
      </c>
      <c r="N24">
        <f>1543.504836+1380.943014</f>
        <v>2924.44785</v>
      </c>
    </row>
    <row r="25" spans="1:14">
      <c r="A25" t="s">
        <v>118</v>
      </c>
      <c r="B25" t="s">
        <v>142</v>
      </c>
      <c r="C25" t="s">
        <v>70</v>
      </c>
      <c r="L25" t="s">
        <v>144</v>
      </c>
      <c r="M25" t="s">
        <v>69</v>
      </c>
      <c r="N25">
        <v>1595.2951390000001</v>
      </c>
    </row>
    <row r="26" spans="1:14">
      <c r="A26" t="s">
        <v>119</v>
      </c>
      <c r="B26" t="s">
        <v>142</v>
      </c>
      <c r="C26" t="s">
        <v>74</v>
      </c>
      <c r="L26" t="s">
        <v>144</v>
      </c>
      <c r="M26" t="s">
        <v>73</v>
      </c>
      <c r="N26">
        <v>1171.571907</v>
      </c>
    </row>
    <row r="27" spans="1:14">
      <c r="A27" t="s">
        <v>120</v>
      </c>
      <c r="B27" t="s">
        <v>142</v>
      </c>
      <c r="C27" t="s">
        <v>76</v>
      </c>
      <c r="L27" t="s">
        <v>144</v>
      </c>
      <c r="M27" t="s">
        <v>75</v>
      </c>
      <c r="N27">
        <v>944.36019899999997</v>
      </c>
    </row>
    <row r="28" spans="1:14">
      <c r="A28" t="s">
        <v>121</v>
      </c>
      <c r="B28" t="s">
        <v>142</v>
      </c>
      <c r="C28" t="s">
        <v>78</v>
      </c>
      <c r="L28" t="s">
        <v>144</v>
      </c>
      <c r="M28" t="s">
        <v>79</v>
      </c>
      <c r="N28">
        <v>919.40258200000005</v>
      </c>
    </row>
    <row r="29" spans="1:14">
      <c r="A29" t="s">
        <v>149</v>
      </c>
      <c r="B29" t="s">
        <v>142</v>
      </c>
      <c r="C29" t="s">
        <v>82</v>
      </c>
      <c r="L29" t="s">
        <v>144</v>
      </c>
      <c r="M29" t="s">
        <v>81</v>
      </c>
      <c r="N29">
        <v>1544.077497</v>
      </c>
    </row>
    <row r="30" spans="1:14">
      <c r="A30" t="s">
        <v>122</v>
      </c>
      <c r="B30" t="s">
        <v>142</v>
      </c>
      <c r="C30" t="s">
        <v>86</v>
      </c>
      <c r="L30" t="s">
        <v>144</v>
      </c>
      <c r="M30" t="s">
        <v>85</v>
      </c>
      <c r="N30">
        <v>1301.2904510000001</v>
      </c>
    </row>
    <row r="31" spans="1:14">
      <c r="A31" t="s">
        <v>150</v>
      </c>
      <c r="B31" t="s">
        <v>142</v>
      </c>
      <c r="C31" t="s">
        <v>88</v>
      </c>
      <c r="L31" t="s">
        <v>144</v>
      </c>
      <c r="M31" t="s">
        <v>87</v>
      </c>
      <c r="N31">
        <v>1157.430233</v>
      </c>
    </row>
    <row r="32" spans="1:14">
      <c r="A32" t="s">
        <v>90</v>
      </c>
      <c r="B32" t="s">
        <v>142</v>
      </c>
      <c r="C32" t="s">
        <v>36</v>
      </c>
      <c r="D32">
        <v>1432</v>
      </c>
      <c r="E32">
        <v>1.15E-2</v>
      </c>
      <c r="F32">
        <v>1.4999999999999999E-2</v>
      </c>
      <c r="H32" t="s">
        <v>145</v>
      </c>
      <c r="K3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CB0F-4E85-4225-96B8-7C1DBD9809FF}">
  <dimension ref="A1:B2"/>
  <sheetViews>
    <sheetView workbookViewId="0">
      <selection activeCell="B2" sqref="B2"/>
    </sheetView>
  </sheetViews>
  <sheetFormatPr defaultRowHeight="15"/>
  <cols>
    <col min="1" max="1" width="28.140625" customWidth="1"/>
  </cols>
  <sheetData>
    <row r="1" spans="1:2">
      <c r="A1" t="s">
        <v>0</v>
      </c>
      <c r="B1" t="s">
        <v>1</v>
      </c>
    </row>
    <row r="2" spans="1:2">
      <c r="A2" t="s">
        <v>88</v>
      </c>
      <c r="B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Bartos</cp:lastModifiedBy>
  <cp:revision/>
  <dcterms:created xsi:type="dcterms:W3CDTF">2022-06-30T20:48:23Z</dcterms:created>
  <dcterms:modified xsi:type="dcterms:W3CDTF">2022-07-20T07:30:24Z</dcterms:modified>
  <cp:category/>
  <cp:contentStatus/>
</cp:coreProperties>
</file>