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lenaojea/OneDrive/P_RESEARCH/P_RESEARCH_PUBLICATIONS/PUBLICATIONS_ONGOING/RESILIENCE INDEXELENA/Scientific Reports/Revision Scientific Reports/RESUBMISSION SR 2020/Fisheries-Resilience-Index/Scripts indicators raw/"/>
    </mc:Choice>
  </mc:AlternateContent>
  <xr:revisionPtr revIDLastSave="0" documentId="8_{0F1FF8D8-1733-4543-925A-71FA33ABB18C}" xr6:coauthVersionLast="36" xr6:coauthVersionMax="36" xr10:uidLastSave="{00000000-0000-0000-0000-000000000000}"/>
  <bookViews>
    <workbookView xWindow="0" yWindow="460" windowWidth="25800" windowHeight="14100" activeTab="1" xr2:uid="{00000000-000D-0000-FFFF-FFFF00000000}"/>
  </bookViews>
  <sheets>
    <sheet name="COD" sheetId="1" r:id="rId1"/>
    <sheet name="HAK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l="1"/>
  <c r="E4" i="2"/>
  <c r="E5" i="2"/>
  <c r="E7" i="2"/>
  <c r="E8" i="2"/>
  <c r="E9" i="2"/>
  <c r="E11" i="2"/>
  <c r="E12" i="2"/>
  <c r="E13" i="2"/>
  <c r="E15" i="2"/>
  <c r="E16" i="2"/>
  <c r="C17" i="2"/>
  <c r="F6" i="2" s="1"/>
  <c r="B17" i="2"/>
  <c r="R4" i="1"/>
  <c r="R5" i="1"/>
  <c r="R8" i="1"/>
  <c r="R9" i="1"/>
  <c r="R12" i="1"/>
  <c r="R13" i="1"/>
  <c r="R16" i="1"/>
  <c r="R17" i="1"/>
  <c r="R20" i="1"/>
  <c r="R2" i="1"/>
  <c r="P3" i="1"/>
  <c r="P7" i="1"/>
  <c r="P11" i="1"/>
  <c r="P15" i="1"/>
  <c r="P19" i="1"/>
  <c r="O3" i="1"/>
  <c r="O4" i="1"/>
  <c r="O7" i="1"/>
  <c r="O8" i="1"/>
  <c r="O11" i="1"/>
  <c r="O12" i="1"/>
  <c r="O15" i="1"/>
  <c r="O16" i="1"/>
  <c r="O19" i="1"/>
  <c r="O20" i="1"/>
  <c r="N4" i="1"/>
  <c r="N5" i="1"/>
  <c r="N8" i="1"/>
  <c r="N9" i="1"/>
  <c r="N12" i="1"/>
  <c r="N13" i="1"/>
  <c r="N16" i="1"/>
  <c r="N17" i="1"/>
  <c r="N20" i="1"/>
  <c r="N2" i="1"/>
  <c r="L3" i="1"/>
  <c r="L7" i="1"/>
  <c r="L11" i="1"/>
  <c r="L15" i="1"/>
  <c r="L19" i="1"/>
  <c r="K20" i="1"/>
  <c r="K17" i="1"/>
  <c r="K16" i="1"/>
  <c r="K13" i="1"/>
  <c r="K12" i="1"/>
  <c r="K9" i="1"/>
  <c r="K8" i="1"/>
  <c r="K5" i="1"/>
  <c r="K4" i="1"/>
  <c r="C21" i="1"/>
  <c r="L4" i="1" s="1"/>
  <c r="D21" i="1"/>
  <c r="M3" i="1" s="1"/>
  <c r="E21" i="1"/>
  <c r="N6" i="1" s="1"/>
  <c r="F21" i="1"/>
  <c r="O5" i="1" s="1"/>
  <c r="G21" i="1"/>
  <c r="P4" i="1" s="1"/>
  <c r="H21" i="1"/>
  <c r="Q3" i="1" s="1"/>
  <c r="I21" i="1"/>
  <c r="R6" i="1" s="1"/>
  <c r="B21" i="1"/>
  <c r="K19" i="1" s="1"/>
  <c r="F4" i="2" l="1"/>
  <c r="M18" i="1"/>
  <c r="M10" i="1"/>
  <c r="M6" i="1"/>
  <c r="Q18" i="1"/>
  <c r="Q10" i="1"/>
  <c r="F13" i="2"/>
  <c r="F5" i="2"/>
  <c r="L18" i="1"/>
  <c r="L10" i="1"/>
  <c r="M2" i="1"/>
  <c r="M21" i="1" s="1"/>
  <c r="M13" i="1"/>
  <c r="M5" i="1"/>
  <c r="P14" i="1"/>
  <c r="P6" i="1"/>
  <c r="Q17" i="1"/>
  <c r="Q9" i="1"/>
  <c r="F12" i="2"/>
  <c r="K2" i="1"/>
  <c r="K6" i="1"/>
  <c r="K10" i="1"/>
  <c r="K14" i="1"/>
  <c r="K18" i="1"/>
  <c r="L2" i="1"/>
  <c r="L17" i="1"/>
  <c r="L13" i="1"/>
  <c r="L9" i="1"/>
  <c r="L21" i="1" s="1"/>
  <c r="L5" i="1"/>
  <c r="M20" i="1"/>
  <c r="M16" i="1"/>
  <c r="M12" i="1"/>
  <c r="M8" i="1"/>
  <c r="M4" i="1"/>
  <c r="N19" i="1"/>
  <c r="N15" i="1"/>
  <c r="N11" i="1"/>
  <c r="N7" i="1"/>
  <c r="N3" i="1"/>
  <c r="O18" i="1"/>
  <c r="O14" i="1"/>
  <c r="O10" i="1"/>
  <c r="O6" i="1"/>
  <c r="P2" i="1"/>
  <c r="P17" i="1"/>
  <c r="P13" i="1"/>
  <c r="P9" i="1"/>
  <c r="P5" i="1"/>
  <c r="Q20" i="1"/>
  <c r="Q16" i="1"/>
  <c r="Q12" i="1"/>
  <c r="Q8" i="1"/>
  <c r="Q4" i="1"/>
  <c r="R19" i="1"/>
  <c r="R15" i="1"/>
  <c r="R11" i="1"/>
  <c r="R21" i="1" s="1"/>
  <c r="R7" i="1"/>
  <c r="R3" i="1"/>
  <c r="F15" i="2"/>
  <c r="F11" i="2"/>
  <c r="F7" i="2"/>
  <c r="F3" i="2"/>
  <c r="M14" i="1"/>
  <c r="Q14" i="1"/>
  <c r="Q6" i="1"/>
  <c r="F2" i="2"/>
  <c r="F9" i="2"/>
  <c r="L14" i="1"/>
  <c r="L6" i="1"/>
  <c r="M17" i="1"/>
  <c r="M9" i="1"/>
  <c r="P18" i="1"/>
  <c r="P10" i="1"/>
  <c r="Q2" i="1"/>
  <c r="Q13" i="1"/>
  <c r="Q5" i="1"/>
  <c r="F16" i="2"/>
  <c r="F8" i="2"/>
  <c r="K3" i="1"/>
  <c r="K7" i="1"/>
  <c r="K11" i="1"/>
  <c r="K15" i="1"/>
  <c r="L20" i="1"/>
  <c r="L16" i="1"/>
  <c r="L12" i="1"/>
  <c r="L8" i="1"/>
  <c r="M19" i="1"/>
  <c r="M15" i="1"/>
  <c r="M11" i="1"/>
  <c r="M7" i="1"/>
  <c r="N18" i="1"/>
  <c r="N21" i="1" s="1"/>
  <c r="N14" i="1"/>
  <c r="N10" i="1"/>
  <c r="O2" i="1"/>
  <c r="O21" i="1" s="1"/>
  <c r="O17" i="1"/>
  <c r="O13" i="1"/>
  <c r="O9" i="1"/>
  <c r="P20" i="1"/>
  <c r="P16" i="1"/>
  <c r="P12" i="1"/>
  <c r="P8" i="1"/>
  <c r="Q19" i="1"/>
  <c r="Q15" i="1"/>
  <c r="Q11" i="1"/>
  <c r="Q7" i="1"/>
  <c r="R18" i="1"/>
  <c r="R14" i="1"/>
  <c r="R10" i="1"/>
  <c r="E14" i="2"/>
  <c r="E10" i="2"/>
  <c r="E6" i="2"/>
  <c r="E17" i="2" s="1"/>
  <c r="F14" i="2"/>
  <c r="F10" i="2"/>
  <c r="P21" i="1"/>
  <c r="K21" i="1" l="1"/>
  <c r="F17" i="2"/>
  <c r="Q21" i="1"/>
</calcChain>
</file>

<file path=xl/sharedStrings.xml><?xml version="1.0" encoding="utf-8"?>
<sst xmlns="http://schemas.openxmlformats.org/spreadsheetml/2006/main" count="77" uniqueCount="32">
  <si>
    <t>Belgium</t>
  </si>
  <si>
    <t>Denmark</t>
  </si>
  <si>
    <t>France</t>
  </si>
  <si>
    <t>Germany</t>
  </si>
  <si>
    <t>Netherlands</t>
  </si>
  <si>
    <t>Norway</t>
  </si>
  <si>
    <t>Portugal</t>
  </si>
  <si>
    <t>Spain</t>
  </si>
  <si>
    <t>Sweden</t>
  </si>
  <si>
    <t>Country Hakenrtn</t>
  </si>
  <si>
    <t>CODBA25-32</t>
  </si>
  <si>
    <t>Estonia</t>
  </si>
  <si>
    <t>Finland</t>
  </si>
  <si>
    <t>Latvia</t>
  </si>
  <si>
    <t>Lithuania</t>
  </si>
  <si>
    <t>Poland</t>
  </si>
  <si>
    <t>Faeroe Islands</t>
  </si>
  <si>
    <t>Greenland</t>
  </si>
  <si>
    <t>Iceland</t>
  </si>
  <si>
    <t>Countries</t>
  </si>
  <si>
    <t>Irland</t>
  </si>
  <si>
    <t>Hakertn</t>
  </si>
  <si>
    <t>Hakesoth</t>
  </si>
  <si>
    <t>CODASTNOR-CODNEAR</t>
  </si>
  <si>
    <t>CODFAPL</t>
  </si>
  <si>
    <t>CODICE</t>
  </si>
  <si>
    <t>CODKAT</t>
  </si>
  <si>
    <t>CODIS</t>
  </si>
  <si>
    <t>CODVIa</t>
  </si>
  <si>
    <t>CODNS</t>
  </si>
  <si>
    <t>Isle of Man</t>
  </si>
  <si>
    <t xml:space="preserve">suma: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</si>
</sst>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2" borderId="1" xfId="0" applyFill="1" applyBorder="1"/>
    <xf numFmtId="0" fontId="0" fillId="2" borderId="0" xfId="0" applyFill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2" borderId="0" xfId="0" applyFill="1"/>
    <xf numFmtId="0" fontId="0" fillId="5" borderId="0" xfId="0" applyFill="1"/>
    <xf numFmtId="0" fontId="0" fillId="0" borderId="1" xfId="0" applyFill="1" applyBorder="1"/>
    <xf numFmtId="0" fontId="0" fillId="0" borderId="0" xfId="0" applyFill="1"/>
    <xf numFmtId="0" fontId="0" fillId="13" borderId="1" xfId="0" applyFill="1" applyBorder="1"/>
    <xf numFmtId="0" fontId="0" fillId="13" borderId="0" xfId="0" applyFill="1"/>
    <xf numFmtId="0" fontId="0" fillId="14" borderId="1" xfId="0" applyFill="1" applyBorder="1"/>
    <xf numFmtId="0" fontId="0" fillId="14" borderId="0" xfId="0" applyFill="1"/>
    <xf numFmtId="0" fontId="2" fillId="15" borderId="1" xfId="0" applyFont="1" applyFill="1" applyBorder="1"/>
    <xf numFmtId="0" fontId="2" fillId="15" borderId="0" xfId="0" applyFont="1" applyFill="1"/>
    <xf numFmtId="0" fontId="0" fillId="4" borderId="0" xfId="0" applyFill="1"/>
    <xf numFmtId="0" fontId="3" fillId="0" borderId="0" xfId="0" applyFont="1"/>
    <xf numFmtId="0" fontId="2" fillId="0" borderId="0" xfId="0" applyFont="1" applyFill="1"/>
    <xf numFmtId="0" fontId="1" fillId="0" borderId="0" xfId="0" applyFont="1"/>
    <xf numFmtId="0" fontId="1" fillId="0" borderId="1" xfId="0" applyFont="1" applyBorder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22</xdr:row>
      <xdr:rowOff>111126</xdr:rowOff>
    </xdr:from>
    <xdr:to>
      <xdr:col>10</xdr:col>
      <xdr:colOff>611187</xdr:colOff>
      <xdr:row>27</xdr:row>
      <xdr:rowOff>166687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1" y="4127501"/>
          <a:ext cx="8985251" cy="968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De todos os</a:t>
          </a:r>
          <a:r>
            <a:rPr lang="en-GB" sz="1600" baseline="0"/>
            <a:t> países que capturan nun stock (media de capturas en toneladas dos últimos 5 anos de cada país), ver que porcentaje de ese stock se leva determinado país. Por exeplo Dinamarca leva o 26,60% do stock CODBA2532 do total de capturas de todos os países de ese stock</a:t>
          </a:r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3"/>
  <sheetViews>
    <sheetView zoomScale="80" zoomScaleNormal="80" workbookViewId="0">
      <selection activeCell="L27" sqref="L27"/>
    </sheetView>
  </sheetViews>
  <sheetFormatPr baseColWidth="10" defaultRowHeight="15" x14ac:dyDescent="0.2"/>
  <cols>
    <col min="1" max="1" width="11.33203125" bestFit="1" customWidth="1"/>
    <col min="2" max="2" width="20.83203125" bestFit="1" customWidth="1"/>
    <col min="5" max="5" width="11.6640625" bestFit="1" customWidth="1"/>
    <col min="11" max="11" width="20.33203125" bestFit="1" customWidth="1"/>
    <col min="13" max="13" width="11.83203125" bestFit="1" customWidth="1"/>
    <col min="14" max="17" width="10.83203125" style="23"/>
  </cols>
  <sheetData>
    <row r="1" spans="1:76" x14ac:dyDescent="0.2">
      <c r="A1" s="22" t="s">
        <v>19</v>
      </c>
      <c r="B1" s="34" t="s">
        <v>23</v>
      </c>
      <c r="C1" s="34" t="s">
        <v>24</v>
      </c>
      <c r="D1" s="34" t="s">
        <v>25</v>
      </c>
      <c r="E1" s="34" t="s">
        <v>10</v>
      </c>
      <c r="F1" s="34" t="s">
        <v>26</v>
      </c>
      <c r="G1" s="34" t="s">
        <v>27</v>
      </c>
      <c r="H1" s="34" t="s">
        <v>28</v>
      </c>
      <c r="I1" s="34" t="s">
        <v>29</v>
      </c>
      <c r="J1" s="22" t="s">
        <v>19</v>
      </c>
      <c r="K1" s="34" t="s">
        <v>23</v>
      </c>
      <c r="L1" s="34" t="s">
        <v>24</v>
      </c>
      <c r="M1" s="34" t="s">
        <v>25</v>
      </c>
      <c r="N1" s="64" t="s">
        <v>10</v>
      </c>
      <c r="O1" s="64" t="s">
        <v>26</v>
      </c>
      <c r="P1" s="64" t="s">
        <v>27</v>
      </c>
      <c r="Q1" s="64" t="s">
        <v>28</v>
      </c>
      <c r="R1" s="34" t="s">
        <v>29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</row>
    <row r="2" spans="1:76" s="6" customFormat="1" x14ac:dyDescent="0.2">
      <c r="A2" s="5" t="s">
        <v>0</v>
      </c>
      <c r="B2" s="35">
        <v>0</v>
      </c>
      <c r="C2" s="35">
        <v>0</v>
      </c>
      <c r="D2" s="35">
        <v>0</v>
      </c>
      <c r="E2" s="35"/>
      <c r="F2" s="35">
        <v>0</v>
      </c>
      <c r="G2" s="35">
        <v>38.6</v>
      </c>
      <c r="H2" s="35">
        <v>0</v>
      </c>
      <c r="I2" s="35"/>
      <c r="J2" s="5" t="s">
        <v>0</v>
      </c>
      <c r="K2" s="23">
        <f>(B2/B21)*100</f>
        <v>0</v>
      </c>
      <c r="L2" s="23">
        <f>(C2/$C$21)*100</f>
        <v>0</v>
      </c>
      <c r="M2" s="23">
        <f>(D2/$D$21)*100</f>
        <v>0</v>
      </c>
      <c r="N2" s="23">
        <f>(E2/$E$21)*100</f>
        <v>0</v>
      </c>
      <c r="O2" s="23">
        <f>(F2/$F$21)*100</f>
        <v>0</v>
      </c>
      <c r="P2" s="23">
        <f>(G2/$G$21)*100</f>
        <v>8.1632653061224492</v>
      </c>
      <c r="Q2" s="23">
        <f>(H2/$H$21)*100</f>
        <v>0</v>
      </c>
      <c r="R2" s="23">
        <f>(I2/$I$21)*100</f>
        <v>0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</row>
    <row r="3" spans="1:76" s="8" customFormat="1" x14ac:dyDescent="0.2">
      <c r="A3" s="7" t="s">
        <v>1</v>
      </c>
      <c r="B3" s="36">
        <v>1</v>
      </c>
      <c r="C3" s="36"/>
      <c r="D3" s="36">
        <v>0</v>
      </c>
      <c r="E3" s="36">
        <v>7625.6</v>
      </c>
      <c r="F3" s="36">
        <v>3014.8</v>
      </c>
      <c r="G3" s="36">
        <v>0</v>
      </c>
      <c r="H3" s="36">
        <v>0</v>
      </c>
      <c r="I3" s="36">
        <v>0</v>
      </c>
      <c r="J3" s="7" t="s">
        <v>1</v>
      </c>
      <c r="K3" s="23">
        <f>(B3/B21)*100</f>
        <v>1.0260733181089222E-3</v>
      </c>
      <c r="L3" s="23">
        <f t="shared" ref="L3:L20" si="0">(C3/$C$21)*100</f>
        <v>0</v>
      </c>
      <c r="M3" s="23">
        <f t="shared" ref="M3:M20" si="1">(D3/$D$21)*100</f>
        <v>0</v>
      </c>
      <c r="N3" s="23">
        <f t="shared" ref="N3:N20" si="2">(E3/$E$21)*100</f>
        <v>26.606003935634241</v>
      </c>
      <c r="O3" s="23">
        <f t="shared" ref="O3:O20" si="3">(F3/$F$21)*100</f>
        <v>65.44807224730809</v>
      </c>
      <c r="P3" s="23">
        <f t="shared" ref="P3:P20" si="4">(G3/$G$21)*100</f>
        <v>0</v>
      </c>
      <c r="Q3" s="23">
        <f t="shared" ref="Q3:Q20" si="5">(H3/$H$21)*100</f>
        <v>0</v>
      </c>
      <c r="R3" s="23">
        <f t="shared" ref="R3:R20" si="6">(I3/$I$21)*100</f>
        <v>0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</row>
    <row r="4" spans="1:76" s="10" customFormat="1" x14ac:dyDescent="0.2">
      <c r="A4" s="9" t="s">
        <v>3</v>
      </c>
      <c r="B4" s="37">
        <v>2138.6</v>
      </c>
      <c r="C4" s="37">
        <v>1</v>
      </c>
      <c r="D4" s="37">
        <v>38</v>
      </c>
      <c r="E4" s="37">
        <v>2577</v>
      </c>
      <c r="F4" s="37">
        <v>62.8</v>
      </c>
      <c r="G4" s="37"/>
      <c r="H4" s="37">
        <v>1.6666666666666667</v>
      </c>
      <c r="I4" s="37"/>
      <c r="J4" s="9" t="s">
        <v>3</v>
      </c>
      <c r="K4" s="23">
        <f>(B4/B21)*100</f>
        <v>2.1943603981077411</v>
      </c>
      <c r="L4" s="23">
        <f t="shared" si="0"/>
        <v>2.8862944308948958E-2</v>
      </c>
      <c r="M4" s="23">
        <f t="shared" si="1"/>
        <v>2.2051241281780626E-2</v>
      </c>
      <c r="N4" s="23">
        <f t="shared" si="2"/>
        <v>8.9912494940895726</v>
      </c>
      <c r="O4" s="23">
        <f t="shared" si="3"/>
        <v>1.3633205974296629</v>
      </c>
      <c r="P4" s="23">
        <f t="shared" si="4"/>
        <v>0</v>
      </c>
      <c r="Q4" s="23">
        <f t="shared" si="5"/>
        <v>1.0032102728731944</v>
      </c>
      <c r="R4" s="23">
        <f t="shared" si="6"/>
        <v>0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</row>
    <row r="5" spans="1:76" s="14" customFormat="1" x14ac:dyDescent="0.2">
      <c r="A5" s="13" t="s">
        <v>11</v>
      </c>
      <c r="B5" s="38">
        <v>15</v>
      </c>
      <c r="C5" s="38"/>
      <c r="D5" s="38"/>
      <c r="E5" s="38">
        <v>433</v>
      </c>
      <c r="F5" s="38"/>
      <c r="G5" s="38"/>
      <c r="H5" s="38"/>
      <c r="I5" s="38"/>
      <c r="J5" s="13" t="s">
        <v>11</v>
      </c>
      <c r="K5" s="23">
        <f>(B5/B21)*100</f>
        <v>1.5391099771633833E-2</v>
      </c>
      <c r="L5" s="23">
        <f t="shared" si="0"/>
        <v>0</v>
      </c>
      <c r="M5" s="23">
        <f t="shared" si="1"/>
        <v>0</v>
      </c>
      <c r="N5" s="23">
        <f t="shared" si="2"/>
        <v>1.5107532134034865</v>
      </c>
      <c r="O5" s="23">
        <f t="shared" si="3"/>
        <v>0</v>
      </c>
      <c r="P5" s="23">
        <f t="shared" si="4"/>
        <v>0</v>
      </c>
      <c r="Q5" s="23">
        <f t="shared" si="5"/>
        <v>0</v>
      </c>
      <c r="R5" s="23">
        <f t="shared" si="6"/>
        <v>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</row>
    <row r="6" spans="1:76" s="16" customFormat="1" x14ac:dyDescent="0.2">
      <c r="A6" s="15" t="s">
        <v>20</v>
      </c>
      <c r="B6" s="39">
        <v>123.42857142857143</v>
      </c>
      <c r="C6" s="39"/>
      <c r="D6" s="39"/>
      <c r="E6" s="39"/>
      <c r="F6" s="39"/>
      <c r="G6" s="39">
        <v>422.6</v>
      </c>
      <c r="H6" s="39">
        <v>43.8</v>
      </c>
      <c r="I6" s="39"/>
      <c r="J6" s="15" t="s">
        <v>20</v>
      </c>
      <c r="K6" s="23">
        <f>(B6/B21)*100</f>
        <v>0.12664676383515841</v>
      </c>
      <c r="L6" s="23">
        <f t="shared" si="0"/>
        <v>0</v>
      </c>
      <c r="M6" s="23">
        <f t="shared" si="1"/>
        <v>0</v>
      </c>
      <c r="N6" s="23">
        <f t="shared" si="2"/>
        <v>0</v>
      </c>
      <c r="O6" s="23">
        <f t="shared" si="3"/>
        <v>0</v>
      </c>
      <c r="P6" s="23">
        <f t="shared" si="4"/>
        <v>89.372951253040071</v>
      </c>
      <c r="Q6" s="23">
        <f t="shared" si="5"/>
        <v>26.364365971107546</v>
      </c>
      <c r="R6" s="23">
        <f t="shared" si="6"/>
        <v>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</row>
    <row r="7" spans="1:76" s="25" customFormat="1" x14ac:dyDescent="0.2">
      <c r="A7" s="24" t="s">
        <v>7</v>
      </c>
      <c r="B7" s="40">
        <v>3245.1666666666665</v>
      </c>
      <c r="C7" s="40">
        <v>0</v>
      </c>
      <c r="D7" s="40">
        <v>0</v>
      </c>
      <c r="E7" s="40"/>
      <c r="F7" s="40"/>
      <c r="G7" s="40">
        <v>0</v>
      </c>
      <c r="H7" s="40">
        <v>0</v>
      </c>
      <c r="I7" s="40"/>
      <c r="J7" s="24" t="s">
        <v>7</v>
      </c>
      <c r="K7" s="23">
        <f>(B7/B21)*100</f>
        <v>3.3297789294831377</v>
      </c>
      <c r="L7" s="23">
        <f t="shared" si="0"/>
        <v>0</v>
      </c>
      <c r="M7" s="23">
        <f t="shared" si="1"/>
        <v>0</v>
      </c>
      <c r="N7" s="23">
        <f t="shared" si="2"/>
        <v>0</v>
      </c>
      <c r="O7" s="23">
        <f t="shared" si="3"/>
        <v>0</v>
      </c>
      <c r="P7" s="23">
        <f t="shared" si="4"/>
        <v>0</v>
      </c>
      <c r="Q7" s="23">
        <f t="shared" si="5"/>
        <v>0</v>
      </c>
      <c r="R7" s="23">
        <f t="shared" si="6"/>
        <v>0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</row>
    <row r="8" spans="1:76" s="12" customFormat="1" x14ac:dyDescent="0.2">
      <c r="A8" s="11" t="s">
        <v>2</v>
      </c>
      <c r="B8" s="41">
        <v>1051.7272727272727</v>
      </c>
      <c r="C8" s="41">
        <v>0</v>
      </c>
      <c r="D8" s="41">
        <v>0</v>
      </c>
      <c r="E8" s="41"/>
      <c r="F8" s="41">
        <v>1</v>
      </c>
      <c r="G8" s="41">
        <v>10.4</v>
      </c>
      <c r="H8" s="41">
        <v>83.2</v>
      </c>
      <c r="I8" s="41">
        <v>1.5</v>
      </c>
      <c r="J8" s="11" t="s">
        <v>2</v>
      </c>
      <c r="K8" s="23">
        <f>(B8/B21)*100</f>
        <v>1.07914929247292</v>
      </c>
      <c r="L8" s="23">
        <f t="shared" si="0"/>
        <v>0</v>
      </c>
      <c r="M8" s="23">
        <f t="shared" si="1"/>
        <v>0</v>
      </c>
      <c r="N8" s="23">
        <f t="shared" si="2"/>
        <v>0</v>
      </c>
      <c r="O8" s="23">
        <f t="shared" si="3"/>
        <v>2.170892671066342E-2</v>
      </c>
      <c r="P8" s="23">
        <f t="shared" si="4"/>
        <v>2.199428994395686</v>
      </c>
      <c r="Q8" s="23">
        <f t="shared" si="5"/>
        <v>50.080256821829863</v>
      </c>
      <c r="R8" s="23">
        <f t="shared" si="6"/>
        <v>8.1081081081081088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s="27" customFormat="1" x14ac:dyDescent="0.2">
      <c r="A9" s="26" t="s">
        <v>13</v>
      </c>
      <c r="B9" s="42">
        <v>0</v>
      </c>
      <c r="C9" s="42"/>
      <c r="D9" s="42"/>
      <c r="E9" s="42">
        <v>1535.8</v>
      </c>
      <c r="F9" s="42"/>
      <c r="G9" s="42"/>
      <c r="H9" s="42"/>
      <c r="I9" s="42"/>
      <c r="J9" s="26" t="s">
        <v>13</v>
      </c>
      <c r="K9" s="23">
        <f>(B9/B21)*100</f>
        <v>0</v>
      </c>
      <c r="L9" s="23">
        <f t="shared" si="0"/>
        <v>0</v>
      </c>
      <c r="M9" s="23">
        <f t="shared" si="1"/>
        <v>0</v>
      </c>
      <c r="N9" s="23">
        <f t="shared" si="2"/>
        <v>5.3584637070325041</v>
      </c>
      <c r="O9" s="23">
        <f t="shared" si="3"/>
        <v>0</v>
      </c>
      <c r="P9" s="23">
        <f t="shared" si="4"/>
        <v>0</v>
      </c>
      <c r="Q9" s="23">
        <f t="shared" si="5"/>
        <v>0</v>
      </c>
      <c r="R9" s="23">
        <f t="shared" si="6"/>
        <v>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s="18" customFormat="1" x14ac:dyDescent="0.2">
      <c r="A10" s="17" t="s">
        <v>14</v>
      </c>
      <c r="B10" s="43"/>
      <c r="C10" s="43"/>
      <c r="D10" s="43"/>
      <c r="E10" s="43">
        <v>237.5</v>
      </c>
      <c r="F10" s="43"/>
      <c r="G10" s="43"/>
      <c r="H10" s="43"/>
      <c r="I10" s="43"/>
      <c r="J10" s="17" t="s">
        <v>14</v>
      </c>
      <c r="K10" s="23">
        <f>(B10/B21)*100</f>
        <v>0</v>
      </c>
      <c r="L10" s="23">
        <f t="shared" si="0"/>
        <v>0</v>
      </c>
      <c r="M10" s="23">
        <f t="shared" si="1"/>
        <v>0</v>
      </c>
      <c r="N10" s="23">
        <f t="shared" si="2"/>
        <v>0.82864639303309018</v>
      </c>
      <c r="O10" s="23">
        <f t="shared" si="3"/>
        <v>0</v>
      </c>
      <c r="P10" s="23">
        <f t="shared" si="4"/>
        <v>0</v>
      </c>
      <c r="Q10" s="23">
        <f t="shared" si="5"/>
        <v>0</v>
      </c>
      <c r="R10" s="23">
        <f t="shared" si="6"/>
        <v>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s="29" customFormat="1" x14ac:dyDescent="0.2">
      <c r="A11" s="28" t="s">
        <v>4</v>
      </c>
      <c r="B11" s="44">
        <v>0</v>
      </c>
      <c r="C11" s="44">
        <v>0</v>
      </c>
      <c r="D11" s="44">
        <v>0</v>
      </c>
      <c r="E11" s="44"/>
      <c r="F11" s="44">
        <v>21.2</v>
      </c>
      <c r="G11" s="44">
        <v>0</v>
      </c>
      <c r="H11" s="44">
        <v>0</v>
      </c>
      <c r="I11" s="44">
        <v>0</v>
      </c>
      <c r="J11" s="28" t="s">
        <v>4</v>
      </c>
      <c r="K11" s="23">
        <f>(B11/B21)*100</f>
        <v>0</v>
      </c>
      <c r="L11" s="23">
        <f t="shared" si="0"/>
        <v>0</v>
      </c>
      <c r="M11" s="23">
        <f t="shared" si="1"/>
        <v>0</v>
      </c>
      <c r="N11" s="23">
        <f t="shared" si="2"/>
        <v>0</v>
      </c>
      <c r="O11" s="23">
        <f t="shared" si="3"/>
        <v>0.46022924626606448</v>
      </c>
      <c r="P11" s="23">
        <f t="shared" si="4"/>
        <v>0</v>
      </c>
      <c r="Q11" s="23">
        <f t="shared" si="5"/>
        <v>0</v>
      </c>
      <c r="R11" s="23">
        <f t="shared" si="6"/>
        <v>0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</row>
    <row r="12" spans="1:76" s="21" customFormat="1" x14ac:dyDescent="0.2">
      <c r="A12" s="4" t="s">
        <v>15</v>
      </c>
      <c r="B12" s="45">
        <v>765.2</v>
      </c>
      <c r="C12" s="45">
        <v>0</v>
      </c>
      <c r="D12" s="45">
        <v>0</v>
      </c>
      <c r="E12" s="45">
        <v>6533.2</v>
      </c>
      <c r="F12" s="45">
        <v>0</v>
      </c>
      <c r="G12" s="45"/>
      <c r="H12" s="45">
        <v>0</v>
      </c>
      <c r="I12" s="45"/>
      <c r="J12" s="4" t="s">
        <v>15</v>
      </c>
      <c r="K12" s="23">
        <f>(B12/B21)*100</f>
        <v>0.78515130301694736</v>
      </c>
      <c r="L12" s="23">
        <f t="shared" si="0"/>
        <v>0</v>
      </c>
      <c r="M12" s="23">
        <f t="shared" si="1"/>
        <v>0</v>
      </c>
      <c r="N12" s="23">
        <f t="shared" si="2"/>
        <v>22.79457943142646</v>
      </c>
      <c r="O12" s="23">
        <f t="shared" si="3"/>
        <v>0</v>
      </c>
      <c r="P12" s="23">
        <f t="shared" si="4"/>
        <v>0</v>
      </c>
      <c r="Q12" s="23">
        <f t="shared" si="5"/>
        <v>0</v>
      </c>
      <c r="R12" s="23">
        <f t="shared" si="6"/>
        <v>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s="30" customFormat="1" x14ac:dyDescent="0.2">
      <c r="A13" s="3" t="s">
        <v>6</v>
      </c>
      <c r="B13" s="46">
        <v>1459.6666666666667</v>
      </c>
      <c r="C13" s="46"/>
      <c r="D13" s="46"/>
      <c r="E13" s="46"/>
      <c r="F13" s="46">
        <v>346</v>
      </c>
      <c r="G13" s="46"/>
      <c r="H13" s="46"/>
      <c r="I13" s="46"/>
      <c r="J13" s="3" t="s">
        <v>6</v>
      </c>
      <c r="K13" s="23">
        <f>(B13/B21)*100</f>
        <v>1.4977250199996568</v>
      </c>
      <c r="L13" s="23">
        <f t="shared" si="0"/>
        <v>0</v>
      </c>
      <c r="M13" s="23">
        <f t="shared" si="1"/>
        <v>0</v>
      </c>
      <c r="N13" s="23">
        <f t="shared" si="2"/>
        <v>0</v>
      </c>
      <c r="O13" s="23">
        <f t="shared" si="3"/>
        <v>7.5112886418895437</v>
      </c>
      <c r="P13" s="23">
        <f t="shared" si="4"/>
        <v>0</v>
      </c>
      <c r="Q13" s="23">
        <f t="shared" si="5"/>
        <v>0</v>
      </c>
      <c r="R13" s="23">
        <f t="shared" si="6"/>
        <v>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s="1" customFormat="1" x14ac:dyDescent="0.2">
      <c r="A14" s="2" t="s">
        <v>12</v>
      </c>
      <c r="B14" s="47"/>
      <c r="C14" s="47"/>
      <c r="D14" s="47"/>
      <c r="E14" s="47">
        <v>434.5</v>
      </c>
      <c r="F14" s="47"/>
      <c r="G14" s="47"/>
      <c r="H14" s="47"/>
      <c r="I14" s="47"/>
      <c r="J14" s="2" t="s">
        <v>12</v>
      </c>
      <c r="K14" s="23">
        <f>(B14/B21)*100</f>
        <v>0</v>
      </c>
      <c r="L14" s="23">
        <f t="shared" si="0"/>
        <v>0</v>
      </c>
      <c r="M14" s="23">
        <f t="shared" si="1"/>
        <v>0</v>
      </c>
      <c r="N14" s="23">
        <f t="shared" si="2"/>
        <v>1.5159867695700113</v>
      </c>
      <c r="O14" s="23">
        <f t="shared" si="3"/>
        <v>0</v>
      </c>
      <c r="P14" s="23">
        <f t="shared" si="4"/>
        <v>0</v>
      </c>
      <c r="Q14" s="23">
        <f t="shared" si="5"/>
        <v>0</v>
      </c>
      <c r="R14" s="23">
        <f t="shared" si="6"/>
        <v>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</row>
    <row r="15" spans="1:76" s="20" customFormat="1" x14ac:dyDescent="0.2">
      <c r="A15" s="19" t="s">
        <v>8</v>
      </c>
      <c r="B15" s="48">
        <v>0</v>
      </c>
      <c r="C15" s="48"/>
      <c r="D15" s="48">
        <v>0</v>
      </c>
      <c r="E15" s="48">
        <v>9284.6</v>
      </c>
      <c r="F15" s="48">
        <v>568.4</v>
      </c>
      <c r="G15" s="48"/>
      <c r="H15" s="48">
        <v>0</v>
      </c>
      <c r="I15" s="48">
        <v>0</v>
      </c>
      <c r="J15" s="19" t="s">
        <v>8</v>
      </c>
      <c r="K15" s="23">
        <f>(B15/B21)*100</f>
        <v>0</v>
      </c>
      <c r="L15" s="23">
        <f t="shared" si="0"/>
        <v>0</v>
      </c>
      <c r="M15" s="23">
        <f t="shared" si="1"/>
        <v>0</v>
      </c>
      <c r="N15" s="23">
        <f t="shared" si="2"/>
        <v>32.394317055810646</v>
      </c>
      <c r="O15" s="23">
        <f t="shared" si="3"/>
        <v>12.339353942341088</v>
      </c>
      <c r="P15" s="23">
        <f t="shared" si="4"/>
        <v>0</v>
      </c>
      <c r="Q15" s="23">
        <f t="shared" si="5"/>
        <v>0</v>
      </c>
      <c r="R15" s="23">
        <f t="shared" si="6"/>
        <v>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</row>
    <row r="16" spans="1:76" x14ac:dyDescent="0.2">
      <c r="A16" s="31" t="s">
        <v>16</v>
      </c>
      <c r="B16" s="31">
        <v>5234.5333333333338</v>
      </c>
      <c r="C16" s="31">
        <v>2577</v>
      </c>
      <c r="D16" s="31">
        <v>1552.4</v>
      </c>
      <c r="E16" s="31"/>
      <c r="F16" s="31">
        <v>0</v>
      </c>
      <c r="G16" s="31"/>
      <c r="H16" s="31">
        <v>4.666666666666667</v>
      </c>
      <c r="I16" s="31">
        <v>0</v>
      </c>
      <c r="J16" s="31" t="s">
        <v>16</v>
      </c>
      <c r="K16" s="23">
        <f>(B16/B21)*100</f>
        <v>5.3710149860850906</v>
      </c>
      <c r="L16" s="23">
        <f t="shared" si="0"/>
        <v>74.379807484161446</v>
      </c>
      <c r="M16" s="23">
        <f t="shared" si="1"/>
        <v>0.90085123594305905</v>
      </c>
      <c r="N16" s="23">
        <f t="shared" si="2"/>
        <v>0</v>
      </c>
      <c r="O16" s="23">
        <f t="shared" si="3"/>
        <v>0</v>
      </c>
      <c r="P16" s="23">
        <f t="shared" si="4"/>
        <v>0</v>
      </c>
      <c r="Q16" s="23">
        <f t="shared" si="5"/>
        <v>2.808988764044944</v>
      </c>
      <c r="R16" s="23">
        <f t="shared" si="6"/>
        <v>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</row>
    <row r="17" spans="1:76" x14ac:dyDescent="0.2">
      <c r="A17" s="31" t="s">
        <v>17</v>
      </c>
      <c r="B17" s="31">
        <v>2471.5</v>
      </c>
      <c r="C17" s="31"/>
      <c r="D17" s="31">
        <v>8.5</v>
      </c>
      <c r="E17" s="31"/>
      <c r="F17" s="31"/>
      <c r="G17" s="31"/>
      <c r="H17" s="31"/>
      <c r="I17" s="31">
        <v>17</v>
      </c>
      <c r="J17" s="31" t="s">
        <v>17</v>
      </c>
      <c r="K17" s="23">
        <f>(B17/B21)*100</f>
        <v>2.5359402057062015</v>
      </c>
      <c r="L17" s="23">
        <f t="shared" si="0"/>
        <v>0</v>
      </c>
      <c r="M17" s="23">
        <f t="shared" si="1"/>
        <v>4.9325144972404032E-3</v>
      </c>
      <c r="N17" s="23">
        <f t="shared" si="2"/>
        <v>0</v>
      </c>
      <c r="O17" s="23">
        <f t="shared" si="3"/>
        <v>0</v>
      </c>
      <c r="P17" s="23">
        <f t="shared" si="4"/>
        <v>0</v>
      </c>
      <c r="Q17" s="23">
        <f t="shared" si="5"/>
        <v>0</v>
      </c>
      <c r="R17" s="23">
        <f t="shared" si="6"/>
        <v>91.891891891891902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</row>
    <row r="18" spans="1:76" x14ac:dyDescent="0.2">
      <c r="A18" s="31" t="s">
        <v>18</v>
      </c>
      <c r="B18" s="31">
        <v>3946.5</v>
      </c>
      <c r="C18" s="31">
        <v>0</v>
      </c>
      <c r="D18" s="31">
        <v>170668</v>
      </c>
      <c r="E18" s="31"/>
      <c r="F18" s="31"/>
      <c r="G18" s="31"/>
      <c r="H18" s="31"/>
      <c r="I18" s="31"/>
      <c r="J18" s="31" t="s">
        <v>18</v>
      </c>
      <c r="K18" s="23">
        <f>(B18/B21)*100</f>
        <v>4.0493983499168618</v>
      </c>
      <c r="L18" s="23">
        <f t="shared" si="0"/>
        <v>0</v>
      </c>
      <c r="M18" s="23">
        <f t="shared" si="1"/>
        <v>99.037927554708844</v>
      </c>
      <c r="N18" s="23">
        <f t="shared" si="2"/>
        <v>0</v>
      </c>
      <c r="O18" s="23">
        <f t="shared" si="3"/>
        <v>0</v>
      </c>
      <c r="P18" s="23">
        <f t="shared" si="4"/>
        <v>0</v>
      </c>
      <c r="Q18" s="23">
        <f t="shared" si="5"/>
        <v>0</v>
      </c>
      <c r="R18" s="23">
        <f t="shared" si="6"/>
        <v>0</v>
      </c>
    </row>
    <row r="19" spans="1:76" x14ac:dyDescent="0.2">
      <c r="A19" s="31" t="s">
        <v>5</v>
      </c>
      <c r="B19" s="31">
        <v>77006.600000000006</v>
      </c>
      <c r="C19" s="31">
        <v>886.65</v>
      </c>
      <c r="D19" s="31">
        <v>59</v>
      </c>
      <c r="E19" s="31"/>
      <c r="F19" s="31">
        <v>592.20000000000005</v>
      </c>
      <c r="G19" s="31"/>
      <c r="H19" s="31">
        <v>32.799999999999997</v>
      </c>
      <c r="I19" s="31">
        <v>0</v>
      </c>
      <c r="J19" s="31" t="s">
        <v>5</v>
      </c>
      <c r="K19" s="23">
        <f>(B19/B21)*100</f>
        <v>79.014417578286526</v>
      </c>
      <c r="L19" s="23">
        <f t="shared" si="0"/>
        <v>25.591329571529592</v>
      </c>
      <c r="M19" s="23">
        <f t="shared" si="1"/>
        <v>3.423745356908045E-2</v>
      </c>
      <c r="N19" s="23">
        <f t="shared" si="2"/>
        <v>0</v>
      </c>
      <c r="O19" s="23">
        <f t="shared" si="3"/>
        <v>12.85602639805488</v>
      </c>
      <c r="P19" s="23">
        <f t="shared" si="4"/>
        <v>0</v>
      </c>
      <c r="Q19" s="23">
        <f t="shared" si="5"/>
        <v>19.743178170144464</v>
      </c>
      <c r="R19" s="23">
        <f t="shared" si="6"/>
        <v>0</v>
      </c>
    </row>
    <row r="20" spans="1:76" x14ac:dyDescent="0.2">
      <c r="A20" s="31" t="s">
        <v>30</v>
      </c>
      <c r="B20" s="31"/>
      <c r="C20" s="31"/>
      <c r="D20" s="31"/>
      <c r="E20" s="31"/>
      <c r="F20" s="31"/>
      <c r="G20" s="31">
        <v>1.25</v>
      </c>
      <c r="H20" s="31"/>
      <c r="I20" s="31"/>
      <c r="J20" s="31" t="s">
        <v>30</v>
      </c>
      <c r="K20" s="23">
        <f>(B20/B21)*100</f>
        <v>0</v>
      </c>
      <c r="L20" s="23">
        <f t="shared" si="0"/>
        <v>0</v>
      </c>
      <c r="M20" s="23">
        <f t="shared" si="1"/>
        <v>0</v>
      </c>
      <c r="N20" s="23">
        <f t="shared" si="2"/>
        <v>0</v>
      </c>
      <c r="O20" s="23">
        <f t="shared" si="3"/>
        <v>0</v>
      </c>
      <c r="P20" s="23">
        <f t="shared" si="4"/>
        <v>0.26435444644178918</v>
      </c>
      <c r="Q20" s="23">
        <f t="shared" si="5"/>
        <v>0</v>
      </c>
      <c r="R20" s="23">
        <f t="shared" si="6"/>
        <v>0</v>
      </c>
    </row>
    <row r="21" spans="1:76" x14ac:dyDescent="0.2">
      <c r="B21">
        <f>SUM(B2:B20)</f>
        <v>97458.922510822522</v>
      </c>
      <c r="C21">
        <f t="shared" ref="C21:I21" si="7">SUM(C2:C20)</f>
        <v>3464.65</v>
      </c>
      <c r="D21">
        <f t="shared" si="7"/>
        <v>172325.9</v>
      </c>
      <c r="E21">
        <f t="shared" si="7"/>
        <v>28661.199999999997</v>
      </c>
      <c r="F21">
        <f t="shared" si="7"/>
        <v>4606.4000000000005</v>
      </c>
      <c r="G21">
        <f t="shared" si="7"/>
        <v>472.85</v>
      </c>
      <c r="H21">
        <f t="shared" si="7"/>
        <v>166.13333333333333</v>
      </c>
      <c r="I21">
        <f t="shared" si="7"/>
        <v>18.5</v>
      </c>
      <c r="J21" s="63" t="s">
        <v>31</v>
      </c>
      <c r="K21" s="23">
        <f>SUM(K2:K20)</f>
        <v>99.999999999999986</v>
      </c>
      <c r="L21" s="23">
        <f>SUM(L2:L20)</f>
        <v>100</v>
      </c>
      <c r="M21" s="23">
        <f>SUM(M2:M20)</f>
        <v>100</v>
      </c>
      <c r="N21" s="23">
        <f>SUM(N2:N20)</f>
        <v>100.00000000000001</v>
      </c>
      <c r="O21" s="23">
        <f t="shared" ref="O21:R21" si="8">SUM(O2:O20)</f>
        <v>100</v>
      </c>
      <c r="P21" s="23">
        <f t="shared" si="8"/>
        <v>100</v>
      </c>
      <c r="Q21" s="23">
        <f t="shared" si="8"/>
        <v>100</v>
      </c>
      <c r="R21" s="23">
        <f t="shared" si="8"/>
        <v>100.00000000000001</v>
      </c>
    </row>
    <row r="22" spans="1:76" x14ac:dyDescent="0.2">
      <c r="D22" s="31"/>
      <c r="E22" s="31"/>
      <c r="F22" s="31"/>
      <c r="G22" s="31"/>
      <c r="H22" s="31"/>
    </row>
    <row r="23" spans="1:76" x14ac:dyDescent="0.2">
      <c r="D23" s="31"/>
      <c r="E23" s="31"/>
      <c r="F23" s="31"/>
      <c r="G23" s="31"/>
      <c r="H23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zoomScale="90" zoomScaleNormal="90" workbookViewId="0">
      <selection activeCell="E3" sqref="E3"/>
    </sheetView>
  </sheetViews>
  <sheetFormatPr baseColWidth="10" defaultRowHeight="15" x14ac:dyDescent="0.2"/>
  <cols>
    <col min="1" max="1" width="15.6640625" bestFit="1" customWidth="1"/>
  </cols>
  <sheetData>
    <row r="1" spans="1:6" x14ac:dyDescent="0.2">
      <c r="A1" s="33" t="s">
        <v>9</v>
      </c>
      <c r="B1" s="33" t="s">
        <v>21</v>
      </c>
      <c r="C1" s="33" t="s">
        <v>22</v>
      </c>
      <c r="E1" s="33" t="s">
        <v>21</v>
      </c>
      <c r="F1" s="33" t="s">
        <v>22</v>
      </c>
    </row>
    <row r="2" spans="1:6" x14ac:dyDescent="0.2">
      <c r="A2" s="5" t="s">
        <v>0</v>
      </c>
      <c r="B2" s="49">
        <v>3.5</v>
      </c>
      <c r="C2" s="49"/>
      <c r="E2" s="23">
        <f>(B2/$B$17)*100</f>
        <v>7.7397699787748644E-2</v>
      </c>
      <c r="F2" s="23">
        <f>(C2/$C$17)*100</f>
        <v>0</v>
      </c>
    </row>
    <row r="3" spans="1:6" x14ac:dyDescent="0.2">
      <c r="A3" s="7" t="s">
        <v>1</v>
      </c>
      <c r="B3" s="50">
        <v>406.8</v>
      </c>
      <c r="C3" s="50"/>
      <c r="E3" s="23">
        <f t="shared" ref="E3:E16" si="0">(B3/$B$17)*100</f>
        <v>8.9958240781874714</v>
      </c>
      <c r="F3" s="23">
        <f t="shared" ref="F3:F16" si="1">(C3/$C$17)*100</f>
        <v>0</v>
      </c>
    </row>
    <row r="4" spans="1:6" x14ac:dyDescent="0.2">
      <c r="A4" s="9" t="s">
        <v>3</v>
      </c>
      <c r="B4" s="51">
        <v>5.4</v>
      </c>
      <c r="C4" s="51"/>
      <c r="E4" s="23">
        <f t="shared" si="0"/>
        <v>0.11941359395824078</v>
      </c>
      <c r="F4" s="23">
        <f t="shared" si="1"/>
        <v>0</v>
      </c>
    </row>
    <row r="5" spans="1:6" x14ac:dyDescent="0.2">
      <c r="A5" s="13" t="s">
        <v>11</v>
      </c>
      <c r="B5" s="52"/>
      <c r="C5" s="52"/>
      <c r="E5" s="23">
        <f t="shared" si="0"/>
        <v>0</v>
      </c>
      <c r="F5" s="23">
        <f t="shared" si="1"/>
        <v>0</v>
      </c>
    </row>
    <row r="6" spans="1:6" x14ac:dyDescent="0.2">
      <c r="A6" s="15" t="s">
        <v>20</v>
      </c>
      <c r="B6" s="53">
        <v>0</v>
      </c>
      <c r="C6" s="53">
        <v>0</v>
      </c>
      <c r="E6" s="23">
        <f t="shared" si="0"/>
        <v>0</v>
      </c>
      <c r="F6" s="23">
        <f t="shared" si="1"/>
        <v>0</v>
      </c>
    </row>
    <row r="7" spans="1:6" x14ac:dyDescent="0.2">
      <c r="A7" s="24" t="s">
        <v>7</v>
      </c>
      <c r="B7" s="54">
        <v>1962.2857142857142</v>
      </c>
      <c r="C7" s="54">
        <v>2347.6999999999998</v>
      </c>
      <c r="E7" s="23">
        <f t="shared" si="0"/>
        <v>43.393257317735326</v>
      </c>
      <c r="F7" s="23">
        <f t="shared" si="1"/>
        <v>66.26346952343917</v>
      </c>
    </row>
    <row r="8" spans="1:6" x14ac:dyDescent="0.2">
      <c r="A8" s="11" t="s">
        <v>2</v>
      </c>
      <c r="B8" s="55">
        <v>1979.3125</v>
      </c>
      <c r="C8" s="55">
        <v>210.5</v>
      </c>
      <c r="E8" s="23">
        <f t="shared" si="0"/>
        <v>43.769781331753784</v>
      </c>
      <c r="F8" s="23">
        <f t="shared" si="1"/>
        <v>5.9413299547148037</v>
      </c>
    </row>
    <row r="9" spans="1:6" x14ac:dyDescent="0.2">
      <c r="A9" s="26" t="s">
        <v>13</v>
      </c>
      <c r="B9" s="56"/>
      <c r="C9" s="56"/>
      <c r="E9" s="23">
        <f t="shared" si="0"/>
        <v>0</v>
      </c>
      <c r="F9" s="23">
        <f t="shared" si="1"/>
        <v>0</v>
      </c>
    </row>
    <row r="10" spans="1:6" x14ac:dyDescent="0.2">
      <c r="A10" s="17" t="s">
        <v>14</v>
      </c>
      <c r="B10" s="57"/>
      <c r="C10" s="57"/>
      <c r="E10" s="23">
        <f t="shared" si="0"/>
        <v>0</v>
      </c>
      <c r="F10" s="23">
        <f t="shared" si="1"/>
        <v>0</v>
      </c>
    </row>
    <row r="11" spans="1:6" x14ac:dyDescent="0.2">
      <c r="A11" s="28" t="s">
        <v>4</v>
      </c>
      <c r="B11" s="58">
        <v>1.6</v>
      </c>
      <c r="C11" s="58"/>
      <c r="E11" s="23">
        <f t="shared" si="0"/>
        <v>3.5381805617256526E-2</v>
      </c>
      <c r="F11" s="23">
        <f t="shared" si="1"/>
        <v>0</v>
      </c>
    </row>
    <row r="12" spans="1:6" x14ac:dyDescent="0.2">
      <c r="A12" s="4" t="s">
        <v>15</v>
      </c>
      <c r="B12" s="59"/>
      <c r="C12" s="59"/>
      <c r="E12" s="23">
        <f t="shared" si="0"/>
        <v>0</v>
      </c>
      <c r="F12" s="23">
        <f t="shared" si="1"/>
        <v>0</v>
      </c>
    </row>
    <row r="13" spans="1:6" x14ac:dyDescent="0.2">
      <c r="A13" s="3" t="s">
        <v>6</v>
      </c>
      <c r="B13" s="60"/>
      <c r="C13" s="60">
        <v>984.77777777777783</v>
      </c>
      <c r="E13" s="23">
        <f t="shared" si="0"/>
        <v>0</v>
      </c>
      <c r="F13" s="23">
        <f t="shared" si="1"/>
        <v>27.795200521846031</v>
      </c>
    </row>
    <row r="14" spans="1:6" x14ac:dyDescent="0.2">
      <c r="A14" s="2" t="s">
        <v>12</v>
      </c>
      <c r="B14" s="61"/>
      <c r="C14" s="61"/>
      <c r="E14" s="23">
        <f t="shared" si="0"/>
        <v>0</v>
      </c>
      <c r="F14" s="23">
        <f t="shared" si="1"/>
        <v>0</v>
      </c>
    </row>
    <row r="15" spans="1:6" x14ac:dyDescent="0.2">
      <c r="A15" s="19" t="s">
        <v>8</v>
      </c>
      <c r="B15" s="62">
        <v>56.8</v>
      </c>
      <c r="C15" s="62"/>
      <c r="E15" s="23">
        <f t="shared" si="0"/>
        <v>1.2560540994126066</v>
      </c>
      <c r="F15" s="23">
        <f t="shared" si="1"/>
        <v>0</v>
      </c>
    </row>
    <row r="16" spans="1:6" x14ac:dyDescent="0.2">
      <c r="A16" s="31" t="s">
        <v>5</v>
      </c>
      <c r="B16" s="31">
        <v>106.4</v>
      </c>
      <c r="E16" s="23">
        <f t="shared" si="0"/>
        <v>2.3528900735475591</v>
      </c>
      <c r="F16" s="23">
        <f t="shared" si="1"/>
        <v>0</v>
      </c>
    </row>
    <row r="17" spans="2:6" x14ac:dyDescent="0.2">
      <c r="B17">
        <f>SUM(B2:B16)</f>
        <v>4522.0982142857147</v>
      </c>
      <c r="C17">
        <f>SUM(C2:C16)</f>
        <v>3542.9777777777776</v>
      </c>
      <c r="E17" s="23">
        <f>SUM(E2:E16)</f>
        <v>100</v>
      </c>
      <c r="F17" s="23">
        <f>SUM(F2:F16)</f>
        <v>100</v>
      </c>
    </row>
  </sheetData>
  <conditionalFormatting sqref="A1:B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</vt:lpstr>
      <vt:lpstr>HAKE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Fontán</dc:creator>
  <cp:lastModifiedBy>Elena Ojea</cp:lastModifiedBy>
  <dcterms:created xsi:type="dcterms:W3CDTF">2017-05-30T11:48:05Z</dcterms:created>
  <dcterms:modified xsi:type="dcterms:W3CDTF">2021-01-04T12:09:22Z</dcterms:modified>
</cp:coreProperties>
</file>