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4184be35593cb15/Documents/PlatformIO/Projects/KiwiBoardFirmware/"/>
    </mc:Choice>
  </mc:AlternateContent>
  <xr:revisionPtr revIDLastSave="52" documentId="8_{83FAD72C-7206-4077-9009-AB390C7DA6A7}" xr6:coauthVersionLast="47" xr6:coauthVersionMax="47" xr10:uidLastSave="{7C13CC59-CA9C-4A3C-9D9F-641B5FFC2621}"/>
  <bookViews>
    <workbookView xWindow="-120" yWindow="-120" windowWidth="29040" windowHeight="15720" xr2:uid="{D1DB0E69-0973-44C2-9B0D-55F2DAAC822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F2" i="1" s="1"/>
  <c r="G2" i="1" l="1"/>
  <c r="B6" i="1"/>
  <c r="B14" i="1"/>
  <c r="B22" i="1"/>
  <c r="B30" i="1"/>
  <c r="B9" i="1"/>
  <c r="B17" i="1"/>
  <c r="B25" i="1"/>
  <c r="B33" i="1"/>
  <c r="B35" i="1"/>
  <c r="B12" i="1"/>
  <c r="B28" i="1"/>
  <c r="B23" i="1"/>
  <c r="B24" i="1"/>
  <c r="B32" i="1"/>
  <c r="B10" i="1"/>
  <c r="B18" i="1"/>
  <c r="B26" i="1"/>
  <c r="B34" i="1"/>
  <c r="B11" i="1"/>
  <c r="B19" i="1"/>
  <c r="B27" i="1"/>
  <c r="B20" i="1"/>
  <c r="B36" i="1"/>
  <c r="B31" i="1"/>
  <c r="B13" i="1"/>
  <c r="B21" i="1"/>
  <c r="B29" i="1"/>
  <c r="B37" i="1"/>
  <c r="B7" i="1"/>
  <c r="B15" i="1"/>
  <c r="B8" i="1"/>
  <c r="B16" i="1"/>
</calcChain>
</file>

<file path=xl/sharedStrings.xml><?xml version="1.0" encoding="utf-8"?>
<sst xmlns="http://schemas.openxmlformats.org/spreadsheetml/2006/main" count="11" uniqueCount="10">
  <si>
    <t xml:space="preserve">Rated Current (A) </t>
  </si>
  <si>
    <t>RMS Current  (A)</t>
  </si>
  <si>
    <t>Sense Resistor (Ohm)</t>
  </si>
  <si>
    <t>vRef</t>
  </si>
  <si>
    <t>GlobalScaler</t>
  </si>
  <si>
    <t xml:space="preserve">Directions </t>
  </si>
  <si>
    <t>Input the rated motor current .   The GlobalScaler value will be calculated such that the RMS current scales between 0 and 31</t>
  </si>
  <si>
    <t>Current</t>
  </si>
  <si>
    <t>With this Global Scaler, RMS current for each Ihold Step</t>
  </si>
  <si>
    <t>Irun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</si>
</sst>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2" borderId="2" applyNumberFormat="0" applyAlignment="0" applyProtection="0"/>
    <xf numFmtId="0" fontId="3" fillId="3" borderId="3" applyNumberFormat="0" applyAlignment="0" applyProtection="0"/>
  </cellStyleXfs>
  <cellXfs count="5">
    <xf numFmtId="0" fontId="0" fillId="0" borderId="0" xfId="0"/>
    <xf numFmtId="0" fontId="1" fillId="0" borderId="1" xfId="1"/>
    <xf numFmtId="0" fontId="3" fillId="3" borderId="3" xfId="3"/>
    <xf numFmtId="0" fontId="2" fillId="2" borderId="2" xfId="2"/>
    <xf numFmtId="0" fontId="4" fillId="0" borderId="0" xfId="0" applyFont="1"/>
  </cellXfs>
  <cellStyles count="4">
    <cellStyle name="Heading 1" xfId="1" builtinId="16"/>
    <cellStyle name="Input" xfId="2" builtinId="20"/>
    <cellStyle name="Normal" xfId="0" builtinId="0"/>
    <cellStyle name="Output" xfId="3" builtinId="21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474B886-0CE7-4AD2-842A-BD1ADD11DCE5}" name="Table1" displayName="Table1" ref="A5:B37" totalsRowShown="0">
  <autoFilter ref="A5:B37" xr:uid="{B474B886-0CE7-4AD2-842A-BD1ADD11DCE5}"/>
  <tableColumns count="2">
    <tableColumn id="1" xr3:uid="{E0A9B783-0F13-45F5-8304-ABAD1CFE9FEA}" name="Irun"/>
    <tableColumn id="2" xr3:uid="{E836F4C1-59E2-45E5-8E88-0EB61D128083}" name="Current" dataDxfId="0">
      <calculatedColumnFormula xml:space="preserve"> ROUND( ($F$2 * (Table1[[#This Row],[Irun]] + 1) * $D$2 / (256 * 32 * SQRT(2) * $C$2)),2)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73904-0A6B-47DE-B359-1C2A320834AA}">
  <dimension ref="A1:K37"/>
  <sheetViews>
    <sheetView tabSelected="1" workbookViewId="0">
      <selection activeCell="G10" sqref="G10"/>
    </sheetView>
  </sheetViews>
  <sheetFormatPr defaultRowHeight="15" x14ac:dyDescent="0.25"/>
  <cols>
    <col min="1" max="1" width="23.42578125" bestFit="1" customWidth="1"/>
    <col min="2" max="2" width="21.7109375" bestFit="1" customWidth="1"/>
    <col min="3" max="3" width="27.28515625" bestFit="1" customWidth="1"/>
    <col min="4" max="4" width="6.42578125" bestFit="1" customWidth="1"/>
    <col min="5" max="5" width="6.42578125" customWidth="1"/>
    <col min="6" max="6" width="16.28515625" bestFit="1" customWidth="1"/>
    <col min="7" max="7" width="7.42578125" bestFit="1" customWidth="1"/>
    <col min="10" max="10" width="10.42578125" bestFit="1" customWidth="1"/>
  </cols>
  <sheetData>
    <row r="1" spans="1:11" ht="20.25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/>
      <c r="F1" s="1" t="s">
        <v>4</v>
      </c>
      <c r="G1" s="1" t="s">
        <v>9</v>
      </c>
    </row>
    <row r="2" spans="1:11" ht="15.75" thickTop="1" x14ac:dyDescent="0.25">
      <c r="A2" s="3">
        <v>2.5</v>
      </c>
      <c r="B2">
        <f>ROUND(A2*0.707, 2)</f>
        <v>1.77</v>
      </c>
      <c r="C2">
        <v>7.4999999999999997E-2</v>
      </c>
      <c r="D2">
        <v>0.32500000000000001</v>
      </c>
      <c r="F2" s="2">
        <f>TRUNC(((B2*256*SQRT(2))*C2/D2)+0.5)</f>
        <v>148</v>
      </c>
      <c r="G2" s="2">
        <f>TRUNC( (B2 * 256 * 32 * SQRT(2) * C2) / (F2 * D2) - 1 + 0.5)</f>
        <v>31</v>
      </c>
      <c r="J2" s="4" t="s">
        <v>5</v>
      </c>
      <c r="K2" t="s">
        <v>6</v>
      </c>
    </row>
    <row r="4" spans="1:11" x14ac:dyDescent="0.25">
      <c r="A4" t="s">
        <v>8</v>
      </c>
    </row>
    <row r="5" spans="1:11" x14ac:dyDescent="0.25">
      <c r="A5" t="s">
        <v>9</v>
      </c>
      <c r="B5" t="s">
        <v>7</v>
      </c>
    </row>
    <row r="6" spans="1:11" x14ac:dyDescent="0.25">
      <c r="A6">
        <v>31</v>
      </c>
      <c r="B6">
        <f xml:space="preserve"> ROUND( ($F$2 * (Table1[[#This Row],[Irun]] + 1) * $D$2 / (256 * 32 * SQRT(2) * $C$2)),2)</f>
        <v>1.77</v>
      </c>
    </row>
    <row r="7" spans="1:11" x14ac:dyDescent="0.25">
      <c r="A7">
        <v>30</v>
      </c>
      <c r="B7">
        <f xml:space="preserve"> ROUND( ($F$2 * (Table1[[#This Row],[Irun]] + 1) * $D$2 / (256 * 32 * SQRT(2) * $C$2)),2)</f>
        <v>1.72</v>
      </c>
    </row>
    <row r="8" spans="1:11" x14ac:dyDescent="0.25">
      <c r="A8">
        <v>29</v>
      </c>
      <c r="B8">
        <f xml:space="preserve"> ROUND( ($F$2 * (Table1[[#This Row],[Irun]] + 1) * $D$2 / (256 * 32 * SQRT(2) * $C$2)),2)</f>
        <v>1.66</v>
      </c>
    </row>
    <row r="9" spans="1:11" x14ac:dyDescent="0.25">
      <c r="A9">
        <v>28</v>
      </c>
      <c r="B9">
        <f xml:space="preserve"> ROUND( ($F$2 * (Table1[[#This Row],[Irun]] + 1) * $D$2 / (256 * 32 * SQRT(2) * $C$2)),2)</f>
        <v>1.61</v>
      </c>
    </row>
    <row r="10" spans="1:11" x14ac:dyDescent="0.25">
      <c r="A10">
        <v>27</v>
      </c>
      <c r="B10">
        <f xml:space="preserve"> ROUND( ($F$2 * (Table1[[#This Row],[Irun]] + 1) * $D$2 / (256 * 32 * SQRT(2) * $C$2)),2)</f>
        <v>1.55</v>
      </c>
    </row>
    <row r="11" spans="1:11" x14ac:dyDescent="0.25">
      <c r="A11">
        <v>26</v>
      </c>
      <c r="B11">
        <f xml:space="preserve"> ROUND( ($F$2 * (Table1[[#This Row],[Irun]] + 1) * $D$2 / (256 * 32 * SQRT(2) * $C$2)),2)</f>
        <v>1.49</v>
      </c>
    </row>
    <row r="12" spans="1:11" x14ac:dyDescent="0.25">
      <c r="A12">
        <v>25</v>
      </c>
      <c r="B12">
        <f xml:space="preserve"> ROUND( ($F$2 * (Table1[[#This Row],[Irun]] + 1) * $D$2 / (256 * 32 * SQRT(2) * $C$2)),2)</f>
        <v>1.44</v>
      </c>
    </row>
    <row r="13" spans="1:11" x14ac:dyDescent="0.25">
      <c r="A13">
        <v>24</v>
      </c>
      <c r="B13">
        <f xml:space="preserve"> ROUND( ($F$2 * (Table1[[#This Row],[Irun]] + 1) * $D$2 / (256 * 32 * SQRT(2) * $C$2)),2)</f>
        <v>1.38</v>
      </c>
    </row>
    <row r="14" spans="1:11" x14ac:dyDescent="0.25">
      <c r="A14">
        <v>23</v>
      </c>
      <c r="B14">
        <f xml:space="preserve"> ROUND( ($F$2 * (Table1[[#This Row],[Irun]] + 1) * $D$2 / (256 * 32 * SQRT(2) * $C$2)),2)</f>
        <v>1.33</v>
      </c>
    </row>
    <row r="15" spans="1:11" x14ac:dyDescent="0.25">
      <c r="A15">
        <v>22</v>
      </c>
      <c r="B15">
        <f xml:space="preserve"> ROUND( ($F$2 * (Table1[[#This Row],[Irun]] + 1) * $D$2 / (256 * 32 * SQRT(2) * $C$2)),2)</f>
        <v>1.27</v>
      </c>
    </row>
    <row r="16" spans="1:11" x14ac:dyDescent="0.25">
      <c r="A16">
        <v>21</v>
      </c>
      <c r="B16">
        <f xml:space="preserve"> ROUND( ($F$2 * (Table1[[#This Row],[Irun]] + 1) * $D$2 / (256 * 32 * SQRT(2) * $C$2)),2)</f>
        <v>1.22</v>
      </c>
    </row>
    <row r="17" spans="1:2" x14ac:dyDescent="0.25">
      <c r="A17">
        <v>20</v>
      </c>
      <c r="B17">
        <f xml:space="preserve"> ROUND( ($F$2 * (Table1[[#This Row],[Irun]] + 1) * $D$2 / (256 * 32 * SQRT(2) * $C$2)),2)</f>
        <v>1.1599999999999999</v>
      </c>
    </row>
    <row r="18" spans="1:2" x14ac:dyDescent="0.25">
      <c r="A18">
        <v>19</v>
      </c>
      <c r="B18">
        <f xml:space="preserve"> ROUND( ($F$2 * (Table1[[#This Row],[Irun]] + 1) * $D$2 / (256 * 32 * SQRT(2) * $C$2)),2)</f>
        <v>1.1100000000000001</v>
      </c>
    </row>
    <row r="19" spans="1:2" x14ac:dyDescent="0.25">
      <c r="A19">
        <v>18</v>
      </c>
      <c r="B19">
        <f xml:space="preserve"> ROUND( ($F$2 * (Table1[[#This Row],[Irun]] + 1) * $D$2 / (256 * 32 * SQRT(2) * $C$2)),2)</f>
        <v>1.05</v>
      </c>
    </row>
    <row r="20" spans="1:2" x14ac:dyDescent="0.25">
      <c r="A20">
        <v>17</v>
      </c>
      <c r="B20">
        <f xml:space="preserve"> ROUND( ($F$2 * (Table1[[#This Row],[Irun]] + 1) * $D$2 / (256 * 32 * SQRT(2) * $C$2)),2)</f>
        <v>1</v>
      </c>
    </row>
    <row r="21" spans="1:2" x14ac:dyDescent="0.25">
      <c r="A21">
        <v>16</v>
      </c>
      <c r="B21">
        <f xml:space="preserve"> ROUND( ($F$2 * (Table1[[#This Row],[Irun]] + 1) * $D$2 / (256 * 32 * SQRT(2) * $C$2)),2)</f>
        <v>0.94</v>
      </c>
    </row>
    <row r="22" spans="1:2" x14ac:dyDescent="0.25">
      <c r="A22">
        <v>15</v>
      </c>
      <c r="B22">
        <f xml:space="preserve"> ROUND( ($F$2 * (Table1[[#This Row],[Irun]] + 1) * $D$2 / (256 * 32 * SQRT(2) * $C$2)),2)</f>
        <v>0.89</v>
      </c>
    </row>
    <row r="23" spans="1:2" x14ac:dyDescent="0.25">
      <c r="A23">
        <v>14</v>
      </c>
      <c r="B23">
        <f xml:space="preserve"> ROUND( ($F$2 * (Table1[[#This Row],[Irun]] + 1) * $D$2 / (256 * 32 * SQRT(2) * $C$2)),2)</f>
        <v>0.83</v>
      </c>
    </row>
    <row r="24" spans="1:2" x14ac:dyDescent="0.25">
      <c r="A24">
        <v>13</v>
      </c>
      <c r="B24">
        <f xml:space="preserve"> ROUND( ($F$2 * (Table1[[#This Row],[Irun]] + 1) * $D$2 / (256 * 32 * SQRT(2) * $C$2)),2)</f>
        <v>0.78</v>
      </c>
    </row>
    <row r="25" spans="1:2" x14ac:dyDescent="0.25">
      <c r="A25">
        <v>12</v>
      </c>
      <c r="B25">
        <f xml:space="preserve"> ROUND( ($F$2 * (Table1[[#This Row],[Irun]] + 1) * $D$2 / (256 * 32 * SQRT(2) * $C$2)),2)</f>
        <v>0.72</v>
      </c>
    </row>
    <row r="26" spans="1:2" x14ac:dyDescent="0.25">
      <c r="A26">
        <v>11</v>
      </c>
      <c r="B26">
        <f xml:space="preserve"> ROUND( ($F$2 * (Table1[[#This Row],[Irun]] + 1) * $D$2 / (256 * 32 * SQRT(2) * $C$2)),2)</f>
        <v>0.66</v>
      </c>
    </row>
    <row r="27" spans="1:2" x14ac:dyDescent="0.25">
      <c r="A27">
        <v>10</v>
      </c>
      <c r="B27">
        <f xml:space="preserve"> ROUND( ($F$2 * (Table1[[#This Row],[Irun]] + 1) * $D$2 / (256 * 32 * SQRT(2) * $C$2)),2)</f>
        <v>0.61</v>
      </c>
    </row>
    <row r="28" spans="1:2" x14ac:dyDescent="0.25">
      <c r="A28">
        <v>9</v>
      </c>
      <c r="B28">
        <f xml:space="preserve"> ROUND( ($F$2 * (Table1[[#This Row],[Irun]] + 1) * $D$2 / (256 * 32 * SQRT(2) * $C$2)),2)</f>
        <v>0.55000000000000004</v>
      </c>
    </row>
    <row r="29" spans="1:2" x14ac:dyDescent="0.25">
      <c r="A29">
        <v>8</v>
      </c>
      <c r="B29">
        <f xml:space="preserve"> ROUND( ($F$2 * (Table1[[#This Row],[Irun]] + 1) * $D$2 / (256 * 32 * SQRT(2) * $C$2)),2)</f>
        <v>0.5</v>
      </c>
    </row>
    <row r="30" spans="1:2" x14ac:dyDescent="0.25">
      <c r="A30">
        <v>7</v>
      </c>
      <c r="B30">
        <f xml:space="preserve"> ROUND( ($F$2 * (Table1[[#This Row],[Irun]] + 1) * $D$2 / (256 * 32 * SQRT(2) * $C$2)),2)</f>
        <v>0.44</v>
      </c>
    </row>
    <row r="31" spans="1:2" x14ac:dyDescent="0.25">
      <c r="A31">
        <v>6</v>
      </c>
      <c r="B31">
        <f xml:space="preserve"> ROUND( ($F$2 * (Table1[[#This Row],[Irun]] + 1) * $D$2 / (256 * 32 * SQRT(2) * $C$2)),2)</f>
        <v>0.39</v>
      </c>
    </row>
    <row r="32" spans="1:2" x14ac:dyDescent="0.25">
      <c r="A32">
        <v>5</v>
      </c>
      <c r="B32">
        <f xml:space="preserve"> ROUND( ($F$2 * (Table1[[#This Row],[Irun]] + 1) * $D$2 / (256 * 32 * SQRT(2) * $C$2)),2)</f>
        <v>0.33</v>
      </c>
    </row>
    <row r="33" spans="1:2" x14ac:dyDescent="0.25">
      <c r="A33">
        <v>4</v>
      </c>
      <c r="B33">
        <f xml:space="preserve"> ROUND( ($F$2 * (Table1[[#This Row],[Irun]] + 1) * $D$2 / (256 * 32 * SQRT(2) * $C$2)),2)</f>
        <v>0.28000000000000003</v>
      </c>
    </row>
    <row r="34" spans="1:2" x14ac:dyDescent="0.25">
      <c r="A34">
        <v>3</v>
      </c>
      <c r="B34">
        <f xml:space="preserve"> ROUND( ($F$2 * (Table1[[#This Row],[Irun]] + 1) * $D$2 / (256 * 32 * SQRT(2) * $C$2)),2)</f>
        <v>0.22</v>
      </c>
    </row>
    <row r="35" spans="1:2" x14ac:dyDescent="0.25">
      <c r="A35">
        <v>2</v>
      </c>
      <c r="B35">
        <f xml:space="preserve"> ROUND( ($F$2 * (Table1[[#This Row],[Irun]] + 1) * $D$2 / (256 * 32 * SQRT(2) * $C$2)),2)</f>
        <v>0.17</v>
      </c>
    </row>
    <row r="36" spans="1:2" x14ac:dyDescent="0.25">
      <c r="A36">
        <v>1</v>
      </c>
      <c r="B36">
        <f xml:space="preserve"> ROUND( ($F$2 * (Table1[[#This Row],[Irun]] + 1) * $D$2 / (256 * 32 * SQRT(2) * $C$2)),2)</f>
        <v>0.11</v>
      </c>
    </row>
    <row r="37" spans="1:2" x14ac:dyDescent="0.25">
      <c r="A37">
        <v>0</v>
      </c>
      <c r="B37">
        <f xml:space="preserve"> ROUND( ($F$2 * (Table1[[#This Row],[Irun]] + 1) * $D$2 / (256 * 32 * SQRT(2) * $C$2)),2)</f>
        <v>0.06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Balthaser</dc:creator>
  <cp:lastModifiedBy>Kevin Balthaser</cp:lastModifiedBy>
  <dcterms:created xsi:type="dcterms:W3CDTF">2023-04-08T01:40:40Z</dcterms:created>
  <dcterms:modified xsi:type="dcterms:W3CDTF">2023-04-09T12:46:30Z</dcterms:modified>
</cp:coreProperties>
</file>