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tlabWorkspace\ps04\"/>
    </mc:Choice>
  </mc:AlternateContent>
  <bookViews>
    <workbookView xWindow="0" yWindow="0" windowWidth="10392" windowHeight="6912" xr2:uid="{00000000-000D-0000-FFFF-FFFF00000000}"/>
  </bookViews>
  <sheets>
    <sheet name="Two Point" sheetId="1" r:id="rId1"/>
    <sheet name="Least Squares" sheetId="2" r:id="rId2"/>
    <sheet name="Analysis" sheetId="4" r:id="rId3"/>
  </sheets>
  <definedNames>
    <definedName name="ExternalData_1" localSheetId="0" hidden="1">'Two Point'!$A$14:$B$46</definedName>
  </definedNames>
  <calcPr calcId="171027"/>
</workbook>
</file>

<file path=xl/calcChain.xml><?xml version="1.0" encoding="utf-8"?>
<calcChain xmlns="http://schemas.openxmlformats.org/spreadsheetml/2006/main">
  <c r="J25" i="1" l="1"/>
  <c r="B6" i="4" l="1"/>
  <c r="B5" i="4"/>
  <c r="B4" i="4"/>
  <c r="J24" i="1" l="1"/>
  <c r="C15" i="1"/>
  <c r="J22" i="1" s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J2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B4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询 - Data_global_temp_anomalies" description="与工作簿中“Data_global_temp_anomalies”查询的连接。" type="5" refreshedVersion="0" background="1">
    <dbPr connection="Provider=Microsoft.Mashup.OleDb.1;Data Source=$Workbook$;Location=Data_global_temp_anomalies;Extended Properties=&quot;&quot;" command="SELECT * FROM [Data_global_temp_anomalies]"/>
  </connection>
  <connection id="2" xr16:uid="{00000000-0015-0000-FFFF-FFFF01000000}" keepAlive="1" name="查询 - Data_global_temp_anomalies (2)" description="与工作簿中“Data_global_temp_anomalies (2)”查询的连接。" type="5" refreshedVersion="6" background="1" saveData="1">
    <dbPr connection="Provider=Microsoft.Mashup.OleDb.1;Data Source=$Workbook$;Location=&quot;Data_global_temp_anomalies (2)&quot;" command="SELECT * FROM [Data_global_temp_anomalies (2)]"/>
  </connection>
</connections>
</file>

<file path=xl/sharedStrings.xml><?xml version="1.0" encoding="utf-8"?>
<sst xmlns="http://schemas.openxmlformats.org/spreadsheetml/2006/main" count="80" uniqueCount="54">
  <si>
    <t>Output Section:</t>
  </si>
  <si>
    <t>Calculation Section:</t>
  </si>
  <si>
    <t>Input Section:</t>
  </si>
  <si>
    <t>I/We have not used material obtained from any other unauthorized source, either modified</t>
  </si>
  <si>
    <t xml:space="preserve">or unmodified.  Neither have I/we provided access to my/our work to another. </t>
  </si>
  <si>
    <t>The solution I/we am/are submitting is my/our own original work.</t>
  </si>
  <si>
    <t>Assignment</t>
  </si>
  <si>
    <t>Problem Description</t>
  </si>
  <si>
    <t xml:space="preserve">ENGR 132 </t>
  </si>
  <si>
    <t>SSE:</t>
  </si>
  <si>
    <t>SST:</t>
  </si>
  <si>
    <t>r^2:</t>
  </si>
  <si>
    <t>Equation:</t>
  </si>
  <si>
    <r>
      <rPr>
        <b/>
        <sz val="10"/>
        <rFont val="Arial"/>
        <family val="2"/>
      </rPr>
      <t>Q1</t>
    </r>
    <r>
      <rPr>
        <sz val="10"/>
        <rFont val="Arial"/>
        <family val="2"/>
      </rPr>
      <t>: Report your linear model. Use professional formatting</t>
    </r>
  </si>
  <si>
    <r>
      <rPr>
        <b/>
        <sz val="10"/>
        <rFont val="Arial"/>
        <family val="2"/>
      </rPr>
      <t>Q2</t>
    </r>
    <r>
      <rPr>
        <sz val="10"/>
        <rFont val="Arial"/>
        <family val="2"/>
      </rPr>
      <t>: Explain how well your model represents the relationship between the data. Justify your answer.</t>
    </r>
  </si>
  <si>
    <t>$4.25/gal</t>
  </si>
  <si>
    <t>$2.35/gal</t>
  </si>
  <si>
    <r>
      <rPr>
        <b/>
        <sz val="10"/>
        <rFont val="Arial"/>
        <family val="2"/>
      </rPr>
      <t>Q4</t>
    </r>
    <r>
      <rPr>
        <sz val="10"/>
        <rFont val="Arial"/>
        <family val="2"/>
      </rPr>
      <t>: What is the meaning of the slope of your model</t>
    </r>
  </si>
  <si>
    <r>
      <rPr>
        <b/>
        <sz val="10"/>
        <rFont val="Arial"/>
        <family val="2"/>
      </rPr>
      <t>Q5</t>
    </r>
    <r>
      <rPr>
        <sz val="10"/>
        <rFont val="Arial"/>
        <family val="2"/>
      </rPr>
      <t>: Report the manual least squares linear model (in form y = mx + b), SSE, SST, and r2 for the model</t>
    </r>
  </si>
  <si>
    <r>
      <rPr>
        <b/>
        <sz val="10"/>
        <rFont val="Arial"/>
        <family val="2"/>
      </rPr>
      <t>Q7</t>
    </r>
    <r>
      <rPr>
        <sz val="10"/>
        <rFont val="Arial"/>
        <family val="2"/>
      </rPr>
      <t>: Compare the two point method model to the least squares model. Which model provides the best fitting trend line? Justify your answer using r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.</t>
    </r>
  </si>
  <si>
    <t>Problem 1: Regression in Excel</t>
  </si>
  <si>
    <t>Your Name</t>
  </si>
  <si>
    <t>Name</t>
  </si>
  <si>
    <t>Purdue Login</t>
  </si>
  <si>
    <t>Your Purdue Login</t>
  </si>
  <si>
    <t>Contributor 1</t>
  </si>
  <si>
    <t>Team-ID</t>
  </si>
  <si>
    <t>Contributor 2</t>
  </si>
  <si>
    <t>Contributor 3</t>
  </si>
  <si>
    <r>
      <rPr>
        <b/>
        <sz val="10"/>
        <rFont val="Arial"/>
        <family val="2"/>
      </rPr>
      <t xml:space="preserve">Q3: </t>
    </r>
    <r>
      <rPr>
        <sz val="10"/>
        <rFont val="Arial"/>
        <family val="2"/>
      </rPr>
      <t>Use your model to predict the fuel costs if fuel price is $2.35/gal.</t>
    </r>
  </si>
  <si>
    <r>
      <rPr>
        <b/>
        <sz val="10"/>
        <rFont val="Arial"/>
        <family val="2"/>
      </rPr>
      <t>Q6</t>
    </r>
    <r>
      <rPr>
        <sz val="10"/>
        <rFont val="Arial"/>
        <family val="2"/>
      </rPr>
      <t>: Use your manual least squares model to predict the fuel costs if fuel price is $2.35/gal and $4.25/gal. Justify each prediction using your knowledge of the original data set and your linear model</t>
    </r>
  </si>
  <si>
    <t>Yuefan Fu</t>
    <phoneticPr fontId="10" type="noConversion"/>
  </si>
  <si>
    <t>fu194</t>
    <phoneticPr fontId="10" type="noConversion"/>
  </si>
  <si>
    <t>001 05</t>
    <phoneticPr fontId="10" type="noConversion"/>
  </si>
  <si>
    <t>PS 04, Problem 1</t>
    <phoneticPr fontId="10" type="noConversion"/>
  </si>
  <si>
    <t>I/We have not used material obtained from any other unauthorized source, either modified</t>
    <phoneticPr fontId="10" type="noConversion"/>
  </si>
  <si>
    <t>Year</t>
  </si>
  <si>
    <r>
      <t>l</t>
    </r>
    <r>
      <rPr>
        <sz val="10"/>
        <rFont val="Arial"/>
        <family val="2"/>
      </rPr>
      <t>et the function of the line is y=a*x+b</t>
    </r>
    <phoneticPr fontId="3" type="noConversion"/>
  </si>
  <si>
    <t>the last point is (2016,0.99)</t>
    <phoneticPr fontId="3" type="noConversion"/>
  </si>
  <si>
    <t xml:space="preserve">the two point line is </t>
    <phoneticPr fontId="3" type="noConversion"/>
  </si>
  <si>
    <t>Temperature Anomaly (deg C)</t>
    <phoneticPr fontId="3" type="noConversion"/>
  </si>
  <si>
    <t>SST=</t>
    <phoneticPr fontId="3" type="noConversion"/>
  </si>
  <si>
    <t>SSE=</t>
    <phoneticPr fontId="3" type="noConversion"/>
  </si>
  <si>
    <r>
      <t>a</t>
    </r>
    <r>
      <rPr>
        <sz val="10"/>
        <rFont val="Arial"/>
        <family val="2"/>
      </rPr>
      <t>verage=</t>
    </r>
    <phoneticPr fontId="3" type="noConversion"/>
  </si>
  <si>
    <t>(yi-yaverage)^2</t>
    <phoneticPr fontId="3" type="noConversion"/>
  </si>
  <si>
    <t>R^2=</t>
    <phoneticPr fontId="3" type="noConversion"/>
  </si>
  <si>
    <t>[a;b]=[1982,1;2016,1]\[0.13;0.99]</t>
    <phoneticPr fontId="3" type="noConversion"/>
  </si>
  <si>
    <t>the first point is (1982,0.13)</t>
    <phoneticPr fontId="3" type="noConversion"/>
  </si>
  <si>
    <t>y=0.0253*x-50</t>
    <phoneticPr fontId="3" type="noConversion"/>
  </si>
  <si>
    <t>which is[0.0253;-50]</t>
    <phoneticPr fontId="3" type="noConversion"/>
  </si>
  <si>
    <t>error square</t>
    <phoneticPr fontId="3" type="noConversion"/>
  </si>
  <si>
    <t>Year</t>
    <phoneticPr fontId="10" type="noConversion"/>
  </si>
  <si>
    <t>y1995</t>
    <phoneticPr fontId="3" type="noConversion"/>
  </si>
  <si>
    <t>The two point model partly explain the relationship betwwen the data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</si>
</sst>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rgb="FF000000"/>
      <name val="Courier New"/>
      <family val="3"/>
    </font>
    <font>
      <b/>
      <i/>
      <sz val="12"/>
      <name val="Arial"/>
      <family val="2"/>
    </font>
    <font>
      <b/>
      <sz val="10"/>
      <color rgb="FFFF0000"/>
      <name val="Arial"/>
      <family val="2"/>
    </font>
    <font>
      <sz val="10"/>
      <color rgb="FF00B050"/>
      <name val="Arial"/>
      <family val="2"/>
    </font>
    <font>
      <b/>
      <sz val="10"/>
      <color theme="0"/>
      <name val="Arial"/>
      <family val="2"/>
    </font>
    <font>
      <vertAlign val="superscript"/>
      <sz val="10"/>
      <name val="Arial"/>
      <family val="2"/>
    </font>
    <font>
      <sz val="9"/>
      <name val="宋体"/>
      <family val="3"/>
      <charset val="134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0" xfId="0" applyBorder="1"/>
    <xf numFmtId="0" fontId="2" fillId="0" borderId="0" xfId="0" applyFont="1" applyBorder="1"/>
    <xf numFmtId="0" fontId="4" fillId="0" borderId="0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1" fillId="0" borderId="0" xfId="0" applyFont="1" applyAlignment="1">
      <alignment horizontal="right" vertical="center"/>
    </xf>
    <xf numFmtId="0" fontId="7" fillId="0" borderId="0" xfId="0" applyFont="1"/>
    <xf numFmtId="176" fontId="7" fillId="0" borderId="0" xfId="0" applyNumberFormat="1" applyFont="1"/>
    <xf numFmtId="0" fontId="7" fillId="0" borderId="0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2" fillId="0" borderId="0" xfId="0" applyFont="1" applyFill="1" applyBorder="1" applyAlignment="1" applyProtection="1">
      <protection locked="0"/>
    </xf>
    <xf numFmtId="0" fontId="4" fillId="6" borderId="0" xfId="0" applyFont="1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1" fillId="7" borderId="0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/>
    <xf numFmtId="0" fontId="0" fillId="7" borderId="0" xfId="0" applyFill="1" applyBorder="1"/>
    <xf numFmtId="0" fontId="2" fillId="0" borderId="0" xfId="0" applyFont="1"/>
    <xf numFmtId="0" fontId="8" fillId="8" borderId="5" xfId="0" applyFont="1" applyFill="1" applyBorder="1"/>
    <xf numFmtId="0" fontId="8" fillId="8" borderId="6" xfId="0" applyFont="1" applyFill="1" applyBorder="1"/>
    <xf numFmtId="0" fontId="11" fillId="9" borderId="5" xfId="0" applyFont="1" applyFill="1" applyBorder="1"/>
    <xf numFmtId="0" fontId="11" fillId="9" borderId="6" xfId="0" applyFont="1" applyFill="1" applyBorder="1"/>
    <xf numFmtId="0" fontId="11" fillId="0" borderId="5" xfId="0" applyFont="1" applyBorder="1"/>
    <xf numFmtId="0" fontId="11" fillId="0" borderId="6" xfId="0" applyFont="1" applyBorder="1"/>
    <xf numFmtId="0" fontId="0" fillId="3" borderId="2" xfId="0" applyFill="1" applyBorder="1" applyAlignment="1" applyProtection="1">
      <alignment horizontal="center"/>
      <protection locked="0"/>
    </xf>
    <xf numFmtId="0" fontId="6" fillId="0" borderId="2" xfId="0" applyFont="1" applyFill="1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lef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2" xfId="0" applyFon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alignment horizontal="left"/>
      <protection locked="0"/>
    </xf>
    <xf numFmtId="0" fontId="1" fillId="0" borderId="3" xfId="0" applyFont="1" applyBorder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2" fillId="2" borderId="2" xfId="0" applyFont="1" applyFill="1" applyBorder="1" applyAlignment="1" applyProtection="1">
      <alignment horizontal="left"/>
      <protection locked="0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8" fillId="5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 wrapText="1"/>
    </xf>
    <xf numFmtId="0" fontId="7" fillId="0" borderId="0" xfId="0" applyFont="1" applyAlignment="1">
      <alignment horizontal="left" wrapText="1"/>
    </xf>
  </cellXfs>
  <cellStyles count="2">
    <cellStyle name="Normal 2" xfId="1" xr:uid="{00000000-0005-0000-0000-000001000000}"/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u="none" strike="noStrike" baseline="0"/>
              <a:t>temperature anomaly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Point'!$B$14</c:f>
              <c:strCache>
                <c:ptCount val="1"/>
                <c:pt idx="0">
                  <c:v>Temperature Anomaly (deg C)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'Two Point'!$A$15:$A$46</c:f>
              <c:numCache>
                <c:formatCode>General</c:formatCode>
                <c:ptCount val="3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</c:numCache>
            </c:numRef>
          </c:xVal>
          <c:yVal>
            <c:numRef>
              <c:f>'Two Point'!$B$15:$B$46</c:f>
              <c:numCache>
                <c:formatCode>General</c:formatCode>
                <c:ptCount val="32"/>
                <c:pt idx="0">
                  <c:v>0.27</c:v>
                </c:pt>
                <c:pt idx="1">
                  <c:v>0.33</c:v>
                </c:pt>
                <c:pt idx="2">
                  <c:v>0.13</c:v>
                </c:pt>
                <c:pt idx="3">
                  <c:v>0.3</c:v>
                </c:pt>
                <c:pt idx="4">
                  <c:v>0.15</c:v>
                </c:pt>
                <c:pt idx="5">
                  <c:v>0.19</c:v>
                </c:pt>
                <c:pt idx="6">
                  <c:v>0.33</c:v>
                </c:pt>
                <c:pt idx="7">
                  <c:v>0.41</c:v>
                </c:pt>
                <c:pt idx="8">
                  <c:v>0.28000000000000003</c:v>
                </c:pt>
                <c:pt idx="9">
                  <c:v>0.44</c:v>
                </c:pt>
                <c:pt idx="10">
                  <c:v>0.43</c:v>
                </c:pt>
                <c:pt idx="11">
                  <c:v>0.23</c:v>
                </c:pt>
                <c:pt idx="12">
                  <c:v>0.24</c:v>
                </c:pt>
                <c:pt idx="13">
                  <c:v>0.32</c:v>
                </c:pt>
                <c:pt idx="14">
                  <c:v>0.35</c:v>
                </c:pt>
                <c:pt idx="15">
                  <c:v>0.48</c:v>
                </c:pt>
                <c:pt idx="16">
                  <c:v>0.64</c:v>
                </c:pt>
                <c:pt idx="17">
                  <c:v>0.42</c:v>
                </c:pt>
                <c:pt idx="18">
                  <c:v>0.55000000000000004</c:v>
                </c:pt>
                <c:pt idx="19">
                  <c:v>0.63</c:v>
                </c:pt>
                <c:pt idx="20">
                  <c:v>0.62</c:v>
                </c:pt>
                <c:pt idx="21">
                  <c:v>0.55000000000000004</c:v>
                </c:pt>
                <c:pt idx="22">
                  <c:v>0.69</c:v>
                </c:pt>
                <c:pt idx="23">
                  <c:v>0.66</c:v>
                </c:pt>
                <c:pt idx="24">
                  <c:v>0.54</c:v>
                </c:pt>
                <c:pt idx="25">
                  <c:v>0.64</c:v>
                </c:pt>
                <c:pt idx="26">
                  <c:v>0.71</c:v>
                </c:pt>
                <c:pt idx="27">
                  <c:v>0.6</c:v>
                </c:pt>
                <c:pt idx="28">
                  <c:v>0.65</c:v>
                </c:pt>
                <c:pt idx="29">
                  <c:v>0.74</c:v>
                </c:pt>
                <c:pt idx="30">
                  <c:v>0.87</c:v>
                </c:pt>
                <c:pt idx="31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4-4206-B35B-22C58ACCD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92624"/>
        <c:axId val="357269416"/>
      </c:scatterChart>
      <c:valAx>
        <c:axId val="4818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269416"/>
        <c:crosses val="autoZero"/>
        <c:crossBetween val="midCat"/>
      </c:valAx>
      <c:valAx>
        <c:axId val="3572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Tempreature</a:t>
                </a:r>
              </a:p>
            </c:rich>
          </c:tx>
          <c:layout>
            <c:manualLayout>
              <c:xMode val="edge"/>
              <c:yMode val="edge"/>
              <c:x val="2.0242947245604333E-2"/>
              <c:y val="0.26888365901798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89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30486</xdr:colOff>
      <xdr:row>27</xdr:row>
      <xdr:rowOff>30480</xdr:rowOff>
    </xdr:from>
    <xdr:to>
      <xdr:col>9</xdr:col>
      <xdr:colOff>137160</xdr:colOff>
      <xdr:row>41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CDE69D-2FC2-463C-9D6B-75109AC2B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0.34818</cdr:x>
      <cdr:y>0.31161</cdr:y>
    </cdr:from>
    <cdr:to>
      <cdr:x>0.86842</cdr:x>
      <cdr:y>0.70588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386E2638-E0B9-44B0-962D-ADA6AAB3E07D}"/>
            </a:ext>
          </a:extLst>
        </cdr:cNvPr>
        <cdr:cNvCxnSpPr/>
      </cdr:nvCxnSpPr>
      <cdr:spPr>
        <a:xfrm xmlns:a="http://schemas.openxmlformats.org/drawingml/2006/main" flipH="1">
          <a:off x="1310634" y="746760"/>
          <a:ext cx="1958340" cy="9448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000-000000000000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Year" tableColumnId="1"/>
      <queryTableField id="2" name="Temperature Anomaly (deg C)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F061F6-DC59-4B55-803C-EAB7FB81BC52}" name="Data_global_temp_anomalies3" displayName="Data_global_temp_anomalies3" ref="A14:D46" tableType="queryTable" totalsRowShown="0">
  <autoFilter ref="A14:D46" xr:uid="{F172BBA4-EBA3-4186-96D8-F52E9A278B01}"/>
  <tableColumns count="4">
    <tableColumn id="1" xr3:uid="{06BEBE81-B0E4-4D89-8734-DECFA06ED012}" uniqueName="1" name="Year" queryTableFieldId="1"/>
    <tableColumn id="2" xr3:uid="{EAFE0227-32D7-4564-ABBA-B42D43C376C7}" uniqueName="2" name="Temperature Anomaly (deg C)" queryTableFieldId="2"/>
    <tableColumn id="3" xr3:uid="{5C561399-340E-46B5-A20D-3D1121B45F6D}" uniqueName="3" name="error square" queryTableFieldId="3" dataDxfId="1">
      <calculatedColumnFormula>(Data_global_temp_anomalies3[[#This Row],[Temperature Anomaly (deg C)]]-0.0253*Data_global_temp_anomalies3[[#This Row],[Year]]+50)^2</calculatedColumnFormula>
    </tableColumn>
    <tableColumn id="4" xr3:uid="{0CD64121-9244-4F00-9CD0-0759056314E0}" uniqueName="4" name="(yi-yaverage)^2" queryTableFieldId="4" dataDxfId="0">
      <calculatedColumnFormula>(Data_global_temp_anomalies3[[#This Row],[Temperature Anomaly (deg C)]]-$B$48)^2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8"/>
  <sheetViews>
    <sheetView tabSelected="1" topLeftCell="C6" zoomScaleNormal="100" workbookViewId="0">
      <selection activeCell="M23" sqref="M23"/>
    </sheetView>
  </sheetViews>
  <sheetFormatPr defaultColWidth="10.6640625" defaultRowHeight="13.2" x14ac:dyDescent="0.25"/>
  <sheetData>
    <row r="1" spans="1:20" s="1" customFormat="1" ht="17.25" customHeight="1" x14ac:dyDescent="0.3">
      <c r="A1" s="11" t="s">
        <v>8</v>
      </c>
      <c r="B1" s="11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</row>
    <row r="2" spans="1:20" s="1" customFormat="1" ht="17.25" customHeight="1" x14ac:dyDescent="0.25">
      <c r="A2" s="38" t="s">
        <v>21</v>
      </c>
      <c r="B2" s="39"/>
      <c r="C2" s="43" t="s">
        <v>31</v>
      </c>
      <c r="D2" s="43"/>
      <c r="E2" s="43"/>
      <c r="F2" s="18"/>
      <c r="G2" s="35"/>
      <c r="H2" s="35"/>
      <c r="I2" s="36" t="s">
        <v>22</v>
      </c>
      <c r="J2" s="36"/>
      <c r="K2" s="36"/>
      <c r="L2" s="36" t="s">
        <v>23</v>
      </c>
      <c r="M2" s="36"/>
      <c r="N2" s="36"/>
    </row>
    <row r="3" spans="1:20" s="1" customFormat="1" ht="17.25" customHeight="1" x14ac:dyDescent="0.25">
      <c r="A3" s="38" t="s">
        <v>24</v>
      </c>
      <c r="B3" s="39"/>
      <c r="C3" s="43" t="s">
        <v>32</v>
      </c>
      <c r="D3" s="43"/>
      <c r="E3" s="43"/>
      <c r="F3" s="18"/>
      <c r="G3" s="33" t="s">
        <v>25</v>
      </c>
      <c r="H3" s="33"/>
      <c r="I3" s="34"/>
      <c r="J3" s="34"/>
      <c r="K3" s="34"/>
      <c r="L3" s="32"/>
      <c r="M3" s="32"/>
      <c r="N3" s="32"/>
    </row>
    <row r="4" spans="1:20" s="1" customFormat="1" ht="17.25" customHeight="1" x14ac:dyDescent="0.25">
      <c r="A4" s="40" t="s">
        <v>26</v>
      </c>
      <c r="B4" s="41"/>
      <c r="C4" s="43" t="s">
        <v>33</v>
      </c>
      <c r="D4" s="43"/>
      <c r="E4" s="43"/>
      <c r="F4" s="18"/>
      <c r="G4" s="33" t="s">
        <v>27</v>
      </c>
      <c r="H4" s="33"/>
      <c r="I4" s="34"/>
      <c r="J4" s="34"/>
      <c r="K4" s="34"/>
      <c r="L4" s="32"/>
      <c r="M4" s="32"/>
      <c r="N4" s="32"/>
    </row>
    <row r="5" spans="1:20" s="1" customFormat="1" ht="17.25" customHeight="1" x14ac:dyDescent="0.25">
      <c r="A5" s="40" t="s">
        <v>6</v>
      </c>
      <c r="B5" s="41"/>
      <c r="C5" s="43" t="s">
        <v>34</v>
      </c>
      <c r="D5" s="43"/>
      <c r="E5" s="43"/>
      <c r="F5" s="18"/>
      <c r="G5" s="33" t="s">
        <v>28</v>
      </c>
      <c r="H5" s="33"/>
      <c r="I5" s="34"/>
      <c r="J5" s="34"/>
      <c r="K5" s="34"/>
      <c r="L5" s="32"/>
      <c r="M5" s="32"/>
      <c r="N5" s="32"/>
    </row>
    <row r="6" spans="1:20" s="1" customFormat="1" x14ac:dyDescent="0.25">
      <c r="A6" s="3"/>
      <c r="B6" s="3"/>
      <c r="C6" s="4"/>
      <c r="D6" s="4"/>
      <c r="E6" s="4"/>
      <c r="F6" s="5"/>
      <c r="G6" s="5"/>
      <c r="H6" s="5"/>
      <c r="I6" s="5"/>
      <c r="J6" s="5"/>
      <c r="K6" s="5"/>
      <c r="L6" s="6"/>
    </row>
    <row r="7" spans="1:20" s="1" customFormat="1" ht="14.4" x14ac:dyDescent="0.3">
      <c r="A7" s="19" t="s">
        <v>3</v>
      </c>
      <c r="B7" s="19"/>
      <c r="C7" s="20"/>
      <c r="D7" s="20"/>
      <c r="E7" s="20"/>
      <c r="F7" s="20"/>
      <c r="G7" s="20"/>
      <c r="H7" s="20"/>
      <c r="I7" s="20"/>
      <c r="J7" s="20"/>
      <c r="K7" s="20"/>
      <c r="L7" s="6"/>
    </row>
    <row r="8" spans="1:20" s="1" customFormat="1" ht="14.4" x14ac:dyDescent="0.3">
      <c r="A8" s="19" t="s">
        <v>4</v>
      </c>
      <c r="B8" s="19"/>
      <c r="C8" s="20"/>
      <c r="D8" s="20"/>
      <c r="E8" s="20"/>
      <c r="F8" s="20"/>
      <c r="G8" s="20"/>
      <c r="H8" s="20"/>
      <c r="I8" s="20"/>
      <c r="J8" s="20"/>
      <c r="K8" s="20"/>
      <c r="L8" s="6"/>
    </row>
    <row r="9" spans="1:20" s="1" customFormat="1" ht="14.4" x14ac:dyDescent="0.3">
      <c r="A9" s="19" t="s">
        <v>5</v>
      </c>
      <c r="B9" s="19"/>
      <c r="C9" s="20"/>
      <c r="D9" s="20"/>
      <c r="E9" s="20"/>
      <c r="F9" s="20"/>
      <c r="G9" s="20"/>
      <c r="H9" s="20"/>
      <c r="I9" s="20"/>
      <c r="J9" s="20"/>
      <c r="K9" s="20"/>
      <c r="L9" s="6"/>
    </row>
    <row r="10" spans="1:20" s="1" customFormat="1" ht="14.4" x14ac:dyDescent="0.3">
      <c r="A10" s="10"/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20" s="2" customFormat="1" ht="26.25" customHeight="1" x14ac:dyDescent="0.25">
      <c r="A11" s="42" t="s">
        <v>7</v>
      </c>
      <c r="B11" s="42"/>
      <c r="C11" s="37"/>
      <c r="D11" s="37"/>
      <c r="E11" s="37"/>
      <c r="F11" s="37"/>
      <c r="G11" s="37"/>
      <c r="H11" s="37"/>
      <c r="I11" s="37"/>
      <c r="J11" s="37"/>
      <c r="K11" s="37"/>
      <c r="L11" s="7"/>
    </row>
    <row r="12" spans="1:20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20" x14ac:dyDescent="0.25">
      <c r="A13" s="23" t="s">
        <v>2</v>
      </c>
      <c r="B13" s="23"/>
      <c r="C13" s="8"/>
      <c r="E13" s="21" t="s">
        <v>1</v>
      </c>
      <c r="F13" s="22"/>
      <c r="I13" s="23" t="s">
        <v>0</v>
      </c>
      <c r="J13" s="24"/>
      <c r="L13" s="8"/>
      <c r="O13" s="8"/>
      <c r="P13" s="8"/>
      <c r="Q13" s="8"/>
    </row>
    <row r="14" spans="1:20" x14ac:dyDescent="0.25">
      <c r="A14" t="s">
        <v>36</v>
      </c>
      <c r="B14" s="25" t="s">
        <v>40</v>
      </c>
      <c r="C14" s="9" t="s">
        <v>50</v>
      </c>
      <c r="D14" s="9" t="s">
        <v>44</v>
      </c>
      <c r="E14" s="8"/>
      <c r="F14" s="8"/>
      <c r="G14" s="8"/>
      <c r="H14" s="8"/>
      <c r="I14" s="25" t="s">
        <v>37</v>
      </c>
      <c r="L14" s="8"/>
      <c r="M14" s="8"/>
      <c r="N14" s="8"/>
      <c r="O14" s="8"/>
      <c r="P14" s="8"/>
      <c r="Q14" s="8"/>
      <c r="R14" s="8"/>
    </row>
    <row r="15" spans="1:20" x14ac:dyDescent="0.25">
      <c r="A15">
        <v>1980</v>
      </c>
      <c r="B15">
        <v>0.27</v>
      </c>
      <c r="C15" s="8">
        <f>(Data_global_temp_anomalies3[[#This Row],[Temperature Anomaly (deg C)]]-0.0253*Data_global_temp_anomalies3[[#This Row],[Year]]+50)^2</f>
        <v>3.097600000000068E-2</v>
      </c>
      <c r="D15" s="8">
        <f>(Data_global_temp_anomalies3[[#This Row],[Temperature Anomaly (deg C)]]-$B$48)^2</f>
        <v>4.4362890625000005E-2</v>
      </c>
      <c r="E15" s="8"/>
      <c r="F15" s="8"/>
      <c r="G15" s="8"/>
      <c r="H15" s="8"/>
      <c r="I15" s="25" t="s">
        <v>47</v>
      </c>
      <c r="L15" s="8"/>
      <c r="M15" s="8"/>
      <c r="N15" s="9"/>
      <c r="O15" s="8"/>
      <c r="P15" s="8"/>
      <c r="Q15" s="8"/>
      <c r="R15" s="8"/>
    </row>
    <row r="16" spans="1:20" x14ac:dyDescent="0.25">
      <c r="A16">
        <v>1981</v>
      </c>
      <c r="B16">
        <v>0.33</v>
      </c>
      <c r="C16" s="8">
        <f>(Data_global_temp_anomalies3[[#This Row],[Temperature Anomaly (deg C)]]-0.0253*Data_global_temp_anomalies3[[#This Row],[Year]]+50)^2</f>
        <v>4.4394489999998177E-2</v>
      </c>
      <c r="D16" s="8">
        <f>(Data_global_temp_anomalies3[[#This Row],[Temperature Anomaly (deg C)]]-$B$48)^2</f>
        <v>2.2687890625000002E-2</v>
      </c>
      <c r="E16" s="8"/>
      <c r="F16" s="8"/>
      <c r="G16" s="8"/>
      <c r="H16" s="8"/>
      <c r="I16" s="25" t="s">
        <v>38</v>
      </c>
      <c r="L16" s="8"/>
      <c r="M16" s="8"/>
      <c r="N16" s="9"/>
      <c r="O16" s="9"/>
      <c r="P16" s="8"/>
      <c r="Q16" s="8"/>
      <c r="R16" s="8"/>
    </row>
    <row r="17" spans="1:15" x14ac:dyDescent="0.25">
      <c r="A17">
        <v>1982</v>
      </c>
      <c r="B17">
        <v>0.13</v>
      </c>
      <c r="C17" s="8">
        <f>(Data_global_temp_anomalies3[[#This Row],[Temperature Anomaly (deg C)]]-0.0253*Data_global_temp_anomalies3[[#This Row],[Year]]+50)^2</f>
        <v>2.1315999999983634E-4</v>
      </c>
      <c r="D17" s="8">
        <f>(Data_global_temp_anomalies3[[#This Row],[Temperature Anomaly (deg C)]]-$B$48)^2</f>
        <v>0.12293789062500002</v>
      </c>
      <c r="E17" s="8"/>
      <c r="F17" s="8"/>
      <c r="G17" s="8"/>
      <c r="H17" s="8"/>
      <c r="I17" s="25" t="s">
        <v>46</v>
      </c>
      <c r="L17" s="8"/>
      <c r="M17" s="8"/>
      <c r="N17" s="8"/>
      <c r="O17" s="8"/>
    </row>
    <row r="18" spans="1:15" x14ac:dyDescent="0.25">
      <c r="A18">
        <v>1983</v>
      </c>
      <c r="B18">
        <v>0.3</v>
      </c>
      <c r="C18" s="8">
        <f>(Data_global_temp_anomalies3[[#This Row],[Temperature Anomaly (deg C)]]-0.0253*Data_global_temp_anomalies3[[#This Row],[Year]]+50)^2</f>
        <v>1.6926009999999679E-2</v>
      </c>
      <c r="D18" s="8">
        <f>(Data_global_temp_anomalies3[[#This Row],[Temperature Anomaly (deg C)]]-$B$48)^2</f>
        <v>3.2625390625000014E-2</v>
      </c>
      <c r="E18" s="8"/>
      <c r="F18" s="8"/>
      <c r="G18" s="8"/>
      <c r="H18" s="8"/>
      <c r="I18" s="25" t="s">
        <v>49</v>
      </c>
      <c r="L18" s="8"/>
      <c r="M18" s="8"/>
      <c r="N18" s="8"/>
      <c r="O18" s="8"/>
    </row>
    <row r="19" spans="1:15" x14ac:dyDescent="0.25">
      <c r="A19">
        <v>1984</v>
      </c>
      <c r="B19">
        <v>0.15</v>
      </c>
      <c r="C19" s="8">
        <f>(Data_global_temp_anomalies3[[#This Row],[Temperature Anomaly (deg C)]]-0.0253*Data_global_temp_anomalies3[[#This Row],[Year]]+50)^2</f>
        <v>2.0430400000001122E-3</v>
      </c>
      <c r="D19" s="8">
        <f>(Data_global_temp_anomalies3[[#This Row],[Temperature Anomaly (deg C)]]-$B$48)^2</f>
        <v>0.10931289062500003</v>
      </c>
      <c r="E19" s="8"/>
      <c r="F19" s="8"/>
      <c r="G19" s="8"/>
      <c r="H19" s="8"/>
      <c r="I19" s="25" t="s">
        <v>39</v>
      </c>
      <c r="L19" s="8"/>
      <c r="M19" s="8"/>
      <c r="N19" s="8"/>
      <c r="O19" s="8"/>
    </row>
    <row r="20" spans="1:15" x14ac:dyDescent="0.25">
      <c r="A20">
        <v>1986</v>
      </c>
      <c r="B20">
        <v>0.19</v>
      </c>
      <c r="C20" s="8">
        <f>(Data_global_temp_anomalies3[[#This Row],[Temperature Anomaly (deg C)]]-0.0253*Data_global_temp_anomalies3[[#This Row],[Year]]+50)^2</f>
        <v>3.1136400000005534E-3</v>
      </c>
      <c r="D20" s="8">
        <f>(Data_global_temp_anomalies3[[#This Row],[Temperature Anomaly (deg C)]]-$B$48)^2</f>
        <v>8.4462890625000009E-2</v>
      </c>
      <c r="E20" s="8"/>
      <c r="F20" s="8"/>
      <c r="G20" s="8"/>
      <c r="H20" s="8"/>
      <c r="I20" s="25" t="s">
        <v>48</v>
      </c>
      <c r="L20" s="8"/>
      <c r="M20" s="8"/>
      <c r="N20" s="8"/>
      <c r="O20" s="8"/>
    </row>
    <row r="21" spans="1:15" x14ac:dyDescent="0.25">
      <c r="A21">
        <v>1987</v>
      </c>
      <c r="B21">
        <v>0.33</v>
      </c>
      <c r="C21">
        <f>(Data_global_temp_anomalies3[[#This Row],[Temperature Anomaly (deg C)]]-0.0253*Data_global_temp_anomalies3[[#This Row],[Year]]+50)^2</f>
        <v>3.4692100000001513E-3</v>
      </c>
      <c r="D21">
        <f>(Data_global_temp_anomalies3[[#This Row],[Temperature Anomaly (deg C)]]-$B$48)^2</f>
        <v>2.2687890625000002E-2</v>
      </c>
      <c r="E21" s="8"/>
      <c r="F21" s="8"/>
      <c r="G21" s="8"/>
      <c r="H21" s="8"/>
    </row>
    <row r="22" spans="1:15" x14ac:dyDescent="0.25">
      <c r="A22">
        <v>1988</v>
      </c>
      <c r="B22">
        <v>0.41</v>
      </c>
      <c r="C22">
        <f>(Data_global_temp_anomalies3[[#This Row],[Temperature Anomaly (deg C)]]-0.0253*Data_global_temp_anomalies3[[#This Row],[Year]]+50)^2</f>
        <v>1.2904959999999579E-2</v>
      </c>
      <c r="D22">
        <f>(Data_global_temp_anomalies3[[#This Row],[Temperature Anomaly (deg C)]]-$B$48)^2</f>
        <v>4.9878906250000066E-3</v>
      </c>
      <c r="I22" s="25" t="s">
        <v>42</v>
      </c>
      <c r="J22">
        <f>SUM(Data_global_temp_anomalies3[error square])</f>
        <v>0.64694823999999296</v>
      </c>
    </row>
    <row r="23" spans="1:15" x14ac:dyDescent="0.25">
      <c r="A23">
        <v>1989</v>
      </c>
      <c r="B23">
        <v>0.28000000000000003</v>
      </c>
      <c r="C23">
        <f>(Data_global_temp_anomalies3[[#This Row],[Temperature Anomaly (deg C)]]-0.0253*Data_global_temp_anomalies3[[#This Row],[Year]]+50)^2</f>
        <v>1.7388899999998947E-3</v>
      </c>
      <c r="D23">
        <f>(Data_global_temp_anomalies3[[#This Row],[Temperature Anomaly (deg C)]]-$B$48)^2</f>
        <v>4.0250390625E-2</v>
      </c>
      <c r="I23" s="25" t="s">
        <v>41</v>
      </c>
      <c r="J23">
        <f>SUM(Data_global_temp_anomalies3[(yi-yaverage)^2])</f>
        <v>1.4113874999999998</v>
      </c>
    </row>
    <row r="24" spans="1:15" x14ac:dyDescent="0.25">
      <c r="A24">
        <v>1990</v>
      </c>
      <c r="B24">
        <v>0.44</v>
      </c>
      <c r="C24">
        <f>(Data_global_temp_anomalies3[[#This Row],[Temperature Anomaly (deg C)]]-0.0253*Data_global_temp_anomalies3[[#This Row],[Year]]+50)^2</f>
        <v>8.6489999999993343E-3</v>
      </c>
      <c r="D24">
        <f>(Data_global_temp_anomalies3[[#This Row],[Temperature Anomaly (deg C)]]-$B$48)^2</f>
        <v>1.6503906250000019E-3</v>
      </c>
      <c r="I24" s="25" t="s">
        <v>45</v>
      </c>
      <c r="J24" s="25">
        <f>1-J22/J23</f>
        <v>0.54162252393478538</v>
      </c>
    </row>
    <row r="25" spans="1:15" x14ac:dyDescent="0.25">
      <c r="A25">
        <v>1991</v>
      </c>
      <c r="B25">
        <v>0.43</v>
      </c>
      <c r="C25">
        <f>(Data_global_temp_anomalies3[[#This Row],[Temperature Anomaly (deg C)]]-0.0253*Data_global_temp_anomalies3[[#This Row],[Year]]+50)^2</f>
        <v>3.3292900000004709E-3</v>
      </c>
      <c r="D25">
        <f>(Data_global_temp_anomalies3[[#This Row],[Temperature Anomaly (deg C)]]-$B$48)^2</f>
        <v>2.5628906250000031E-3</v>
      </c>
      <c r="I25" s="25" t="s">
        <v>52</v>
      </c>
      <c r="J25">
        <f>0.0253*1995-50</f>
        <v>0.47350000000000136</v>
      </c>
    </row>
    <row r="26" spans="1:15" x14ac:dyDescent="0.25">
      <c r="A26">
        <v>1992</v>
      </c>
      <c r="B26">
        <v>0.23</v>
      </c>
      <c r="C26">
        <f>(Data_global_temp_anomalies3[[#This Row],[Temperature Anomaly (deg C)]]-0.0253*Data_global_temp_anomalies3[[#This Row],[Year]]+50)^2</f>
        <v>2.8089760000000064E-2</v>
      </c>
      <c r="D26">
        <f>(Data_global_temp_anomalies3[[#This Row],[Temperature Anomaly (deg C)]]-$B$48)^2</f>
        <v>6.2812890624999992E-2</v>
      </c>
    </row>
    <row r="27" spans="1:15" x14ac:dyDescent="0.25">
      <c r="A27">
        <v>1993</v>
      </c>
      <c r="B27">
        <v>0.24</v>
      </c>
      <c r="C27">
        <f>(Data_global_temp_anomalies3[[#This Row],[Temperature Anomaly (deg C)]]-0.0253*Data_global_temp_anomalies3[[#This Row],[Year]]+50)^2</f>
        <v>3.3452409999998725E-2</v>
      </c>
      <c r="D27">
        <f>(Data_global_temp_anomalies3[[#This Row],[Temperature Anomaly (deg C)]]-$B$48)^2</f>
        <v>5.7900390625000013E-2</v>
      </c>
    </row>
    <row r="28" spans="1:15" x14ac:dyDescent="0.25">
      <c r="A28">
        <v>1994</v>
      </c>
      <c r="B28">
        <v>0.32</v>
      </c>
      <c r="C28">
        <f>(Data_global_temp_anomalies3[[#This Row],[Temperature Anomaly (deg C)]]-0.0253*Data_global_temp_anomalies3[[#This Row],[Year]]+50)^2</f>
        <v>1.643523999999991E-2</v>
      </c>
      <c r="D28">
        <f>(Data_global_temp_anomalies3[[#This Row],[Temperature Anomaly (deg C)]]-$B$48)^2</f>
        <v>2.5800390625000006E-2</v>
      </c>
    </row>
    <row r="29" spans="1:15" x14ac:dyDescent="0.25">
      <c r="A29">
        <v>1996</v>
      </c>
      <c r="B29">
        <v>0.35</v>
      </c>
      <c r="C29">
        <f>(Data_global_temp_anomalies3[[#This Row],[Temperature Anomaly (deg C)]]-0.0253*Data_global_temp_anomalies3[[#This Row],[Year]]+50)^2</f>
        <v>2.2141439999998295E-2</v>
      </c>
      <c r="D29">
        <f>(Data_global_temp_anomalies3[[#This Row],[Temperature Anomaly (deg C)]]-$B$48)^2</f>
        <v>1.7062890625000011E-2</v>
      </c>
    </row>
    <row r="30" spans="1:15" x14ac:dyDescent="0.25">
      <c r="A30">
        <v>1997</v>
      </c>
      <c r="B30">
        <v>0.48</v>
      </c>
      <c r="C30">
        <f>(Data_global_temp_anomalies3[[#This Row],[Temperature Anomaly (deg C)]]-0.0253*Data_global_temp_anomalies3[[#This Row],[Year]]+50)^2</f>
        <v>1.9448100000000221E-3</v>
      </c>
      <c r="D30">
        <f>(Data_global_temp_anomalies3[[#This Row],[Temperature Anomaly (deg C)]]-$B$48)^2</f>
        <v>3.9062500000005275E-7</v>
      </c>
    </row>
    <row r="31" spans="1:15" x14ac:dyDescent="0.25">
      <c r="A31">
        <v>1998</v>
      </c>
      <c r="B31">
        <v>0.64</v>
      </c>
      <c r="C31">
        <f>(Data_global_temp_anomalies3[[#This Row],[Temperature Anomaly (deg C)]]-0.0253*Data_global_temp_anomalies3[[#This Row],[Year]]+50)^2</f>
        <v>8.2083600000003639E-3</v>
      </c>
      <c r="D31">
        <f>(Data_global_temp_anomalies3[[#This Row],[Temperature Anomaly (deg C)]]-$B$48)^2</f>
        <v>2.5400390624999998E-2</v>
      </c>
    </row>
    <row r="32" spans="1:15" x14ac:dyDescent="0.25">
      <c r="A32">
        <v>1999</v>
      </c>
      <c r="B32">
        <v>0.42</v>
      </c>
      <c r="C32">
        <f>(Data_global_temp_anomalies3[[#This Row],[Temperature Anomaly (deg C)]]-0.0253*Data_global_temp_anomalies3[[#This Row],[Year]]+50)^2</f>
        <v>2.3932089999999469E-2</v>
      </c>
      <c r="D32">
        <f>(Data_global_temp_anomalies3[[#This Row],[Temperature Anomaly (deg C)]]-$B$48)^2</f>
        <v>3.675390625000005E-3</v>
      </c>
    </row>
    <row r="33" spans="1:4" x14ac:dyDescent="0.25">
      <c r="A33">
        <v>2001</v>
      </c>
      <c r="B33">
        <v>0.55000000000000004</v>
      </c>
      <c r="C33">
        <f>(Data_global_temp_anomalies3[[#This Row],[Temperature Anomaly (deg C)]]-0.0253*Data_global_temp_anomalies3[[#This Row],[Year]]+50)^2</f>
        <v>5.6700899999997875E-3</v>
      </c>
      <c r="D33">
        <f>(Data_global_temp_anomalies3[[#This Row],[Temperature Anomaly (deg C)]]-$B$48)^2</f>
        <v>4.8128906250000025E-3</v>
      </c>
    </row>
    <row r="34" spans="1:4" x14ac:dyDescent="0.25">
      <c r="A34">
        <v>2002</v>
      </c>
      <c r="B34">
        <v>0.63</v>
      </c>
      <c r="C34">
        <f>(Data_global_temp_anomalies3[[#This Row],[Temperature Anomaly (deg C)]]-0.0253*Data_global_temp_anomalies3[[#This Row],[Year]]+50)^2</f>
        <v>4.2435999999977843E-4</v>
      </c>
      <c r="D34">
        <f>(Data_global_temp_anomalies3[[#This Row],[Temperature Anomaly (deg C)]]-$B$48)^2</f>
        <v>2.2312890624999995E-2</v>
      </c>
    </row>
    <row r="35" spans="1:4" x14ac:dyDescent="0.25">
      <c r="A35">
        <v>2003</v>
      </c>
      <c r="B35">
        <v>0.62</v>
      </c>
      <c r="C35">
        <f>(Data_global_temp_anomalies3[[#This Row],[Temperature Anomaly (deg C)]]-0.0253*Data_global_temp_anomalies3[[#This Row],[Year]]+50)^2</f>
        <v>3.124810000000131E-3</v>
      </c>
      <c r="D35">
        <f>(Data_global_temp_anomalies3[[#This Row],[Temperature Anomaly (deg C)]]-$B$48)^2</f>
        <v>1.9425390624999993E-2</v>
      </c>
    </row>
    <row r="36" spans="1:4" x14ac:dyDescent="0.25">
      <c r="A36">
        <v>2004</v>
      </c>
      <c r="B36">
        <v>0.55000000000000004</v>
      </c>
      <c r="C36">
        <f>(Data_global_temp_anomalies3[[#This Row],[Temperature Anomaly (deg C)]]-0.0253*Data_global_temp_anomalies3[[#This Row],[Year]]+50)^2</f>
        <v>2.2861440000000875E-2</v>
      </c>
      <c r="D36">
        <f>(Data_global_temp_anomalies3[[#This Row],[Temperature Anomaly (deg C)]]-$B$48)^2</f>
        <v>4.8128906250000025E-3</v>
      </c>
    </row>
    <row r="37" spans="1:4" x14ac:dyDescent="0.25">
      <c r="A37">
        <v>2005</v>
      </c>
      <c r="B37">
        <v>0.69</v>
      </c>
      <c r="C37">
        <f>(Data_global_temp_anomalies3[[#This Row],[Temperature Anomaly (deg C)]]-0.0253*Data_global_temp_anomalies3[[#This Row],[Year]]+50)^2</f>
        <v>1.332250000000274E-3</v>
      </c>
      <c r="D37">
        <f>(Data_global_temp_anomalies3[[#This Row],[Temperature Anomaly (deg C)]]-$B$48)^2</f>
        <v>4.3837890624999966E-2</v>
      </c>
    </row>
    <row r="38" spans="1:4" x14ac:dyDescent="0.25">
      <c r="A38">
        <v>2007</v>
      </c>
      <c r="B38">
        <v>0.66</v>
      </c>
      <c r="C38">
        <f>(Data_global_temp_anomalies3[[#This Row],[Temperature Anomaly (deg C)]]-0.0253*Data_global_temp_anomalies3[[#This Row],[Year]]+50)^2</f>
        <v>1.3712410000000152E-2</v>
      </c>
      <c r="D38">
        <f>(Data_global_temp_anomalies3[[#This Row],[Temperature Anomaly (deg C)]]-$B$48)^2</f>
        <v>3.2175390625000001E-2</v>
      </c>
    </row>
    <row r="39" spans="1:4" x14ac:dyDescent="0.25">
      <c r="A39">
        <v>2008</v>
      </c>
      <c r="B39">
        <v>0.54</v>
      </c>
      <c r="C39">
        <f>(Data_global_temp_anomalies3[[#This Row],[Temperature Anomaly (deg C)]]-0.0253*Data_global_temp_anomalies3[[#This Row],[Year]]+50)^2</f>
        <v>6.885375999999975E-2</v>
      </c>
      <c r="D39">
        <f>(Data_global_temp_anomalies3[[#This Row],[Temperature Anomaly (deg C)]]-$B$48)^2</f>
        <v>3.5253906250000012E-3</v>
      </c>
    </row>
    <row r="40" spans="1:4" x14ac:dyDescent="0.25">
      <c r="A40">
        <v>2009</v>
      </c>
      <c r="B40">
        <v>0.64</v>
      </c>
      <c r="C40">
        <f>(Data_global_temp_anomalies3[[#This Row],[Temperature Anomaly (deg C)]]-0.0253*Data_global_temp_anomalies3[[#This Row],[Year]]+50)^2</f>
        <v>3.5231289999999825E-2</v>
      </c>
      <c r="D40">
        <f>(Data_global_temp_anomalies3[[#This Row],[Temperature Anomaly (deg C)]]-$B$48)^2</f>
        <v>2.5400390624999998E-2</v>
      </c>
    </row>
    <row r="41" spans="1:4" x14ac:dyDescent="0.25">
      <c r="A41">
        <v>2010</v>
      </c>
      <c r="B41">
        <v>0.71</v>
      </c>
      <c r="C41">
        <f>(Data_global_temp_anomalies3[[#This Row],[Temperature Anomaly (deg C)]]-0.0253*Data_global_temp_anomalies3[[#This Row],[Year]]+50)^2</f>
        <v>2.0449000000000196E-2</v>
      </c>
      <c r="D41">
        <f>(Data_global_temp_anomalies3[[#This Row],[Temperature Anomaly (deg C)]]-$B$48)^2</f>
        <v>5.2612890624999971E-2</v>
      </c>
    </row>
    <row r="42" spans="1:4" x14ac:dyDescent="0.25">
      <c r="A42">
        <v>2011</v>
      </c>
      <c r="B42">
        <v>0.6</v>
      </c>
      <c r="C42">
        <f>(Data_global_temp_anomalies3[[#This Row],[Temperature Anomaly (deg C)]]-0.0253*Data_global_temp_anomalies3[[#This Row],[Year]]+50)^2</f>
        <v>7.74508899999969E-2</v>
      </c>
      <c r="D42">
        <f>(Data_global_temp_anomalies3[[#This Row],[Temperature Anomaly (deg C)]]-$B$48)^2</f>
        <v>1.4250390624999989E-2</v>
      </c>
    </row>
    <row r="43" spans="1:4" x14ac:dyDescent="0.25">
      <c r="A43">
        <v>2013</v>
      </c>
      <c r="B43">
        <v>0.65</v>
      </c>
      <c r="C43">
        <f>(Data_global_temp_anomalies3[[#This Row],[Temperature Anomaly (deg C)]]-0.0253*Data_global_temp_anomalies3[[#This Row],[Year]]+50)^2</f>
        <v>7.7785210000000077E-2</v>
      </c>
      <c r="D43">
        <f>(Data_global_temp_anomalies3[[#This Row],[Temperature Anomaly (deg C)]]-$B$48)^2</f>
        <v>2.8687890625E-2</v>
      </c>
    </row>
    <row r="44" spans="1:4" x14ac:dyDescent="0.25">
      <c r="A44">
        <v>2014</v>
      </c>
      <c r="B44">
        <v>0.74</v>
      </c>
      <c r="C44">
        <f>(Data_global_temp_anomalies3[[#This Row],[Temperature Anomaly (deg C)]]-0.0253*Data_global_temp_anomalies3[[#This Row],[Year]]+50)^2</f>
        <v>4.5881639999999217E-2</v>
      </c>
      <c r="D44">
        <f>(Data_global_temp_anomalies3[[#This Row],[Temperature Anomaly (deg C)]]-$B$48)^2</f>
        <v>6.7275390624999987E-2</v>
      </c>
    </row>
    <row r="45" spans="1:4" x14ac:dyDescent="0.25">
      <c r="A45">
        <v>2015</v>
      </c>
      <c r="B45">
        <v>0.87</v>
      </c>
      <c r="C45">
        <f>(Data_global_temp_anomalies3[[#This Row],[Temperature Anomaly (deg C)]]-0.0253*Data_global_temp_anomalies3[[#This Row],[Year]]+50)^2</f>
        <v>1.1990250000000908E-2</v>
      </c>
      <c r="D45">
        <f>(Data_global_temp_anomalies3[[#This Row],[Temperature Anomaly (deg C)]]-$B$48)^2</f>
        <v>0.15161289062499997</v>
      </c>
    </row>
    <row r="46" spans="1:4" x14ac:dyDescent="0.25">
      <c r="A46">
        <v>2016</v>
      </c>
      <c r="B46">
        <v>0.99</v>
      </c>
      <c r="C46">
        <f>(Data_global_temp_anomalies3[[#This Row],[Temperature Anomaly (deg C)]]-0.0253*Data_global_temp_anomalies3[[#This Row],[Year]]+50)^2</f>
        <v>2.1903999999982031E-4</v>
      </c>
      <c r="D46">
        <f>(Data_global_temp_anomalies3[[#This Row],[Temperature Anomaly (deg C)]]-$B$48)^2</f>
        <v>0.25946289062499989</v>
      </c>
    </row>
    <row r="48" spans="1:4" x14ac:dyDescent="0.25">
      <c r="A48" s="25" t="s">
        <v>43</v>
      </c>
      <c r="B48">
        <f>AVERAGE(B15:B46)</f>
        <v>0.48062500000000002</v>
      </c>
    </row>
  </sheetData>
  <mergeCells count="22">
    <mergeCell ref="C11:K11"/>
    <mergeCell ref="A2:B2"/>
    <mergeCell ref="A3:B3"/>
    <mergeCell ref="A4:B4"/>
    <mergeCell ref="A5:B5"/>
    <mergeCell ref="A11:B11"/>
    <mergeCell ref="G4:H4"/>
    <mergeCell ref="I4:K4"/>
    <mergeCell ref="C2:E2"/>
    <mergeCell ref="C3:E3"/>
    <mergeCell ref="C4:E4"/>
    <mergeCell ref="C5:E5"/>
    <mergeCell ref="L4:N4"/>
    <mergeCell ref="G5:H5"/>
    <mergeCell ref="I5:K5"/>
    <mergeCell ref="L5:N5"/>
    <mergeCell ref="G2:H2"/>
    <mergeCell ref="I2:K2"/>
    <mergeCell ref="L2:N2"/>
    <mergeCell ref="G3:H3"/>
    <mergeCell ref="I3:K3"/>
    <mergeCell ref="L3:N3"/>
  </mergeCells>
  <phoneticPr fontId="3" type="noConversion"/>
  <pageMargins left="0.75" right="0.75" top="1" bottom="1" header="0.5" footer="0.5"/>
  <pageSetup scale="53" orientation="landscape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6"/>
  <sheetViews>
    <sheetView zoomScaleNormal="100" workbookViewId="0">
      <selection activeCell="C18" sqref="C18"/>
    </sheetView>
  </sheetViews>
  <sheetFormatPr defaultColWidth="10.6640625" defaultRowHeight="13.2" x14ac:dyDescent="0.25"/>
  <sheetData>
    <row r="1" spans="1:20" s="1" customFormat="1" ht="17.25" customHeight="1" x14ac:dyDescent="0.3">
      <c r="A1" s="11" t="s">
        <v>8</v>
      </c>
      <c r="B1" s="11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</row>
    <row r="2" spans="1:20" s="1" customFormat="1" ht="17.25" customHeight="1" x14ac:dyDescent="0.25">
      <c r="A2" s="38" t="s">
        <v>21</v>
      </c>
      <c r="B2" s="39"/>
      <c r="C2" s="43" t="s">
        <v>31</v>
      </c>
      <c r="D2" s="43"/>
      <c r="E2" s="43"/>
      <c r="F2" s="18"/>
      <c r="G2" s="35"/>
      <c r="H2" s="35"/>
      <c r="I2" s="36" t="s">
        <v>22</v>
      </c>
      <c r="J2" s="36"/>
      <c r="K2" s="36"/>
      <c r="L2" s="36" t="s">
        <v>23</v>
      </c>
      <c r="M2" s="36"/>
      <c r="N2" s="36"/>
    </row>
    <row r="3" spans="1:20" s="1" customFormat="1" ht="17.25" customHeight="1" x14ac:dyDescent="0.25">
      <c r="A3" s="38" t="s">
        <v>24</v>
      </c>
      <c r="B3" s="39"/>
      <c r="C3" s="43" t="s">
        <v>32</v>
      </c>
      <c r="D3" s="43"/>
      <c r="E3" s="43"/>
      <c r="F3" s="18"/>
      <c r="G3" s="33" t="s">
        <v>25</v>
      </c>
      <c r="H3" s="33"/>
      <c r="I3" s="34"/>
      <c r="J3" s="34"/>
      <c r="K3" s="34"/>
      <c r="L3" s="32"/>
      <c r="M3" s="32"/>
      <c r="N3" s="32"/>
    </row>
    <row r="4" spans="1:20" s="1" customFormat="1" ht="17.25" customHeight="1" x14ac:dyDescent="0.25">
      <c r="A4" s="40" t="s">
        <v>26</v>
      </c>
      <c r="B4" s="41"/>
      <c r="C4" s="43" t="s">
        <v>33</v>
      </c>
      <c r="D4" s="43"/>
      <c r="E4" s="43"/>
      <c r="F4" s="18"/>
      <c r="G4" s="33" t="s">
        <v>27</v>
      </c>
      <c r="H4" s="33"/>
      <c r="I4" s="34"/>
      <c r="J4" s="34"/>
      <c r="K4" s="34"/>
      <c r="L4" s="32"/>
      <c r="M4" s="32"/>
      <c r="N4" s="32"/>
    </row>
    <row r="5" spans="1:20" s="1" customFormat="1" ht="17.25" customHeight="1" x14ac:dyDescent="0.25">
      <c r="A5" s="40" t="s">
        <v>6</v>
      </c>
      <c r="B5" s="41"/>
      <c r="C5" s="43" t="s">
        <v>34</v>
      </c>
      <c r="D5" s="43"/>
      <c r="E5" s="43"/>
      <c r="F5" s="18"/>
      <c r="G5" s="33" t="s">
        <v>28</v>
      </c>
      <c r="H5" s="33"/>
      <c r="I5" s="34"/>
      <c r="J5" s="34"/>
      <c r="K5" s="34"/>
      <c r="L5" s="32"/>
      <c r="M5" s="32"/>
      <c r="N5" s="32"/>
    </row>
    <row r="6" spans="1:20" s="1" customFormat="1" x14ac:dyDescent="0.25">
      <c r="A6" s="3"/>
      <c r="B6" s="3"/>
      <c r="C6" s="4"/>
      <c r="D6" s="4"/>
      <c r="E6" s="4"/>
      <c r="F6" s="5"/>
      <c r="G6" s="5"/>
      <c r="H6" s="5"/>
      <c r="I6" s="5"/>
      <c r="J6" s="5"/>
      <c r="K6" s="5"/>
      <c r="L6" s="6"/>
    </row>
    <row r="7" spans="1:20" s="1" customFormat="1" ht="14.4" x14ac:dyDescent="0.3">
      <c r="A7" s="19" t="s">
        <v>35</v>
      </c>
      <c r="B7" s="19"/>
      <c r="C7" s="20"/>
      <c r="D7" s="20"/>
      <c r="E7" s="20"/>
      <c r="F7" s="20"/>
      <c r="G7" s="20"/>
      <c r="H7" s="20"/>
      <c r="I7" s="20"/>
      <c r="J7" s="20"/>
      <c r="K7" s="20"/>
      <c r="L7" s="6"/>
    </row>
    <row r="8" spans="1:20" s="1" customFormat="1" ht="14.4" x14ac:dyDescent="0.3">
      <c r="A8" s="19" t="s">
        <v>4</v>
      </c>
      <c r="B8" s="19"/>
      <c r="C8" s="20"/>
      <c r="D8" s="20"/>
      <c r="E8" s="20"/>
      <c r="F8" s="20"/>
      <c r="G8" s="20"/>
      <c r="H8" s="20"/>
      <c r="I8" s="20"/>
      <c r="J8" s="20"/>
      <c r="K8" s="20"/>
      <c r="L8" s="6"/>
    </row>
    <row r="9" spans="1:20" s="1" customFormat="1" ht="14.4" x14ac:dyDescent="0.3">
      <c r="A9" s="19" t="s">
        <v>5</v>
      </c>
      <c r="B9" s="19"/>
      <c r="C9" s="20"/>
      <c r="D9" s="20"/>
      <c r="E9" s="20"/>
      <c r="F9" s="20"/>
      <c r="G9" s="20"/>
      <c r="H9" s="20"/>
      <c r="I9" s="20"/>
      <c r="J9" s="20"/>
      <c r="K9" s="20"/>
      <c r="L9" s="6"/>
    </row>
    <row r="10" spans="1:20" s="1" customFormat="1" ht="14.4" x14ac:dyDescent="0.3">
      <c r="A10" s="10"/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20" s="2" customFormat="1" ht="26.25" customHeight="1" x14ac:dyDescent="0.25">
      <c r="A11" s="42" t="s">
        <v>7</v>
      </c>
      <c r="B11" s="42"/>
      <c r="C11" s="37"/>
      <c r="D11" s="37"/>
      <c r="E11" s="37"/>
      <c r="F11" s="37"/>
      <c r="G11" s="37"/>
      <c r="H11" s="37"/>
      <c r="I11" s="37"/>
      <c r="J11" s="37"/>
      <c r="K11" s="37"/>
      <c r="L11" s="7"/>
    </row>
    <row r="12" spans="1:20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20" x14ac:dyDescent="0.25">
      <c r="A13" s="23" t="s">
        <v>2</v>
      </c>
      <c r="B13" s="23"/>
      <c r="C13" s="8"/>
      <c r="E13" s="21" t="s">
        <v>1</v>
      </c>
      <c r="F13" s="22"/>
      <c r="I13" s="23" t="s">
        <v>0</v>
      </c>
      <c r="J13" s="24"/>
      <c r="L13" s="8"/>
      <c r="O13" s="8"/>
      <c r="P13" s="8"/>
      <c r="Q13" s="8"/>
    </row>
    <row r="14" spans="1:20" x14ac:dyDescent="0.25">
      <c r="A14" s="26" t="s">
        <v>51</v>
      </c>
      <c r="B14" s="27" t="s">
        <v>40</v>
      </c>
    </row>
    <row r="15" spans="1:20" x14ac:dyDescent="0.25">
      <c r="A15" s="28">
        <v>1980</v>
      </c>
      <c r="B15" s="29">
        <v>0.27</v>
      </c>
    </row>
    <row r="16" spans="1:20" x14ac:dyDescent="0.25">
      <c r="A16" s="30">
        <v>1981</v>
      </c>
      <c r="B16" s="31">
        <v>0.33</v>
      </c>
    </row>
    <row r="17" spans="1:2" x14ac:dyDescent="0.25">
      <c r="A17" s="28">
        <v>1982</v>
      </c>
      <c r="B17" s="29">
        <v>0.13</v>
      </c>
    </row>
    <row r="18" spans="1:2" x14ac:dyDescent="0.25">
      <c r="A18" s="30">
        <v>1983</v>
      </c>
      <c r="B18" s="31">
        <v>0.3</v>
      </c>
    </row>
    <row r="19" spans="1:2" x14ac:dyDescent="0.25">
      <c r="A19" s="28">
        <v>1984</v>
      </c>
      <c r="B19" s="29">
        <v>0.15</v>
      </c>
    </row>
    <row r="20" spans="1:2" x14ac:dyDescent="0.25">
      <c r="A20" s="30">
        <v>1986</v>
      </c>
      <c r="B20" s="31">
        <v>0.19</v>
      </c>
    </row>
    <row r="21" spans="1:2" x14ac:dyDescent="0.25">
      <c r="A21" s="28">
        <v>1987</v>
      </c>
      <c r="B21" s="29">
        <v>0.33</v>
      </c>
    </row>
    <row r="22" spans="1:2" x14ac:dyDescent="0.25">
      <c r="A22" s="30">
        <v>1988</v>
      </c>
      <c r="B22" s="31">
        <v>0.41</v>
      </c>
    </row>
    <row r="23" spans="1:2" x14ac:dyDescent="0.25">
      <c r="A23" s="28">
        <v>1989</v>
      </c>
      <c r="B23" s="29">
        <v>0.28000000000000003</v>
      </c>
    </row>
    <row r="24" spans="1:2" x14ac:dyDescent="0.25">
      <c r="A24" s="30">
        <v>1990</v>
      </c>
      <c r="B24" s="31">
        <v>0.44</v>
      </c>
    </row>
    <row r="25" spans="1:2" x14ac:dyDescent="0.25">
      <c r="A25" s="28">
        <v>1991</v>
      </c>
      <c r="B25" s="29">
        <v>0.43</v>
      </c>
    </row>
    <row r="26" spans="1:2" x14ac:dyDescent="0.25">
      <c r="A26" s="30">
        <v>1992</v>
      </c>
      <c r="B26" s="31">
        <v>0.23</v>
      </c>
    </row>
    <row r="27" spans="1:2" x14ac:dyDescent="0.25">
      <c r="A27" s="28">
        <v>1993</v>
      </c>
      <c r="B27" s="29">
        <v>0.24</v>
      </c>
    </row>
    <row r="28" spans="1:2" x14ac:dyDescent="0.25">
      <c r="A28" s="30">
        <v>1994</v>
      </c>
      <c r="B28" s="31">
        <v>0.32</v>
      </c>
    </row>
    <row r="29" spans="1:2" x14ac:dyDescent="0.25">
      <c r="A29" s="28">
        <v>1996</v>
      </c>
      <c r="B29" s="29">
        <v>0.35</v>
      </c>
    </row>
    <row r="30" spans="1:2" x14ac:dyDescent="0.25">
      <c r="A30" s="30">
        <v>1997</v>
      </c>
      <c r="B30" s="31">
        <v>0.48</v>
      </c>
    </row>
    <row r="31" spans="1:2" x14ac:dyDescent="0.25">
      <c r="A31" s="28">
        <v>1998</v>
      </c>
      <c r="B31" s="29">
        <v>0.64</v>
      </c>
    </row>
    <row r="32" spans="1:2" x14ac:dyDescent="0.25">
      <c r="A32" s="30">
        <v>1999</v>
      </c>
      <c r="B32" s="31">
        <v>0.42</v>
      </c>
    </row>
    <row r="33" spans="1:2" x14ac:dyDescent="0.25">
      <c r="A33" s="28">
        <v>2001</v>
      </c>
      <c r="B33" s="29">
        <v>0.55000000000000004</v>
      </c>
    </row>
    <row r="34" spans="1:2" x14ac:dyDescent="0.25">
      <c r="A34" s="30">
        <v>2002</v>
      </c>
      <c r="B34" s="31">
        <v>0.63</v>
      </c>
    </row>
    <row r="35" spans="1:2" x14ac:dyDescent="0.25">
      <c r="A35" s="28">
        <v>2003</v>
      </c>
      <c r="B35" s="29">
        <v>0.62</v>
      </c>
    </row>
    <row r="36" spans="1:2" x14ac:dyDescent="0.25">
      <c r="A36" s="30">
        <v>2004</v>
      </c>
      <c r="B36" s="31">
        <v>0.55000000000000004</v>
      </c>
    </row>
    <row r="37" spans="1:2" x14ac:dyDescent="0.25">
      <c r="A37" s="28">
        <v>2005</v>
      </c>
      <c r="B37" s="29">
        <v>0.69</v>
      </c>
    </row>
    <row r="38" spans="1:2" x14ac:dyDescent="0.25">
      <c r="A38" s="30">
        <v>2007</v>
      </c>
      <c r="B38" s="31">
        <v>0.66</v>
      </c>
    </row>
    <row r="39" spans="1:2" x14ac:dyDescent="0.25">
      <c r="A39" s="28">
        <v>2008</v>
      </c>
      <c r="B39" s="29">
        <v>0.54</v>
      </c>
    </row>
    <row r="40" spans="1:2" x14ac:dyDescent="0.25">
      <c r="A40" s="30">
        <v>2009</v>
      </c>
      <c r="B40" s="31">
        <v>0.64</v>
      </c>
    </row>
    <row r="41" spans="1:2" x14ac:dyDescent="0.25">
      <c r="A41" s="28">
        <v>2010</v>
      </c>
      <c r="B41" s="29">
        <v>0.71</v>
      </c>
    </row>
    <row r="42" spans="1:2" x14ac:dyDescent="0.25">
      <c r="A42" s="30">
        <v>2011</v>
      </c>
      <c r="B42" s="31">
        <v>0.6</v>
      </c>
    </row>
    <row r="43" spans="1:2" x14ac:dyDescent="0.25">
      <c r="A43" s="28">
        <v>2013</v>
      </c>
      <c r="B43" s="29">
        <v>0.65</v>
      </c>
    </row>
    <row r="44" spans="1:2" x14ac:dyDescent="0.25">
      <c r="A44" s="30">
        <v>2014</v>
      </c>
      <c r="B44" s="31">
        <v>0.74</v>
      </c>
    </row>
    <row r="45" spans="1:2" x14ac:dyDescent="0.25">
      <c r="A45" s="28">
        <v>2015</v>
      </c>
      <c r="B45" s="29">
        <v>0.87</v>
      </c>
    </row>
    <row r="46" spans="1:2" x14ac:dyDescent="0.25">
      <c r="A46" s="30">
        <v>2016</v>
      </c>
      <c r="B46" s="31">
        <v>0.99</v>
      </c>
    </row>
  </sheetData>
  <mergeCells count="22">
    <mergeCell ref="A11:B11"/>
    <mergeCell ref="C11:K11"/>
    <mergeCell ref="A5:B5"/>
    <mergeCell ref="C5:E5"/>
    <mergeCell ref="G5:H5"/>
    <mergeCell ref="I5:K5"/>
    <mergeCell ref="L5:N5"/>
    <mergeCell ref="A4:B4"/>
    <mergeCell ref="C4:E4"/>
    <mergeCell ref="G4:H4"/>
    <mergeCell ref="I4:K4"/>
    <mergeCell ref="L4:N4"/>
    <mergeCell ref="A3:B3"/>
    <mergeCell ref="C3:E3"/>
    <mergeCell ref="G3:H3"/>
    <mergeCell ref="I3:K3"/>
    <mergeCell ref="L3:N3"/>
    <mergeCell ref="A2:B2"/>
    <mergeCell ref="C2:E2"/>
    <mergeCell ref="G2:H2"/>
    <mergeCell ref="I2:K2"/>
    <mergeCell ref="L2:N2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topLeftCell="A4" workbookViewId="0">
      <selection activeCell="B26" sqref="B26"/>
    </sheetView>
  </sheetViews>
  <sheetFormatPr defaultRowHeight="13.2" x14ac:dyDescent="0.25"/>
  <sheetData>
    <row r="1" spans="1:11" ht="16.5" customHeight="1" x14ac:dyDescent="0.25">
      <c r="A1" s="48" t="s">
        <v>20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1" x14ac:dyDescent="0.25">
      <c r="A2" s="51" t="s">
        <v>13</v>
      </c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1" x14ac:dyDescent="0.25">
      <c r="A3" s="12" t="s">
        <v>12</v>
      </c>
      <c r="B3" s="13"/>
    </row>
    <row r="4" spans="1:11" x14ac:dyDescent="0.25">
      <c r="A4" s="12" t="s">
        <v>9</v>
      </c>
      <c r="B4">
        <f>SUM(Data_global_temp_anomalies3[error square])</f>
        <v>0.64694823999999296</v>
      </c>
    </row>
    <row r="5" spans="1:11" x14ac:dyDescent="0.25">
      <c r="A5" s="12" t="s">
        <v>10</v>
      </c>
      <c r="B5">
        <f>SUM(Data_global_temp_anomalies3[(yi-yaverage)^2])</f>
        <v>1.4113874999999998</v>
      </c>
    </row>
    <row r="6" spans="1:11" x14ac:dyDescent="0.25">
      <c r="A6" s="12" t="s">
        <v>11</v>
      </c>
      <c r="B6" s="25">
        <f>1-B4/B5</f>
        <v>0.54162252393478538</v>
      </c>
    </row>
    <row r="7" spans="1:11" x14ac:dyDescent="0.25">
      <c r="A7" s="12"/>
      <c r="B7" s="14"/>
    </row>
    <row r="9" spans="1:11" x14ac:dyDescent="0.25">
      <c r="A9" s="49" t="s">
        <v>14</v>
      </c>
      <c r="B9" s="49"/>
      <c r="C9" s="49"/>
      <c r="D9" s="49"/>
      <c r="E9" s="49"/>
      <c r="F9" s="49"/>
      <c r="G9" s="49"/>
      <c r="H9" s="49"/>
      <c r="I9" s="49"/>
      <c r="J9" s="49"/>
      <c r="K9" s="49"/>
    </row>
    <row r="10" spans="1:11" x14ac:dyDescent="0.25">
      <c r="A10" s="45" t="s">
        <v>53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</row>
    <row r="11" spans="1:1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</row>
    <row r="13" spans="1:11" x14ac:dyDescent="0.25">
      <c r="A13" s="50" t="s">
        <v>29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</row>
    <row r="14" spans="1:11" ht="27" customHeight="1" x14ac:dyDescent="0.25">
      <c r="A14" s="16" t="s">
        <v>16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</row>
    <row r="15" spans="1:11" x14ac:dyDescent="0.25">
      <c r="A15" s="13"/>
    </row>
    <row r="17" spans="1:11" x14ac:dyDescent="0.25">
      <c r="A17" s="51" t="s">
        <v>17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</row>
    <row r="18" spans="1:11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</row>
    <row r="21" spans="1:11" x14ac:dyDescent="0.25">
      <c r="A21" s="51" t="s">
        <v>18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</row>
    <row r="22" spans="1:11" x14ac:dyDescent="0.25">
      <c r="A22" s="12" t="s">
        <v>12</v>
      </c>
      <c r="B22" s="13"/>
    </row>
    <row r="23" spans="1:11" x14ac:dyDescent="0.25">
      <c r="A23" s="12" t="s">
        <v>9</v>
      </c>
      <c r="B23" s="14"/>
    </row>
    <row r="24" spans="1:11" x14ac:dyDescent="0.25">
      <c r="A24" s="12" t="s">
        <v>10</v>
      </c>
      <c r="B24" s="14"/>
    </row>
    <row r="25" spans="1:11" x14ac:dyDescent="0.25">
      <c r="A25" s="12" t="s">
        <v>11</v>
      </c>
      <c r="B25" s="14"/>
    </row>
    <row r="28" spans="1:11" ht="27.75" customHeight="1" x14ac:dyDescent="0.25">
      <c r="A28" s="50" t="s">
        <v>30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</row>
    <row r="29" spans="1:11" ht="27" customHeight="1" x14ac:dyDescent="0.25">
      <c r="A29" s="16" t="s">
        <v>16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</row>
    <row r="30" spans="1:11" ht="27" customHeight="1" x14ac:dyDescent="0.25">
      <c r="A30" s="16" t="s">
        <v>15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</row>
    <row r="33" spans="1:11" ht="27.75" customHeight="1" x14ac:dyDescent="0.25">
      <c r="A33" s="52" t="s">
        <v>19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</row>
    <row r="34" spans="1:11" ht="12.75" customHeight="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</sheetData>
  <mergeCells count="14">
    <mergeCell ref="A34:K34"/>
    <mergeCell ref="A10:K10"/>
    <mergeCell ref="A18:K18"/>
    <mergeCell ref="A1:K1"/>
    <mergeCell ref="A9:K9"/>
    <mergeCell ref="A13:K13"/>
    <mergeCell ref="A17:K17"/>
    <mergeCell ref="A2:K2"/>
    <mergeCell ref="B14:K14"/>
    <mergeCell ref="A33:K33"/>
    <mergeCell ref="B29:K29"/>
    <mergeCell ref="B30:K30"/>
    <mergeCell ref="A21:K21"/>
    <mergeCell ref="A28:K28"/>
  </mergeCells>
  <phoneticPr fontId="10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EDDA4CDB7AFA488A64FE2E6DFC4A92" ma:contentTypeVersion="1" ma:contentTypeDescription="Create a new document." ma:contentTypeScope="" ma:versionID="fc4ea9fb80a99ce00338f02c634617f0">
  <xsd:schema xmlns:xsd="http://www.w3.org/2001/XMLSchema" xmlns:p="http://schemas.microsoft.com/office/2006/metadata/properties" xmlns:ns2="9e1b566f-7f43-45c5-ba82-b8518fc64f0f" targetNamespace="http://schemas.microsoft.com/office/2006/metadata/properties" ma:root="true" ma:fieldsID="7619bde28a80739867a2c04a9b5ff5e6" ns2:_="">
    <xsd:import namespace="9e1b566f-7f43-45c5-ba82-b8518fc64f0f"/>
    <xsd:element name="properties">
      <xsd:complexType>
        <xsd:sequence>
          <xsd:element name="documentManagement">
            <xsd:complexType>
              <xsd:all>
                <xsd:element ref="ns2:Comment_x0020_on_x0020_change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9e1b566f-7f43-45c5-ba82-b8518fc64f0f" elementFormDefault="qualified">
    <xsd:import namespace="http://schemas.microsoft.com/office/2006/documentManagement/types"/>
    <xsd:element name="Comment_x0020_on_x0020_changes" ma:index="8" nillable="true" ma:displayName="Comment on changes" ma:description="Comments on changes" ma:internalName="Comment_x0020_on_x0020_change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H s E A A B Q S w M E F A A C A A g A P W U r S 5 G p q U 2 o A A A A + A A A A B I A H A B D b 2 5 m a W c v U G F j a 2 F n Z S 5 4 b W w g o h g A K K A U A A A A A A A A A A A A A A A A A A A A A A A A A A A A h Y / R C o I w G I V f R X b v p k t I 5 X d e e J s R B N H t W E t H O s P N J r 1 a F z 1 S r 5 B Q V n d d n s N 3 4 D u P 2 x 3 y s W 2 8 i + y N 6 n S G Q h w g T 2 r R H Z S u M j T Y o x + j n M G G i x O v p D f B 2 q S j U R m q r T 2 n h D j n s F v g r q 8 I D Y K Q 7 M v V V t S y 5 b 7 S x n I t J P q s D v 9 X i M H u J c M o j m I c L R O K k y g E M t d Q K v 1 F 6 G S M A y A / J R R D Y 4 d e s m v t F 2 s g c w T y f s G e U E s D B B Q A A g A I A D 1 l K 0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Z S t L Z t L i U X E B A A C 0 A w A A E w A c A E Z v c m 1 1 b G F z L 1 N l Y 3 R p b 2 4 x L m 0 g o h g A K K A U A A A A A A A A A A A A A A A A A A A A A A A A A A A A 7 V E 9 S w N B E K 0 9 y H 9 Y z u Y O j i M J M Y V y R b h E t B E l B y K J h L 3 L G A / 3 I + z u i S E E r L T Q w i K F o I h a W a R Q s P A D / 0 0 + 9 F + 4 G j G C a C 8 4 z c w s b 9 6 + m S c h U j F n q D z O m b m U k T L k J h Z Q R 0 W s c K 1 B e I h J T Q F t 1 j D j F J M Y J P I Q A Z U y k I 7 h w 5 F u f b n t F n m U U G D K m o 8 J u D 5 n S j f S M k u z V Y o V w e E q F 1 u y i S O o N m U 6 V / 2 Z 3 1 U 7 y r S d S h F I T G M F w j O n T A f 5 n C S U S S / r o B K L e D 1 m D S 8 / k 0 5 n H L S S c A V l 1 S L g T U p 3 i T N Y t 5 2 x 0 M H 1 3 q j X 6 9 / t P l 8 c j r p X / a f T 4 f n + y + W x V h / g U K O X B a d 6 d A F w H Y S 0 9 G I O q n w 8 F g g p R 5 h g I T 0 l k g n p 8 O R 2 2 L 0 f 3 T w O z g 4 + i Q K B m d z g g o 4 F B 6 0 m S O u n 7 5 1 2 2 1 w D L P R + i 0 z l c + 4 b v O O g t h n o m 4 D A K h G A C u + n a S G r D g 3 k 2 x q s N A y x h I Y g O h 0 7 Z c T s u 6 K v b k 6 b v / h p Z W 3 z 3 9 Q / Y u o r U E s B A i 0 A F A A C A A g A P W U r S 5 G p q U 2 o A A A A + A A A A B I A A A A A A A A A A A A A A A A A A A A A A E N v b m Z p Z y 9 Q Y W N r Y W d l L n h t b F B L A Q I t A B Q A A g A I A D 1 l K 0 s P y u m r p A A A A O k A A A A T A A A A A A A A A A A A A A A A A P Q A A A B b Q 2 9 u d G V u d F 9 U e X B l c 1 0 u e G 1 s U E s B A i 0 A F A A C A A g A P W U r S 2 b S 4 l F x A Q A A t A M A A B M A A A A A A A A A A A A A A A A A 5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B I A A A A A A A A y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Z 2 x v Y m F s X 3 R l b X B f Y W 5 v b W F s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5 L T E x V D E 2 O j Q x O j E 5 L j k 3 M D A w M z N a I i A v P j x F b n R y e S B U e X B l P S J G a W x s Q 2 9 s d W 1 u T m F t Z X M i I F Z h b H V l P S J z W y Z x d W 9 0 O 1 l l Y X I m c X V v d D s s J n F 1 b 3 Q 7 V G V t c G V y Y X R 1 c m U g Q W 5 v b W F s e S A o Z G V n I E M p J n F 1 b 3 Q 7 X S I g L z 4 8 R W 5 0 c n k g V H l w Z T 0 i R m l s b E V y c m 9 y Q 2 9 k Z S I g V m F s d W U 9 I n N V b m t u b 3 d u I i A v P j x F b n R y e S B U e X B l P S J G a W x s Q 2 9 s d W 1 u V H l w Z X M i I F Z h b H V l P S J z Q X d V P S I g L z 4 8 R W 5 0 c n k g V H l w Z T 0 i R m l s b E V y c m 9 y Q 2 9 1 b n Q i I F Z h b H V l P S J s M C I g L z 4 8 R W 5 0 c n k g V H l w Z T 0 i R m l s b E N v d W 5 0 I i B W Y W x 1 Z T 0 i b D M y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n b G 9 i Y W x f d G V t c F 9 h b m 9 t Y W x p Z X M v 5 p u 0 5 p S 5 5 7 G 7 5 Z 6 L L n t Z Z W F y L D B 9 J n F 1 b 3 Q 7 L C Z x d W 9 0 O 1 N l Y 3 R p b 2 4 x L 0 R h d G F f Z 2 x v Y m F s X 3 R l b X B f Y W 5 v b W F s a W V z L + a b t O a U u e e x u + W e i y 5 7 V G V t c G V y Y X R 1 c m U g Q W 5 v b W F s e S A o Z G V n I E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F f Z 2 x v Y m F s X 3 R l b X B f Y W 5 v b W F s a W V z L + a b t O a U u e e x u + W e i y 5 7 W W V h c i w w f S Z x d W 9 0 O y w m c X V v d D t T Z W N 0 a W 9 u M S 9 E Y X R h X 2 d s b 2 J h b F 9 0 Z W 1 w X 2 F u b 2 1 h b G l l c y / m m 7 T m l L n n s b v l n o s u e 1 R l b X B l c m F 0 d X J l I E F u b 2 1 h b H k g K G R l Z y B D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V 9 n b G 9 i Y W x f d G V t c F 9 h b m 9 t Y W x p Z X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n b G 9 i Y W x f d G V t c F 9 h b m 9 t Y W x p Z X M v J U U 1 J U I w J T g 2 J U U 3 J U F D J U F D J U U 0 J U I 4 J T g w J U U 4 J U E x J T h D J U U 3 J T k 0 J U E 4 J U U 0 J U J E J T l D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n b G 9 i Y W x f d G V t c F 9 h b m 9 t Y W x p Z X M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n b G 9 i Y W x f d G V t c F 9 h b m 9 t Y W x p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x h c 3 R V c G R h d G V k I i B W Y W x 1 Z T 0 i Z D I w M T c t M D k t M T F U M T Y 6 N D E 6 M T k u O T c w M D A z M 1 o i I C 8 + P E V u d H J 5 I F R 5 c G U 9 I k Z p b G x D b 2 x 1 b W 5 O Y W 1 l c y I g V m F s d W U 9 I n N b J n F 1 b 3 Q 7 W W V h c i Z x d W 9 0 O y w m c X V v d D t U Z W 1 w Z X J h d H V y Z S B B b m 9 t Y W x 5 I C h k Z W c g Q y k m c X V v d D t d I i A v P j x F b n R y e S B U e X B l P S J G a W x s R X J y b 3 J D b 2 R l I i B W Y W x 1 Z T 0 i c 1 V u a 2 5 v d 2 4 i I C 8 + P E V u d H J 5 I F R 5 c G U 9 I k Z p b G x D b 2 x 1 b W 5 U e X B l c y I g V m F s d W U 9 I n N B d 1 U 9 I i A v P j x F b n R y e S B U e X B l P S J G a W x s R X J y b 3 J D b 3 V u d C I g V m F s d W U 9 I m w w I i A v P j x F b n R y e S B U e X B l P S J G a W x s Q 2 9 1 b n Q i I F Z h b H V l P S J s M z I i I C 8 + P E V u d H J 5 I F R 5 c G U 9 I k Z p b G x T d G F 0 d X M i I F Z h b H V l P S J z Q 2 9 t c G x l d G U i I C 8 + P E V u d H J 5 I F R 5 c G U 9 I k Z p b G x U Y X J n Z X Q i I F Z h b H V l P S J z R G F 0 Y V 9 n b G 9 i Y W x f d G V t c F 9 h b m 9 t Y W x p Z X M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n b G 9 i Y W x f d G V t c F 9 h b m 9 t Y W x p Z X M v 5 p u 0 5 p S 5 5 7 G 7 5 Z 6 L L n t Z Z W F y L D B 9 J n F 1 b 3 Q 7 L C Z x d W 9 0 O 1 N l Y 3 R p b 2 4 x L 0 R h d G F f Z 2 x v Y m F s X 3 R l b X B f Y W 5 v b W F s a W V z L + a b t O a U u e e x u + W e i y 5 7 V G V t c G V y Y X R 1 c m U g Q W 5 v b W F s e S A o Z G V n I E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F f Z 2 x v Y m F s X 3 R l b X B f Y W 5 v b W F s a W V z L + a b t O a U u e e x u + W e i y 5 7 W W V h c i w w f S Z x d W 9 0 O y w m c X V v d D t T Z W N 0 a W 9 u M S 9 E Y X R h X 2 d s b 2 J h b F 9 0 Z W 1 w X 2 F u b 2 1 h b G l l c y / m m 7 T m l L n n s b v l n o s u e 1 R l b X B l c m F 0 d X J l I E F u b 2 1 h b H k g K G R l Z y B D K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F f Z 2 x v Y m F s X 3 R l b X B f Y W 5 v b W F s a W V z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Z 2 x v Y m F s X 3 R l b X B f Y W 5 v b W F s a W V z J T I w K D I p L y V F N S V C M C U 4 N i V F N y V B Q y V B Q y V F N C V C O C U 4 M C V F O C V B M S U 4 Q y V F N y U 5 N C V B O C V F N C V C R C U 5 Q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Z 2 x v Y m F s X 3 R l b X B f Y W 5 v b W F s a W V z J T I w K D I p L y V F N i U 5 Q i V C N C V F N i U 5 N C V C O S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r A p m X 0 N 5 S 6 J V n D P F f r r q A A A A A A I A A A A A A B B m A A A A A Q A A I A A A A E v c F F l H 4 j o Z 8 b v + e L M K O 7 k z 1 T 3 U H O 6 / A h 5 Y v z n m V 7 k a A A A A A A 6 A A A A A A g A A I A A A A M V R K e 6 m 4 u E T N m o 7 c + E v q s V S A z R m l O 7 x u T C D O 6 J 9 p M R y U A A A A P W N W c / 6 D r T x o p Q J U 0 W R P A d B F 7 0 L x n U k Y g Z Z h 9 w m L M n 9 n 5 / 1 m 2 c g h f s S i r p m Y L Y 2 M L p U E g c W e D / X R 3 2 2 8 R v 1 i D B R I 4 P o / o Y 0 p K v 3 q 8 N q Q B j 6 Q A A A A E W w 6 K Q i 1 I N c G U 1 O g M D 3 l m i + P S w J y 3 w U Y J T 3 M O Q Y b e k h / t a 4 3 u c 4 m u H B l G D D l z X d D Q u 7 C T 9 i 4 f E f v j 9 N 2 0 q 6 s O M = < / D a t a M a s h u p > 
</file>

<file path=customXml/item3.xml><?xml version="1.0" encoding="utf-8"?>
<p:properties xmlns:p="http://schemas.microsoft.com/office/2006/metadata/properties" xmlns:xsi="http://www.w3.org/2001/XMLSchema-instance">
  <documentManagement>
    <Comment_x0020_on_x0020_changes xmlns="9e1b566f-7f43-45c5-ba82-b8518fc64f0f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445F54-AEA9-497E-90AD-F1149CEA57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1b566f-7f43-45c5-ba82-b8518fc64f0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18E0C9F3-E23C-445A-8565-345E96169CD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5AEEA11-8560-48FD-8A43-F8083A6496F0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9e1b566f-7f43-45c5-ba82-b8518fc64f0f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D467072E-325B-4113-87C1-C581C8B30B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Two Point</vt:lpstr>
      <vt:lpstr>Least Squares</vt:lpstr>
      <vt:lpstr>Analysis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rmont</dc:creator>
  <cp:lastModifiedBy>Fuyuefan</cp:lastModifiedBy>
  <cp:lastPrinted>2016-08-09T11:44:13Z</cp:lastPrinted>
  <dcterms:created xsi:type="dcterms:W3CDTF">2006-08-25T21:19:08Z</dcterms:created>
  <dcterms:modified xsi:type="dcterms:W3CDTF">2017-09-13T16:36:27Z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0x010100E7EDDA4CDB7AFA488A64FE2E6DFC4A92</vt:lpwstr>
  </property>
</Properties>
</file>