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egamacpanchito/Desktop/VF Process results/Data correlación test C1 progra/Anonymized/"/>
    </mc:Choice>
  </mc:AlternateContent>
  <xr:revisionPtr revIDLastSave="0" documentId="13_ncr:1_{6AD0ED65-2D93-A045-8D21-ABCC1CD78A4D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4" i="17" l="1"/>
  <c r="BT53" i="17"/>
  <c r="AI53" i="17"/>
  <c r="W53" i="17"/>
  <c r="CB52" i="17"/>
  <c r="BU52" i="17"/>
  <c r="BT52" i="17"/>
  <c r="BS52" i="17"/>
  <c r="BQ52" i="17"/>
  <c r="BN52" i="17"/>
  <c r="BI52" i="17"/>
  <c r="BH52" i="17"/>
  <c r="BD52" i="17"/>
  <c r="BA52" i="17"/>
  <c r="AV52" i="17"/>
  <c r="AU52" i="17"/>
  <c r="AL52" i="17"/>
  <c r="AK52" i="17"/>
  <c r="AJ52" i="17"/>
  <c r="AI52" i="17"/>
  <c r="AG52" i="17"/>
  <c r="AF52" i="17"/>
  <c r="AE52" i="17"/>
  <c r="AC52" i="17"/>
  <c r="AB52" i="17"/>
  <c r="AA52" i="17"/>
  <c r="Z52" i="17"/>
  <c r="Y52" i="17"/>
  <c r="X52" i="17"/>
  <c r="W52" i="17"/>
  <c r="CB51" i="17"/>
  <c r="BU51" i="17"/>
  <c r="BT51" i="17"/>
  <c r="BS51" i="17"/>
  <c r="BQ51" i="17"/>
  <c r="BN51" i="17"/>
  <c r="BI51" i="17"/>
  <c r="BH51" i="17"/>
  <c r="BD51" i="17"/>
  <c r="BA51" i="17"/>
  <c r="AV51" i="17"/>
  <c r="AU51" i="17"/>
  <c r="AL51" i="17"/>
  <c r="AK51" i="17"/>
  <c r="AJ51" i="17"/>
  <c r="AI51" i="17"/>
  <c r="AG51" i="17"/>
  <c r="AF51" i="17"/>
  <c r="AE51" i="17"/>
  <c r="AC51" i="17"/>
  <c r="AB51" i="17"/>
  <c r="AA51" i="17"/>
  <c r="Y51" i="17"/>
  <c r="X51" i="17"/>
  <c r="W51" i="17"/>
  <c r="CB50" i="17"/>
  <c r="BU50" i="17"/>
  <c r="BT50" i="17"/>
  <c r="BS50" i="17"/>
  <c r="BQ50" i="17"/>
  <c r="BN50" i="17"/>
  <c r="BI50" i="17"/>
  <c r="BH50" i="17"/>
  <c r="BD50" i="17"/>
  <c r="BA50" i="17"/>
  <c r="AV50" i="17"/>
  <c r="AU50" i="17"/>
  <c r="AL50" i="17"/>
  <c r="AK50" i="17"/>
  <c r="AJ50" i="17"/>
  <c r="AI50" i="17"/>
  <c r="AG50" i="17"/>
  <c r="AF50" i="17"/>
  <c r="AE50" i="17"/>
  <c r="AC50" i="17"/>
  <c r="AB50" i="17"/>
  <c r="AA50" i="17"/>
  <c r="Y50" i="17"/>
  <c r="X50" i="17"/>
  <c r="W50" i="17"/>
  <c r="CB49" i="17"/>
  <c r="BU49" i="17"/>
  <c r="BT49" i="17"/>
  <c r="BS49" i="17"/>
  <c r="BQ49" i="17"/>
  <c r="BN49" i="17"/>
  <c r="BI49" i="17"/>
  <c r="BH49" i="17"/>
  <c r="BD49" i="17"/>
  <c r="BA49" i="17"/>
  <c r="AV49" i="17"/>
  <c r="AU49" i="17"/>
  <c r="AL49" i="17"/>
  <c r="AK49" i="17"/>
  <c r="AJ49" i="17"/>
  <c r="AI49" i="17"/>
  <c r="AG49" i="17"/>
  <c r="AF49" i="17"/>
  <c r="AE49" i="17"/>
  <c r="AC49" i="17"/>
  <c r="AB49" i="17"/>
  <c r="AA49" i="17"/>
  <c r="Y49" i="17"/>
  <c r="X49" i="17"/>
  <c r="W49" i="17"/>
  <c r="CC44" i="17"/>
  <c r="T44" i="17" s="1"/>
  <c r="BR44" i="17"/>
  <c r="S44" i="17" s="1"/>
  <c r="BG44" i="17"/>
  <c r="R44" i="17" s="1"/>
  <c r="AT44" i="17"/>
  <c r="AD44" i="17"/>
  <c r="O44" i="17" s="1"/>
  <c r="P44" i="17" s="1"/>
  <c r="Z44" i="17"/>
  <c r="U44" i="17"/>
  <c r="Q44" i="17"/>
  <c r="N44" i="17"/>
  <c r="CC43" i="17"/>
  <c r="BR43" i="17"/>
  <c r="S43" i="17" s="1"/>
  <c r="BG43" i="17"/>
  <c r="R43" i="17" s="1"/>
  <c r="AT43" i="17"/>
  <c r="Q43" i="17" s="1"/>
  <c r="AD43" i="17"/>
  <c r="Z43" i="17"/>
  <c r="N43" i="17" s="1"/>
  <c r="U43" i="17"/>
  <c r="T43" i="17"/>
  <c r="P43" i="17"/>
  <c r="V43" i="17" s="1"/>
  <c r="O43" i="17"/>
  <c r="CC42" i="17"/>
  <c r="BR42" i="17"/>
  <c r="S42" i="17" s="1"/>
  <c r="BG42" i="17"/>
  <c r="R42" i="17" s="1"/>
  <c r="AT42" i="17"/>
  <c r="Q42" i="17" s="1"/>
  <c r="AD42" i="17"/>
  <c r="Z42" i="17"/>
  <c r="U42" i="17"/>
  <c r="T42" i="17"/>
  <c r="O42" i="17"/>
  <c r="N42" i="17"/>
  <c r="P42" i="17" s="1"/>
  <c r="V42" i="17" s="1"/>
  <c r="CC41" i="17"/>
  <c r="T41" i="17" s="1"/>
  <c r="BR41" i="17"/>
  <c r="BG41" i="17"/>
  <c r="R41" i="17" s="1"/>
  <c r="AT41" i="17"/>
  <c r="Q41" i="17" s="1"/>
  <c r="AD41" i="17"/>
  <c r="Z41" i="17"/>
  <c r="U41" i="17"/>
  <c r="S41" i="17"/>
  <c r="O41" i="17"/>
  <c r="N41" i="17"/>
  <c r="P41" i="17" s="1"/>
  <c r="CC40" i="17"/>
  <c r="T40" i="17" s="1"/>
  <c r="BR40" i="17"/>
  <c r="S40" i="17" s="1"/>
  <c r="BG40" i="17"/>
  <c r="AT40" i="17"/>
  <c r="Q40" i="17" s="1"/>
  <c r="AD40" i="17"/>
  <c r="O40" i="17" s="1"/>
  <c r="P40" i="17" s="1"/>
  <c r="V40" i="17" s="1"/>
  <c r="Z40" i="17"/>
  <c r="U40" i="17"/>
  <c r="R40" i="17"/>
  <c r="N40" i="17"/>
  <c r="CC39" i="17"/>
  <c r="T39" i="17" s="1"/>
  <c r="BR39" i="17"/>
  <c r="S39" i="17" s="1"/>
  <c r="BG39" i="17"/>
  <c r="R39" i="17" s="1"/>
  <c r="AT39" i="17"/>
  <c r="AD39" i="17"/>
  <c r="Z39" i="17"/>
  <c r="N39" i="17" s="1"/>
  <c r="P39" i="17" s="1"/>
  <c r="V39" i="17" s="1"/>
  <c r="U39" i="17"/>
  <c r="Q39" i="17"/>
  <c r="O39" i="17"/>
  <c r="CC38" i="17"/>
  <c r="T38" i="17" s="1"/>
  <c r="BR38" i="17"/>
  <c r="S38" i="17" s="1"/>
  <c r="BG38" i="17"/>
  <c r="R38" i="17" s="1"/>
  <c r="AT38" i="17"/>
  <c r="Q38" i="17" s="1"/>
  <c r="AD38" i="17"/>
  <c r="Z38" i="17"/>
  <c r="U38" i="17"/>
  <c r="O38" i="17"/>
  <c r="N38" i="17"/>
  <c r="P38" i="17" s="1"/>
  <c r="V38" i="17" s="1"/>
  <c r="CC37" i="17"/>
  <c r="T37" i="17" s="1"/>
  <c r="BR37" i="17"/>
  <c r="S37" i="17" s="1"/>
  <c r="BG37" i="17"/>
  <c r="R37" i="17" s="1"/>
  <c r="AT37" i="17"/>
  <c r="Q37" i="17" s="1"/>
  <c r="AD37" i="17"/>
  <c r="Z37" i="17"/>
  <c r="U37" i="17"/>
  <c r="O37" i="17"/>
  <c r="N37" i="17"/>
  <c r="P37" i="17" s="1"/>
  <c r="V37" i="17" s="1"/>
  <c r="CC36" i="17"/>
  <c r="BR36" i="17"/>
  <c r="S36" i="17" s="1"/>
  <c r="BG36" i="17"/>
  <c r="R36" i="17" s="1"/>
  <c r="AT36" i="17"/>
  <c r="Q36" i="17" s="1"/>
  <c r="AD36" i="17"/>
  <c r="O36" i="17" s="1"/>
  <c r="Z36" i="17"/>
  <c r="U36" i="17"/>
  <c r="T36" i="17"/>
  <c r="N36" i="17"/>
  <c r="CC35" i="17"/>
  <c r="BR35" i="17"/>
  <c r="S35" i="17" s="1"/>
  <c r="BG35" i="17"/>
  <c r="R35" i="17" s="1"/>
  <c r="AT35" i="17"/>
  <c r="Q35" i="17" s="1"/>
  <c r="AH35" i="17"/>
  <c r="AD35" i="17"/>
  <c r="O35" i="17" s="1"/>
  <c r="Z35" i="17"/>
  <c r="T35" i="17"/>
  <c r="N35" i="17"/>
  <c r="CC34" i="17"/>
  <c r="T34" i="17" s="1"/>
  <c r="BR34" i="17"/>
  <c r="BG34" i="17"/>
  <c r="R34" i="17" s="1"/>
  <c r="AT34" i="17"/>
  <c r="Q34" i="17" s="1"/>
  <c r="AD34" i="17"/>
  <c r="O34" i="17" s="1"/>
  <c r="Z34" i="17"/>
  <c r="N34" i="17" s="1"/>
  <c r="U34" i="17"/>
  <c r="S34" i="17"/>
  <c r="CC33" i="17"/>
  <c r="T33" i="17" s="1"/>
  <c r="BR33" i="17"/>
  <c r="S33" i="17" s="1"/>
  <c r="BG33" i="17"/>
  <c r="AT33" i="17"/>
  <c r="Q33" i="17" s="1"/>
  <c r="AD33" i="17"/>
  <c r="O33" i="17" s="1"/>
  <c r="Z33" i="17"/>
  <c r="N33" i="17" s="1"/>
  <c r="P33" i="17" s="1"/>
  <c r="V33" i="17" s="1"/>
  <c r="U33" i="17"/>
  <c r="R33" i="17"/>
  <c r="CC32" i="17"/>
  <c r="T32" i="17" s="1"/>
  <c r="BR32" i="17"/>
  <c r="S32" i="17" s="1"/>
  <c r="BG32" i="17"/>
  <c r="R32" i="17" s="1"/>
  <c r="AT32" i="17"/>
  <c r="AD32" i="17"/>
  <c r="O32" i="17" s="1"/>
  <c r="Z32" i="17"/>
  <c r="N32" i="17" s="1"/>
  <c r="U32" i="17"/>
  <c r="Q32" i="17"/>
  <c r="CC31" i="17"/>
  <c r="BR31" i="17"/>
  <c r="S31" i="17" s="1"/>
  <c r="BG31" i="17"/>
  <c r="R31" i="17" s="1"/>
  <c r="AT31" i="17"/>
  <c r="Q31" i="17" s="1"/>
  <c r="AD31" i="17"/>
  <c r="O31" i="17" s="1"/>
  <c r="Z31" i="17"/>
  <c r="N31" i="17" s="1"/>
  <c r="U31" i="17"/>
  <c r="T31" i="17"/>
  <c r="P31" i="17"/>
  <c r="V31" i="17" s="1"/>
  <c r="CC30" i="17"/>
  <c r="BR30" i="17"/>
  <c r="BG30" i="17"/>
  <c r="R30" i="17" s="1"/>
  <c r="AT30" i="17"/>
  <c r="Q30" i="17" s="1"/>
  <c r="AD30" i="17"/>
  <c r="Z30" i="17"/>
  <c r="N30" i="17" s="1"/>
  <c r="U30" i="17"/>
  <c r="T30" i="17"/>
  <c r="S30" i="17"/>
  <c r="O30" i="17"/>
  <c r="CC29" i="17"/>
  <c r="BR29" i="17"/>
  <c r="BG29" i="17"/>
  <c r="AT29" i="17"/>
  <c r="Q29" i="17" s="1"/>
  <c r="AD29" i="17"/>
  <c r="O29" i="17" s="1"/>
  <c r="Z29" i="17"/>
  <c r="U29" i="17"/>
  <c r="T29" i="17"/>
  <c r="S29" i="17"/>
  <c r="R29" i="17"/>
  <c r="N29" i="17"/>
  <c r="CC28" i="17"/>
  <c r="BR28" i="17"/>
  <c r="BG28" i="17"/>
  <c r="AT28" i="17"/>
  <c r="AD28" i="17"/>
  <c r="O28" i="17" s="1"/>
  <c r="Z28" i="17"/>
  <c r="N28" i="17" s="1"/>
  <c r="P28" i="17" s="1"/>
  <c r="U28" i="17"/>
  <c r="T28" i="17"/>
  <c r="S28" i="17"/>
  <c r="R28" i="17"/>
  <c r="Q28" i="17"/>
  <c r="CC27" i="17"/>
  <c r="T27" i="17" s="1"/>
  <c r="BR27" i="17"/>
  <c r="BG27" i="17"/>
  <c r="AT27" i="17"/>
  <c r="AD27" i="17"/>
  <c r="O27" i="17" s="1"/>
  <c r="Z27" i="17"/>
  <c r="N27" i="17" s="1"/>
  <c r="U27" i="17"/>
  <c r="S27" i="17"/>
  <c r="R27" i="17"/>
  <c r="Q27" i="17"/>
  <c r="CC26" i="17"/>
  <c r="BR26" i="17"/>
  <c r="S26" i="17" s="1"/>
  <c r="BG26" i="17"/>
  <c r="AT26" i="17"/>
  <c r="AD26" i="17"/>
  <c r="Z26" i="17"/>
  <c r="N26" i="17" s="1"/>
  <c r="P26" i="17" s="1"/>
  <c r="V26" i="17" s="1"/>
  <c r="U26" i="17"/>
  <c r="T26" i="17"/>
  <c r="R26" i="17"/>
  <c r="Q26" i="17"/>
  <c r="O26" i="17"/>
  <c r="CC25" i="17"/>
  <c r="BR25" i="17"/>
  <c r="BG25" i="17"/>
  <c r="R25" i="17" s="1"/>
  <c r="AT25" i="17"/>
  <c r="AD25" i="17"/>
  <c r="Z25" i="17"/>
  <c r="U25" i="17"/>
  <c r="T25" i="17"/>
  <c r="S25" i="17"/>
  <c r="Q25" i="17"/>
  <c r="O25" i="17"/>
  <c r="N25" i="17"/>
  <c r="P25" i="17" s="1"/>
  <c r="V25" i="17" s="1"/>
  <c r="CC24" i="17"/>
  <c r="BR24" i="17"/>
  <c r="BG24" i="17"/>
  <c r="AT24" i="17"/>
  <c r="Q24" i="17" s="1"/>
  <c r="AD24" i="17"/>
  <c r="Z24" i="17"/>
  <c r="U24" i="17"/>
  <c r="T24" i="17"/>
  <c r="S24" i="17"/>
  <c r="R24" i="17"/>
  <c r="O24" i="17"/>
  <c r="N24" i="17"/>
  <c r="P24" i="17" s="1"/>
  <c r="V24" i="17" s="1"/>
  <c r="CC23" i="17"/>
  <c r="T23" i="17" s="1"/>
  <c r="BR23" i="17"/>
  <c r="BG23" i="17"/>
  <c r="AT23" i="17"/>
  <c r="AD23" i="17"/>
  <c r="O23" i="17" s="1"/>
  <c r="P23" i="17" s="1"/>
  <c r="V23" i="17" s="1"/>
  <c r="Z23" i="17"/>
  <c r="U23" i="17"/>
  <c r="S23" i="17"/>
  <c r="R23" i="17"/>
  <c r="Q23" i="17"/>
  <c r="N23" i="17"/>
  <c r="CC22" i="17"/>
  <c r="T22" i="17" s="1"/>
  <c r="BR22" i="17"/>
  <c r="S22" i="17" s="1"/>
  <c r="BG22" i="17"/>
  <c r="AT22" i="17"/>
  <c r="AD22" i="17"/>
  <c r="Z22" i="17"/>
  <c r="N22" i="17" s="1"/>
  <c r="P22" i="17" s="1"/>
  <c r="V22" i="17" s="1"/>
  <c r="U22" i="17"/>
  <c r="R22" i="17"/>
  <c r="Q22" i="17"/>
  <c r="O22" i="17"/>
  <c r="CC21" i="17"/>
  <c r="T21" i="17" s="1"/>
  <c r="BR21" i="17"/>
  <c r="S21" i="17" s="1"/>
  <c r="BG21" i="17"/>
  <c r="R21" i="17" s="1"/>
  <c r="AT21" i="17"/>
  <c r="AD21" i="17"/>
  <c r="Z21" i="17"/>
  <c r="U21" i="17"/>
  <c r="Q21" i="17"/>
  <c r="O21" i="17"/>
  <c r="N21" i="17"/>
  <c r="P21" i="17" s="1"/>
  <c r="V21" i="17" s="1"/>
  <c r="CC20" i="17"/>
  <c r="T20" i="17" s="1"/>
  <c r="BR20" i="17"/>
  <c r="S20" i="17" s="1"/>
  <c r="BG20" i="17"/>
  <c r="R20" i="17" s="1"/>
  <c r="AT20" i="17"/>
  <c r="Q20" i="17" s="1"/>
  <c r="AD20" i="17"/>
  <c r="Z20" i="17"/>
  <c r="U20" i="17"/>
  <c r="O20" i="17"/>
  <c r="N20" i="17"/>
  <c r="P20" i="17" s="1"/>
  <c r="CC19" i="17"/>
  <c r="BR19" i="17"/>
  <c r="S19" i="17" s="1"/>
  <c r="BG19" i="17"/>
  <c r="R19" i="17" s="1"/>
  <c r="AT19" i="17"/>
  <c r="Q19" i="17" s="1"/>
  <c r="AD19" i="17"/>
  <c r="O19" i="17" s="1"/>
  <c r="Z19" i="17"/>
  <c r="U19" i="17"/>
  <c r="T19" i="17"/>
  <c r="N19" i="17"/>
  <c r="P19" i="17" s="1"/>
  <c r="V19" i="17" s="1"/>
  <c r="CC18" i="17"/>
  <c r="T18" i="17" s="1"/>
  <c r="BR18" i="17"/>
  <c r="BG18" i="17"/>
  <c r="R18" i="17" s="1"/>
  <c r="AT18" i="17"/>
  <c r="Q18" i="17" s="1"/>
  <c r="AD18" i="17"/>
  <c r="O18" i="17" s="1"/>
  <c r="Z18" i="17"/>
  <c r="N18" i="17" s="1"/>
  <c r="U18" i="17"/>
  <c r="S18" i="17"/>
  <c r="CC17" i="17"/>
  <c r="T17" i="17" s="1"/>
  <c r="BR17" i="17"/>
  <c r="S17" i="17" s="1"/>
  <c r="BG17" i="17"/>
  <c r="AT17" i="17"/>
  <c r="Q17" i="17" s="1"/>
  <c r="AD17" i="17"/>
  <c r="O17" i="17" s="1"/>
  <c r="Z17" i="17"/>
  <c r="N17" i="17" s="1"/>
  <c r="P17" i="17" s="1"/>
  <c r="V17" i="17" s="1"/>
  <c r="U17" i="17"/>
  <c r="R17" i="17"/>
  <c r="CC16" i="17"/>
  <c r="T16" i="17" s="1"/>
  <c r="BR16" i="17"/>
  <c r="S16" i="17" s="1"/>
  <c r="BG16" i="17"/>
  <c r="R16" i="17" s="1"/>
  <c r="AT16" i="17"/>
  <c r="AD16" i="17"/>
  <c r="O16" i="17" s="1"/>
  <c r="Z16" i="17"/>
  <c r="N16" i="17" s="1"/>
  <c r="U16" i="17"/>
  <c r="Q16" i="17"/>
  <c r="CC15" i="17"/>
  <c r="BR15" i="17"/>
  <c r="S15" i="17" s="1"/>
  <c r="BG15" i="17"/>
  <c r="R15" i="17" s="1"/>
  <c r="AT15" i="17"/>
  <c r="Q15" i="17" s="1"/>
  <c r="AD15" i="17"/>
  <c r="O15" i="17" s="1"/>
  <c r="Z15" i="17"/>
  <c r="N15" i="17" s="1"/>
  <c r="U15" i="17"/>
  <c r="T15" i="17"/>
  <c r="P15" i="17"/>
  <c r="V15" i="17" s="1"/>
  <c r="CC14" i="17"/>
  <c r="BR14" i="17"/>
  <c r="BG14" i="17"/>
  <c r="R14" i="17" s="1"/>
  <c r="AT14" i="17"/>
  <c r="Q14" i="17" s="1"/>
  <c r="AD14" i="17"/>
  <c r="Z14" i="17"/>
  <c r="N14" i="17" s="1"/>
  <c r="U14" i="17"/>
  <c r="T14" i="17"/>
  <c r="S14" i="17"/>
  <c r="O14" i="17"/>
  <c r="CC13" i="17"/>
  <c r="BR13" i="17"/>
  <c r="BG13" i="17"/>
  <c r="R13" i="17" s="1"/>
  <c r="AT13" i="17"/>
  <c r="Q13" i="17" s="1"/>
  <c r="AH13" i="17"/>
  <c r="AH49" i="17" s="1"/>
  <c r="AD13" i="17"/>
  <c r="Z13" i="17"/>
  <c r="N13" i="17" s="1"/>
  <c r="U13" i="17"/>
  <c r="T13" i="17"/>
  <c r="S13" i="17"/>
  <c r="O13" i="17"/>
  <c r="CC12" i="17"/>
  <c r="BR12" i="17"/>
  <c r="BG12" i="17"/>
  <c r="AT12" i="17"/>
  <c r="Q12" i="17" s="1"/>
  <c r="AD12" i="17"/>
  <c r="O12" i="17" s="1"/>
  <c r="Z12" i="17"/>
  <c r="U12" i="17"/>
  <c r="T12" i="17"/>
  <c r="S12" i="17"/>
  <c r="R12" i="17"/>
  <c r="N12" i="17"/>
  <c r="P12" i="17" s="1"/>
  <c r="V12" i="17" s="1"/>
  <c r="CC11" i="17"/>
  <c r="BR11" i="17"/>
  <c r="BG11" i="17"/>
  <c r="AT11" i="17"/>
  <c r="AD11" i="17"/>
  <c r="O11" i="17" s="1"/>
  <c r="Z11" i="17"/>
  <c r="N11" i="17" s="1"/>
  <c r="U11" i="17"/>
  <c r="T11" i="17"/>
  <c r="S11" i="17"/>
  <c r="R11" i="17"/>
  <c r="Q11" i="17"/>
  <c r="CC10" i="17"/>
  <c r="T10" i="17" s="1"/>
  <c r="BR10" i="17"/>
  <c r="BG10" i="17"/>
  <c r="AT10" i="17"/>
  <c r="AD10" i="17"/>
  <c r="O10" i="17" s="1"/>
  <c r="Z10" i="17"/>
  <c r="N10" i="17" s="1"/>
  <c r="P10" i="17" s="1"/>
  <c r="V10" i="17" s="1"/>
  <c r="U10" i="17"/>
  <c r="S10" i="17"/>
  <c r="R10" i="17"/>
  <c r="Q10" i="17"/>
  <c r="CC9" i="17"/>
  <c r="BR9" i="17"/>
  <c r="S9" i="17" s="1"/>
  <c r="BG9" i="17"/>
  <c r="AT9" i="17"/>
  <c r="AD9" i="17"/>
  <c r="Z9" i="17"/>
  <c r="N9" i="17" s="1"/>
  <c r="U9" i="17"/>
  <c r="T9" i="17"/>
  <c r="R9" i="17"/>
  <c r="Q9" i="17"/>
  <c r="P9" i="17"/>
  <c r="V9" i="17" s="1"/>
  <c r="O9" i="17"/>
  <c r="CC8" i="17"/>
  <c r="BR8" i="17"/>
  <c r="BG8" i="17"/>
  <c r="R8" i="17" s="1"/>
  <c r="AT8" i="17"/>
  <c r="AD8" i="17"/>
  <c r="Z8" i="17"/>
  <c r="U8" i="17"/>
  <c r="T8" i="17"/>
  <c r="S8" i="17"/>
  <c r="Q8" i="17"/>
  <c r="O8" i="17"/>
  <c r="N8" i="17"/>
  <c r="P8" i="17" s="1"/>
  <c r="V8" i="17" s="1"/>
  <c r="CC7" i="17"/>
  <c r="BR7" i="17"/>
  <c r="BG7" i="17"/>
  <c r="AT7" i="17"/>
  <c r="Q7" i="17" s="1"/>
  <c r="AD7" i="17"/>
  <c r="Z7" i="17"/>
  <c r="U7" i="17"/>
  <c r="T7" i="17"/>
  <c r="S7" i="17"/>
  <c r="R7" i="17"/>
  <c r="O7" i="17"/>
  <c r="N7" i="17"/>
  <c r="P7" i="17" s="1"/>
  <c r="CC6" i="17"/>
  <c r="T6" i="17" s="1"/>
  <c r="BR6" i="17"/>
  <c r="BG6" i="17"/>
  <c r="AT6" i="17"/>
  <c r="AD6" i="17"/>
  <c r="O6" i="17" s="1"/>
  <c r="P6" i="17" s="1"/>
  <c r="V6" i="17" s="1"/>
  <c r="Z6" i="17"/>
  <c r="U6" i="17"/>
  <c r="S6" i="17"/>
  <c r="R6" i="17"/>
  <c r="Q6" i="17"/>
  <c r="N6" i="17"/>
  <c r="CC5" i="17"/>
  <c r="BR5" i="17"/>
  <c r="BG5" i="17"/>
  <c r="AT5" i="17"/>
  <c r="AD5" i="17"/>
  <c r="Z5" i="17"/>
  <c r="U5" i="17"/>
  <c r="R5" i="17"/>
  <c r="Q5" i="17"/>
  <c r="O5" i="17"/>
  <c r="AG3" i="17"/>
  <c r="AF3" i="17"/>
  <c r="AE3" i="17"/>
  <c r="AC3" i="17"/>
  <c r="Y3" i="17"/>
  <c r="J54" i="16"/>
  <c r="AV53" i="16" s="1"/>
  <c r="BN53" i="16"/>
  <c r="BD53" i="16"/>
  <c r="BA53" i="16"/>
  <c r="AL53" i="16"/>
  <c r="AB53" i="16"/>
  <c r="AA53" i="16"/>
  <c r="CB52" i="16"/>
  <c r="BU52" i="16"/>
  <c r="BT52" i="16"/>
  <c r="BS52" i="16"/>
  <c r="BQ52" i="16"/>
  <c r="BN52" i="16"/>
  <c r="BI52" i="16"/>
  <c r="BI53" i="16" s="1"/>
  <c r="BH52" i="16"/>
  <c r="BH53" i="16" s="1"/>
  <c r="BD52" i="16"/>
  <c r="BA52" i="16"/>
  <c r="AV52" i="16"/>
  <c r="AU52" i="16"/>
  <c r="AL52" i="16"/>
  <c r="AK52" i="16"/>
  <c r="AJ52" i="16"/>
  <c r="AI52" i="16"/>
  <c r="AH52" i="16"/>
  <c r="AG52" i="16"/>
  <c r="AF52" i="16"/>
  <c r="AF53" i="16" s="1"/>
  <c r="AE52" i="16"/>
  <c r="AE53" i="16" s="1"/>
  <c r="AC52" i="16"/>
  <c r="AC53" i="16" s="1"/>
  <c r="AB52" i="16"/>
  <c r="AA52" i="16"/>
  <c r="Y52" i="16"/>
  <c r="X52" i="16"/>
  <c r="W52" i="16"/>
  <c r="W53" i="16" s="1"/>
  <c r="CB51" i="16"/>
  <c r="BU51" i="16"/>
  <c r="BT51" i="16"/>
  <c r="BS51" i="16"/>
  <c r="BQ51" i="16"/>
  <c r="BN51" i="16"/>
  <c r="BI51" i="16"/>
  <c r="BH51" i="16"/>
  <c r="BD51" i="16"/>
  <c r="BA51" i="16"/>
  <c r="AV51" i="16"/>
  <c r="AU51" i="16"/>
  <c r="AL51" i="16"/>
  <c r="AK51" i="16"/>
  <c r="AJ51" i="16"/>
  <c r="AI51" i="16"/>
  <c r="AG51" i="16"/>
  <c r="AF51" i="16"/>
  <c r="AE51" i="16"/>
  <c r="AC51" i="16"/>
  <c r="AB51" i="16"/>
  <c r="AA51" i="16"/>
  <c r="Y51" i="16"/>
  <c r="X51" i="16"/>
  <c r="W51" i="16"/>
  <c r="CB50" i="16"/>
  <c r="BU50" i="16"/>
  <c r="BT50" i="16"/>
  <c r="BS50" i="16"/>
  <c r="BQ50" i="16"/>
  <c r="BN50" i="16"/>
  <c r="BI50" i="16"/>
  <c r="BH50" i="16"/>
  <c r="BD50" i="16"/>
  <c r="BA50" i="16"/>
  <c r="AV50" i="16"/>
  <c r="AU50" i="16"/>
  <c r="AL50" i="16"/>
  <c r="AK50" i="16"/>
  <c r="AJ50" i="16"/>
  <c r="AI50" i="16"/>
  <c r="AG50" i="16"/>
  <c r="AF50" i="16"/>
  <c r="AE50" i="16"/>
  <c r="AC50" i="16"/>
  <c r="AB50" i="16"/>
  <c r="AA50" i="16"/>
  <c r="Y50" i="16"/>
  <c r="X50" i="16"/>
  <c r="W50" i="16"/>
  <c r="CB49" i="16"/>
  <c r="BU49" i="16"/>
  <c r="BT49" i="16"/>
  <c r="BS49" i="16"/>
  <c r="BQ49" i="16"/>
  <c r="BN49" i="16"/>
  <c r="BI49" i="16"/>
  <c r="BH49" i="16"/>
  <c r="BD49" i="16"/>
  <c r="BA49" i="16"/>
  <c r="AV49" i="16"/>
  <c r="AU49" i="16"/>
  <c r="AL49" i="16"/>
  <c r="AK49" i="16"/>
  <c r="AJ49" i="16"/>
  <c r="AI49" i="16"/>
  <c r="AH49" i="16"/>
  <c r="AG49" i="16"/>
  <c r="AF49" i="16"/>
  <c r="AE49" i="16"/>
  <c r="AC49" i="16"/>
  <c r="AB49" i="16"/>
  <c r="AA49" i="16"/>
  <c r="Y49" i="16"/>
  <c r="X49" i="16"/>
  <c r="W49" i="16"/>
  <c r="CC44" i="16"/>
  <c r="BR44" i="16"/>
  <c r="BG44" i="16"/>
  <c r="R44" i="16" s="1"/>
  <c r="AT44" i="16"/>
  <c r="AD44" i="16"/>
  <c r="Z44" i="16"/>
  <c r="N44" i="16" s="1"/>
  <c r="P44" i="16" s="1"/>
  <c r="U44" i="16"/>
  <c r="T44" i="16"/>
  <c r="S44" i="16"/>
  <c r="Q44" i="16"/>
  <c r="O44" i="16"/>
  <c r="CC43" i="16"/>
  <c r="BR43" i="16"/>
  <c r="BG43" i="16"/>
  <c r="R43" i="16" s="1"/>
  <c r="AT43" i="16"/>
  <c r="Q43" i="16" s="1"/>
  <c r="AH43" i="16"/>
  <c r="AD43" i="16"/>
  <c r="Z43" i="16"/>
  <c r="N43" i="16" s="1"/>
  <c r="U43" i="16"/>
  <c r="T43" i="16"/>
  <c r="S43" i="16"/>
  <c r="O43" i="16"/>
  <c r="CC42" i="16"/>
  <c r="BR42" i="16"/>
  <c r="BG42" i="16"/>
  <c r="AT42" i="16"/>
  <c r="Q42" i="16" s="1"/>
  <c r="AD42" i="16"/>
  <c r="Z42" i="16"/>
  <c r="U42" i="16"/>
  <c r="T42" i="16"/>
  <c r="S42" i="16"/>
  <c r="R42" i="16"/>
  <c r="O42" i="16"/>
  <c r="N42" i="16"/>
  <c r="P42" i="16" s="1"/>
  <c r="CC41" i="16"/>
  <c r="BR41" i="16"/>
  <c r="BG41" i="16"/>
  <c r="AT41" i="16"/>
  <c r="AD41" i="16"/>
  <c r="O41" i="16" s="1"/>
  <c r="Z41" i="16"/>
  <c r="U41" i="16"/>
  <c r="T41" i="16"/>
  <c r="S41" i="16"/>
  <c r="R41" i="16"/>
  <c r="Q41" i="16"/>
  <c r="N41" i="16"/>
  <c r="CC40" i="16"/>
  <c r="T40" i="16" s="1"/>
  <c r="BR40" i="16"/>
  <c r="BG40" i="16"/>
  <c r="AT40" i="16"/>
  <c r="AD40" i="16"/>
  <c r="O40" i="16" s="1"/>
  <c r="Z40" i="16"/>
  <c r="N40" i="16" s="1"/>
  <c r="P40" i="16" s="1"/>
  <c r="V40" i="16" s="1"/>
  <c r="U40" i="16"/>
  <c r="S40" i="16"/>
  <c r="R40" i="16"/>
  <c r="Q40" i="16"/>
  <c r="CC39" i="16"/>
  <c r="BR39" i="16"/>
  <c r="S39" i="16" s="1"/>
  <c r="BG39" i="16"/>
  <c r="AT39" i="16"/>
  <c r="AD39" i="16"/>
  <c r="Z39" i="16"/>
  <c r="N39" i="16" s="1"/>
  <c r="U39" i="16"/>
  <c r="T39" i="16"/>
  <c r="R39" i="16"/>
  <c r="Q39" i="16"/>
  <c r="P39" i="16"/>
  <c r="V39" i="16" s="1"/>
  <c r="O39" i="16"/>
  <c r="CC38" i="16"/>
  <c r="T38" i="16" s="1"/>
  <c r="BR38" i="16"/>
  <c r="BG38" i="16"/>
  <c r="R38" i="16" s="1"/>
  <c r="AT38" i="16"/>
  <c r="AD38" i="16"/>
  <c r="Z38" i="16"/>
  <c r="U38" i="16"/>
  <c r="S38" i="16"/>
  <c r="Q38" i="16"/>
  <c r="O38" i="16"/>
  <c r="N38" i="16"/>
  <c r="P38" i="16" s="1"/>
  <c r="CC37" i="16"/>
  <c r="BR37" i="16"/>
  <c r="BG37" i="16"/>
  <c r="AT37" i="16"/>
  <c r="Q37" i="16" s="1"/>
  <c r="AH37" i="16"/>
  <c r="AD37" i="16"/>
  <c r="Z37" i="16"/>
  <c r="U37" i="16"/>
  <c r="T37" i="16"/>
  <c r="S37" i="16"/>
  <c r="R37" i="16"/>
  <c r="O37" i="16"/>
  <c r="N37" i="16"/>
  <c r="P37" i="16" s="1"/>
  <c r="V37" i="16" s="1"/>
  <c r="CC36" i="16"/>
  <c r="BR36" i="16"/>
  <c r="BG36" i="16"/>
  <c r="AT36" i="16"/>
  <c r="Q36" i="16" s="1"/>
  <c r="AH36" i="16"/>
  <c r="AD36" i="16"/>
  <c r="Z36" i="16"/>
  <c r="U36" i="16"/>
  <c r="T36" i="16"/>
  <c r="S36" i="16"/>
  <c r="R36" i="16"/>
  <c r="O36" i="16"/>
  <c r="N36" i="16"/>
  <c r="P36" i="16" s="1"/>
  <c r="V36" i="16" s="1"/>
  <c r="CC35" i="16"/>
  <c r="BR35" i="16"/>
  <c r="BG35" i="16"/>
  <c r="AT35" i="16"/>
  <c r="Q35" i="16" s="1"/>
  <c r="AH35" i="16"/>
  <c r="AD35" i="16"/>
  <c r="Z35" i="16"/>
  <c r="U35" i="16"/>
  <c r="T35" i="16"/>
  <c r="S35" i="16"/>
  <c r="R35" i="16"/>
  <c r="O35" i="16"/>
  <c r="N35" i="16"/>
  <c r="P35" i="16" s="1"/>
  <c r="V35" i="16" s="1"/>
  <c r="CC34" i="16"/>
  <c r="BR34" i="16"/>
  <c r="BG34" i="16"/>
  <c r="AT34" i="16"/>
  <c r="Q34" i="16" s="1"/>
  <c r="AH34" i="16"/>
  <c r="AD34" i="16"/>
  <c r="Z34" i="16"/>
  <c r="U34" i="16"/>
  <c r="T34" i="16"/>
  <c r="S34" i="16"/>
  <c r="R34" i="16"/>
  <c r="O34" i="16"/>
  <c r="N34" i="16"/>
  <c r="P34" i="16" s="1"/>
  <c r="CC33" i="16"/>
  <c r="BR33" i="16"/>
  <c r="S33" i="16" s="1"/>
  <c r="BG33" i="16"/>
  <c r="AT33" i="16"/>
  <c r="Q33" i="16" s="1"/>
  <c r="AD33" i="16"/>
  <c r="Z33" i="16"/>
  <c r="U33" i="16"/>
  <c r="T33" i="16"/>
  <c r="R33" i="16"/>
  <c r="O33" i="16"/>
  <c r="N33" i="16"/>
  <c r="P33" i="16" s="1"/>
  <c r="CC32" i="16"/>
  <c r="T32" i="16" s="1"/>
  <c r="BR32" i="16"/>
  <c r="BG32" i="16"/>
  <c r="R32" i="16" s="1"/>
  <c r="AT32" i="16"/>
  <c r="AD32" i="16"/>
  <c r="O32" i="16" s="1"/>
  <c r="Z32" i="16"/>
  <c r="U32" i="16"/>
  <c r="S32" i="16"/>
  <c r="Q32" i="16"/>
  <c r="N32" i="16"/>
  <c r="P32" i="16" s="1"/>
  <c r="V32" i="16" s="1"/>
  <c r="CC31" i="16"/>
  <c r="T31" i="16" s="1"/>
  <c r="BR31" i="16"/>
  <c r="S31" i="16" s="1"/>
  <c r="BG31" i="16"/>
  <c r="AT31" i="16"/>
  <c r="Q31" i="16" s="1"/>
  <c r="AD31" i="16"/>
  <c r="Z31" i="16"/>
  <c r="N31" i="16" s="1"/>
  <c r="P31" i="16" s="1"/>
  <c r="V31" i="16" s="1"/>
  <c r="U31" i="16"/>
  <c r="R31" i="16"/>
  <c r="O31" i="16"/>
  <c r="CC30" i="16"/>
  <c r="T30" i="16" s="1"/>
  <c r="BR30" i="16"/>
  <c r="S30" i="16" s="1"/>
  <c r="BG30" i="16"/>
  <c r="R30" i="16" s="1"/>
  <c r="V30" i="16" s="1"/>
  <c r="AT30" i="16"/>
  <c r="AD30" i="16"/>
  <c r="Z30" i="16"/>
  <c r="U30" i="16"/>
  <c r="Q30" i="16"/>
  <c r="O30" i="16"/>
  <c r="N30" i="16"/>
  <c r="P30" i="16" s="1"/>
  <c r="CC29" i="16"/>
  <c r="T29" i="16" s="1"/>
  <c r="BR29" i="16"/>
  <c r="S29" i="16" s="1"/>
  <c r="BG29" i="16"/>
  <c r="R29" i="16" s="1"/>
  <c r="AT29" i="16"/>
  <c r="Q29" i="16" s="1"/>
  <c r="AD29" i="16"/>
  <c r="O29" i="16" s="1"/>
  <c r="Z29" i="16"/>
  <c r="U29" i="16"/>
  <c r="N29" i="16"/>
  <c r="P29" i="16" s="1"/>
  <c r="V29" i="16" s="1"/>
  <c r="CC28" i="16"/>
  <c r="BR28" i="16"/>
  <c r="S28" i="16" s="1"/>
  <c r="BG28" i="16"/>
  <c r="R28" i="16" s="1"/>
  <c r="AT28" i="16"/>
  <c r="Q28" i="16" s="1"/>
  <c r="AD28" i="16"/>
  <c r="O28" i="16" s="1"/>
  <c r="Z28" i="16"/>
  <c r="N28" i="16" s="1"/>
  <c r="P28" i="16" s="1"/>
  <c r="V28" i="16" s="1"/>
  <c r="U28" i="16"/>
  <c r="T28" i="16"/>
  <c r="CC27" i="16"/>
  <c r="T27" i="16" s="1"/>
  <c r="BR27" i="16"/>
  <c r="BG27" i="16"/>
  <c r="R27" i="16" s="1"/>
  <c r="AT27" i="16"/>
  <c r="Q27" i="16" s="1"/>
  <c r="AD27" i="16"/>
  <c r="O27" i="16" s="1"/>
  <c r="Z27" i="16"/>
  <c r="N27" i="16" s="1"/>
  <c r="P27" i="16" s="1"/>
  <c r="U27" i="16"/>
  <c r="S27" i="16"/>
  <c r="CC26" i="16"/>
  <c r="BR26" i="16"/>
  <c r="S26" i="16" s="1"/>
  <c r="BG26" i="16"/>
  <c r="AT26" i="16"/>
  <c r="Q26" i="16" s="1"/>
  <c r="AD26" i="16"/>
  <c r="O26" i="16" s="1"/>
  <c r="Z26" i="16"/>
  <c r="N26" i="16" s="1"/>
  <c r="P26" i="16" s="1"/>
  <c r="V26" i="16" s="1"/>
  <c r="U26" i="16"/>
  <c r="T26" i="16"/>
  <c r="R26" i="16"/>
  <c r="CC25" i="16"/>
  <c r="BR25" i="16"/>
  <c r="BG25" i="16"/>
  <c r="AT25" i="16"/>
  <c r="Q25" i="16" s="1"/>
  <c r="AH25" i="16"/>
  <c r="U25" i="16" s="1"/>
  <c r="AD25" i="16"/>
  <c r="O25" i="16" s="1"/>
  <c r="Z25" i="16"/>
  <c r="N25" i="16" s="1"/>
  <c r="T25" i="16"/>
  <c r="S25" i="16"/>
  <c r="R25" i="16"/>
  <c r="CC24" i="16"/>
  <c r="T24" i="16" s="1"/>
  <c r="BR24" i="16"/>
  <c r="BG24" i="16"/>
  <c r="R24" i="16" s="1"/>
  <c r="AT24" i="16"/>
  <c r="AD24" i="16"/>
  <c r="O24" i="16" s="1"/>
  <c r="Z24" i="16"/>
  <c r="N24" i="16" s="1"/>
  <c r="P24" i="16" s="1"/>
  <c r="V24" i="16"/>
  <c r="U24" i="16"/>
  <c r="S24" i="16"/>
  <c r="Q24" i="16"/>
  <c r="CC23" i="16"/>
  <c r="BR23" i="16"/>
  <c r="S23" i="16" s="1"/>
  <c r="BG23" i="16"/>
  <c r="AT23" i="16"/>
  <c r="Q23" i="16" s="1"/>
  <c r="AD23" i="16"/>
  <c r="O23" i="16" s="1"/>
  <c r="Z23" i="16"/>
  <c r="N23" i="16" s="1"/>
  <c r="P23" i="16" s="1"/>
  <c r="V23" i="16" s="1"/>
  <c r="U23" i="16"/>
  <c r="T23" i="16"/>
  <c r="R23" i="16"/>
  <c r="CC22" i="16"/>
  <c r="BR22" i="16"/>
  <c r="BG22" i="16"/>
  <c r="R22" i="16" s="1"/>
  <c r="AT22" i="16"/>
  <c r="AD22" i="16"/>
  <c r="Z22" i="16"/>
  <c r="N22" i="16" s="1"/>
  <c r="U22" i="16"/>
  <c r="T22" i="16"/>
  <c r="S22" i="16"/>
  <c r="Q22" i="16"/>
  <c r="O22" i="16"/>
  <c r="CC21" i="16"/>
  <c r="BR21" i="16"/>
  <c r="BG21" i="16"/>
  <c r="AT21" i="16"/>
  <c r="Q21" i="16" s="1"/>
  <c r="AH21" i="16"/>
  <c r="AD21" i="16"/>
  <c r="Z21" i="16"/>
  <c r="N21" i="16" s="1"/>
  <c r="U21" i="16"/>
  <c r="T21" i="16"/>
  <c r="S21" i="16"/>
  <c r="R21" i="16"/>
  <c r="O21" i="16"/>
  <c r="CC20" i="16"/>
  <c r="BR20" i="16"/>
  <c r="BG20" i="16"/>
  <c r="AT20" i="16"/>
  <c r="Q20" i="16" s="1"/>
  <c r="AH20" i="16"/>
  <c r="AD20" i="16"/>
  <c r="Z20" i="16"/>
  <c r="N20" i="16" s="1"/>
  <c r="P20" i="16" s="1"/>
  <c r="V20" i="16" s="1"/>
  <c r="U20" i="16"/>
  <c r="T20" i="16"/>
  <c r="S20" i="16"/>
  <c r="R20" i="16"/>
  <c r="O20" i="16"/>
  <c r="CC19" i="16"/>
  <c r="BR19" i="16"/>
  <c r="BG19" i="16"/>
  <c r="AT19" i="16"/>
  <c r="Q19" i="16" s="1"/>
  <c r="AH19" i="16"/>
  <c r="AD19" i="16"/>
  <c r="Z19" i="16"/>
  <c r="N19" i="16" s="1"/>
  <c r="P19" i="16" s="1"/>
  <c r="V19" i="16" s="1"/>
  <c r="U19" i="16"/>
  <c r="T19" i="16"/>
  <c r="S19" i="16"/>
  <c r="R19" i="16"/>
  <c r="O19" i="16"/>
  <c r="CC18" i="16"/>
  <c r="BR18" i="16"/>
  <c r="BG18" i="16"/>
  <c r="AT18" i="16"/>
  <c r="Q18" i="16" s="1"/>
  <c r="AD18" i="16"/>
  <c r="Z18" i="16"/>
  <c r="U18" i="16"/>
  <c r="T18" i="16"/>
  <c r="S18" i="16"/>
  <c r="R18" i="16"/>
  <c r="O18" i="16"/>
  <c r="N18" i="16"/>
  <c r="P18" i="16" s="1"/>
  <c r="V18" i="16" s="1"/>
  <c r="CC17" i="16"/>
  <c r="BR17" i="16"/>
  <c r="BG17" i="16"/>
  <c r="AT17" i="16"/>
  <c r="AD17" i="16"/>
  <c r="O17" i="16" s="1"/>
  <c r="Z17" i="16"/>
  <c r="U17" i="16"/>
  <c r="T17" i="16"/>
  <c r="S17" i="16"/>
  <c r="R17" i="16"/>
  <c r="Q17" i="16"/>
  <c r="N17" i="16"/>
  <c r="P17" i="16" s="1"/>
  <c r="V17" i="16" s="1"/>
  <c r="CC16" i="16"/>
  <c r="T16" i="16" s="1"/>
  <c r="BR16" i="16"/>
  <c r="BG16" i="16"/>
  <c r="AT16" i="16"/>
  <c r="AH16" i="16"/>
  <c r="AD16" i="16"/>
  <c r="O16" i="16" s="1"/>
  <c r="Z16" i="16"/>
  <c r="U16" i="16"/>
  <c r="S16" i="16"/>
  <c r="R16" i="16"/>
  <c r="Q16" i="16"/>
  <c r="N16" i="16"/>
  <c r="CC15" i="16"/>
  <c r="T15" i="16" s="1"/>
  <c r="BR15" i="16"/>
  <c r="BG15" i="16"/>
  <c r="AT15" i="16"/>
  <c r="AH15" i="16"/>
  <c r="AD15" i="16"/>
  <c r="O15" i="16" s="1"/>
  <c r="Z15" i="16"/>
  <c r="U15" i="16"/>
  <c r="S15" i="16"/>
  <c r="R15" i="16"/>
  <c r="Q15" i="16"/>
  <c r="N15" i="16"/>
  <c r="CC14" i="16"/>
  <c r="T14" i="16" s="1"/>
  <c r="BR14" i="16"/>
  <c r="BG14" i="16"/>
  <c r="AT14" i="16"/>
  <c r="AD14" i="16"/>
  <c r="Z14" i="16"/>
  <c r="N14" i="16" s="1"/>
  <c r="P14" i="16" s="1"/>
  <c r="U14" i="16"/>
  <c r="S14" i="16"/>
  <c r="R14" i="16"/>
  <c r="Q14" i="16"/>
  <c r="O14" i="16"/>
  <c r="CC13" i="16"/>
  <c r="BR13" i="16"/>
  <c r="S13" i="16" s="1"/>
  <c r="BG13" i="16"/>
  <c r="AT13" i="16"/>
  <c r="AD13" i="16"/>
  <c r="Z13" i="16"/>
  <c r="U13" i="16"/>
  <c r="T13" i="16"/>
  <c r="R13" i="16"/>
  <c r="Q13" i="16"/>
  <c r="P13" i="16"/>
  <c r="O13" i="16"/>
  <c r="N13" i="16"/>
  <c r="CC12" i="16"/>
  <c r="T12" i="16" s="1"/>
  <c r="BR12" i="16"/>
  <c r="BG12" i="16"/>
  <c r="R12" i="16" s="1"/>
  <c r="AT12" i="16"/>
  <c r="AD12" i="16"/>
  <c r="Z12" i="16"/>
  <c r="U12" i="16"/>
  <c r="S12" i="16"/>
  <c r="Q12" i="16"/>
  <c r="O12" i="16"/>
  <c r="P12" i="16" s="1"/>
  <c r="V12" i="16" s="1"/>
  <c r="N12" i="16"/>
  <c r="CC11" i="16"/>
  <c r="BR11" i="16"/>
  <c r="S11" i="16" s="1"/>
  <c r="BG11" i="16"/>
  <c r="AT11" i="16"/>
  <c r="Q11" i="16" s="1"/>
  <c r="AD11" i="16"/>
  <c r="Z11" i="16"/>
  <c r="U11" i="16"/>
  <c r="T11" i="16"/>
  <c r="R11" i="16"/>
  <c r="O11" i="16"/>
  <c r="N11" i="16"/>
  <c r="P11" i="16" s="1"/>
  <c r="V11" i="16" s="1"/>
  <c r="CC10" i="16"/>
  <c r="T10" i="16" s="1"/>
  <c r="BR10" i="16"/>
  <c r="BG10" i="16"/>
  <c r="R10" i="16" s="1"/>
  <c r="AT10" i="16"/>
  <c r="AD10" i="16"/>
  <c r="O10" i="16" s="1"/>
  <c r="Z10" i="16"/>
  <c r="U10" i="16"/>
  <c r="S10" i="16"/>
  <c r="Q10" i="16"/>
  <c r="N10" i="16"/>
  <c r="P10" i="16" s="1"/>
  <c r="V10" i="16" s="1"/>
  <c r="CC9" i="16"/>
  <c r="T9" i="16" s="1"/>
  <c r="BR9" i="16"/>
  <c r="S9" i="16" s="1"/>
  <c r="BG9" i="16"/>
  <c r="AT9" i="16"/>
  <c r="Q9" i="16" s="1"/>
  <c r="AD9" i="16"/>
  <c r="Z9" i="16"/>
  <c r="N9" i="16" s="1"/>
  <c r="P9" i="16" s="1"/>
  <c r="U9" i="16"/>
  <c r="R9" i="16"/>
  <c r="O9" i="16"/>
  <c r="CC8" i="16"/>
  <c r="T8" i="16" s="1"/>
  <c r="BR8" i="16"/>
  <c r="S8" i="16" s="1"/>
  <c r="BG8" i="16"/>
  <c r="R8" i="16" s="1"/>
  <c r="AT8" i="16"/>
  <c r="AD8" i="16"/>
  <c r="Z8" i="16"/>
  <c r="U8" i="16"/>
  <c r="Q8" i="16"/>
  <c r="O8" i="16"/>
  <c r="N8" i="16"/>
  <c r="P8" i="16" s="1"/>
  <c r="V8" i="16" s="1"/>
  <c r="CC7" i="16"/>
  <c r="T7" i="16" s="1"/>
  <c r="BR7" i="16"/>
  <c r="S7" i="16" s="1"/>
  <c r="BG7" i="16"/>
  <c r="R7" i="16" s="1"/>
  <c r="AT7" i="16"/>
  <c r="Q7" i="16" s="1"/>
  <c r="AD7" i="16"/>
  <c r="O7" i="16" s="1"/>
  <c r="Z7" i="16"/>
  <c r="U7" i="16"/>
  <c r="N7" i="16"/>
  <c r="P7" i="16" s="1"/>
  <c r="CC6" i="16"/>
  <c r="T6" i="16" s="1"/>
  <c r="BR6" i="16"/>
  <c r="S6" i="16" s="1"/>
  <c r="BG6" i="16"/>
  <c r="R6" i="16" s="1"/>
  <c r="AT6" i="16"/>
  <c r="Q6" i="16" s="1"/>
  <c r="AH6" i="16"/>
  <c r="AH51" i="16" s="1"/>
  <c r="AD6" i="16"/>
  <c r="AD50" i="16" s="1"/>
  <c r="Z6" i="16"/>
  <c r="U6" i="16"/>
  <c r="N6" i="16"/>
  <c r="CC5" i="16"/>
  <c r="BR5" i="16"/>
  <c r="BR52" i="16" s="1"/>
  <c r="BG5" i="16"/>
  <c r="AT5" i="16"/>
  <c r="Z5" i="16"/>
  <c r="U5" i="16"/>
  <c r="S5" i="16"/>
  <c r="O5" i="16"/>
  <c r="AG3" i="16"/>
  <c r="AF3" i="16"/>
  <c r="AE3" i="16"/>
  <c r="AC3" i="16"/>
  <c r="Y3" i="16"/>
  <c r="J54" i="15"/>
  <c r="BS53" i="15"/>
  <c r="CB52" i="15"/>
  <c r="BU52" i="15"/>
  <c r="BT52" i="15"/>
  <c r="BS52" i="15"/>
  <c r="BQ52" i="15"/>
  <c r="BN52" i="15"/>
  <c r="BI52" i="15"/>
  <c r="BH52" i="15"/>
  <c r="BD52" i="15"/>
  <c r="BA52" i="15"/>
  <c r="AV52" i="15"/>
  <c r="AU52" i="15"/>
  <c r="AL52" i="15"/>
  <c r="AK52" i="15"/>
  <c r="AJ52" i="15"/>
  <c r="AI52" i="15"/>
  <c r="AG52" i="15"/>
  <c r="AF52" i="15"/>
  <c r="AE52" i="15"/>
  <c r="AC52" i="15"/>
  <c r="AB52" i="15"/>
  <c r="AA52" i="15"/>
  <c r="Y52" i="15"/>
  <c r="X52" i="15"/>
  <c r="W52" i="15"/>
  <c r="CB51" i="15"/>
  <c r="BU51" i="15"/>
  <c r="BT51" i="15"/>
  <c r="BS51" i="15"/>
  <c r="BQ51" i="15"/>
  <c r="BN51" i="15"/>
  <c r="BI51" i="15"/>
  <c r="BH51" i="15"/>
  <c r="BD51" i="15"/>
  <c r="BA51" i="15"/>
  <c r="AV51" i="15"/>
  <c r="AU51" i="15"/>
  <c r="AL51" i="15"/>
  <c r="AK51" i="15"/>
  <c r="AJ51" i="15"/>
  <c r="AI51" i="15"/>
  <c r="AG51" i="15"/>
  <c r="AF51" i="15"/>
  <c r="AE51" i="15"/>
  <c r="AC51" i="15"/>
  <c r="AB51" i="15"/>
  <c r="AA51" i="15"/>
  <c r="Y51" i="15"/>
  <c r="X51" i="15"/>
  <c r="W51" i="15"/>
  <c r="CB50" i="15"/>
  <c r="BU50" i="15"/>
  <c r="BT50" i="15"/>
  <c r="BS50" i="15"/>
  <c r="BQ50" i="15"/>
  <c r="BN50" i="15"/>
  <c r="BI50" i="15"/>
  <c r="BH50" i="15"/>
  <c r="BG50" i="15"/>
  <c r="BD50" i="15"/>
  <c r="BA50" i="15"/>
  <c r="AV50" i="15"/>
  <c r="AU50" i="15"/>
  <c r="AL50" i="15"/>
  <c r="AK50" i="15"/>
  <c r="AJ50" i="15"/>
  <c r="AI50" i="15"/>
  <c r="AG50" i="15"/>
  <c r="AF50" i="15"/>
  <c r="AE50" i="15"/>
  <c r="AC50" i="15"/>
  <c r="AB50" i="15"/>
  <c r="AA50" i="15"/>
  <c r="Y50" i="15"/>
  <c r="X50" i="15"/>
  <c r="W50" i="15"/>
  <c r="CB49" i="15"/>
  <c r="BU49" i="15"/>
  <c r="BT49" i="15"/>
  <c r="BS49" i="15"/>
  <c r="BQ49" i="15"/>
  <c r="BN49" i="15"/>
  <c r="BI49" i="15"/>
  <c r="BH49" i="15"/>
  <c r="BD49" i="15"/>
  <c r="BA49" i="15"/>
  <c r="AV49" i="15"/>
  <c r="AU49" i="15"/>
  <c r="AL49" i="15"/>
  <c r="AK49" i="15"/>
  <c r="AJ49" i="15"/>
  <c r="AI49" i="15"/>
  <c r="AG49" i="15"/>
  <c r="AF49" i="15"/>
  <c r="AE49" i="15"/>
  <c r="AC49" i="15"/>
  <c r="AB49" i="15"/>
  <c r="AA49" i="15"/>
  <c r="Y49" i="15"/>
  <c r="X49" i="15"/>
  <c r="W49" i="15"/>
  <c r="CC33" i="15"/>
  <c r="BR33" i="15"/>
  <c r="S33" i="15" s="1"/>
  <c r="BG33" i="15"/>
  <c r="AT33" i="15"/>
  <c r="AD33" i="15"/>
  <c r="Z33" i="15"/>
  <c r="N33" i="15" s="1"/>
  <c r="U33" i="15"/>
  <c r="T33" i="15"/>
  <c r="R33" i="15"/>
  <c r="Q33" i="15"/>
  <c r="P33" i="15"/>
  <c r="O33" i="15"/>
  <c r="CC32" i="15"/>
  <c r="BR32" i="15"/>
  <c r="S32" i="15" s="1"/>
  <c r="BG32" i="15"/>
  <c r="R32" i="15" s="1"/>
  <c r="AD32" i="15"/>
  <c r="Z32" i="15"/>
  <c r="U32" i="15"/>
  <c r="T32" i="15"/>
  <c r="Q32" i="15"/>
  <c r="O32" i="15"/>
  <c r="N32" i="15"/>
  <c r="P32" i="15" s="1"/>
  <c r="V32" i="15" s="1"/>
  <c r="CC31" i="15"/>
  <c r="T31" i="15" s="1"/>
  <c r="BR31" i="15"/>
  <c r="BG31" i="15"/>
  <c r="R31" i="15" s="1"/>
  <c r="AT31" i="15"/>
  <c r="AD31" i="15"/>
  <c r="O31" i="15" s="1"/>
  <c r="Z31" i="15"/>
  <c r="U31" i="15"/>
  <c r="S31" i="15"/>
  <c r="Q31" i="15"/>
  <c r="N31" i="15"/>
  <c r="P31" i="15" s="1"/>
  <c r="V31" i="15" s="1"/>
  <c r="CC30" i="15"/>
  <c r="T30" i="15" s="1"/>
  <c r="BR30" i="15"/>
  <c r="S30" i="15" s="1"/>
  <c r="BG30" i="15"/>
  <c r="R30" i="15" s="1"/>
  <c r="AD30" i="15"/>
  <c r="Z30" i="15"/>
  <c r="U30" i="15"/>
  <c r="Q30" i="15"/>
  <c r="O30" i="15"/>
  <c r="N30" i="15"/>
  <c r="P30" i="15" s="1"/>
  <c r="V30" i="15" s="1"/>
  <c r="CC29" i="15"/>
  <c r="T29" i="15" s="1"/>
  <c r="BR29" i="15"/>
  <c r="S29" i="15" s="1"/>
  <c r="BG29" i="15"/>
  <c r="R29" i="15" s="1"/>
  <c r="AT29" i="15"/>
  <c r="Q29" i="15" s="1"/>
  <c r="AD29" i="15"/>
  <c r="Z29" i="15"/>
  <c r="U29" i="15"/>
  <c r="O29" i="15"/>
  <c r="N29" i="15"/>
  <c r="P29" i="15" s="1"/>
  <c r="V29" i="15" s="1"/>
  <c r="CC28" i="15"/>
  <c r="BR28" i="15"/>
  <c r="S28" i="15" s="1"/>
  <c r="BG28" i="15"/>
  <c r="R28" i="15" s="1"/>
  <c r="AT28" i="15"/>
  <c r="Q28" i="15" s="1"/>
  <c r="AD28" i="15"/>
  <c r="O28" i="15" s="1"/>
  <c r="Z28" i="15"/>
  <c r="U28" i="15"/>
  <c r="T28" i="15"/>
  <c r="N28" i="15"/>
  <c r="P28" i="15" s="1"/>
  <c r="CC27" i="15"/>
  <c r="T27" i="15" s="1"/>
  <c r="BR27" i="15"/>
  <c r="BG27" i="15"/>
  <c r="R27" i="15" s="1"/>
  <c r="AT27" i="15"/>
  <c r="Q27" i="15" s="1"/>
  <c r="AD27" i="15"/>
  <c r="O27" i="15" s="1"/>
  <c r="Z27" i="15"/>
  <c r="N27" i="15" s="1"/>
  <c r="P27" i="15" s="1"/>
  <c r="U27" i="15"/>
  <c r="S27" i="15"/>
  <c r="CC26" i="15"/>
  <c r="BR26" i="15"/>
  <c r="S26" i="15" s="1"/>
  <c r="BG26" i="15"/>
  <c r="AT26" i="15"/>
  <c r="Q26" i="15" s="1"/>
  <c r="AD26" i="15"/>
  <c r="O26" i="15" s="1"/>
  <c r="Z26" i="15"/>
  <c r="N26" i="15" s="1"/>
  <c r="P26" i="15" s="1"/>
  <c r="U26" i="15"/>
  <c r="T26" i="15"/>
  <c r="R26" i="15"/>
  <c r="CC25" i="15"/>
  <c r="T25" i="15" s="1"/>
  <c r="BR25" i="15"/>
  <c r="BG25" i="15"/>
  <c r="R25" i="15" s="1"/>
  <c r="AT25" i="15"/>
  <c r="AD25" i="15"/>
  <c r="O25" i="15" s="1"/>
  <c r="Z25" i="15"/>
  <c r="N25" i="15" s="1"/>
  <c r="P25" i="15" s="1"/>
  <c r="V25" i="15" s="1"/>
  <c r="U25" i="15"/>
  <c r="S25" i="15"/>
  <c r="Q25" i="15"/>
  <c r="CC24" i="15"/>
  <c r="BR24" i="15"/>
  <c r="S24" i="15" s="1"/>
  <c r="BG24" i="15"/>
  <c r="AT24" i="15"/>
  <c r="Q24" i="15" s="1"/>
  <c r="AD24" i="15"/>
  <c r="O24" i="15" s="1"/>
  <c r="Z24" i="15"/>
  <c r="N24" i="15" s="1"/>
  <c r="U24" i="15"/>
  <c r="T24" i="15"/>
  <c r="R24" i="15"/>
  <c r="P24" i="15"/>
  <c r="V24" i="15" s="1"/>
  <c r="CC23" i="15"/>
  <c r="BR23" i="15"/>
  <c r="BG23" i="15"/>
  <c r="R23" i="15" s="1"/>
  <c r="AT23" i="15"/>
  <c r="AD23" i="15"/>
  <c r="Z23" i="15"/>
  <c r="N23" i="15" s="1"/>
  <c r="U23" i="15"/>
  <c r="T23" i="15"/>
  <c r="S23" i="15"/>
  <c r="Q23" i="15"/>
  <c r="O23" i="15"/>
  <c r="CC22" i="15"/>
  <c r="BR22" i="15"/>
  <c r="BG22" i="15"/>
  <c r="AT22" i="15"/>
  <c r="Q22" i="15" s="1"/>
  <c r="AD22" i="15"/>
  <c r="Z22" i="15"/>
  <c r="U22" i="15"/>
  <c r="T22" i="15"/>
  <c r="S22" i="15"/>
  <c r="R22" i="15"/>
  <c r="O22" i="15"/>
  <c r="N22" i="15"/>
  <c r="P22" i="15" s="1"/>
  <c r="CC21" i="15"/>
  <c r="BR21" i="15"/>
  <c r="BG21" i="15"/>
  <c r="AD21" i="15"/>
  <c r="O21" i="15" s="1"/>
  <c r="Z21" i="15"/>
  <c r="N21" i="15" s="1"/>
  <c r="P21" i="15" s="1"/>
  <c r="V21" i="15" s="1"/>
  <c r="U21" i="15"/>
  <c r="T21" i="15"/>
  <c r="S21" i="15"/>
  <c r="R21" i="15"/>
  <c r="Q21" i="15"/>
  <c r="Q49" i="15" s="1"/>
  <c r="CC20" i="15"/>
  <c r="BR20" i="15"/>
  <c r="S20" i="15" s="1"/>
  <c r="BG20" i="15"/>
  <c r="AT20" i="15"/>
  <c r="AH20" i="15"/>
  <c r="AD20" i="15"/>
  <c r="O20" i="15" s="1"/>
  <c r="Z20" i="15"/>
  <c r="N20" i="15" s="1"/>
  <c r="P20" i="15" s="1"/>
  <c r="U20" i="15"/>
  <c r="T20" i="15"/>
  <c r="R20" i="15"/>
  <c r="Q20" i="15"/>
  <c r="CC19" i="15"/>
  <c r="BR19" i="15"/>
  <c r="S19" i="15" s="1"/>
  <c r="BG19" i="15"/>
  <c r="AT19" i="15"/>
  <c r="AD19" i="15"/>
  <c r="Z19" i="15"/>
  <c r="N19" i="15" s="1"/>
  <c r="P19" i="15" s="1"/>
  <c r="V19" i="15" s="1"/>
  <c r="U19" i="15"/>
  <c r="T19" i="15"/>
  <c r="R19" i="15"/>
  <c r="Q19" i="15"/>
  <c r="O19" i="15"/>
  <c r="CC18" i="15"/>
  <c r="T18" i="15" s="1"/>
  <c r="BR18" i="15"/>
  <c r="BG18" i="15"/>
  <c r="R18" i="15" s="1"/>
  <c r="AT18" i="15"/>
  <c r="AD18" i="15"/>
  <c r="Z18" i="15"/>
  <c r="U18" i="15"/>
  <c r="S18" i="15"/>
  <c r="Q18" i="15"/>
  <c r="O18" i="15"/>
  <c r="P18" i="15" s="1"/>
  <c r="V18" i="15" s="1"/>
  <c r="N18" i="15"/>
  <c r="CC17" i="15"/>
  <c r="BR17" i="15"/>
  <c r="S17" i="15" s="1"/>
  <c r="BG17" i="15"/>
  <c r="AT17" i="15"/>
  <c r="Q17" i="15" s="1"/>
  <c r="AD17" i="15"/>
  <c r="Z17" i="15"/>
  <c r="U17" i="15"/>
  <c r="T17" i="15"/>
  <c r="R17" i="15"/>
  <c r="O17" i="15"/>
  <c r="N17" i="15"/>
  <c r="P17" i="15" s="1"/>
  <c r="V17" i="15" s="1"/>
  <c r="CC16" i="15"/>
  <c r="T16" i="15" s="1"/>
  <c r="BR16" i="15"/>
  <c r="BG16" i="15"/>
  <c r="AT16" i="15"/>
  <c r="AH16" i="15"/>
  <c r="AD16" i="15"/>
  <c r="Z16" i="15"/>
  <c r="S16" i="15"/>
  <c r="R16" i="15"/>
  <c r="Q16" i="15"/>
  <c r="O16" i="15"/>
  <c r="N16" i="15"/>
  <c r="CC15" i="15"/>
  <c r="T15" i="15" s="1"/>
  <c r="BR15" i="15"/>
  <c r="BG15" i="15"/>
  <c r="R15" i="15" s="1"/>
  <c r="AT15" i="15"/>
  <c r="AD15" i="15"/>
  <c r="O15" i="15" s="1"/>
  <c r="Z15" i="15"/>
  <c r="U15" i="15"/>
  <c r="S15" i="15"/>
  <c r="Q15" i="15"/>
  <c r="N15" i="15"/>
  <c r="P15" i="15" s="1"/>
  <c r="V15" i="15" s="1"/>
  <c r="CC14" i="15"/>
  <c r="T14" i="15" s="1"/>
  <c r="BR14" i="15"/>
  <c r="S14" i="15" s="1"/>
  <c r="BG14" i="15"/>
  <c r="AT14" i="15"/>
  <c r="Q14" i="15" s="1"/>
  <c r="AD14" i="15"/>
  <c r="Z14" i="15"/>
  <c r="N14" i="15" s="1"/>
  <c r="P14" i="15" s="1"/>
  <c r="V14" i="15" s="1"/>
  <c r="U14" i="15"/>
  <c r="R14" i="15"/>
  <c r="O14" i="15"/>
  <c r="CC13" i="15"/>
  <c r="T13" i="15" s="1"/>
  <c r="BR13" i="15"/>
  <c r="S13" i="15" s="1"/>
  <c r="BG13" i="15"/>
  <c r="R13" i="15" s="1"/>
  <c r="AT13" i="15"/>
  <c r="AD13" i="15"/>
  <c r="Z13" i="15"/>
  <c r="V13" i="15"/>
  <c r="U13" i="15"/>
  <c r="Q13" i="15"/>
  <c r="O13" i="15"/>
  <c r="N13" i="15"/>
  <c r="P13" i="15" s="1"/>
  <c r="CC12" i="15"/>
  <c r="T12" i="15" s="1"/>
  <c r="BR12" i="15"/>
  <c r="S12" i="15" s="1"/>
  <c r="BG12" i="15"/>
  <c r="R12" i="15" s="1"/>
  <c r="AT12" i="15"/>
  <c r="Q12" i="15" s="1"/>
  <c r="AD12" i="15"/>
  <c r="Z12" i="15"/>
  <c r="U12" i="15"/>
  <c r="O12" i="15"/>
  <c r="N12" i="15"/>
  <c r="P12" i="15" s="1"/>
  <c r="V12" i="15" s="1"/>
  <c r="CC11" i="15"/>
  <c r="BR11" i="15"/>
  <c r="S11" i="15" s="1"/>
  <c r="BG11" i="15"/>
  <c r="R11" i="15" s="1"/>
  <c r="AT11" i="15"/>
  <c r="Q11" i="15" s="1"/>
  <c r="AD11" i="15"/>
  <c r="O11" i="15" s="1"/>
  <c r="Z11" i="15"/>
  <c r="U11" i="15"/>
  <c r="T11" i="15"/>
  <c r="N11" i="15"/>
  <c r="P11" i="15" s="1"/>
  <c r="CC10" i="15"/>
  <c r="T10" i="15" s="1"/>
  <c r="BR10" i="15"/>
  <c r="BG10" i="15"/>
  <c r="R10" i="15" s="1"/>
  <c r="AT10" i="15"/>
  <c r="Q10" i="15" s="1"/>
  <c r="AD10" i="15"/>
  <c r="Z10" i="15"/>
  <c r="N10" i="15" s="1"/>
  <c r="U10" i="15"/>
  <c r="S10" i="15"/>
  <c r="CC9" i="15"/>
  <c r="BR9" i="15"/>
  <c r="S9" i="15" s="1"/>
  <c r="BG9" i="15"/>
  <c r="AT9" i="15"/>
  <c r="Q9" i="15" s="1"/>
  <c r="AD9" i="15"/>
  <c r="O9" i="15" s="1"/>
  <c r="Z9" i="15"/>
  <c r="N9" i="15" s="1"/>
  <c r="P9" i="15" s="1"/>
  <c r="U9" i="15"/>
  <c r="T9" i="15"/>
  <c r="R9" i="15"/>
  <c r="CC8" i="15"/>
  <c r="T8" i="15" s="1"/>
  <c r="BR8" i="15"/>
  <c r="BG8" i="15"/>
  <c r="R8" i="15" s="1"/>
  <c r="AT8" i="15"/>
  <c r="AD8" i="15"/>
  <c r="O8" i="15" s="1"/>
  <c r="Z8" i="15"/>
  <c r="N8" i="15" s="1"/>
  <c r="P8" i="15" s="1"/>
  <c r="V8" i="15"/>
  <c r="U8" i="15"/>
  <c r="S8" i="15"/>
  <c r="Q8" i="15"/>
  <c r="CC7" i="15"/>
  <c r="BR7" i="15"/>
  <c r="S7" i="15" s="1"/>
  <c r="BG7" i="15"/>
  <c r="AT7" i="15"/>
  <c r="Q7" i="15" s="1"/>
  <c r="AD7" i="15"/>
  <c r="O7" i="15" s="1"/>
  <c r="Z7" i="15"/>
  <c r="N7" i="15" s="1"/>
  <c r="U7" i="15"/>
  <c r="T7" i="15"/>
  <c r="R7" i="15"/>
  <c r="P7" i="15"/>
  <c r="V7" i="15" s="1"/>
  <c r="CC6" i="15"/>
  <c r="BR6" i="15"/>
  <c r="S6" i="15" s="1"/>
  <c r="BG6" i="15"/>
  <c r="R6" i="15" s="1"/>
  <c r="AT6" i="15"/>
  <c r="AH6" i="15"/>
  <c r="AD6" i="15"/>
  <c r="O6" i="15" s="1"/>
  <c r="Z6" i="15"/>
  <c r="N6" i="15" s="1"/>
  <c r="U6" i="15"/>
  <c r="T6" i="15"/>
  <c r="Q6" i="15"/>
  <c r="P6" i="15"/>
  <c r="CC5" i="15"/>
  <c r="BR5" i="15"/>
  <c r="BG5" i="15"/>
  <c r="AT5" i="15"/>
  <c r="AT52" i="15" s="1"/>
  <c r="AD5" i="15"/>
  <c r="AD51" i="15" s="1"/>
  <c r="Z5" i="15"/>
  <c r="Z50" i="15" s="1"/>
  <c r="U5" i="15"/>
  <c r="T5" i="15"/>
  <c r="S5" i="15"/>
  <c r="Q5" i="15"/>
  <c r="Q51" i="15" s="1"/>
  <c r="O5" i="15"/>
  <c r="AG3" i="15"/>
  <c r="AF3" i="15"/>
  <c r="AE3" i="15"/>
  <c r="AC3" i="15"/>
  <c r="Y3" i="15"/>
  <c r="J54" i="14"/>
  <c r="BS53" i="14" s="1"/>
  <c r="BU53" i="14"/>
  <c r="BT53" i="14"/>
  <c r="BI53" i="14"/>
  <c r="AJ53" i="14"/>
  <c r="AI53" i="14"/>
  <c r="CB52" i="14"/>
  <c r="BU52" i="14"/>
  <c r="BT52" i="14"/>
  <c r="BS52" i="14"/>
  <c r="BQ52" i="14"/>
  <c r="BN52" i="14"/>
  <c r="BI52" i="14"/>
  <c r="BH52" i="14"/>
  <c r="BD52" i="14"/>
  <c r="BA52" i="14"/>
  <c r="AV52" i="14"/>
  <c r="AU52" i="14"/>
  <c r="AL52" i="14"/>
  <c r="AL53" i="14" s="1"/>
  <c r="AK52" i="14"/>
  <c r="AJ52" i="14"/>
  <c r="AI52" i="14"/>
  <c r="AG52" i="14"/>
  <c r="AF52" i="14"/>
  <c r="AE52" i="14"/>
  <c r="AC52" i="14"/>
  <c r="AB52" i="14"/>
  <c r="AA52" i="14"/>
  <c r="Y52" i="14"/>
  <c r="X52" i="14"/>
  <c r="W52" i="14"/>
  <c r="W53" i="14" s="1"/>
  <c r="CB51" i="14"/>
  <c r="BU51" i="14"/>
  <c r="BT51" i="14"/>
  <c r="BS51" i="14"/>
  <c r="BQ51" i="14"/>
  <c r="BN51" i="14"/>
  <c r="BI51" i="14"/>
  <c r="BH51" i="14"/>
  <c r="BD51" i="14"/>
  <c r="BA51" i="14"/>
  <c r="AV51" i="14"/>
  <c r="AU51" i="14"/>
  <c r="AL51" i="14"/>
  <c r="AK51" i="14"/>
  <c r="AJ51" i="14"/>
  <c r="AI51" i="14"/>
  <c r="AG51" i="14"/>
  <c r="AF51" i="14"/>
  <c r="AE51" i="14"/>
  <c r="AC51" i="14"/>
  <c r="AB51" i="14"/>
  <c r="AA51" i="14"/>
  <c r="Y51" i="14"/>
  <c r="X51" i="14"/>
  <c r="W51" i="14"/>
  <c r="CB50" i="14"/>
  <c r="BU50" i="14"/>
  <c r="BT50" i="14"/>
  <c r="BS50" i="14"/>
  <c r="BQ50" i="14"/>
  <c r="BN50" i="14"/>
  <c r="BI50" i="14"/>
  <c r="BH50" i="14"/>
  <c r="BD50" i="14"/>
  <c r="BA50" i="14"/>
  <c r="AV50" i="14"/>
  <c r="AU50" i="14"/>
  <c r="AL50" i="14"/>
  <c r="AK50" i="14"/>
  <c r="AJ50" i="14"/>
  <c r="AI50" i="14"/>
  <c r="AG50" i="14"/>
  <c r="AF50" i="14"/>
  <c r="AE50" i="14"/>
  <c r="AC50" i="14"/>
  <c r="AB50" i="14"/>
  <c r="AA50" i="14"/>
  <c r="Y50" i="14"/>
  <c r="X50" i="14"/>
  <c r="W50" i="14"/>
  <c r="CB49" i="14"/>
  <c r="BZ49" i="14"/>
  <c r="BY49" i="14"/>
  <c r="BX49" i="14"/>
  <c r="BW49" i="14"/>
  <c r="BV49" i="14"/>
  <c r="BU49" i="14"/>
  <c r="BT49" i="14"/>
  <c r="BS49" i="14"/>
  <c r="BQ49" i="14"/>
  <c r="BO49" i="14"/>
  <c r="BN49" i="14"/>
  <c r="BM49" i="14"/>
  <c r="BL49" i="14"/>
  <c r="BK49" i="14"/>
  <c r="BJ49" i="14"/>
  <c r="BI49" i="14"/>
  <c r="BH49" i="14"/>
  <c r="BD49" i="14"/>
  <c r="BC49" i="14"/>
  <c r="BB49" i="14"/>
  <c r="BA49" i="14"/>
  <c r="AZ49" i="14"/>
  <c r="AY49" i="14"/>
  <c r="AX49" i="14"/>
  <c r="AW49" i="14"/>
  <c r="AV49" i="14"/>
  <c r="AU49" i="14"/>
  <c r="AQ49" i="14"/>
  <c r="AP49" i="14"/>
  <c r="AO49" i="14"/>
  <c r="AN49" i="14"/>
  <c r="AM49" i="14"/>
  <c r="AL49" i="14"/>
  <c r="AK49" i="14"/>
  <c r="AJ49" i="14"/>
  <c r="AI49" i="14"/>
  <c r="AG49" i="14"/>
  <c r="AF49" i="14"/>
  <c r="AE49" i="14"/>
  <c r="AC49" i="14"/>
  <c r="AB49" i="14"/>
  <c r="AA49" i="14"/>
  <c r="Y49" i="14"/>
  <c r="X49" i="14"/>
  <c r="W49" i="14"/>
  <c r="CC41" i="14"/>
  <c r="BR41" i="14"/>
  <c r="BG41" i="14"/>
  <c r="AT41" i="14"/>
  <c r="AD41" i="14"/>
  <c r="Z41" i="14"/>
  <c r="N41" i="14" s="1"/>
  <c r="T41" i="14"/>
  <c r="S41" i="14"/>
  <c r="R41" i="14"/>
  <c r="Q41" i="14"/>
  <c r="P41" i="14"/>
  <c r="O41" i="14"/>
  <c r="CC40" i="14"/>
  <c r="BR40" i="14"/>
  <c r="S40" i="14" s="1"/>
  <c r="BG40" i="14"/>
  <c r="AT40" i="14"/>
  <c r="AD40" i="14"/>
  <c r="Z40" i="14"/>
  <c r="T40" i="14"/>
  <c r="R40" i="14"/>
  <c r="Q40" i="14"/>
  <c r="O40" i="14"/>
  <c r="N40" i="14"/>
  <c r="P40" i="14" s="1"/>
  <c r="V40" i="14" s="1"/>
  <c r="CC39" i="14"/>
  <c r="T39" i="14" s="1"/>
  <c r="BR39" i="14"/>
  <c r="S39" i="14" s="1"/>
  <c r="BG39" i="14"/>
  <c r="AT39" i="14"/>
  <c r="Q39" i="14" s="1"/>
  <c r="AD39" i="14"/>
  <c r="O39" i="14" s="1"/>
  <c r="P39" i="14" s="1"/>
  <c r="Z39" i="14"/>
  <c r="R39" i="14"/>
  <c r="N39" i="14"/>
  <c r="CC38" i="14"/>
  <c r="T38" i="14" s="1"/>
  <c r="BR38" i="14"/>
  <c r="S38" i="14" s="1"/>
  <c r="BG38" i="14"/>
  <c r="R38" i="14" s="1"/>
  <c r="AT38" i="14"/>
  <c r="Q38" i="14" s="1"/>
  <c r="AD38" i="14"/>
  <c r="O38" i="14" s="1"/>
  <c r="Z38" i="14"/>
  <c r="P38" i="14"/>
  <c r="V38" i="14" s="1"/>
  <c r="N38" i="14"/>
  <c r="CC37" i="14"/>
  <c r="T37" i="14" s="1"/>
  <c r="BR37" i="14"/>
  <c r="S37" i="14" s="1"/>
  <c r="BG37" i="14"/>
  <c r="R37" i="14" s="1"/>
  <c r="AT37" i="14"/>
  <c r="Q37" i="14" s="1"/>
  <c r="AD37" i="14"/>
  <c r="O37" i="14" s="1"/>
  <c r="Z37" i="14"/>
  <c r="N37" i="14"/>
  <c r="P37" i="14" s="1"/>
  <c r="CC36" i="14"/>
  <c r="T36" i="14" s="1"/>
  <c r="BR36" i="14"/>
  <c r="S36" i="14" s="1"/>
  <c r="BG36" i="14"/>
  <c r="AT36" i="14"/>
  <c r="AD36" i="14"/>
  <c r="Z36" i="14"/>
  <c r="N36" i="14" s="1"/>
  <c r="P36" i="14" s="1"/>
  <c r="R36" i="14"/>
  <c r="Q36" i="14"/>
  <c r="V36" i="14" s="1"/>
  <c r="CC35" i="14"/>
  <c r="BR35" i="14"/>
  <c r="BG35" i="14"/>
  <c r="AT35" i="14"/>
  <c r="Q35" i="14" s="1"/>
  <c r="AD35" i="14"/>
  <c r="Z35" i="14"/>
  <c r="T35" i="14"/>
  <c r="S35" i="14"/>
  <c r="R35" i="14"/>
  <c r="O35" i="14"/>
  <c r="N35" i="14"/>
  <c r="P35" i="14" s="1"/>
  <c r="V35" i="14" s="1"/>
  <c r="CC34" i="14"/>
  <c r="BR34" i="14"/>
  <c r="BG34" i="14"/>
  <c r="AT34" i="14"/>
  <c r="AD34" i="14"/>
  <c r="O34" i="14" s="1"/>
  <c r="P34" i="14" s="1"/>
  <c r="V34" i="14" s="1"/>
  <c r="Z34" i="14"/>
  <c r="T34" i="14"/>
  <c r="S34" i="14"/>
  <c r="R34" i="14"/>
  <c r="Q34" i="14"/>
  <c r="N34" i="14"/>
  <c r="CC33" i="14"/>
  <c r="T33" i="14" s="1"/>
  <c r="BR33" i="14"/>
  <c r="BG33" i="14"/>
  <c r="AT33" i="14"/>
  <c r="AD33" i="14"/>
  <c r="Z33" i="14"/>
  <c r="S33" i="14"/>
  <c r="V33" i="14" s="1"/>
  <c r="R33" i="14"/>
  <c r="Q33" i="14"/>
  <c r="O33" i="14"/>
  <c r="N33" i="14"/>
  <c r="P33" i="14" s="1"/>
  <c r="CC32" i="14"/>
  <c r="T32" i="14" s="1"/>
  <c r="BR32" i="14"/>
  <c r="BG32" i="14"/>
  <c r="R32" i="14" s="1"/>
  <c r="AT32" i="14"/>
  <c r="AD32" i="14"/>
  <c r="Z32" i="14"/>
  <c r="S32" i="14"/>
  <c r="Q32" i="14"/>
  <c r="O32" i="14"/>
  <c r="N32" i="14"/>
  <c r="P32" i="14" s="1"/>
  <c r="V32" i="14" s="1"/>
  <c r="CC31" i="14"/>
  <c r="T31" i="14" s="1"/>
  <c r="BR31" i="14"/>
  <c r="S31" i="14" s="1"/>
  <c r="BG31" i="14"/>
  <c r="R31" i="14" s="1"/>
  <c r="AT31" i="14"/>
  <c r="AD31" i="14"/>
  <c r="Z31" i="14"/>
  <c r="Q31" i="14"/>
  <c r="O31" i="14"/>
  <c r="N31" i="14"/>
  <c r="P31" i="14" s="1"/>
  <c r="V31" i="14" s="1"/>
  <c r="CC30" i="14"/>
  <c r="T30" i="14" s="1"/>
  <c r="BR30" i="14"/>
  <c r="S30" i="14" s="1"/>
  <c r="BG30" i="14"/>
  <c r="R30" i="14" s="1"/>
  <c r="AT30" i="14"/>
  <c r="Q30" i="14" s="1"/>
  <c r="AD30" i="14"/>
  <c r="Z30" i="14"/>
  <c r="N30" i="14" s="1"/>
  <c r="P30" i="14" s="1"/>
  <c r="V30" i="14" s="1"/>
  <c r="O30" i="14"/>
  <c r="CC29" i="14"/>
  <c r="BR29" i="14"/>
  <c r="BG29" i="14"/>
  <c r="AT29" i="14"/>
  <c r="Q29" i="14" s="1"/>
  <c r="AD29" i="14"/>
  <c r="O29" i="14" s="1"/>
  <c r="Z29" i="14"/>
  <c r="N29" i="14" s="1"/>
  <c r="P29" i="14" s="1"/>
  <c r="V29" i="14" s="1"/>
  <c r="T29" i="14"/>
  <c r="S29" i="14"/>
  <c r="R29" i="14"/>
  <c r="CC28" i="14"/>
  <c r="T28" i="14" s="1"/>
  <c r="BR28" i="14"/>
  <c r="S28" i="14" s="1"/>
  <c r="BG28" i="14"/>
  <c r="R28" i="14" s="1"/>
  <c r="AT28" i="14"/>
  <c r="AD28" i="14"/>
  <c r="O28" i="14" s="1"/>
  <c r="Z28" i="14"/>
  <c r="N28" i="14" s="1"/>
  <c r="Q28" i="14"/>
  <c r="P28" i="14"/>
  <c r="V28" i="14" s="1"/>
  <c r="CC27" i="14"/>
  <c r="BR27" i="14"/>
  <c r="BG27" i="14"/>
  <c r="R27" i="14" s="1"/>
  <c r="AT27" i="14"/>
  <c r="Q27" i="14" s="1"/>
  <c r="AD27" i="14"/>
  <c r="O27" i="14" s="1"/>
  <c r="Z27" i="14"/>
  <c r="N27" i="14" s="1"/>
  <c r="T27" i="14"/>
  <c r="S27" i="14"/>
  <c r="CC26" i="14"/>
  <c r="BR26" i="14"/>
  <c r="BG26" i="14"/>
  <c r="AT26" i="14"/>
  <c r="AD26" i="14"/>
  <c r="O26" i="14" s="1"/>
  <c r="Z26" i="14"/>
  <c r="N26" i="14" s="1"/>
  <c r="P26" i="14" s="1"/>
  <c r="V26" i="14"/>
  <c r="T26" i="14"/>
  <c r="S26" i="14"/>
  <c r="R26" i="14"/>
  <c r="Q26" i="14"/>
  <c r="CC25" i="14"/>
  <c r="BR25" i="14"/>
  <c r="BG25" i="14"/>
  <c r="AT25" i="14"/>
  <c r="AD25" i="14"/>
  <c r="O25" i="14" s="1"/>
  <c r="Z25" i="14"/>
  <c r="T25" i="14"/>
  <c r="S25" i="14"/>
  <c r="R25" i="14"/>
  <c r="Q25" i="14"/>
  <c r="P25" i="14"/>
  <c r="V25" i="14" s="1"/>
  <c r="N25" i="14"/>
  <c r="CC24" i="14"/>
  <c r="BR24" i="14"/>
  <c r="BG24" i="14"/>
  <c r="AT24" i="14"/>
  <c r="AD24" i="14"/>
  <c r="Z24" i="14"/>
  <c r="T24" i="14"/>
  <c r="S24" i="14"/>
  <c r="R24" i="14"/>
  <c r="Q24" i="14"/>
  <c r="O24" i="14"/>
  <c r="N24" i="14"/>
  <c r="P24" i="14" s="1"/>
  <c r="V24" i="14" s="1"/>
  <c r="CC23" i="14"/>
  <c r="BR23" i="14"/>
  <c r="BG23" i="14"/>
  <c r="AT23" i="14"/>
  <c r="AD23" i="14"/>
  <c r="Z23" i="14"/>
  <c r="T23" i="14"/>
  <c r="S23" i="14"/>
  <c r="R23" i="14"/>
  <c r="Q23" i="14"/>
  <c r="O23" i="14"/>
  <c r="N23" i="14"/>
  <c r="P23" i="14" s="1"/>
  <c r="V23" i="14" s="1"/>
  <c r="CC22" i="14"/>
  <c r="T22" i="14" s="1"/>
  <c r="BR22" i="14"/>
  <c r="S22" i="14" s="1"/>
  <c r="BG22" i="14"/>
  <c r="AT22" i="14"/>
  <c r="AD22" i="14"/>
  <c r="Z22" i="14"/>
  <c r="R22" i="14"/>
  <c r="Q22" i="14"/>
  <c r="O22" i="14"/>
  <c r="N22" i="14"/>
  <c r="P22" i="14" s="1"/>
  <c r="V22" i="14" s="1"/>
  <c r="CC21" i="14"/>
  <c r="T21" i="14" s="1"/>
  <c r="BR21" i="14"/>
  <c r="S21" i="14" s="1"/>
  <c r="BG21" i="14"/>
  <c r="R21" i="14" s="1"/>
  <c r="AT21" i="14"/>
  <c r="Q21" i="14" s="1"/>
  <c r="AD21" i="14"/>
  <c r="Z21" i="14"/>
  <c r="O21" i="14"/>
  <c r="N21" i="14"/>
  <c r="P21" i="14" s="1"/>
  <c r="V21" i="14" s="1"/>
  <c r="CC20" i="14"/>
  <c r="T20" i="14" s="1"/>
  <c r="BR20" i="14"/>
  <c r="S20" i="14" s="1"/>
  <c r="BG20" i="14"/>
  <c r="R20" i="14" s="1"/>
  <c r="AT20" i="14"/>
  <c r="Q20" i="14" s="1"/>
  <c r="AD20" i="14"/>
  <c r="O20" i="14" s="1"/>
  <c r="Z20" i="14"/>
  <c r="N20" i="14" s="1"/>
  <c r="P20" i="14" s="1"/>
  <c r="CC19" i="14"/>
  <c r="BR19" i="14"/>
  <c r="S19" i="14" s="1"/>
  <c r="BG19" i="14"/>
  <c r="R19" i="14" s="1"/>
  <c r="AT19" i="14"/>
  <c r="Q19" i="14" s="1"/>
  <c r="AD19" i="14"/>
  <c r="O19" i="14" s="1"/>
  <c r="Z19" i="14"/>
  <c r="N19" i="14" s="1"/>
  <c r="P19" i="14" s="1"/>
  <c r="V19" i="14" s="1"/>
  <c r="T19" i="14"/>
  <c r="CC18" i="14"/>
  <c r="BR18" i="14"/>
  <c r="BG18" i="14"/>
  <c r="AT18" i="14"/>
  <c r="Q18" i="14" s="1"/>
  <c r="AD18" i="14"/>
  <c r="O18" i="14" s="1"/>
  <c r="Z18" i="14"/>
  <c r="N18" i="14" s="1"/>
  <c r="T18" i="14"/>
  <c r="S18" i="14"/>
  <c r="R18" i="14"/>
  <c r="CC17" i="14"/>
  <c r="BR17" i="14"/>
  <c r="BG17" i="14"/>
  <c r="AT17" i="14"/>
  <c r="AD17" i="14"/>
  <c r="O17" i="14" s="1"/>
  <c r="Z17" i="14"/>
  <c r="N17" i="14" s="1"/>
  <c r="T17" i="14"/>
  <c r="S17" i="14"/>
  <c r="R17" i="14"/>
  <c r="Q17" i="14"/>
  <c r="P17" i="14"/>
  <c r="V17" i="14" s="1"/>
  <c r="CC16" i="14"/>
  <c r="BR16" i="14"/>
  <c r="BG16" i="14"/>
  <c r="AT16" i="14"/>
  <c r="AD16" i="14"/>
  <c r="Z16" i="14"/>
  <c r="T16" i="14"/>
  <c r="S16" i="14"/>
  <c r="R16" i="14"/>
  <c r="Q16" i="14"/>
  <c r="O16" i="14"/>
  <c r="N16" i="14"/>
  <c r="CC15" i="14"/>
  <c r="BR15" i="14"/>
  <c r="BG15" i="14"/>
  <c r="AT15" i="14"/>
  <c r="AD15" i="14"/>
  <c r="Z15" i="14"/>
  <c r="T15" i="14"/>
  <c r="S15" i="14"/>
  <c r="R15" i="14"/>
  <c r="Q15" i="14"/>
  <c r="P15" i="14"/>
  <c r="V15" i="14" s="1"/>
  <c r="O15" i="14"/>
  <c r="N15" i="14"/>
  <c r="CC14" i="14"/>
  <c r="T14" i="14" s="1"/>
  <c r="BR14" i="14"/>
  <c r="S14" i="14" s="1"/>
  <c r="BG14" i="14"/>
  <c r="AT14" i="14"/>
  <c r="AD14" i="14"/>
  <c r="Z14" i="14"/>
  <c r="R14" i="14"/>
  <c r="Q14" i="14"/>
  <c r="P14" i="14"/>
  <c r="O14" i="14"/>
  <c r="N14" i="14"/>
  <c r="CC13" i="14"/>
  <c r="T13" i="14" s="1"/>
  <c r="BR13" i="14"/>
  <c r="S13" i="14" s="1"/>
  <c r="BG13" i="14"/>
  <c r="R13" i="14" s="1"/>
  <c r="AT13" i="14"/>
  <c r="Q13" i="14" s="1"/>
  <c r="AD13" i="14"/>
  <c r="Z13" i="14"/>
  <c r="O13" i="14"/>
  <c r="N13" i="14"/>
  <c r="P13" i="14" s="1"/>
  <c r="V13" i="14" s="1"/>
  <c r="CC12" i="14"/>
  <c r="T12" i="14" s="1"/>
  <c r="BR12" i="14"/>
  <c r="S12" i="14" s="1"/>
  <c r="BG12" i="14"/>
  <c r="R12" i="14" s="1"/>
  <c r="AT12" i="14"/>
  <c r="Q12" i="14" s="1"/>
  <c r="AD12" i="14"/>
  <c r="O12" i="14" s="1"/>
  <c r="Z12" i="14"/>
  <c r="N12" i="14" s="1"/>
  <c r="P12" i="14" s="1"/>
  <c r="CC11" i="14"/>
  <c r="BR11" i="14"/>
  <c r="S11" i="14" s="1"/>
  <c r="BG11" i="14"/>
  <c r="R11" i="14" s="1"/>
  <c r="AT11" i="14"/>
  <c r="Q11" i="14" s="1"/>
  <c r="AD11" i="14"/>
  <c r="O11" i="14" s="1"/>
  <c r="Z11" i="14"/>
  <c r="N11" i="14" s="1"/>
  <c r="T11" i="14"/>
  <c r="CC10" i="14"/>
  <c r="BR10" i="14"/>
  <c r="BG10" i="14"/>
  <c r="AT10" i="14"/>
  <c r="Q10" i="14" s="1"/>
  <c r="AD10" i="14"/>
  <c r="O10" i="14" s="1"/>
  <c r="Z10" i="14"/>
  <c r="N10" i="14" s="1"/>
  <c r="T10" i="14"/>
  <c r="S10" i="14"/>
  <c r="R10" i="14"/>
  <c r="CC9" i="14"/>
  <c r="BR9" i="14"/>
  <c r="BG9" i="14"/>
  <c r="AT9" i="14"/>
  <c r="AD9" i="14"/>
  <c r="O9" i="14" s="1"/>
  <c r="Z9" i="14"/>
  <c r="N9" i="14" s="1"/>
  <c r="P9" i="14" s="1"/>
  <c r="T9" i="14"/>
  <c r="S9" i="14"/>
  <c r="R9" i="14"/>
  <c r="Q9" i="14"/>
  <c r="CC8" i="14"/>
  <c r="BR8" i="14"/>
  <c r="BG8" i="14"/>
  <c r="AT8" i="14"/>
  <c r="AD8" i="14"/>
  <c r="Z8" i="14"/>
  <c r="T8" i="14"/>
  <c r="S8" i="14"/>
  <c r="R8" i="14"/>
  <c r="Q8" i="14"/>
  <c r="P8" i="14"/>
  <c r="V8" i="14" s="1"/>
  <c r="N8" i="14"/>
  <c r="CC7" i="14"/>
  <c r="T7" i="14" s="1"/>
  <c r="BR7" i="14"/>
  <c r="BG7" i="14"/>
  <c r="AT7" i="14"/>
  <c r="AD7" i="14"/>
  <c r="Z7" i="14"/>
  <c r="S7" i="14"/>
  <c r="R7" i="14"/>
  <c r="Q7" i="14"/>
  <c r="O7" i="14"/>
  <c r="N7" i="14"/>
  <c r="P7" i="14" s="1"/>
  <c r="CC6" i="14"/>
  <c r="T6" i="14" s="1"/>
  <c r="BR6" i="14"/>
  <c r="S6" i="14" s="1"/>
  <c r="BG6" i="14"/>
  <c r="R6" i="14" s="1"/>
  <c r="AT6" i="14"/>
  <c r="AD6" i="14"/>
  <c r="Z6" i="14"/>
  <c r="Q6" i="14"/>
  <c r="O6" i="14"/>
  <c r="N6" i="14"/>
  <c r="P6" i="14" s="1"/>
  <c r="CC5" i="14"/>
  <c r="BR5" i="14"/>
  <c r="BG5" i="14"/>
  <c r="AT5" i="14"/>
  <c r="AH5" i="14"/>
  <c r="AD5" i="14"/>
  <c r="Z5" i="14"/>
  <c r="O5" i="14"/>
  <c r="N5" i="14"/>
  <c r="AG3" i="14"/>
  <c r="AF3" i="14"/>
  <c r="AE3" i="14"/>
  <c r="AC3" i="14"/>
  <c r="Y3" i="14"/>
  <c r="J54" i="13"/>
  <c r="BI53" i="13"/>
  <c r="BH53" i="13"/>
  <c r="BD53" i="13"/>
  <c r="BA53" i="13"/>
  <c r="AV53" i="13"/>
  <c r="AU53" i="13"/>
  <c r="AC53" i="13"/>
  <c r="AB53" i="13"/>
  <c r="AA53" i="13"/>
  <c r="Y53" i="13"/>
  <c r="X53" i="13"/>
  <c r="CB52" i="13"/>
  <c r="CB53" i="13" s="1"/>
  <c r="BU52" i="13"/>
  <c r="BU53" i="13" s="1"/>
  <c r="BT52" i="13"/>
  <c r="BT53" i="13" s="1"/>
  <c r="BS52" i="13"/>
  <c r="BS53" i="13" s="1"/>
  <c r="BQ52" i="13"/>
  <c r="BQ53" i="13" s="1"/>
  <c r="BN52" i="13"/>
  <c r="BN53" i="13" s="1"/>
  <c r="BI52" i="13"/>
  <c r="BH52" i="13"/>
  <c r="BD52" i="13"/>
  <c r="BA52" i="13"/>
  <c r="AV52" i="13"/>
  <c r="AU52" i="13"/>
  <c r="AL52" i="13"/>
  <c r="AL53" i="13" s="1"/>
  <c r="AK52" i="13"/>
  <c r="AK53" i="13" s="1"/>
  <c r="AJ52" i="13"/>
  <c r="AJ53" i="13" s="1"/>
  <c r="AI52" i="13"/>
  <c r="AI53" i="13" s="1"/>
  <c r="AH52" i="13"/>
  <c r="AH53" i="13" s="1"/>
  <c r="AG52" i="13"/>
  <c r="AG53" i="13" s="1"/>
  <c r="AF52" i="13"/>
  <c r="AF53" i="13" s="1"/>
  <c r="AE52" i="13"/>
  <c r="AE53" i="13" s="1"/>
  <c r="AC52" i="13"/>
  <c r="AB52" i="13"/>
  <c r="AA52" i="13"/>
  <c r="Y52" i="13"/>
  <c r="X52" i="13"/>
  <c r="W52" i="13"/>
  <c r="W53" i="13" s="1"/>
  <c r="U52" i="13"/>
  <c r="U53" i="13" s="1"/>
  <c r="S52" i="13"/>
  <c r="S53" i="13" s="1"/>
  <c r="Q52" i="13"/>
  <c r="Q53" i="13" s="1"/>
  <c r="P52" i="13"/>
  <c r="P53" i="13" s="1"/>
  <c r="O52" i="13"/>
  <c r="O53" i="13" s="1"/>
  <c r="N52" i="13"/>
  <c r="N53" i="13" s="1"/>
  <c r="CB51" i="13"/>
  <c r="BU51" i="13"/>
  <c r="BT51" i="13"/>
  <c r="BS51" i="13"/>
  <c r="BQ51" i="13"/>
  <c r="BN51" i="13"/>
  <c r="BI51" i="13"/>
  <c r="BH51" i="13"/>
  <c r="BD51" i="13"/>
  <c r="BA51" i="13"/>
  <c r="AV51" i="13"/>
  <c r="AU51" i="13"/>
  <c r="AL51" i="13"/>
  <c r="AK51" i="13"/>
  <c r="AJ51" i="13"/>
  <c r="AI51" i="13"/>
  <c r="AG51" i="13"/>
  <c r="AF51" i="13"/>
  <c r="AE51" i="13"/>
  <c r="AC51" i="13"/>
  <c r="AB51" i="13"/>
  <c r="AA51" i="13"/>
  <c r="Y51" i="13"/>
  <c r="X51" i="13"/>
  <c r="W51" i="13"/>
  <c r="U51" i="13"/>
  <c r="S51" i="13"/>
  <c r="Q51" i="13"/>
  <c r="O51" i="13"/>
  <c r="N51" i="13"/>
  <c r="CB50" i="13"/>
  <c r="BU50" i="13"/>
  <c r="BT50" i="13"/>
  <c r="BS50" i="13"/>
  <c r="BQ50" i="13"/>
  <c r="BN50" i="13"/>
  <c r="BI50" i="13"/>
  <c r="BH50" i="13"/>
  <c r="BD50" i="13"/>
  <c r="BA50" i="13"/>
  <c r="AV50" i="13"/>
  <c r="AU50" i="13"/>
  <c r="AL50" i="13"/>
  <c r="AK50" i="13"/>
  <c r="AJ50" i="13"/>
  <c r="AI50" i="13"/>
  <c r="AH50" i="13"/>
  <c r="AG50" i="13"/>
  <c r="AF50" i="13"/>
  <c r="AE50" i="13"/>
  <c r="AC50" i="13"/>
  <c r="AB50" i="13"/>
  <c r="AA50" i="13"/>
  <c r="Y50" i="13"/>
  <c r="X50" i="13"/>
  <c r="W50" i="13"/>
  <c r="U50" i="13"/>
  <c r="S50" i="13"/>
  <c r="Q50" i="13"/>
  <c r="O50" i="13"/>
  <c r="N50" i="13"/>
  <c r="CB49" i="13"/>
  <c r="BU49" i="13"/>
  <c r="BT49" i="13"/>
  <c r="BS49" i="13"/>
  <c r="BQ49" i="13"/>
  <c r="BN49" i="13"/>
  <c r="BI49" i="13"/>
  <c r="BH49" i="13"/>
  <c r="BD49" i="13"/>
  <c r="BA49" i="13"/>
  <c r="AV49" i="13"/>
  <c r="AU49" i="13"/>
  <c r="AL49" i="13"/>
  <c r="AK49" i="13"/>
  <c r="AJ49" i="13"/>
  <c r="AI49" i="13"/>
  <c r="AG49" i="13"/>
  <c r="AF49" i="13"/>
  <c r="AE49" i="13"/>
  <c r="AC49" i="13"/>
  <c r="AB49" i="13"/>
  <c r="AA49" i="13"/>
  <c r="Y49" i="13"/>
  <c r="X49" i="13"/>
  <c r="W49" i="13"/>
  <c r="U49" i="13"/>
  <c r="S49" i="13"/>
  <c r="Q49" i="13"/>
  <c r="O49" i="13"/>
  <c r="N49" i="13"/>
  <c r="CC44" i="13"/>
  <c r="BR44" i="13"/>
  <c r="BG44" i="13"/>
  <c r="AT44" i="13"/>
  <c r="AD44" i="13"/>
  <c r="Z44" i="13"/>
  <c r="P44" i="13"/>
  <c r="V44" i="13" s="1"/>
  <c r="CC43" i="13"/>
  <c r="BR43" i="13"/>
  <c r="BG43" i="13"/>
  <c r="AT43" i="13"/>
  <c r="AD43" i="13"/>
  <c r="Z43" i="13"/>
  <c r="P43" i="13"/>
  <c r="V43" i="13" s="1"/>
  <c r="CC42" i="13"/>
  <c r="BR42" i="13"/>
  <c r="BG42" i="13"/>
  <c r="AT42" i="13"/>
  <c r="AH42" i="13"/>
  <c r="AD42" i="13"/>
  <c r="Z42" i="13"/>
  <c r="P42" i="13"/>
  <c r="V42" i="13" s="1"/>
  <c r="CC41" i="13"/>
  <c r="BR41" i="13"/>
  <c r="BG41" i="13"/>
  <c r="AT41" i="13"/>
  <c r="AH41" i="13"/>
  <c r="AD41" i="13"/>
  <c r="Z41" i="13"/>
  <c r="P41" i="13"/>
  <c r="V41" i="13" s="1"/>
  <c r="CC40" i="13"/>
  <c r="BR40" i="13"/>
  <c r="BG40" i="13"/>
  <c r="AT40" i="13"/>
  <c r="AD40" i="13"/>
  <c r="Z40" i="13"/>
  <c r="P40" i="13"/>
  <c r="V40" i="13" s="1"/>
  <c r="CC39" i="13"/>
  <c r="BR39" i="13"/>
  <c r="BG39" i="13"/>
  <c r="AT39" i="13"/>
  <c r="AD39" i="13"/>
  <c r="Z39" i="13"/>
  <c r="P39" i="13"/>
  <c r="V39" i="13" s="1"/>
  <c r="CC38" i="13"/>
  <c r="BR38" i="13"/>
  <c r="BG38" i="13"/>
  <c r="AT38" i="13"/>
  <c r="AD38" i="13"/>
  <c r="Z38" i="13"/>
  <c r="P38" i="13"/>
  <c r="V38" i="13" s="1"/>
  <c r="CC37" i="13"/>
  <c r="BR37" i="13"/>
  <c r="BG37" i="13"/>
  <c r="AT37" i="13"/>
  <c r="AD37" i="13"/>
  <c r="Z37" i="13"/>
  <c r="P37" i="13"/>
  <c r="V37" i="13" s="1"/>
  <c r="CC36" i="13"/>
  <c r="BR36" i="13"/>
  <c r="BG36" i="13"/>
  <c r="AT36" i="13"/>
  <c r="AD36" i="13"/>
  <c r="Z36" i="13"/>
  <c r="V36" i="13"/>
  <c r="P36" i="13"/>
  <c r="CC35" i="13"/>
  <c r="BR35" i="13"/>
  <c r="BG35" i="13"/>
  <c r="AT35" i="13"/>
  <c r="AD35" i="13"/>
  <c r="Z35" i="13"/>
  <c r="P35" i="13"/>
  <c r="V35" i="13" s="1"/>
  <c r="CC34" i="13"/>
  <c r="BR34" i="13"/>
  <c r="BG34" i="13"/>
  <c r="AT34" i="13"/>
  <c r="AD34" i="13"/>
  <c r="Z34" i="13"/>
  <c r="P34" i="13"/>
  <c r="V34" i="13" s="1"/>
  <c r="CC33" i="13"/>
  <c r="BR33" i="13"/>
  <c r="BG33" i="13"/>
  <c r="AT33" i="13"/>
  <c r="AD33" i="13"/>
  <c r="Z33" i="13"/>
  <c r="P33" i="13"/>
  <c r="V33" i="13" s="1"/>
  <c r="CC32" i="13"/>
  <c r="BR32" i="13"/>
  <c r="BG32" i="13"/>
  <c r="AT32" i="13"/>
  <c r="AD32" i="13"/>
  <c r="Z32" i="13"/>
  <c r="P32" i="13"/>
  <c r="V32" i="13" s="1"/>
  <c r="CC31" i="13"/>
  <c r="BR31" i="13"/>
  <c r="BG31" i="13"/>
  <c r="AT31" i="13"/>
  <c r="AD31" i="13"/>
  <c r="Z31" i="13"/>
  <c r="P31" i="13"/>
  <c r="V31" i="13" s="1"/>
  <c r="CC30" i="13"/>
  <c r="BR30" i="13"/>
  <c r="BG30" i="13"/>
  <c r="AT30" i="13"/>
  <c r="AD30" i="13"/>
  <c r="Z30" i="13"/>
  <c r="V30" i="13"/>
  <c r="P30" i="13"/>
  <c r="CC29" i="13"/>
  <c r="BR29" i="13"/>
  <c r="BG29" i="13"/>
  <c r="AT29" i="13"/>
  <c r="AH29" i="13"/>
  <c r="AD29" i="13"/>
  <c r="Z29" i="13"/>
  <c r="V29" i="13"/>
  <c r="P29" i="13"/>
  <c r="CC28" i="13"/>
  <c r="BR28" i="13"/>
  <c r="BG28" i="13"/>
  <c r="AT28" i="13"/>
  <c r="AD28" i="13"/>
  <c r="Z28" i="13"/>
  <c r="P28" i="13"/>
  <c r="V28" i="13" s="1"/>
  <c r="CC27" i="13"/>
  <c r="BR27" i="13"/>
  <c r="BG27" i="13"/>
  <c r="AT27" i="13"/>
  <c r="AH27" i="13"/>
  <c r="AD27" i="13"/>
  <c r="Z27" i="13"/>
  <c r="P27" i="13"/>
  <c r="V27" i="13" s="1"/>
  <c r="CC26" i="13"/>
  <c r="BR26" i="13"/>
  <c r="BG26" i="13"/>
  <c r="AT26" i="13"/>
  <c r="AD26" i="13"/>
  <c r="Z26" i="13"/>
  <c r="P26" i="13"/>
  <c r="V26" i="13" s="1"/>
  <c r="CC25" i="13"/>
  <c r="BR25" i="13"/>
  <c r="BG25" i="13"/>
  <c r="AT25" i="13"/>
  <c r="AD25" i="13"/>
  <c r="Z25" i="13"/>
  <c r="P25" i="13"/>
  <c r="V25" i="13" s="1"/>
  <c r="CC24" i="13"/>
  <c r="BR24" i="13"/>
  <c r="BG24" i="13"/>
  <c r="AT24" i="13"/>
  <c r="AD24" i="13"/>
  <c r="Z24" i="13"/>
  <c r="V24" i="13"/>
  <c r="P24" i="13"/>
  <c r="CC23" i="13"/>
  <c r="BR23" i="13"/>
  <c r="BG23" i="13"/>
  <c r="AT23" i="13"/>
  <c r="AD23" i="13"/>
  <c r="Z23" i="13"/>
  <c r="P23" i="13"/>
  <c r="V23" i="13" s="1"/>
  <c r="CC22" i="13"/>
  <c r="BR22" i="13"/>
  <c r="BG22" i="13"/>
  <c r="AT22" i="13"/>
  <c r="AD22" i="13"/>
  <c r="Z22" i="13"/>
  <c r="V22" i="13"/>
  <c r="P22" i="13"/>
  <c r="CC21" i="13"/>
  <c r="BR21" i="13"/>
  <c r="BG21" i="13"/>
  <c r="AT21" i="13"/>
  <c r="AD21" i="13"/>
  <c r="Z21" i="13"/>
  <c r="P21" i="13"/>
  <c r="V21" i="13" s="1"/>
  <c r="CC20" i="13"/>
  <c r="BR20" i="13"/>
  <c r="BG20" i="13"/>
  <c r="AT20" i="13"/>
  <c r="AD20" i="13"/>
  <c r="Z20" i="13"/>
  <c r="P20" i="13"/>
  <c r="V20" i="13" s="1"/>
  <c r="CC19" i="13"/>
  <c r="BR19" i="13"/>
  <c r="BG19" i="13"/>
  <c r="AT19" i="13"/>
  <c r="AD19" i="13"/>
  <c r="Z19" i="13"/>
  <c r="P19" i="13"/>
  <c r="V19" i="13" s="1"/>
  <c r="CC18" i="13"/>
  <c r="BR18" i="13"/>
  <c r="BG18" i="13"/>
  <c r="AT18" i="13"/>
  <c r="AD18" i="13"/>
  <c r="Z18" i="13"/>
  <c r="V18" i="13"/>
  <c r="P18" i="13"/>
  <c r="CC17" i="13"/>
  <c r="BR17" i="13"/>
  <c r="BG17" i="13"/>
  <c r="AT17" i="13"/>
  <c r="AD17" i="13"/>
  <c r="Z17" i="13"/>
  <c r="P17" i="13"/>
  <c r="V17" i="13" s="1"/>
  <c r="CC16" i="13"/>
  <c r="BR16" i="13"/>
  <c r="BG16" i="13"/>
  <c r="AT16" i="13"/>
  <c r="AD16" i="13"/>
  <c r="Z16" i="13"/>
  <c r="P16" i="13"/>
  <c r="CC15" i="13"/>
  <c r="BR15" i="13"/>
  <c r="BG15" i="13"/>
  <c r="AT15" i="13"/>
  <c r="AD15" i="13"/>
  <c r="Z15" i="13"/>
  <c r="P15" i="13"/>
  <c r="V15" i="13" s="1"/>
  <c r="CC14" i="13"/>
  <c r="BR14" i="13"/>
  <c r="BG14" i="13"/>
  <c r="AT14" i="13"/>
  <c r="AD14" i="13"/>
  <c r="Z14" i="13"/>
  <c r="V14" i="13"/>
  <c r="P14" i="13"/>
  <c r="CC13" i="13"/>
  <c r="BR13" i="13"/>
  <c r="BG13" i="13"/>
  <c r="AT13" i="13"/>
  <c r="AD13" i="13"/>
  <c r="Z13" i="13"/>
  <c r="P13" i="13"/>
  <c r="V13" i="13" s="1"/>
  <c r="CC12" i="13"/>
  <c r="BR12" i="13"/>
  <c r="BG12" i="13"/>
  <c r="AT12" i="13"/>
  <c r="AD12" i="13"/>
  <c r="Z12" i="13"/>
  <c r="V12" i="13"/>
  <c r="P12" i="13"/>
  <c r="CC11" i="13"/>
  <c r="BR11" i="13"/>
  <c r="BG11" i="13"/>
  <c r="AT11" i="13"/>
  <c r="AH11" i="13"/>
  <c r="AD11" i="13"/>
  <c r="Z11" i="13"/>
  <c r="P11" i="13"/>
  <c r="V11" i="13" s="1"/>
  <c r="CC10" i="13"/>
  <c r="BR10" i="13"/>
  <c r="BG10" i="13"/>
  <c r="AT10" i="13"/>
  <c r="AD10" i="13"/>
  <c r="Z10" i="13"/>
  <c r="V10" i="13"/>
  <c r="P10" i="13"/>
  <c r="CC9" i="13"/>
  <c r="BR9" i="13"/>
  <c r="BG9" i="13"/>
  <c r="AT9" i="13"/>
  <c r="AD9" i="13"/>
  <c r="Z9" i="13"/>
  <c r="P9" i="13"/>
  <c r="V9" i="13" s="1"/>
  <c r="CC8" i="13"/>
  <c r="BR8" i="13"/>
  <c r="BG8" i="13"/>
  <c r="AT8" i="13"/>
  <c r="AD8" i="13"/>
  <c r="Z8" i="13"/>
  <c r="V8" i="13"/>
  <c r="P8" i="13"/>
  <c r="CC7" i="13"/>
  <c r="BR7" i="13"/>
  <c r="BG7" i="13"/>
  <c r="AT7" i="13"/>
  <c r="AD7" i="13"/>
  <c r="Z7" i="13"/>
  <c r="P7" i="13"/>
  <c r="V7" i="13" s="1"/>
  <c r="CC6" i="13"/>
  <c r="BR6" i="13"/>
  <c r="BG6" i="13"/>
  <c r="AT6" i="13"/>
  <c r="AD6" i="13"/>
  <c r="Z6" i="13"/>
  <c r="V6" i="13"/>
  <c r="P6" i="13"/>
  <c r="CC5" i="13"/>
  <c r="BR5" i="13"/>
  <c r="BG5" i="13"/>
  <c r="AT5" i="13"/>
  <c r="AH5" i="13"/>
  <c r="AH49" i="13" s="1"/>
  <c r="AD5" i="13"/>
  <c r="Z5" i="13"/>
  <c r="P5" i="13"/>
  <c r="AG3" i="13"/>
  <c r="AF3" i="13"/>
  <c r="AE3" i="13"/>
  <c r="AC3" i="13"/>
  <c r="Y3" i="13"/>
  <c r="J54" i="12"/>
  <c r="X53" i="12" s="1"/>
  <c r="CA52" i="12"/>
  <c r="BT52" i="12"/>
  <c r="BS52" i="12"/>
  <c r="BR52" i="12"/>
  <c r="BP52" i="12"/>
  <c r="BM52" i="12"/>
  <c r="BH52" i="12"/>
  <c r="BG52" i="12"/>
  <c r="BD52" i="12"/>
  <c r="BA52" i="12"/>
  <c r="AV52" i="12"/>
  <c r="AU52" i="12"/>
  <c r="AL52" i="12"/>
  <c r="AK52" i="12"/>
  <c r="AJ52" i="12"/>
  <c r="AI52" i="12"/>
  <c r="AH52" i="12"/>
  <c r="AG52" i="12"/>
  <c r="AF52" i="12"/>
  <c r="AE52" i="12"/>
  <c r="AC52" i="12"/>
  <c r="AB52" i="12"/>
  <c r="AA52" i="12"/>
  <c r="X52" i="12"/>
  <c r="W52" i="12"/>
  <c r="CA51" i="12"/>
  <c r="BT51" i="12"/>
  <c r="BS51" i="12"/>
  <c r="BR51" i="12"/>
  <c r="BP51" i="12"/>
  <c r="BM51" i="12"/>
  <c r="BH51" i="12"/>
  <c r="BG51" i="12"/>
  <c r="BD51" i="12"/>
  <c r="BA51" i="12"/>
  <c r="AV51" i="12"/>
  <c r="AU51" i="12"/>
  <c r="AL51" i="12"/>
  <c r="AK51" i="12"/>
  <c r="AJ51" i="12"/>
  <c r="AI51" i="12"/>
  <c r="AH51" i="12"/>
  <c r="AG51" i="12"/>
  <c r="AF51" i="12"/>
  <c r="AE51" i="12"/>
  <c r="AC51" i="12"/>
  <c r="AB51" i="12"/>
  <c r="AA51" i="12"/>
  <c r="X51" i="12"/>
  <c r="W51" i="12"/>
  <c r="CA50" i="12"/>
  <c r="BT50" i="12"/>
  <c r="BS50" i="12"/>
  <c r="BR50" i="12"/>
  <c r="BP50" i="12"/>
  <c r="BM50" i="12"/>
  <c r="BH50" i="12"/>
  <c r="BG50" i="12"/>
  <c r="BD50" i="12"/>
  <c r="BA50" i="12"/>
  <c r="AV50" i="12"/>
  <c r="AU50" i="12"/>
  <c r="AL50" i="12"/>
  <c r="AK50" i="12"/>
  <c r="AJ50" i="12"/>
  <c r="AI50" i="12"/>
  <c r="AH50" i="12"/>
  <c r="AG50" i="12"/>
  <c r="AF50" i="12"/>
  <c r="AE50" i="12"/>
  <c r="AC50" i="12"/>
  <c r="AB50" i="12"/>
  <c r="AA50" i="12"/>
  <c r="X50" i="12"/>
  <c r="W50" i="12"/>
  <c r="CA49" i="12"/>
  <c r="BT49" i="12"/>
  <c r="BS49" i="12"/>
  <c r="BR49" i="12"/>
  <c r="BP49" i="12"/>
  <c r="BM49" i="12"/>
  <c r="BH49" i="12"/>
  <c r="BG49" i="12"/>
  <c r="BD49" i="12"/>
  <c r="BA49" i="12"/>
  <c r="AV49" i="12"/>
  <c r="AU49" i="12"/>
  <c r="AL49" i="12"/>
  <c r="AK49" i="12"/>
  <c r="AJ49" i="12"/>
  <c r="AI49" i="12"/>
  <c r="AH49" i="12"/>
  <c r="AG49" i="12"/>
  <c r="AF49" i="12"/>
  <c r="AE49" i="12"/>
  <c r="AC49" i="12"/>
  <c r="AB49" i="12"/>
  <c r="AA49" i="12"/>
  <c r="X49" i="12"/>
  <c r="W49" i="12"/>
  <c r="CB36" i="12"/>
  <c r="T36" i="12" s="1"/>
  <c r="BQ36" i="12"/>
  <c r="S36" i="12" s="1"/>
  <c r="BF36" i="12"/>
  <c r="AT36" i="12"/>
  <c r="AD36" i="12"/>
  <c r="Z36" i="12"/>
  <c r="U36" i="12"/>
  <c r="R36" i="12"/>
  <c r="Q36" i="12"/>
  <c r="O36" i="12"/>
  <c r="N36" i="12"/>
  <c r="P36" i="12" s="1"/>
  <c r="V36" i="12" s="1"/>
  <c r="CB35" i="12"/>
  <c r="T35" i="12" s="1"/>
  <c r="BQ35" i="12"/>
  <c r="S35" i="12" s="1"/>
  <c r="BF35" i="12"/>
  <c r="R35" i="12" s="1"/>
  <c r="AT35" i="12"/>
  <c r="AD35" i="12"/>
  <c r="Z35" i="12"/>
  <c r="U35" i="12"/>
  <c r="Q35" i="12"/>
  <c r="O35" i="12"/>
  <c r="N35" i="12"/>
  <c r="P35" i="12" s="1"/>
  <c r="V35" i="12" s="1"/>
  <c r="CB34" i="12"/>
  <c r="T34" i="12" s="1"/>
  <c r="BQ34" i="12"/>
  <c r="S34" i="12" s="1"/>
  <c r="BF34" i="12"/>
  <c r="R34" i="12" s="1"/>
  <c r="AT34" i="12"/>
  <c r="Q34" i="12" s="1"/>
  <c r="AD34" i="12"/>
  <c r="Z34" i="12"/>
  <c r="U34" i="12"/>
  <c r="O34" i="12"/>
  <c r="N34" i="12"/>
  <c r="CB33" i="12"/>
  <c r="T33" i="12" s="1"/>
  <c r="BQ33" i="12"/>
  <c r="S33" i="12" s="1"/>
  <c r="BF33" i="12"/>
  <c r="R33" i="12" s="1"/>
  <c r="AT33" i="12"/>
  <c r="Q33" i="12" s="1"/>
  <c r="AD33" i="12"/>
  <c r="O33" i="12" s="1"/>
  <c r="Z33" i="12"/>
  <c r="U33" i="12"/>
  <c r="N33" i="12"/>
  <c r="P33" i="12" s="1"/>
  <c r="V33" i="12" s="1"/>
  <c r="CB32" i="12"/>
  <c r="T32" i="12" s="1"/>
  <c r="BQ32" i="12"/>
  <c r="S32" i="12" s="1"/>
  <c r="BF32" i="12"/>
  <c r="R32" i="12" s="1"/>
  <c r="AT32" i="12"/>
  <c r="Q32" i="12" s="1"/>
  <c r="AD32" i="12"/>
  <c r="O32" i="12" s="1"/>
  <c r="Z32" i="12"/>
  <c r="N32" i="12" s="1"/>
  <c r="P32" i="12" s="1"/>
  <c r="U32" i="12"/>
  <c r="CB31" i="12"/>
  <c r="T31" i="12" s="1"/>
  <c r="BQ31" i="12"/>
  <c r="S31" i="12" s="1"/>
  <c r="BF31" i="12"/>
  <c r="R31" i="12" s="1"/>
  <c r="AT31" i="12"/>
  <c r="Q31" i="12" s="1"/>
  <c r="AD31" i="12"/>
  <c r="O31" i="12" s="1"/>
  <c r="Z31" i="12"/>
  <c r="N31" i="12" s="1"/>
  <c r="P31" i="12" s="1"/>
  <c r="V31" i="12"/>
  <c r="U31" i="12"/>
  <c r="CB30" i="12"/>
  <c r="T30" i="12" s="1"/>
  <c r="BQ30" i="12"/>
  <c r="S30" i="12" s="1"/>
  <c r="BF30" i="12"/>
  <c r="R30" i="12" s="1"/>
  <c r="AT30" i="12"/>
  <c r="Q30" i="12" s="1"/>
  <c r="AD30" i="12"/>
  <c r="O30" i="12" s="1"/>
  <c r="Z30" i="12"/>
  <c r="N30" i="12" s="1"/>
  <c r="U30" i="12"/>
  <c r="CB29" i="12"/>
  <c r="BQ29" i="12"/>
  <c r="S29" i="12" s="1"/>
  <c r="BF29" i="12"/>
  <c r="R29" i="12" s="1"/>
  <c r="AT29" i="12"/>
  <c r="Q29" i="12" s="1"/>
  <c r="AD29" i="12"/>
  <c r="O29" i="12" s="1"/>
  <c r="Z29" i="12"/>
  <c r="N29" i="12" s="1"/>
  <c r="P29" i="12" s="1"/>
  <c r="U29" i="12"/>
  <c r="T29" i="12"/>
  <c r="V29" i="12" s="1"/>
  <c r="CB28" i="12"/>
  <c r="BQ28" i="12"/>
  <c r="BF28" i="12"/>
  <c r="R28" i="12" s="1"/>
  <c r="AT28" i="12"/>
  <c r="Q28" i="12" s="1"/>
  <c r="V28" i="12" s="1"/>
  <c r="AD28" i="12"/>
  <c r="O28" i="12" s="1"/>
  <c r="Z28" i="12"/>
  <c r="N28" i="12" s="1"/>
  <c r="P28" i="12" s="1"/>
  <c r="U28" i="12"/>
  <c r="T28" i="12"/>
  <c r="S28" i="12"/>
  <c r="CB27" i="12"/>
  <c r="BQ27" i="12"/>
  <c r="BF27" i="12"/>
  <c r="AT27" i="12"/>
  <c r="Q27" i="12" s="1"/>
  <c r="AD27" i="12"/>
  <c r="O27" i="12" s="1"/>
  <c r="Z27" i="12"/>
  <c r="N27" i="12" s="1"/>
  <c r="P27" i="12" s="1"/>
  <c r="V27" i="12" s="1"/>
  <c r="U27" i="12"/>
  <c r="T27" i="12"/>
  <c r="S27" i="12"/>
  <c r="R27" i="12"/>
  <c r="CB26" i="12"/>
  <c r="BQ26" i="12"/>
  <c r="BF26" i="12"/>
  <c r="AT26" i="12"/>
  <c r="AD26" i="12"/>
  <c r="O26" i="12" s="1"/>
  <c r="Z26" i="12"/>
  <c r="N26" i="12" s="1"/>
  <c r="U26" i="12"/>
  <c r="T26" i="12"/>
  <c r="S26" i="12"/>
  <c r="R26" i="12"/>
  <c r="Q26" i="12"/>
  <c r="CB25" i="12"/>
  <c r="BQ25" i="12"/>
  <c r="BF25" i="12"/>
  <c r="AT25" i="12"/>
  <c r="AD25" i="12"/>
  <c r="O25" i="12" s="1"/>
  <c r="Z25" i="12"/>
  <c r="N25" i="12" s="1"/>
  <c r="U25" i="12"/>
  <c r="T25" i="12"/>
  <c r="S25" i="12"/>
  <c r="R25" i="12"/>
  <c r="Q25" i="12"/>
  <c r="P25" i="12"/>
  <c r="V25" i="12" s="1"/>
  <c r="CB24" i="12"/>
  <c r="BQ24" i="12"/>
  <c r="BF24" i="12"/>
  <c r="AT24" i="12"/>
  <c r="AD24" i="12"/>
  <c r="Z24" i="12"/>
  <c r="N24" i="12" s="1"/>
  <c r="P24" i="12" s="1"/>
  <c r="V24" i="12" s="1"/>
  <c r="U24" i="12"/>
  <c r="T24" i="12"/>
  <c r="S24" i="12"/>
  <c r="R24" i="12"/>
  <c r="Q24" i="12"/>
  <c r="O24" i="12"/>
  <c r="CB23" i="12"/>
  <c r="BQ23" i="12"/>
  <c r="BF23" i="12"/>
  <c r="AT23" i="12"/>
  <c r="AD23" i="12"/>
  <c r="Z23" i="12"/>
  <c r="U23" i="12"/>
  <c r="T23" i="12"/>
  <c r="S23" i="12"/>
  <c r="R23" i="12"/>
  <c r="Q23" i="12"/>
  <c r="O23" i="12"/>
  <c r="P23" i="12" s="1"/>
  <c r="V23" i="12" s="1"/>
  <c r="N23" i="12"/>
  <c r="CB22" i="12"/>
  <c r="BQ22" i="12"/>
  <c r="BF22" i="12"/>
  <c r="AT22" i="12"/>
  <c r="AD22" i="12"/>
  <c r="Z22" i="12"/>
  <c r="U22" i="12"/>
  <c r="T22" i="12"/>
  <c r="S22" i="12"/>
  <c r="R22" i="12"/>
  <c r="Q22" i="12"/>
  <c r="O22" i="12"/>
  <c r="N22" i="12"/>
  <c r="P22" i="12" s="1"/>
  <c r="V22" i="12" s="1"/>
  <c r="CB21" i="12"/>
  <c r="T21" i="12" s="1"/>
  <c r="BQ21" i="12"/>
  <c r="BF21" i="12"/>
  <c r="AT21" i="12"/>
  <c r="AD21" i="12"/>
  <c r="Z21" i="12"/>
  <c r="U21" i="12"/>
  <c r="S21" i="12"/>
  <c r="R21" i="12"/>
  <c r="Q21" i="12"/>
  <c r="O21" i="12"/>
  <c r="P21" i="12" s="1"/>
  <c r="V21" i="12" s="1"/>
  <c r="N21" i="12"/>
  <c r="CB20" i="12"/>
  <c r="T20" i="12" s="1"/>
  <c r="BQ20" i="12"/>
  <c r="S20" i="12" s="1"/>
  <c r="BF20" i="12"/>
  <c r="AT20" i="12"/>
  <c r="AD20" i="12"/>
  <c r="Z20" i="12"/>
  <c r="U20" i="12"/>
  <c r="R20" i="12"/>
  <c r="Q20" i="12"/>
  <c r="P20" i="12"/>
  <c r="V20" i="12" s="1"/>
  <c r="O20" i="12"/>
  <c r="N20" i="12"/>
  <c r="CB19" i="12"/>
  <c r="T19" i="12" s="1"/>
  <c r="BQ19" i="12"/>
  <c r="S19" i="12" s="1"/>
  <c r="BF19" i="12"/>
  <c r="R19" i="12" s="1"/>
  <c r="AT19" i="12"/>
  <c r="AD19" i="12"/>
  <c r="Z19" i="12"/>
  <c r="U19" i="12"/>
  <c r="Q19" i="12"/>
  <c r="O19" i="12"/>
  <c r="N19" i="12"/>
  <c r="P19" i="12" s="1"/>
  <c r="V19" i="12" s="1"/>
  <c r="CB18" i="12"/>
  <c r="T18" i="12" s="1"/>
  <c r="BQ18" i="12"/>
  <c r="S18" i="12" s="1"/>
  <c r="BF18" i="12"/>
  <c r="R18" i="12" s="1"/>
  <c r="AT18" i="12"/>
  <c r="Q18" i="12" s="1"/>
  <c r="AD18" i="12"/>
  <c r="Z18" i="12"/>
  <c r="U18" i="12"/>
  <c r="P18" i="12"/>
  <c r="O18" i="12"/>
  <c r="N18" i="12"/>
  <c r="CB17" i="12"/>
  <c r="T17" i="12" s="1"/>
  <c r="BQ17" i="12"/>
  <c r="S17" i="12" s="1"/>
  <c r="BF17" i="12"/>
  <c r="R17" i="12" s="1"/>
  <c r="AT17" i="12"/>
  <c r="Q17" i="12" s="1"/>
  <c r="AD17" i="12"/>
  <c r="Z17" i="12"/>
  <c r="U17" i="12"/>
  <c r="O17" i="12"/>
  <c r="N17" i="12"/>
  <c r="P17" i="12" s="1"/>
  <c r="V17" i="12" s="1"/>
  <c r="CB16" i="12"/>
  <c r="T16" i="12" s="1"/>
  <c r="BQ16" i="12"/>
  <c r="S16" i="12" s="1"/>
  <c r="BF16" i="12"/>
  <c r="R16" i="12" s="1"/>
  <c r="AT16" i="12"/>
  <c r="Q16" i="12" s="1"/>
  <c r="AD16" i="12"/>
  <c r="Z16" i="12"/>
  <c r="U16" i="12"/>
  <c r="O16" i="12"/>
  <c r="N16" i="12"/>
  <c r="P16" i="12" s="1"/>
  <c r="CB15" i="12"/>
  <c r="T15" i="12" s="1"/>
  <c r="BQ15" i="12"/>
  <c r="S15" i="12" s="1"/>
  <c r="BF15" i="12"/>
  <c r="R15" i="12" s="1"/>
  <c r="AT15" i="12"/>
  <c r="Q15" i="12" s="1"/>
  <c r="AD15" i="12"/>
  <c r="O15" i="12" s="1"/>
  <c r="Z15" i="12"/>
  <c r="N15" i="12" s="1"/>
  <c r="P15" i="12" s="1"/>
  <c r="V15" i="12"/>
  <c r="U15" i="12"/>
  <c r="CB14" i="12"/>
  <c r="T14" i="12" s="1"/>
  <c r="BQ14" i="12"/>
  <c r="S14" i="12" s="1"/>
  <c r="V14" i="12" s="1"/>
  <c r="BF14" i="12"/>
  <c r="R14" i="12" s="1"/>
  <c r="AT14" i="12"/>
  <c r="Q14" i="12" s="1"/>
  <c r="AD14" i="12"/>
  <c r="O14" i="12" s="1"/>
  <c r="Z14" i="12"/>
  <c r="N14" i="12" s="1"/>
  <c r="P14" i="12" s="1"/>
  <c r="U14" i="12"/>
  <c r="CB13" i="12"/>
  <c r="BQ13" i="12"/>
  <c r="BF13" i="12"/>
  <c r="R13" i="12" s="1"/>
  <c r="AT13" i="12"/>
  <c r="Q13" i="12" s="1"/>
  <c r="AD13" i="12"/>
  <c r="O13" i="12" s="1"/>
  <c r="Z13" i="12"/>
  <c r="N13" i="12" s="1"/>
  <c r="P13" i="12" s="1"/>
  <c r="U13" i="12"/>
  <c r="T13" i="12"/>
  <c r="CB12" i="12"/>
  <c r="BQ12" i="12"/>
  <c r="BF12" i="12"/>
  <c r="R12" i="12" s="1"/>
  <c r="AT12" i="12"/>
  <c r="Q12" i="12" s="1"/>
  <c r="AD12" i="12"/>
  <c r="O12" i="12" s="1"/>
  <c r="Z12" i="12"/>
  <c r="N12" i="12" s="1"/>
  <c r="P12" i="12" s="1"/>
  <c r="V12" i="12" s="1"/>
  <c r="U12" i="12"/>
  <c r="T12" i="12"/>
  <c r="S12" i="12"/>
  <c r="CB11" i="12"/>
  <c r="BQ11" i="12"/>
  <c r="BF11" i="12"/>
  <c r="AT11" i="12"/>
  <c r="Q11" i="12" s="1"/>
  <c r="AD11" i="12"/>
  <c r="O11" i="12" s="1"/>
  <c r="Z11" i="12"/>
  <c r="N11" i="12" s="1"/>
  <c r="P11" i="12" s="1"/>
  <c r="U11" i="12"/>
  <c r="T11" i="12"/>
  <c r="S11" i="12"/>
  <c r="CB10" i="12"/>
  <c r="BQ10" i="12"/>
  <c r="BF10" i="12"/>
  <c r="AT10" i="12"/>
  <c r="AD10" i="12"/>
  <c r="O10" i="12" s="1"/>
  <c r="Z10" i="12"/>
  <c r="N10" i="12" s="1"/>
  <c r="P10" i="12" s="1"/>
  <c r="U10" i="12"/>
  <c r="T10" i="12"/>
  <c r="S10" i="12"/>
  <c r="R10" i="12"/>
  <c r="CB9" i="12"/>
  <c r="BQ9" i="12"/>
  <c r="BF9" i="12"/>
  <c r="AT9" i="12"/>
  <c r="AD9" i="12"/>
  <c r="O9" i="12" s="1"/>
  <c r="Z9" i="12"/>
  <c r="N9" i="12" s="1"/>
  <c r="U9" i="12"/>
  <c r="T9" i="12"/>
  <c r="S9" i="12"/>
  <c r="R9" i="12"/>
  <c r="Q9" i="12"/>
  <c r="P9" i="12"/>
  <c r="V9" i="12" s="1"/>
  <c r="CB8" i="12"/>
  <c r="BQ8" i="12"/>
  <c r="BF8" i="12"/>
  <c r="AT8" i="12"/>
  <c r="AD8" i="12"/>
  <c r="Z8" i="12"/>
  <c r="U8" i="12"/>
  <c r="T8" i="12"/>
  <c r="S8" i="12"/>
  <c r="R8" i="12"/>
  <c r="Q8" i="12"/>
  <c r="O8" i="12"/>
  <c r="CB7" i="12"/>
  <c r="BQ7" i="12"/>
  <c r="BF7" i="12"/>
  <c r="AT7" i="12"/>
  <c r="AD7" i="12"/>
  <c r="Z7" i="12"/>
  <c r="U7" i="12"/>
  <c r="T7" i="12"/>
  <c r="S7" i="12"/>
  <c r="R7" i="12"/>
  <c r="Q7" i="12"/>
  <c r="O7" i="12"/>
  <c r="N7" i="12"/>
  <c r="CB6" i="12"/>
  <c r="BQ6" i="12"/>
  <c r="BQ51" i="12" s="1"/>
  <c r="BF6" i="12"/>
  <c r="AT6" i="12"/>
  <c r="AD6" i="12"/>
  <c r="Z6" i="12"/>
  <c r="U6" i="12"/>
  <c r="T6" i="12"/>
  <c r="S6" i="12"/>
  <c r="R6" i="12"/>
  <c r="Q6" i="12"/>
  <c r="O6" i="12"/>
  <c r="N6" i="12"/>
  <c r="P6" i="12" s="1"/>
  <c r="V6" i="12" s="1"/>
  <c r="CB5" i="12"/>
  <c r="BQ5" i="12"/>
  <c r="BF5" i="12"/>
  <c r="BF52" i="12" s="1"/>
  <c r="AT5" i="12"/>
  <c r="AD5" i="12"/>
  <c r="AD49" i="12" s="1"/>
  <c r="Z5" i="12"/>
  <c r="U5" i="12"/>
  <c r="S5" i="12"/>
  <c r="R5" i="12"/>
  <c r="Q5" i="12"/>
  <c r="O5" i="12"/>
  <c r="N5" i="12"/>
  <c r="AG3" i="12"/>
  <c r="AF3" i="12"/>
  <c r="AE3" i="12"/>
  <c r="AC3" i="12"/>
  <c r="J36" i="11"/>
  <c r="AV35" i="11" s="1"/>
  <c r="BS35" i="11"/>
  <c r="BQ35" i="11"/>
  <c r="BN35" i="11"/>
  <c r="BI35" i="11"/>
  <c r="BH35" i="11"/>
  <c r="AH35" i="11"/>
  <c r="AG35" i="11"/>
  <c r="AF35" i="11"/>
  <c r="AE35" i="11"/>
  <c r="AC35" i="11"/>
  <c r="AB35" i="11"/>
  <c r="CB34" i="11"/>
  <c r="CB35" i="11" s="1"/>
  <c r="BU34" i="11"/>
  <c r="BU35" i="11" s="1"/>
  <c r="BT34" i="11"/>
  <c r="BT35" i="11" s="1"/>
  <c r="BS34" i="11"/>
  <c r="BQ34" i="11"/>
  <c r="BN34" i="11"/>
  <c r="BI34" i="11"/>
  <c r="BH34" i="11"/>
  <c r="BD34" i="11"/>
  <c r="BD35" i="11" s="1"/>
  <c r="BA34" i="11"/>
  <c r="BA35" i="11" s="1"/>
  <c r="AV34" i="11"/>
  <c r="AU34" i="11"/>
  <c r="AL34" i="11"/>
  <c r="AL35" i="11" s="1"/>
  <c r="AK34" i="11"/>
  <c r="AK35" i="11" s="1"/>
  <c r="AJ34" i="11"/>
  <c r="AJ35" i="11" s="1"/>
  <c r="AI34" i="11"/>
  <c r="AI35" i="11" s="1"/>
  <c r="AH34" i="11"/>
  <c r="AG34" i="11"/>
  <c r="AF34" i="11"/>
  <c r="AE34" i="11"/>
  <c r="AC34" i="11"/>
  <c r="AB34" i="11"/>
  <c r="AA34" i="11"/>
  <c r="AA35" i="11" s="1"/>
  <c r="Z34" i="11"/>
  <c r="Z35" i="11" s="1"/>
  <c r="Y34" i="11"/>
  <c r="X34" i="11"/>
  <c r="W34" i="11"/>
  <c r="W35" i="11" s="1"/>
  <c r="U34" i="11"/>
  <c r="U35" i="11" s="1"/>
  <c r="CB33" i="11"/>
  <c r="BU33" i="11"/>
  <c r="BT33" i="11"/>
  <c r="BS33" i="11"/>
  <c r="BQ33" i="11"/>
  <c r="BN33" i="11"/>
  <c r="BI33" i="11"/>
  <c r="BH33" i="11"/>
  <c r="BG33" i="11"/>
  <c r="BD33" i="11"/>
  <c r="BA33" i="11"/>
  <c r="AV33" i="11"/>
  <c r="AU33" i="11"/>
  <c r="AL33" i="11"/>
  <c r="AK33" i="11"/>
  <c r="AJ33" i="11"/>
  <c r="AI33" i="11"/>
  <c r="AH33" i="11"/>
  <c r="AG33" i="11"/>
  <c r="AF33" i="11"/>
  <c r="AE33" i="11"/>
  <c r="AC33" i="11"/>
  <c r="AB33" i="11"/>
  <c r="AA33" i="11"/>
  <c r="Y33" i="11"/>
  <c r="X33" i="11"/>
  <c r="W33" i="11"/>
  <c r="U33" i="11"/>
  <c r="CB32" i="11"/>
  <c r="BU32" i="11"/>
  <c r="BT32" i="11"/>
  <c r="BS32" i="11"/>
  <c r="BQ32" i="11"/>
  <c r="BN32" i="11"/>
  <c r="BI32" i="11"/>
  <c r="BH32" i="11"/>
  <c r="BD32" i="11"/>
  <c r="BA32" i="11"/>
  <c r="AV32" i="11"/>
  <c r="AU32" i="11"/>
  <c r="AL32" i="11"/>
  <c r="AK32" i="11"/>
  <c r="AJ32" i="11"/>
  <c r="AI32" i="11"/>
  <c r="AH32" i="11"/>
  <c r="AG32" i="11"/>
  <c r="AF32" i="11"/>
  <c r="AE32" i="11"/>
  <c r="AC32" i="11"/>
  <c r="AB32" i="11"/>
  <c r="AA32" i="11"/>
  <c r="Y32" i="11"/>
  <c r="X32" i="11"/>
  <c r="W32" i="11"/>
  <c r="U32" i="11"/>
  <c r="CB31" i="11"/>
  <c r="BU31" i="11"/>
  <c r="BT31" i="11"/>
  <c r="BS31" i="11"/>
  <c r="BQ31" i="11"/>
  <c r="BN31" i="11"/>
  <c r="BI31" i="11"/>
  <c r="BH31" i="11"/>
  <c r="BD31" i="11"/>
  <c r="BA31" i="11"/>
  <c r="AV31" i="11"/>
  <c r="AU31" i="11"/>
  <c r="AL31" i="11"/>
  <c r="AK31" i="11"/>
  <c r="AJ31" i="11"/>
  <c r="AI31" i="11"/>
  <c r="AH31" i="11"/>
  <c r="AG31" i="11"/>
  <c r="AF31" i="11"/>
  <c r="AE31" i="11"/>
  <c r="AC31" i="11"/>
  <c r="AB31" i="11"/>
  <c r="AA31" i="11"/>
  <c r="Y31" i="11"/>
  <c r="X31" i="11"/>
  <c r="W31" i="11"/>
  <c r="U31" i="11"/>
  <c r="CC30" i="11"/>
  <c r="BR30" i="11"/>
  <c r="BG30" i="11"/>
  <c r="AT30" i="11"/>
  <c r="AD30" i="11"/>
  <c r="Z30" i="11"/>
  <c r="T30" i="11"/>
  <c r="S30" i="11"/>
  <c r="R30" i="11"/>
  <c r="Q30" i="11"/>
  <c r="O30" i="11"/>
  <c r="N30" i="11"/>
  <c r="P30" i="11" s="1"/>
  <c r="V30" i="11" s="1"/>
  <c r="CC29" i="11"/>
  <c r="BR29" i="11"/>
  <c r="BG29" i="11"/>
  <c r="AT29" i="11"/>
  <c r="AD29" i="11"/>
  <c r="Z29" i="11"/>
  <c r="S29" i="11"/>
  <c r="R29" i="11"/>
  <c r="Q29" i="11"/>
  <c r="O29" i="11"/>
  <c r="N29" i="11"/>
  <c r="CC28" i="11"/>
  <c r="T28" i="11" s="1"/>
  <c r="BR28" i="11"/>
  <c r="S28" i="11" s="1"/>
  <c r="BG28" i="11"/>
  <c r="R28" i="11" s="1"/>
  <c r="AT28" i="11"/>
  <c r="Q28" i="11" s="1"/>
  <c r="AD28" i="11"/>
  <c r="Z28" i="11"/>
  <c r="O28" i="11"/>
  <c r="N28" i="11"/>
  <c r="V28" i="11" s="1"/>
  <c r="CC27" i="11"/>
  <c r="T27" i="11" s="1"/>
  <c r="BR27" i="11"/>
  <c r="S27" i="11" s="1"/>
  <c r="BG27" i="11"/>
  <c r="R27" i="11" s="1"/>
  <c r="AT27" i="11"/>
  <c r="Q27" i="11" s="1"/>
  <c r="AD27" i="11"/>
  <c r="Z27" i="11"/>
  <c r="O27" i="11"/>
  <c r="N27" i="11"/>
  <c r="P27" i="11" s="1"/>
  <c r="V27" i="11" s="1"/>
  <c r="CC26" i="11"/>
  <c r="BR26" i="11"/>
  <c r="S26" i="11" s="1"/>
  <c r="BG26" i="11"/>
  <c r="R26" i="11" s="1"/>
  <c r="AT26" i="11"/>
  <c r="Q26" i="11" s="1"/>
  <c r="AD26" i="11"/>
  <c r="O26" i="11" s="1"/>
  <c r="Z26" i="11"/>
  <c r="N26" i="11" s="1"/>
  <c r="P26" i="11" s="1"/>
  <c r="V26" i="11" s="1"/>
  <c r="T26" i="11"/>
  <c r="CC25" i="11"/>
  <c r="T25" i="11" s="1"/>
  <c r="BR25" i="11"/>
  <c r="S25" i="11" s="1"/>
  <c r="BG25" i="11"/>
  <c r="R25" i="11" s="1"/>
  <c r="AT25" i="11"/>
  <c r="Q25" i="11" s="1"/>
  <c r="AD25" i="11"/>
  <c r="O25" i="11" s="1"/>
  <c r="Z25" i="11"/>
  <c r="N25" i="11" s="1"/>
  <c r="CC24" i="11"/>
  <c r="BR24" i="11"/>
  <c r="BG24" i="11"/>
  <c r="AT24" i="11"/>
  <c r="AD24" i="11"/>
  <c r="O24" i="11" s="1"/>
  <c r="Z24" i="11"/>
  <c r="N24" i="11" s="1"/>
  <c r="T24" i="11"/>
  <c r="S24" i="11"/>
  <c r="R24" i="11"/>
  <c r="Q24" i="11"/>
  <c r="P24" i="11"/>
  <c r="CC23" i="11"/>
  <c r="BR23" i="11"/>
  <c r="BG23" i="11"/>
  <c r="AT23" i="11"/>
  <c r="Q23" i="11" s="1"/>
  <c r="AD23" i="11"/>
  <c r="Z23" i="11"/>
  <c r="T23" i="11"/>
  <c r="S23" i="11"/>
  <c r="R23" i="11"/>
  <c r="P23" i="11"/>
  <c r="V23" i="11" s="1"/>
  <c r="O23" i="11"/>
  <c r="N23" i="11"/>
  <c r="CC22" i="11"/>
  <c r="BR22" i="11"/>
  <c r="BG22" i="11"/>
  <c r="AT22" i="11"/>
  <c r="AD22" i="11"/>
  <c r="Z22" i="11"/>
  <c r="T22" i="11"/>
  <c r="S22" i="11"/>
  <c r="R22" i="11"/>
  <c r="Q22" i="11"/>
  <c r="O22" i="11"/>
  <c r="N22" i="11"/>
  <c r="P22" i="11" s="1"/>
  <c r="V22" i="11" s="1"/>
  <c r="CC21" i="11"/>
  <c r="T21" i="11" s="1"/>
  <c r="BR21" i="11"/>
  <c r="S21" i="11" s="1"/>
  <c r="BG21" i="11"/>
  <c r="AT21" i="11"/>
  <c r="AD21" i="11"/>
  <c r="Z21" i="11"/>
  <c r="R21" i="11"/>
  <c r="Q21" i="11"/>
  <c r="O21" i="11"/>
  <c r="N21" i="11"/>
  <c r="P21" i="11" s="1"/>
  <c r="CC20" i="11"/>
  <c r="T20" i="11" s="1"/>
  <c r="BR20" i="11"/>
  <c r="S20" i="11" s="1"/>
  <c r="BG20" i="11"/>
  <c r="AT20" i="11"/>
  <c r="AD20" i="11"/>
  <c r="Z20" i="11"/>
  <c r="R20" i="11"/>
  <c r="Q20" i="11"/>
  <c r="O20" i="11"/>
  <c r="N20" i="11"/>
  <c r="P20" i="11" s="1"/>
  <c r="CC19" i="11"/>
  <c r="T19" i="11" s="1"/>
  <c r="BR19" i="11"/>
  <c r="S19" i="11" s="1"/>
  <c r="BG19" i="11"/>
  <c r="R19" i="11" s="1"/>
  <c r="AT19" i="11"/>
  <c r="Q19" i="11" s="1"/>
  <c r="AD19" i="11"/>
  <c r="Z19" i="11"/>
  <c r="O19" i="11"/>
  <c r="N19" i="11"/>
  <c r="CC18" i="11"/>
  <c r="T18" i="11" s="1"/>
  <c r="BR18" i="11"/>
  <c r="S18" i="11" s="1"/>
  <c r="BG18" i="11"/>
  <c r="R18" i="11" s="1"/>
  <c r="AT18" i="11"/>
  <c r="Q18" i="11" s="1"/>
  <c r="AD18" i="11"/>
  <c r="O18" i="11" s="1"/>
  <c r="Z18" i="11"/>
  <c r="N18" i="11" s="1"/>
  <c r="P18" i="11" s="1"/>
  <c r="V18" i="11" s="1"/>
  <c r="CC17" i="11"/>
  <c r="BR17" i="11"/>
  <c r="BG17" i="11"/>
  <c r="AT17" i="11"/>
  <c r="Q17" i="11" s="1"/>
  <c r="AD17" i="11"/>
  <c r="O17" i="11" s="1"/>
  <c r="Z17" i="11"/>
  <c r="N17" i="11" s="1"/>
  <c r="P17" i="11" s="1"/>
  <c r="T17" i="11"/>
  <c r="S17" i="11"/>
  <c r="R17" i="11"/>
  <c r="V17" i="11" s="1"/>
  <c r="CC16" i="11"/>
  <c r="BR16" i="11"/>
  <c r="BG16" i="11"/>
  <c r="R16" i="11" s="1"/>
  <c r="AT16" i="11"/>
  <c r="Q16" i="11" s="1"/>
  <c r="AD16" i="11"/>
  <c r="O16" i="11" s="1"/>
  <c r="Z16" i="11"/>
  <c r="N16" i="11" s="1"/>
  <c r="T16" i="11"/>
  <c r="S16" i="11"/>
  <c r="P16" i="11"/>
  <c r="V16" i="11" s="1"/>
  <c r="CC15" i="11"/>
  <c r="BR15" i="11"/>
  <c r="BG15" i="11"/>
  <c r="AT15" i="11"/>
  <c r="Q15" i="11" s="1"/>
  <c r="AD15" i="11"/>
  <c r="O15" i="11" s="1"/>
  <c r="P15" i="11" s="1"/>
  <c r="Z15" i="11"/>
  <c r="T15" i="11"/>
  <c r="S15" i="11"/>
  <c r="R15" i="11"/>
  <c r="N15" i="11"/>
  <c r="CC14" i="11"/>
  <c r="BR14" i="11"/>
  <c r="BG14" i="11"/>
  <c r="AT14" i="11"/>
  <c r="AD14" i="11"/>
  <c r="Z14" i="11"/>
  <c r="N14" i="11" s="1"/>
  <c r="P14" i="11" s="1"/>
  <c r="V14" i="11" s="1"/>
  <c r="T14" i="11"/>
  <c r="S14" i="11"/>
  <c r="R14" i="11"/>
  <c r="Q14" i="11"/>
  <c r="O14" i="11"/>
  <c r="CC13" i="11"/>
  <c r="BR13" i="11"/>
  <c r="BG13" i="11"/>
  <c r="AT13" i="11"/>
  <c r="AD13" i="11"/>
  <c r="Z13" i="11"/>
  <c r="T13" i="11"/>
  <c r="S13" i="11"/>
  <c r="R13" i="11"/>
  <c r="Q13" i="11"/>
  <c r="O13" i="11"/>
  <c r="P13" i="11" s="1"/>
  <c r="N13" i="11"/>
  <c r="CC12" i="11"/>
  <c r="T12" i="11" s="1"/>
  <c r="BR12" i="11"/>
  <c r="S12" i="11" s="1"/>
  <c r="BG12" i="11"/>
  <c r="AT12" i="11"/>
  <c r="AD12" i="11"/>
  <c r="Z12" i="11"/>
  <c r="R12" i="11"/>
  <c r="Q12" i="11"/>
  <c r="O12" i="11"/>
  <c r="N12" i="11"/>
  <c r="P12" i="11" s="1"/>
  <c r="V12" i="11" s="1"/>
  <c r="CC11" i="11"/>
  <c r="BR11" i="11"/>
  <c r="S11" i="11" s="1"/>
  <c r="BG11" i="11"/>
  <c r="R11" i="11" s="1"/>
  <c r="AT11" i="11"/>
  <c r="Q11" i="11" s="1"/>
  <c r="AD11" i="11"/>
  <c r="Z11" i="11"/>
  <c r="O11" i="11"/>
  <c r="N11" i="11"/>
  <c r="P11" i="11" s="1"/>
  <c r="CC10" i="11"/>
  <c r="BR10" i="11"/>
  <c r="S10" i="11" s="1"/>
  <c r="BG10" i="11"/>
  <c r="R10" i="11" s="1"/>
  <c r="AT10" i="11"/>
  <c r="Q10" i="11" s="1"/>
  <c r="AD10" i="11"/>
  <c r="O10" i="11" s="1"/>
  <c r="Z10" i="11"/>
  <c r="N10" i="11" s="1"/>
  <c r="P10" i="11" s="1"/>
  <c r="V10" i="11"/>
  <c r="T10" i="11"/>
  <c r="CC9" i="11"/>
  <c r="T9" i="11" s="1"/>
  <c r="BR9" i="11"/>
  <c r="S9" i="11" s="1"/>
  <c r="S31" i="11" s="1"/>
  <c r="BG9" i="11"/>
  <c r="AT9" i="11"/>
  <c r="Q9" i="11" s="1"/>
  <c r="AD9" i="11"/>
  <c r="O9" i="11" s="1"/>
  <c r="Z9" i="11"/>
  <c r="N9" i="11" s="1"/>
  <c r="P9" i="11" s="1"/>
  <c r="R9" i="11"/>
  <c r="CC8" i="11"/>
  <c r="BR8" i="11"/>
  <c r="S8" i="11" s="1"/>
  <c r="BG8" i="11"/>
  <c r="AT8" i="11"/>
  <c r="Q8" i="11" s="1"/>
  <c r="AD8" i="11"/>
  <c r="O8" i="11" s="1"/>
  <c r="P8" i="11" s="1"/>
  <c r="Z8" i="11"/>
  <c r="N8" i="11" s="1"/>
  <c r="T8" i="11"/>
  <c r="CC7" i="11"/>
  <c r="BR7" i="11"/>
  <c r="BG7" i="11"/>
  <c r="AT7" i="11"/>
  <c r="AD7" i="11"/>
  <c r="AD33" i="11" s="1"/>
  <c r="Z7" i="11"/>
  <c r="N7" i="11" s="1"/>
  <c r="T7" i="11"/>
  <c r="S7" i="11"/>
  <c r="R7" i="11"/>
  <c r="CC6" i="11"/>
  <c r="BR6" i="11"/>
  <c r="BG6" i="11"/>
  <c r="AT6" i="11"/>
  <c r="AD6" i="11"/>
  <c r="Z6" i="11"/>
  <c r="T6" i="11"/>
  <c r="S6" i="11"/>
  <c r="R6" i="11"/>
  <c r="Q6" i="11"/>
  <c r="O6" i="11"/>
  <c r="CC5" i="11"/>
  <c r="BR5" i="11"/>
  <c r="BG5" i="11"/>
  <c r="AT5" i="11"/>
  <c r="AD5" i="11"/>
  <c r="Z5" i="11"/>
  <c r="S5" i="11"/>
  <c r="R5" i="11"/>
  <c r="Q5" i="11"/>
  <c r="O5" i="11"/>
  <c r="N5" i="11"/>
  <c r="AG3" i="11"/>
  <c r="AF3" i="11"/>
  <c r="AE3" i="11"/>
  <c r="AC3" i="11"/>
  <c r="Y3" i="11"/>
  <c r="J54" i="10"/>
  <c r="BT53" i="10"/>
  <c r="BS53" i="10"/>
  <c r="BN53" i="10"/>
  <c r="BI53" i="10"/>
  <c r="BH53" i="10"/>
  <c r="BD53" i="10"/>
  <c r="AH53" i="10"/>
  <c r="AE53" i="10"/>
  <c r="AC53" i="10"/>
  <c r="AB53" i="10"/>
  <c r="AA53" i="10"/>
  <c r="CB52" i="10"/>
  <c r="BU52" i="10"/>
  <c r="BU53" i="10" s="1"/>
  <c r="BT52" i="10"/>
  <c r="BS52" i="10"/>
  <c r="BQ52" i="10"/>
  <c r="BQ53" i="10" s="1"/>
  <c r="BN52" i="10"/>
  <c r="BI52" i="10"/>
  <c r="BH52" i="10"/>
  <c r="BD52" i="10"/>
  <c r="BA52" i="10"/>
  <c r="BA53" i="10" s="1"/>
  <c r="AV52" i="10"/>
  <c r="AV53" i="10" s="1"/>
  <c r="AU52" i="10"/>
  <c r="AL52" i="10"/>
  <c r="AL53" i="10" s="1"/>
  <c r="AK52" i="10"/>
  <c r="AJ52" i="10"/>
  <c r="AJ53" i="10" s="1"/>
  <c r="AI52" i="10"/>
  <c r="AI53" i="10" s="1"/>
  <c r="AH52" i="10"/>
  <c r="AG52" i="10"/>
  <c r="AG53" i="10" s="1"/>
  <c r="AF52" i="10"/>
  <c r="AF53" i="10" s="1"/>
  <c r="AE52" i="10"/>
  <c r="AC52" i="10"/>
  <c r="AB52" i="10"/>
  <c r="AA52" i="10"/>
  <c r="Z52" i="10"/>
  <c r="Z53" i="10" s="1"/>
  <c r="Y52" i="10"/>
  <c r="Y53" i="10" s="1"/>
  <c r="X52" i="10"/>
  <c r="W52" i="10"/>
  <c r="W53" i="10" s="1"/>
  <c r="CB51" i="10"/>
  <c r="BU51" i="10"/>
  <c r="BT51" i="10"/>
  <c r="BS51" i="10"/>
  <c r="BQ51" i="10"/>
  <c r="BN51" i="10"/>
  <c r="BI51" i="10"/>
  <c r="BH51" i="10"/>
  <c r="BD51" i="10"/>
  <c r="BA51" i="10"/>
  <c r="AV51" i="10"/>
  <c r="AU51" i="10"/>
  <c r="AL51" i="10"/>
  <c r="AK51" i="10"/>
  <c r="AJ51" i="10"/>
  <c r="AI51" i="10"/>
  <c r="AH51" i="10"/>
  <c r="AG51" i="10"/>
  <c r="AF51" i="10"/>
  <c r="AE51" i="10"/>
  <c r="AC51" i="10"/>
  <c r="AB51" i="10"/>
  <c r="AA51" i="10"/>
  <c r="Y51" i="10"/>
  <c r="X51" i="10"/>
  <c r="W51" i="10"/>
  <c r="CB50" i="10"/>
  <c r="BU50" i="10"/>
  <c r="BT50" i="10"/>
  <c r="BS50" i="10"/>
  <c r="BQ50" i="10"/>
  <c r="BN50" i="10"/>
  <c r="BI50" i="10"/>
  <c r="BH50" i="10"/>
  <c r="BD50" i="10"/>
  <c r="BA50" i="10"/>
  <c r="AV50" i="10"/>
  <c r="AU50" i="10"/>
  <c r="AL50" i="10"/>
  <c r="AK50" i="10"/>
  <c r="AJ50" i="10"/>
  <c r="AI50" i="10"/>
  <c r="AH50" i="10"/>
  <c r="AG50" i="10"/>
  <c r="AF50" i="10"/>
  <c r="AE50" i="10"/>
  <c r="AC50" i="10"/>
  <c r="AB50" i="10"/>
  <c r="AA50" i="10"/>
  <c r="Y50" i="10"/>
  <c r="X50" i="10"/>
  <c r="W50" i="10"/>
  <c r="CB49" i="10"/>
  <c r="BU49" i="10"/>
  <c r="BT49" i="10"/>
  <c r="BS49" i="10"/>
  <c r="BQ49" i="10"/>
  <c r="BN49" i="10"/>
  <c r="BI49" i="10"/>
  <c r="BH49" i="10"/>
  <c r="BD49" i="10"/>
  <c r="BA49" i="10"/>
  <c r="AV49" i="10"/>
  <c r="AU49" i="10"/>
  <c r="AL49" i="10"/>
  <c r="AK49" i="10"/>
  <c r="AJ49" i="10"/>
  <c r="AI49" i="10"/>
  <c r="AH49" i="10"/>
  <c r="AG49" i="10"/>
  <c r="AF49" i="10"/>
  <c r="AE49" i="10"/>
  <c r="AC49" i="10"/>
  <c r="AB49" i="10"/>
  <c r="AA49" i="10"/>
  <c r="Y49" i="10"/>
  <c r="X49" i="10"/>
  <c r="W49" i="10"/>
  <c r="CC20" i="10"/>
  <c r="BR20" i="10"/>
  <c r="S20" i="10" s="1"/>
  <c r="BG20" i="10"/>
  <c r="AT20" i="10"/>
  <c r="Q20" i="10" s="1"/>
  <c r="AD20" i="10"/>
  <c r="Z20" i="10"/>
  <c r="N20" i="10" s="1"/>
  <c r="U20" i="10"/>
  <c r="T20" i="10"/>
  <c r="R20" i="10"/>
  <c r="O20" i="10"/>
  <c r="P20" i="10" s="1"/>
  <c r="V20" i="10" s="1"/>
  <c r="CC19" i="10"/>
  <c r="T19" i="10" s="1"/>
  <c r="BR19" i="10"/>
  <c r="BG19" i="10"/>
  <c r="AT19" i="10"/>
  <c r="AD19" i="10"/>
  <c r="O19" i="10" s="1"/>
  <c r="Z19" i="10"/>
  <c r="U19" i="10"/>
  <c r="S19" i="10"/>
  <c r="R19" i="10"/>
  <c r="Q19" i="10"/>
  <c r="N19" i="10"/>
  <c r="P19" i="10" s="1"/>
  <c r="V19" i="10" s="1"/>
  <c r="CC18" i="10"/>
  <c r="BR18" i="10"/>
  <c r="S18" i="10" s="1"/>
  <c r="BG18" i="10"/>
  <c r="R18" i="10" s="1"/>
  <c r="AT18" i="10"/>
  <c r="Q18" i="10" s="1"/>
  <c r="AD18" i="10"/>
  <c r="O18" i="10" s="1"/>
  <c r="P18" i="10" s="1"/>
  <c r="Z18" i="10"/>
  <c r="U18" i="10"/>
  <c r="T18" i="10"/>
  <c r="N18" i="10"/>
  <c r="CC17" i="10"/>
  <c r="BR17" i="10"/>
  <c r="BG17" i="10"/>
  <c r="R17" i="10" s="1"/>
  <c r="AT17" i="10"/>
  <c r="Q17" i="10" s="1"/>
  <c r="AD17" i="10"/>
  <c r="O17" i="10" s="1"/>
  <c r="Z17" i="10"/>
  <c r="N17" i="10" s="1"/>
  <c r="U17" i="10"/>
  <c r="T17" i="10"/>
  <c r="S17" i="10"/>
  <c r="CC16" i="10"/>
  <c r="BR16" i="10"/>
  <c r="S16" i="10" s="1"/>
  <c r="BG16" i="10"/>
  <c r="AT16" i="10"/>
  <c r="AD16" i="10"/>
  <c r="O16" i="10" s="1"/>
  <c r="Z16" i="10"/>
  <c r="U16" i="10"/>
  <c r="T16" i="10"/>
  <c r="R16" i="10"/>
  <c r="Q16" i="10"/>
  <c r="N16" i="10"/>
  <c r="P16" i="10" s="1"/>
  <c r="V16" i="10" s="1"/>
  <c r="CC15" i="10"/>
  <c r="BR15" i="10"/>
  <c r="BG15" i="10"/>
  <c r="R15" i="10" s="1"/>
  <c r="AT15" i="10"/>
  <c r="AD15" i="10"/>
  <c r="O15" i="10" s="1"/>
  <c r="Z15" i="10"/>
  <c r="N15" i="10" s="1"/>
  <c r="U15" i="10"/>
  <c r="T15" i="10"/>
  <c r="S15" i="10"/>
  <c r="Q15" i="10"/>
  <c r="P15" i="10"/>
  <c r="CC14" i="10"/>
  <c r="T14" i="10" s="1"/>
  <c r="BR14" i="10"/>
  <c r="BG14" i="10"/>
  <c r="R14" i="10" s="1"/>
  <c r="AT14" i="10"/>
  <c r="Z14" i="10"/>
  <c r="U14" i="10"/>
  <c r="S14" i="10"/>
  <c r="Q14" i="10"/>
  <c r="O14" i="10"/>
  <c r="N14" i="10"/>
  <c r="CC13" i="10"/>
  <c r="BR13" i="10"/>
  <c r="BG13" i="10"/>
  <c r="R13" i="10" s="1"/>
  <c r="AT13" i="10"/>
  <c r="AD13" i="10"/>
  <c r="O13" i="10" s="1"/>
  <c r="Z13" i="10"/>
  <c r="N13" i="10" s="1"/>
  <c r="U13" i="10"/>
  <c r="T13" i="10"/>
  <c r="S13" i="10"/>
  <c r="Q13" i="10"/>
  <c r="CC12" i="10"/>
  <c r="T12" i="10" s="1"/>
  <c r="BR12" i="10"/>
  <c r="BG12" i="10"/>
  <c r="AT12" i="10"/>
  <c r="AD12" i="10"/>
  <c r="Z12" i="10"/>
  <c r="N12" i="10" s="1"/>
  <c r="P12" i="10" s="1"/>
  <c r="U12" i="10"/>
  <c r="S12" i="10"/>
  <c r="R12" i="10"/>
  <c r="Q12" i="10"/>
  <c r="V12" i="10" s="1"/>
  <c r="O12" i="10"/>
  <c r="CC11" i="10"/>
  <c r="T11" i="10" s="1"/>
  <c r="BR11" i="10"/>
  <c r="S11" i="10" s="1"/>
  <c r="BG11" i="10"/>
  <c r="R11" i="10" s="1"/>
  <c r="AT11" i="10"/>
  <c r="AD11" i="10"/>
  <c r="Z11" i="10"/>
  <c r="U11" i="10"/>
  <c r="Q11" i="10"/>
  <c r="O11" i="10"/>
  <c r="N11" i="10"/>
  <c r="P11" i="10" s="1"/>
  <c r="V11" i="10" s="1"/>
  <c r="CC10" i="10"/>
  <c r="T10" i="10" s="1"/>
  <c r="BR10" i="10"/>
  <c r="BG10" i="10"/>
  <c r="AT10" i="10"/>
  <c r="Q10" i="10" s="1"/>
  <c r="AD10" i="10"/>
  <c r="Z10" i="10"/>
  <c r="U10" i="10"/>
  <c r="S10" i="10"/>
  <c r="R10" i="10"/>
  <c r="O10" i="10"/>
  <c r="N10" i="10"/>
  <c r="P10" i="10" s="1"/>
  <c r="V10" i="10" s="1"/>
  <c r="CC9" i="10"/>
  <c r="T9" i="10" s="1"/>
  <c r="BR9" i="10"/>
  <c r="S9" i="10" s="1"/>
  <c r="BG9" i="10"/>
  <c r="R9" i="10" s="1"/>
  <c r="AT9" i="10"/>
  <c r="Q9" i="10" s="1"/>
  <c r="AD9" i="10"/>
  <c r="Z9" i="10"/>
  <c r="U9" i="10"/>
  <c r="O9" i="10"/>
  <c r="N9" i="10"/>
  <c r="P9" i="10" s="1"/>
  <c r="CC8" i="10"/>
  <c r="T8" i="10" s="1"/>
  <c r="BR8" i="10"/>
  <c r="S8" i="10" s="1"/>
  <c r="BG8" i="10"/>
  <c r="R8" i="10" s="1"/>
  <c r="AT8" i="10"/>
  <c r="AD8" i="10"/>
  <c r="O8" i="10" s="1"/>
  <c r="Z8" i="10"/>
  <c r="U8" i="10"/>
  <c r="N8" i="10"/>
  <c r="P8" i="10" s="1"/>
  <c r="CC7" i="10"/>
  <c r="BR7" i="10"/>
  <c r="S7" i="10" s="1"/>
  <c r="BG7" i="10"/>
  <c r="AT7" i="10"/>
  <c r="Q7" i="10" s="1"/>
  <c r="AD7" i="10"/>
  <c r="AD51" i="10" s="1"/>
  <c r="Z7" i="10"/>
  <c r="N7" i="10" s="1"/>
  <c r="U7" i="10"/>
  <c r="T7" i="10"/>
  <c r="R7" i="10"/>
  <c r="O7" i="10"/>
  <c r="CC6" i="10"/>
  <c r="BR6" i="10"/>
  <c r="S6" i="10" s="1"/>
  <c r="BG6" i="10"/>
  <c r="R6" i="10" s="1"/>
  <c r="AT6" i="10"/>
  <c r="AD6" i="10"/>
  <c r="AD50" i="10" s="1"/>
  <c r="Z6" i="10"/>
  <c r="N6" i="10" s="1"/>
  <c r="U6" i="10"/>
  <c r="T6" i="10"/>
  <c r="Q6" i="10"/>
  <c r="CC5" i="10"/>
  <c r="BR5" i="10"/>
  <c r="BG5" i="10"/>
  <c r="AT5" i="10"/>
  <c r="AD5" i="10"/>
  <c r="Z5" i="10"/>
  <c r="U5" i="10"/>
  <c r="O5" i="10"/>
  <c r="N5" i="10"/>
  <c r="AG3" i="10"/>
  <c r="AF3" i="10"/>
  <c r="AE3" i="10"/>
  <c r="AC3" i="10"/>
  <c r="Y3" i="10"/>
  <c r="J54" i="9"/>
  <c r="BZ53" i="9"/>
  <c r="BM53" i="9"/>
  <c r="BL53" i="9"/>
  <c r="BK53" i="9"/>
  <c r="BI53" i="9"/>
  <c r="BH53" i="9"/>
  <c r="AQ53" i="9"/>
  <c r="AO53" i="9"/>
  <c r="AN53" i="9"/>
  <c r="X53" i="9"/>
  <c r="W53" i="9"/>
  <c r="BZ52" i="9"/>
  <c r="BY52" i="9"/>
  <c r="BX52" i="9"/>
  <c r="BW52" i="9"/>
  <c r="BV52" i="9"/>
  <c r="BU52" i="9"/>
  <c r="BT52" i="9"/>
  <c r="BS52" i="9"/>
  <c r="BQ52" i="9"/>
  <c r="BP52" i="9"/>
  <c r="BO52" i="9"/>
  <c r="BN52" i="9"/>
  <c r="BN53" i="9" s="1"/>
  <c r="BM52" i="9"/>
  <c r="BL52" i="9"/>
  <c r="BK52" i="9"/>
  <c r="BJ52" i="9"/>
  <c r="BI52" i="9"/>
  <c r="BH52" i="9"/>
  <c r="BF52" i="9"/>
  <c r="BD52" i="9"/>
  <c r="BC52" i="9"/>
  <c r="BB52" i="9"/>
  <c r="BA52" i="9"/>
  <c r="AZ52" i="9"/>
  <c r="AY52" i="9"/>
  <c r="AX52" i="9"/>
  <c r="AW52" i="9"/>
  <c r="AV52" i="9"/>
  <c r="AU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Y52" i="9"/>
  <c r="X52" i="9"/>
  <c r="W52" i="9"/>
  <c r="BZ51" i="9"/>
  <c r="BY51" i="9"/>
  <c r="BX51" i="9"/>
  <c r="BW51" i="9"/>
  <c r="BV51" i="9"/>
  <c r="BU51" i="9"/>
  <c r="BT51" i="9"/>
  <c r="BS51" i="9"/>
  <c r="BQ51" i="9"/>
  <c r="BP51" i="9"/>
  <c r="BO51" i="9"/>
  <c r="BN51" i="9"/>
  <c r="BM51" i="9"/>
  <c r="BL51" i="9"/>
  <c r="BK51" i="9"/>
  <c r="BJ51" i="9"/>
  <c r="BI51" i="9"/>
  <c r="BH51" i="9"/>
  <c r="BF51" i="9"/>
  <c r="BD51" i="9"/>
  <c r="BC51" i="9"/>
  <c r="BB51" i="9"/>
  <c r="BA51" i="9"/>
  <c r="AZ51" i="9"/>
  <c r="AY51" i="9"/>
  <c r="AX51" i="9"/>
  <c r="AW51" i="9"/>
  <c r="AV51" i="9"/>
  <c r="AU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Y51" i="9"/>
  <c r="X51" i="9"/>
  <c r="W51" i="9"/>
  <c r="BZ50" i="9"/>
  <c r="BY50" i="9"/>
  <c r="BX50" i="9"/>
  <c r="BW50" i="9"/>
  <c r="BV50" i="9"/>
  <c r="BU50" i="9"/>
  <c r="BT50" i="9"/>
  <c r="BS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D50" i="9"/>
  <c r="BC50" i="9"/>
  <c r="BB50" i="9"/>
  <c r="BA50" i="9"/>
  <c r="AZ50" i="9"/>
  <c r="AY50" i="9"/>
  <c r="AX50" i="9"/>
  <c r="AW50" i="9"/>
  <c r="AV50" i="9"/>
  <c r="AU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Y50" i="9"/>
  <c r="X50" i="9"/>
  <c r="W50" i="9"/>
  <c r="BZ49" i="9"/>
  <c r="BY49" i="9"/>
  <c r="BX49" i="9"/>
  <c r="BW49" i="9"/>
  <c r="BV49" i="9"/>
  <c r="BU49" i="9"/>
  <c r="BT49" i="9"/>
  <c r="BS49" i="9"/>
  <c r="BQ49" i="9"/>
  <c r="BP49" i="9"/>
  <c r="BO49" i="9"/>
  <c r="BN49" i="9"/>
  <c r="BM49" i="9"/>
  <c r="BL49" i="9"/>
  <c r="BK49" i="9"/>
  <c r="BJ49" i="9"/>
  <c r="BI49" i="9"/>
  <c r="BH49" i="9"/>
  <c r="BF49" i="9"/>
  <c r="BD49" i="9"/>
  <c r="BC49" i="9"/>
  <c r="BB49" i="9"/>
  <c r="BA49" i="9"/>
  <c r="AZ49" i="9"/>
  <c r="AY49" i="9"/>
  <c r="AX49" i="9"/>
  <c r="AW49" i="9"/>
  <c r="AV49" i="9"/>
  <c r="AU49" i="9"/>
  <c r="AT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CC38" i="9"/>
  <c r="BR38" i="9"/>
  <c r="BG38" i="9"/>
  <c r="AT38" i="9"/>
  <c r="Q38" i="9" s="1"/>
  <c r="Z38" i="9"/>
  <c r="N38" i="9" s="1"/>
  <c r="U38" i="9"/>
  <c r="T38" i="9"/>
  <c r="S38" i="9"/>
  <c r="R38" i="9"/>
  <c r="O38" i="9"/>
  <c r="CC37" i="9"/>
  <c r="BR37" i="9"/>
  <c r="S37" i="9" s="1"/>
  <c r="BG37" i="9"/>
  <c r="AT37" i="9"/>
  <c r="Z37" i="9"/>
  <c r="U37" i="9"/>
  <c r="T37" i="9"/>
  <c r="R37" i="9"/>
  <c r="Q37" i="9"/>
  <c r="P37" i="9"/>
  <c r="O37" i="9"/>
  <c r="N37" i="9"/>
  <c r="CC36" i="9"/>
  <c r="BR36" i="9"/>
  <c r="BG36" i="9"/>
  <c r="AT36" i="9"/>
  <c r="Q36" i="9" s="1"/>
  <c r="Z36" i="9"/>
  <c r="U36" i="9"/>
  <c r="T36" i="9"/>
  <c r="S36" i="9"/>
  <c r="R36" i="9"/>
  <c r="P36" i="9"/>
  <c r="V36" i="9" s="1"/>
  <c r="O36" i="9"/>
  <c r="N36" i="9"/>
  <c r="CC35" i="9"/>
  <c r="T35" i="9" s="1"/>
  <c r="BR35" i="9"/>
  <c r="S35" i="9" s="1"/>
  <c r="BG35" i="9"/>
  <c r="AT35" i="9"/>
  <c r="Z35" i="9"/>
  <c r="U35" i="9"/>
  <c r="R35" i="9"/>
  <c r="Q35" i="9"/>
  <c r="O35" i="9"/>
  <c r="N35" i="9"/>
  <c r="P35" i="9" s="1"/>
  <c r="V35" i="9" s="1"/>
  <c r="CC34" i="9"/>
  <c r="T34" i="9" s="1"/>
  <c r="BR34" i="9"/>
  <c r="S34" i="9" s="1"/>
  <c r="BG34" i="9"/>
  <c r="R34" i="9" s="1"/>
  <c r="AT34" i="9"/>
  <c r="Q34" i="9" s="1"/>
  <c r="Z34" i="9"/>
  <c r="U34" i="9"/>
  <c r="O34" i="9"/>
  <c r="N34" i="9"/>
  <c r="P34" i="9" s="1"/>
  <c r="CC33" i="9"/>
  <c r="BR33" i="9"/>
  <c r="S33" i="9" s="1"/>
  <c r="BG33" i="9"/>
  <c r="R33" i="9" s="1"/>
  <c r="AT33" i="9"/>
  <c r="Q33" i="9" s="1"/>
  <c r="Z33" i="9"/>
  <c r="N33" i="9" s="1"/>
  <c r="V33" i="9"/>
  <c r="U33" i="9"/>
  <c r="T33" i="9"/>
  <c r="O33" i="9"/>
  <c r="CC32" i="9"/>
  <c r="BR32" i="9"/>
  <c r="BG32" i="9"/>
  <c r="R32" i="9" s="1"/>
  <c r="AT32" i="9"/>
  <c r="Z32" i="9"/>
  <c r="N32" i="9" s="1"/>
  <c r="P32" i="9" s="1"/>
  <c r="U32" i="9"/>
  <c r="T32" i="9"/>
  <c r="S32" i="9"/>
  <c r="Q32" i="9"/>
  <c r="V32" i="9" s="1"/>
  <c r="O32" i="9"/>
  <c r="CC31" i="9"/>
  <c r="BR31" i="9"/>
  <c r="BG31" i="9"/>
  <c r="AT31" i="9"/>
  <c r="Z31" i="9"/>
  <c r="U31" i="9"/>
  <c r="T31" i="9"/>
  <c r="S31" i="9"/>
  <c r="R31" i="9"/>
  <c r="Q31" i="9"/>
  <c r="O31" i="9"/>
  <c r="N31" i="9"/>
  <c r="CC30" i="9"/>
  <c r="BR30" i="9"/>
  <c r="BG30" i="9"/>
  <c r="R30" i="9" s="1"/>
  <c r="AT30" i="9"/>
  <c r="Z30" i="9"/>
  <c r="U30" i="9"/>
  <c r="T30" i="9"/>
  <c r="S30" i="9"/>
  <c r="Q30" i="9"/>
  <c r="V30" i="9" s="1"/>
  <c r="O30" i="9"/>
  <c r="N30" i="9"/>
  <c r="CC29" i="9"/>
  <c r="T29" i="9" s="1"/>
  <c r="BR29" i="9"/>
  <c r="BG29" i="9"/>
  <c r="R29" i="9" s="1"/>
  <c r="AT29" i="9"/>
  <c r="Q29" i="9" s="1"/>
  <c r="Z29" i="9"/>
  <c r="U29" i="9"/>
  <c r="S29" i="9"/>
  <c r="O29" i="9"/>
  <c r="N29" i="9"/>
  <c r="P29" i="9" s="1"/>
  <c r="V29" i="9" s="1"/>
  <c r="CC28" i="9"/>
  <c r="T28" i="9" s="1"/>
  <c r="BR28" i="9"/>
  <c r="S28" i="9" s="1"/>
  <c r="BG28" i="9"/>
  <c r="R28" i="9" s="1"/>
  <c r="AT28" i="9"/>
  <c r="Z28" i="9"/>
  <c r="U28" i="9"/>
  <c r="Q28" i="9"/>
  <c r="O28" i="9"/>
  <c r="CC27" i="9"/>
  <c r="BR27" i="9"/>
  <c r="BG27" i="9"/>
  <c r="R27" i="9" s="1"/>
  <c r="AT27" i="9"/>
  <c r="Q27" i="9" s="1"/>
  <c r="Z27" i="9"/>
  <c r="N27" i="9" s="1"/>
  <c r="P27" i="9" s="1"/>
  <c r="U27" i="9"/>
  <c r="T27" i="9"/>
  <c r="S27" i="9"/>
  <c r="O27" i="9"/>
  <c r="CC26" i="9"/>
  <c r="BR26" i="9"/>
  <c r="BG26" i="9"/>
  <c r="AT26" i="9"/>
  <c r="Z26" i="9"/>
  <c r="N26" i="9" s="1"/>
  <c r="P26" i="9" s="1"/>
  <c r="U26" i="9"/>
  <c r="T26" i="9"/>
  <c r="S26" i="9"/>
  <c r="R26" i="9"/>
  <c r="V26" i="9" s="1"/>
  <c r="Q26" i="9"/>
  <c r="O26" i="9"/>
  <c r="CC25" i="9"/>
  <c r="BR25" i="9"/>
  <c r="BG25" i="9"/>
  <c r="AT25" i="9"/>
  <c r="Z25" i="9"/>
  <c r="U25" i="9"/>
  <c r="T25" i="9"/>
  <c r="S25" i="9"/>
  <c r="R25" i="9"/>
  <c r="Q25" i="9"/>
  <c r="O25" i="9"/>
  <c r="N25" i="9"/>
  <c r="P25" i="9" s="1"/>
  <c r="CC24" i="9"/>
  <c r="T24" i="9" s="1"/>
  <c r="BR24" i="9"/>
  <c r="S24" i="9" s="1"/>
  <c r="BG24" i="9"/>
  <c r="AT24" i="9"/>
  <c r="Z24" i="9"/>
  <c r="U24" i="9"/>
  <c r="R24" i="9"/>
  <c r="Q24" i="9"/>
  <c r="O24" i="9"/>
  <c r="P24" i="9" s="1"/>
  <c r="V24" i="9" s="1"/>
  <c r="N24" i="9"/>
  <c r="CC23" i="9"/>
  <c r="T23" i="9" s="1"/>
  <c r="BR23" i="9"/>
  <c r="S23" i="9" s="1"/>
  <c r="BG23" i="9"/>
  <c r="R23" i="9" s="1"/>
  <c r="AT23" i="9"/>
  <c r="Z23" i="9"/>
  <c r="U23" i="9"/>
  <c r="Q23" i="9"/>
  <c r="O23" i="9"/>
  <c r="N23" i="9"/>
  <c r="P23" i="9" s="1"/>
  <c r="V23" i="9" s="1"/>
  <c r="CC22" i="9"/>
  <c r="T22" i="9" s="1"/>
  <c r="BR22" i="9"/>
  <c r="S22" i="9" s="1"/>
  <c r="BG22" i="9"/>
  <c r="R22" i="9" s="1"/>
  <c r="AT22" i="9"/>
  <c r="Q22" i="9" s="1"/>
  <c r="Z22" i="9"/>
  <c r="N22" i="9" s="1"/>
  <c r="P22" i="9" s="1"/>
  <c r="V22" i="9"/>
  <c r="U22" i="9"/>
  <c r="O22" i="9"/>
  <c r="CC21" i="9"/>
  <c r="BR21" i="9"/>
  <c r="BG21" i="9"/>
  <c r="R21" i="9" s="1"/>
  <c r="AT21" i="9"/>
  <c r="Q21" i="9" s="1"/>
  <c r="Z21" i="9"/>
  <c r="N21" i="9" s="1"/>
  <c r="P21" i="9" s="1"/>
  <c r="U21" i="9"/>
  <c r="T21" i="9"/>
  <c r="S21" i="9"/>
  <c r="O21" i="9"/>
  <c r="CC20" i="9"/>
  <c r="BR20" i="9"/>
  <c r="BG20" i="9"/>
  <c r="AT20" i="9"/>
  <c r="Z20" i="9"/>
  <c r="N20" i="9" s="1"/>
  <c r="U20" i="9"/>
  <c r="T20" i="9"/>
  <c r="S20" i="9"/>
  <c r="R20" i="9"/>
  <c r="Q20" i="9"/>
  <c r="P20" i="9"/>
  <c r="V20" i="9" s="1"/>
  <c r="O20" i="9"/>
  <c r="CC19" i="9"/>
  <c r="BR19" i="9"/>
  <c r="BG19" i="9"/>
  <c r="AT19" i="9"/>
  <c r="Z19" i="9"/>
  <c r="U19" i="9"/>
  <c r="T19" i="9"/>
  <c r="S19" i="9"/>
  <c r="R19" i="9"/>
  <c r="Q19" i="9"/>
  <c r="O19" i="9"/>
  <c r="N19" i="9"/>
  <c r="P19" i="9" s="1"/>
  <c r="V19" i="9" s="1"/>
  <c r="CC18" i="9"/>
  <c r="BR18" i="9"/>
  <c r="BG18" i="9"/>
  <c r="AT18" i="9"/>
  <c r="Z18" i="9"/>
  <c r="U18" i="9"/>
  <c r="T18" i="9"/>
  <c r="S18" i="9"/>
  <c r="R18" i="9"/>
  <c r="Q18" i="9"/>
  <c r="O18" i="9"/>
  <c r="N18" i="9"/>
  <c r="P18" i="9" s="1"/>
  <c r="V18" i="9" s="1"/>
  <c r="CC17" i="9"/>
  <c r="T17" i="9" s="1"/>
  <c r="BR17" i="9"/>
  <c r="S17" i="9" s="1"/>
  <c r="BG17" i="9"/>
  <c r="AT17" i="9"/>
  <c r="Q17" i="9" s="1"/>
  <c r="Z17" i="9"/>
  <c r="U17" i="9"/>
  <c r="R17" i="9"/>
  <c r="O17" i="9"/>
  <c r="N17" i="9"/>
  <c r="P17" i="9" s="1"/>
  <c r="V17" i="9" s="1"/>
  <c r="CC16" i="9"/>
  <c r="T16" i="9" s="1"/>
  <c r="BR16" i="9"/>
  <c r="S16" i="9" s="1"/>
  <c r="BG16" i="9"/>
  <c r="R16" i="9" s="1"/>
  <c r="AT16" i="9"/>
  <c r="Q16" i="9" s="1"/>
  <c r="Z16" i="9"/>
  <c r="N16" i="9" s="1"/>
  <c r="P16" i="9" s="1"/>
  <c r="U16" i="9"/>
  <c r="O16" i="9"/>
  <c r="CC15" i="9"/>
  <c r="BR15" i="9"/>
  <c r="S15" i="9" s="1"/>
  <c r="BG15" i="9"/>
  <c r="R15" i="9" s="1"/>
  <c r="AT15" i="9"/>
  <c r="Q15" i="9" s="1"/>
  <c r="Z15" i="9"/>
  <c r="N15" i="9" s="1"/>
  <c r="P15" i="9" s="1"/>
  <c r="V15" i="9" s="1"/>
  <c r="U15" i="9"/>
  <c r="T15" i="9"/>
  <c r="O15" i="9"/>
  <c r="CC14" i="9"/>
  <c r="BR14" i="9"/>
  <c r="BG14" i="9"/>
  <c r="AT14" i="9"/>
  <c r="Z14" i="9"/>
  <c r="N14" i="9" s="1"/>
  <c r="P14" i="9" s="1"/>
  <c r="U14" i="9"/>
  <c r="T14" i="9"/>
  <c r="S14" i="9"/>
  <c r="R14" i="9"/>
  <c r="Q14" i="9"/>
  <c r="V14" i="9" s="1"/>
  <c r="O14" i="9"/>
  <c r="CC13" i="9"/>
  <c r="BR13" i="9"/>
  <c r="BG13" i="9"/>
  <c r="AT13" i="9"/>
  <c r="Z13" i="9"/>
  <c r="N13" i="9" s="1"/>
  <c r="U13" i="9"/>
  <c r="T13" i="9"/>
  <c r="S13" i="9"/>
  <c r="R13" i="9"/>
  <c r="Q13" i="9"/>
  <c r="P13" i="9"/>
  <c r="O13" i="9"/>
  <c r="CC12" i="9"/>
  <c r="T12" i="9" s="1"/>
  <c r="BR12" i="9"/>
  <c r="BG12" i="9"/>
  <c r="AT12" i="9"/>
  <c r="Z12" i="9"/>
  <c r="U12" i="9"/>
  <c r="S12" i="9"/>
  <c r="R12" i="9"/>
  <c r="Q12" i="9"/>
  <c r="P12" i="9"/>
  <c r="V12" i="9" s="1"/>
  <c r="O12" i="9"/>
  <c r="N12" i="9"/>
  <c r="CC11" i="9"/>
  <c r="T11" i="9" s="1"/>
  <c r="BR11" i="9"/>
  <c r="BG11" i="9"/>
  <c r="R11" i="9" s="1"/>
  <c r="AT11" i="9"/>
  <c r="Z11" i="9"/>
  <c r="U11" i="9"/>
  <c r="S11" i="9"/>
  <c r="Q11" i="9"/>
  <c r="O11" i="9"/>
  <c r="N11" i="9"/>
  <c r="P11" i="9" s="1"/>
  <c r="V11" i="9" s="1"/>
  <c r="CC10" i="9"/>
  <c r="T10" i="9" s="1"/>
  <c r="BR10" i="9"/>
  <c r="S10" i="9" s="1"/>
  <c r="BG10" i="9"/>
  <c r="R10" i="9" s="1"/>
  <c r="AT10" i="9"/>
  <c r="Z10" i="9"/>
  <c r="N10" i="9" s="1"/>
  <c r="P10" i="9" s="1"/>
  <c r="U10" i="9"/>
  <c r="Q10" i="9"/>
  <c r="O10" i="9"/>
  <c r="CC9" i="9"/>
  <c r="T9" i="9" s="1"/>
  <c r="BR9" i="9"/>
  <c r="S9" i="9" s="1"/>
  <c r="BG9" i="9"/>
  <c r="R9" i="9" s="1"/>
  <c r="AT9" i="9"/>
  <c r="Q9" i="9" s="1"/>
  <c r="Z9" i="9"/>
  <c r="N9" i="9" s="1"/>
  <c r="P9" i="9" s="1"/>
  <c r="U9" i="9"/>
  <c r="O9" i="9"/>
  <c r="CC8" i="9"/>
  <c r="T8" i="9" s="1"/>
  <c r="BR8" i="9"/>
  <c r="BG8" i="9"/>
  <c r="AT8" i="9"/>
  <c r="Z8" i="9"/>
  <c r="N8" i="9" s="1"/>
  <c r="P8" i="9" s="1"/>
  <c r="U8" i="9"/>
  <c r="S8" i="9"/>
  <c r="R8" i="9"/>
  <c r="O8" i="9"/>
  <c r="CC7" i="9"/>
  <c r="BR7" i="9"/>
  <c r="BG7" i="9"/>
  <c r="R7" i="9" s="1"/>
  <c r="AT7" i="9"/>
  <c r="Z7" i="9"/>
  <c r="U7" i="9"/>
  <c r="T7" i="9"/>
  <c r="S7" i="9"/>
  <c r="Q7" i="9"/>
  <c r="O7" i="9"/>
  <c r="P7" i="9" s="1"/>
  <c r="V7" i="9" s="1"/>
  <c r="N7" i="9"/>
  <c r="CC6" i="9"/>
  <c r="BR6" i="9"/>
  <c r="BG6" i="9"/>
  <c r="AT6" i="9"/>
  <c r="Z6" i="9"/>
  <c r="U6" i="9"/>
  <c r="T6" i="9"/>
  <c r="S6" i="9"/>
  <c r="R6" i="9"/>
  <c r="Q6" i="9"/>
  <c r="O6" i="9"/>
  <c r="O51" i="9" s="1"/>
  <c r="N6" i="9"/>
  <c r="P6" i="9" s="1"/>
  <c r="V6" i="9" s="1"/>
  <c r="CC5" i="9"/>
  <c r="BR5" i="9"/>
  <c r="BG5" i="9"/>
  <c r="AT5" i="9"/>
  <c r="Z5" i="9"/>
  <c r="Q5" i="9"/>
  <c r="O5" i="9"/>
  <c r="N5" i="9"/>
  <c r="AG3" i="9"/>
  <c r="AF3" i="9"/>
  <c r="AE3" i="9"/>
  <c r="AC3" i="9"/>
  <c r="Y3" i="9"/>
  <c r="X3" i="9"/>
  <c r="W3" i="9"/>
  <c r="J54" i="8"/>
  <c r="BS53" i="8"/>
  <c r="BQ53" i="8"/>
  <c r="BN53" i="8"/>
  <c r="BH53" i="8"/>
  <c r="BD53" i="8"/>
  <c r="BA53" i="8"/>
  <c r="Y53" i="8"/>
  <c r="CB52" i="8"/>
  <c r="BU52" i="8"/>
  <c r="BT52" i="8"/>
  <c r="BS52" i="8"/>
  <c r="BQ52" i="8"/>
  <c r="BN52" i="8"/>
  <c r="BI52" i="8"/>
  <c r="BH52" i="8"/>
  <c r="BD52" i="8"/>
  <c r="BA52" i="8"/>
  <c r="AV52" i="8"/>
  <c r="AV53" i="8" s="1"/>
  <c r="AU52" i="8"/>
  <c r="AU53" i="8" s="1"/>
  <c r="AC52" i="8"/>
  <c r="AB52" i="8"/>
  <c r="AA52" i="8"/>
  <c r="Y52" i="8"/>
  <c r="X52" i="8"/>
  <c r="W52" i="8"/>
  <c r="W53" i="8" s="1"/>
  <c r="CB51" i="8"/>
  <c r="BU51" i="8"/>
  <c r="BT51" i="8"/>
  <c r="BS51" i="8"/>
  <c r="BQ51" i="8"/>
  <c r="BN51" i="8"/>
  <c r="BI51" i="8"/>
  <c r="BH51" i="8"/>
  <c r="BD51" i="8"/>
  <c r="BA51" i="8"/>
  <c r="AV51" i="8"/>
  <c r="AU51" i="8"/>
  <c r="AC51" i="8"/>
  <c r="AB51" i="8"/>
  <c r="AA51" i="8"/>
  <c r="Y51" i="8"/>
  <c r="X51" i="8"/>
  <c r="W51" i="8"/>
  <c r="CB50" i="8"/>
  <c r="BU50" i="8"/>
  <c r="BT50" i="8"/>
  <c r="BS50" i="8"/>
  <c r="BQ50" i="8"/>
  <c r="BN50" i="8"/>
  <c r="BI50" i="8"/>
  <c r="BH50" i="8"/>
  <c r="BD50" i="8"/>
  <c r="BA50" i="8"/>
  <c r="AV50" i="8"/>
  <c r="AU50" i="8"/>
  <c r="AC50" i="8"/>
  <c r="AB50" i="8"/>
  <c r="AA50" i="8"/>
  <c r="Y50" i="8"/>
  <c r="X50" i="8"/>
  <c r="W50" i="8"/>
  <c r="CB49" i="8"/>
  <c r="BU49" i="8"/>
  <c r="BT49" i="8"/>
  <c r="BS49" i="8"/>
  <c r="BQ49" i="8"/>
  <c r="BN49" i="8"/>
  <c r="BI49" i="8"/>
  <c r="BH49" i="8"/>
  <c r="BD49" i="8"/>
  <c r="BA49" i="8"/>
  <c r="AV49" i="8"/>
  <c r="AU49" i="8"/>
  <c r="AC49" i="8"/>
  <c r="AB49" i="8"/>
  <c r="AA49" i="8"/>
  <c r="Y49" i="8"/>
  <c r="X49" i="8"/>
  <c r="W49" i="8"/>
  <c r="CC46" i="8"/>
  <c r="BR46" i="8"/>
  <c r="BG46" i="8"/>
  <c r="AT46" i="8"/>
  <c r="Q46" i="8" s="1"/>
  <c r="AD46" i="8"/>
  <c r="O46" i="8" s="1"/>
  <c r="Z46" i="8"/>
  <c r="N46" i="8" s="1"/>
  <c r="P46" i="8" s="1"/>
  <c r="V46" i="8" s="1"/>
  <c r="T46" i="8"/>
  <c r="S46" i="8"/>
  <c r="R46" i="8"/>
  <c r="CC45" i="8"/>
  <c r="BR45" i="8"/>
  <c r="BG45" i="8"/>
  <c r="AT45" i="8"/>
  <c r="AD45" i="8"/>
  <c r="Z45" i="8"/>
  <c r="N45" i="8" s="1"/>
  <c r="T45" i="8"/>
  <c r="S45" i="8"/>
  <c r="R45" i="8"/>
  <c r="Q45" i="8"/>
  <c r="O45" i="8"/>
  <c r="P45" i="8" s="1"/>
  <c r="V45" i="8" s="1"/>
  <c r="CC44" i="8"/>
  <c r="T44" i="8" s="1"/>
  <c r="BR44" i="8"/>
  <c r="BG44" i="8"/>
  <c r="AT44" i="8"/>
  <c r="AD44" i="8"/>
  <c r="Z44" i="8"/>
  <c r="S44" i="8"/>
  <c r="R44" i="8"/>
  <c r="Q44" i="8"/>
  <c r="O44" i="8"/>
  <c r="N44" i="8"/>
  <c r="P44" i="8" s="1"/>
  <c r="V44" i="8" s="1"/>
  <c r="CC43" i="8"/>
  <c r="T43" i="8" s="1"/>
  <c r="BR43" i="8"/>
  <c r="BG43" i="8"/>
  <c r="R43" i="8" s="1"/>
  <c r="AT43" i="8"/>
  <c r="AD43" i="8"/>
  <c r="Z43" i="8"/>
  <c r="S43" i="8"/>
  <c r="Q43" i="8"/>
  <c r="O43" i="8"/>
  <c r="N43" i="8"/>
  <c r="P43" i="8" s="1"/>
  <c r="CC42" i="8"/>
  <c r="T42" i="8" s="1"/>
  <c r="BR42" i="8"/>
  <c r="S42" i="8" s="1"/>
  <c r="BG42" i="8"/>
  <c r="R42" i="8" s="1"/>
  <c r="AT42" i="8"/>
  <c r="AD42" i="8"/>
  <c r="Z42" i="8"/>
  <c r="Q42" i="8"/>
  <c r="O42" i="8"/>
  <c r="N42" i="8"/>
  <c r="P42" i="8" s="1"/>
  <c r="V42" i="8" s="1"/>
  <c r="CC41" i="8"/>
  <c r="T41" i="8" s="1"/>
  <c r="BR41" i="8"/>
  <c r="S41" i="8" s="1"/>
  <c r="BG41" i="8"/>
  <c r="R41" i="8" s="1"/>
  <c r="AT41" i="8"/>
  <c r="Q41" i="8" s="1"/>
  <c r="AD41" i="8"/>
  <c r="O41" i="8" s="1"/>
  <c r="P41" i="8" s="1"/>
  <c r="Z41" i="8"/>
  <c r="N41" i="8"/>
  <c r="CC40" i="8"/>
  <c r="T40" i="8" s="1"/>
  <c r="BR40" i="8"/>
  <c r="S40" i="8" s="1"/>
  <c r="BG40" i="8"/>
  <c r="R40" i="8" s="1"/>
  <c r="AT40" i="8"/>
  <c r="Q40" i="8" s="1"/>
  <c r="AH40" i="8"/>
  <c r="AD40" i="8"/>
  <c r="O40" i="8" s="1"/>
  <c r="Z40" i="8"/>
  <c r="CC39" i="8"/>
  <c r="BR39" i="8"/>
  <c r="BG39" i="8"/>
  <c r="AT39" i="8"/>
  <c r="Z39" i="8"/>
  <c r="N39" i="8" s="1"/>
  <c r="P39" i="8" s="1"/>
  <c r="V39" i="8" s="1"/>
  <c r="T39" i="8"/>
  <c r="S39" i="8"/>
  <c r="R39" i="8"/>
  <c r="Q39" i="8"/>
  <c r="O39" i="8"/>
  <c r="CC38" i="8"/>
  <c r="BR38" i="8"/>
  <c r="BG38" i="8"/>
  <c r="AT38" i="8"/>
  <c r="AH38" i="8"/>
  <c r="AD38" i="8"/>
  <c r="Z38" i="8"/>
  <c r="N38" i="8" s="1"/>
  <c r="U38" i="8"/>
  <c r="T38" i="8"/>
  <c r="S38" i="8"/>
  <c r="R38" i="8"/>
  <c r="Q38" i="8"/>
  <c r="O38" i="8"/>
  <c r="CC37" i="8"/>
  <c r="T37" i="8" s="1"/>
  <c r="BR37" i="8"/>
  <c r="BG37" i="8"/>
  <c r="AT37" i="8"/>
  <c r="AD37" i="8"/>
  <c r="Z37" i="8"/>
  <c r="N37" i="8" s="1"/>
  <c r="S37" i="8"/>
  <c r="R37" i="8"/>
  <c r="Q37" i="8"/>
  <c r="O37" i="8"/>
  <c r="P37" i="8" s="1"/>
  <c r="V37" i="8" s="1"/>
  <c r="CC36" i="8"/>
  <c r="T36" i="8" s="1"/>
  <c r="BR36" i="8"/>
  <c r="S36" i="8" s="1"/>
  <c r="BG36" i="8"/>
  <c r="AT36" i="8"/>
  <c r="Q36" i="8" s="1"/>
  <c r="AD36" i="8"/>
  <c r="Z36" i="8"/>
  <c r="R36" i="8"/>
  <c r="O36" i="8"/>
  <c r="P36" i="8" s="1"/>
  <c r="V36" i="8" s="1"/>
  <c r="N36" i="8"/>
  <c r="CC35" i="8"/>
  <c r="T35" i="8" s="1"/>
  <c r="BR35" i="8"/>
  <c r="BG35" i="8"/>
  <c r="R35" i="8" s="1"/>
  <c r="AT35" i="8"/>
  <c r="Q35" i="8" s="1"/>
  <c r="AD35" i="8"/>
  <c r="Z35" i="8"/>
  <c r="S35" i="8"/>
  <c r="O35" i="8"/>
  <c r="N35" i="8"/>
  <c r="P35" i="8" s="1"/>
  <c r="CC34" i="8"/>
  <c r="T34" i="8" s="1"/>
  <c r="BR34" i="8"/>
  <c r="S34" i="8" s="1"/>
  <c r="BG34" i="8"/>
  <c r="R34" i="8" s="1"/>
  <c r="AT34" i="8"/>
  <c r="AD34" i="8"/>
  <c r="O34" i="8" s="1"/>
  <c r="Z34" i="8"/>
  <c r="N34" i="8" s="1"/>
  <c r="P34" i="8" s="1"/>
  <c r="V34" i="8" s="1"/>
  <c r="Q34" i="8"/>
  <c r="CC33" i="8"/>
  <c r="BR33" i="8"/>
  <c r="S33" i="8" s="1"/>
  <c r="BG33" i="8"/>
  <c r="R33" i="8" s="1"/>
  <c r="AT33" i="8"/>
  <c r="Q33" i="8" s="1"/>
  <c r="V33" i="8" s="1"/>
  <c r="AD33" i="8"/>
  <c r="O33" i="8" s="1"/>
  <c r="Z33" i="8"/>
  <c r="T33" i="8"/>
  <c r="N33" i="8"/>
  <c r="P33" i="8" s="1"/>
  <c r="CC32" i="8"/>
  <c r="T32" i="8" s="1"/>
  <c r="BR32" i="8"/>
  <c r="BG32" i="8"/>
  <c r="AT32" i="8"/>
  <c r="AD32" i="8"/>
  <c r="O32" i="8" s="1"/>
  <c r="Z32" i="8"/>
  <c r="N32" i="8" s="1"/>
  <c r="P32" i="8" s="1"/>
  <c r="S32" i="8"/>
  <c r="R32" i="8"/>
  <c r="Q32" i="8"/>
  <c r="V32" i="8" s="1"/>
  <c r="CC31" i="8"/>
  <c r="BR31" i="8"/>
  <c r="BG31" i="8"/>
  <c r="R31" i="8" s="1"/>
  <c r="AT31" i="8"/>
  <c r="AD31" i="8"/>
  <c r="Z31" i="8"/>
  <c r="T31" i="8"/>
  <c r="S31" i="8"/>
  <c r="Q31" i="8"/>
  <c r="O31" i="8"/>
  <c r="N31" i="8"/>
  <c r="P31" i="8" s="1"/>
  <c r="V31" i="8" s="1"/>
  <c r="CC30" i="8"/>
  <c r="BR30" i="8"/>
  <c r="BG30" i="8"/>
  <c r="AT30" i="8"/>
  <c r="Q30" i="8" s="1"/>
  <c r="AH30" i="8"/>
  <c r="U30" i="8" s="1"/>
  <c r="Z30" i="8"/>
  <c r="T30" i="8"/>
  <c r="S30" i="8"/>
  <c r="R30" i="8"/>
  <c r="O30" i="8"/>
  <c r="N30" i="8"/>
  <c r="P30" i="8" s="1"/>
  <c r="V30" i="8" s="1"/>
  <c r="CC29" i="8"/>
  <c r="T29" i="8" s="1"/>
  <c r="BR29" i="8"/>
  <c r="S29" i="8" s="1"/>
  <c r="BG29" i="8"/>
  <c r="AT29" i="8"/>
  <c r="Q29" i="8" s="1"/>
  <c r="AD29" i="8"/>
  <c r="O29" i="8" s="1"/>
  <c r="Z29" i="8"/>
  <c r="R29" i="8"/>
  <c r="P29" i="8"/>
  <c r="V29" i="8" s="1"/>
  <c r="N29" i="8"/>
  <c r="CC28" i="8"/>
  <c r="T28" i="8" s="1"/>
  <c r="BR28" i="8"/>
  <c r="S28" i="8" s="1"/>
  <c r="BG28" i="8"/>
  <c r="R28" i="8" s="1"/>
  <c r="AT28" i="8"/>
  <c r="Q28" i="8" s="1"/>
  <c r="AD28" i="8"/>
  <c r="O28" i="8" s="1"/>
  <c r="P28" i="8" s="1"/>
  <c r="Z28" i="8"/>
  <c r="N28" i="8"/>
  <c r="CC27" i="8"/>
  <c r="BR27" i="8"/>
  <c r="S27" i="8" s="1"/>
  <c r="BG27" i="8"/>
  <c r="R27" i="8" s="1"/>
  <c r="AT27" i="8"/>
  <c r="Q27" i="8" s="1"/>
  <c r="AD27" i="8"/>
  <c r="O27" i="8" s="1"/>
  <c r="Z27" i="8"/>
  <c r="N27" i="8" s="1"/>
  <c r="P27" i="8" s="1"/>
  <c r="V27" i="8" s="1"/>
  <c r="T27" i="8"/>
  <c r="CC26" i="8"/>
  <c r="BR26" i="8"/>
  <c r="BG26" i="8"/>
  <c r="AT26" i="8"/>
  <c r="Q26" i="8" s="1"/>
  <c r="AD26" i="8"/>
  <c r="O26" i="8" s="1"/>
  <c r="Z26" i="8"/>
  <c r="N26" i="8" s="1"/>
  <c r="P26" i="8" s="1"/>
  <c r="V26" i="8"/>
  <c r="T26" i="8"/>
  <c r="S26" i="8"/>
  <c r="R26" i="8"/>
  <c r="CC25" i="8"/>
  <c r="BR25" i="8"/>
  <c r="BG25" i="8"/>
  <c r="AT25" i="8"/>
  <c r="AD25" i="8"/>
  <c r="Z25" i="8"/>
  <c r="N25" i="8" s="1"/>
  <c r="P25" i="8" s="1"/>
  <c r="V25" i="8" s="1"/>
  <c r="T25" i="8"/>
  <c r="S25" i="8"/>
  <c r="R25" i="8"/>
  <c r="Q25" i="8"/>
  <c r="O25" i="8"/>
  <c r="CC24" i="8"/>
  <c r="BR24" i="8"/>
  <c r="BG24" i="8"/>
  <c r="AT24" i="8"/>
  <c r="AD24" i="8"/>
  <c r="Z24" i="8"/>
  <c r="T24" i="8"/>
  <c r="S24" i="8"/>
  <c r="R24" i="8"/>
  <c r="Q24" i="8"/>
  <c r="O24" i="8"/>
  <c r="N24" i="8"/>
  <c r="P24" i="8" s="1"/>
  <c r="V24" i="8" s="1"/>
  <c r="CC23" i="8"/>
  <c r="BR23" i="8"/>
  <c r="S23" i="8" s="1"/>
  <c r="BG23" i="8"/>
  <c r="R23" i="8" s="1"/>
  <c r="AT23" i="8"/>
  <c r="Z23" i="8"/>
  <c r="T23" i="8"/>
  <c r="Q23" i="8"/>
  <c r="O23" i="8"/>
  <c r="N23" i="8"/>
  <c r="P23" i="8" s="1"/>
  <c r="V23" i="8" s="1"/>
  <c r="CC22" i="8"/>
  <c r="T22" i="8" s="1"/>
  <c r="BR22" i="8"/>
  <c r="S22" i="8" s="1"/>
  <c r="BG22" i="8"/>
  <c r="R22" i="8" s="1"/>
  <c r="AT22" i="8"/>
  <c r="Q22" i="8" s="1"/>
  <c r="AD22" i="8"/>
  <c r="Z22" i="8"/>
  <c r="N22" i="8" s="1"/>
  <c r="P22" i="8" s="1"/>
  <c r="O22" i="8"/>
  <c r="CC21" i="8"/>
  <c r="T21" i="8" s="1"/>
  <c r="BR21" i="8"/>
  <c r="S21" i="8" s="1"/>
  <c r="BG21" i="8"/>
  <c r="R21" i="8" s="1"/>
  <c r="AT21" i="8"/>
  <c r="Q21" i="8" s="1"/>
  <c r="AH21" i="8"/>
  <c r="AD21" i="8"/>
  <c r="O21" i="8" s="1"/>
  <c r="Z21" i="8"/>
  <c r="N21" i="8" s="1"/>
  <c r="CC20" i="8"/>
  <c r="BR20" i="8"/>
  <c r="S20" i="8" s="1"/>
  <c r="BG20" i="8"/>
  <c r="R20" i="8" s="1"/>
  <c r="AT20" i="8"/>
  <c r="Q20" i="8" s="1"/>
  <c r="AD20" i="8"/>
  <c r="O20" i="8" s="1"/>
  <c r="Z20" i="8"/>
  <c r="N20" i="8" s="1"/>
  <c r="T20" i="8"/>
  <c r="CC19" i="8"/>
  <c r="BR19" i="8"/>
  <c r="BG19" i="8"/>
  <c r="AT19" i="8"/>
  <c r="AD19" i="8"/>
  <c r="O19" i="8" s="1"/>
  <c r="Z19" i="8"/>
  <c r="N19" i="8" s="1"/>
  <c r="T19" i="8"/>
  <c r="S19" i="8"/>
  <c r="R19" i="8"/>
  <c r="Q19" i="8"/>
  <c r="CC18" i="8"/>
  <c r="BR18" i="8"/>
  <c r="BG18" i="8"/>
  <c r="AT18" i="8"/>
  <c r="AD18" i="8"/>
  <c r="Z18" i="8"/>
  <c r="N18" i="8" s="1"/>
  <c r="T18" i="8"/>
  <c r="S18" i="8"/>
  <c r="R18" i="8"/>
  <c r="Q18" i="8"/>
  <c r="P18" i="8"/>
  <c r="V18" i="8" s="1"/>
  <c r="O18" i="8"/>
  <c r="CC17" i="8"/>
  <c r="T17" i="8" s="1"/>
  <c r="BR17" i="8"/>
  <c r="BG17" i="8"/>
  <c r="AT17" i="8"/>
  <c r="AD17" i="8"/>
  <c r="Z17" i="8"/>
  <c r="S17" i="8"/>
  <c r="R17" i="8"/>
  <c r="Q17" i="8"/>
  <c r="O17" i="8"/>
  <c r="N17" i="8"/>
  <c r="P17" i="8" s="1"/>
  <c r="V17" i="8" s="1"/>
  <c r="CC16" i="8"/>
  <c r="T16" i="8" s="1"/>
  <c r="BR16" i="8"/>
  <c r="BG16" i="8"/>
  <c r="AT16" i="8"/>
  <c r="Q16" i="8" s="1"/>
  <c r="Z16" i="8"/>
  <c r="S16" i="8"/>
  <c r="R16" i="8"/>
  <c r="O16" i="8"/>
  <c r="N16" i="8"/>
  <c r="CC15" i="8"/>
  <c r="T15" i="8" s="1"/>
  <c r="BR15" i="8"/>
  <c r="S15" i="8" s="1"/>
  <c r="BG15" i="8"/>
  <c r="R15" i="8" s="1"/>
  <c r="AT15" i="8"/>
  <c r="Q15" i="8" s="1"/>
  <c r="AD15" i="8"/>
  <c r="O15" i="8" s="1"/>
  <c r="P15" i="8" s="1"/>
  <c r="Z15" i="8"/>
  <c r="N15" i="8"/>
  <c r="CC14" i="8"/>
  <c r="BR14" i="8"/>
  <c r="S14" i="8" s="1"/>
  <c r="BG14" i="8"/>
  <c r="R14" i="8" s="1"/>
  <c r="AT14" i="8"/>
  <c r="Q14" i="8" s="1"/>
  <c r="AD14" i="8"/>
  <c r="O14" i="8" s="1"/>
  <c r="Z14" i="8"/>
  <c r="N14" i="8" s="1"/>
  <c r="T14" i="8"/>
  <c r="CC13" i="8"/>
  <c r="BR13" i="8"/>
  <c r="BG13" i="8"/>
  <c r="R13" i="8" s="1"/>
  <c r="AT13" i="8"/>
  <c r="Q13" i="8" s="1"/>
  <c r="AH13" i="8"/>
  <c r="AD13" i="8"/>
  <c r="O13" i="8" s="1"/>
  <c r="Z13" i="8"/>
  <c r="N13" i="8" s="1"/>
  <c r="U13" i="8"/>
  <c r="T13" i="8"/>
  <c r="S13" i="8"/>
  <c r="CC12" i="8"/>
  <c r="BR12" i="8"/>
  <c r="BG12" i="8"/>
  <c r="AD12" i="8"/>
  <c r="Z12" i="8"/>
  <c r="N12" i="8" s="1"/>
  <c r="T12" i="8"/>
  <c r="S12" i="8"/>
  <c r="R12" i="8"/>
  <c r="Q12" i="8"/>
  <c r="O12" i="8"/>
  <c r="P12" i="8" s="1"/>
  <c r="V12" i="8" s="1"/>
  <c r="CC11" i="8"/>
  <c r="BR11" i="8"/>
  <c r="BG11" i="8"/>
  <c r="AT11" i="8"/>
  <c r="AH11" i="8"/>
  <c r="AD11" i="8"/>
  <c r="Z11" i="8"/>
  <c r="N11" i="8" s="1"/>
  <c r="U11" i="8"/>
  <c r="T11" i="8"/>
  <c r="S11" i="8"/>
  <c r="R11" i="8"/>
  <c r="Q11" i="8"/>
  <c r="P11" i="8"/>
  <c r="O11" i="8"/>
  <c r="CC10" i="8"/>
  <c r="T10" i="8" s="1"/>
  <c r="BR10" i="8"/>
  <c r="BG10" i="8"/>
  <c r="R10" i="8" s="1"/>
  <c r="AT10" i="8"/>
  <c r="AD10" i="8"/>
  <c r="Z10" i="8"/>
  <c r="S10" i="8"/>
  <c r="Q10" i="8"/>
  <c r="O10" i="8"/>
  <c r="P10" i="8" s="1"/>
  <c r="V10" i="8" s="1"/>
  <c r="N10" i="8"/>
  <c r="CC9" i="8"/>
  <c r="T9" i="8" s="1"/>
  <c r="BR9" i="8"/>
  <c r="BG9" i="8"/>
  <c r="R9" i="8" s="1"/>
  <c r="AT9" i="8"/>
  <c r="AD9" i="8"/>
  <c r="Z9" i="8"/>
  <c r="S9" i="8"/>
  <c r="Q9" i="8"/>
  <c r="O9" i="8"/>
  <c r="N9" i="8"/>
  <c r="CC8" i="8"/>
  <c r="T8" i="8" s="1"/>
  <c r="BR8" i="8"/>
  <c r="S8" i="8" s="1"/>
  <c r="BG8" i="8"/>
  <c r="R8" i="8" s="1"/>
  <c r="AT8" i="8"/>
  <c r="AH8" i="8"/>
  <c r="U8" i="8" s="1"/>
  <c r="Z8" i="8"/>
  <c r="Q8" i="8"/>
  <c r="O8" i="8"/>
  <c r="N8" i="8"/>
  <c r="CC7" i="8"/>
  <c r="T7" i="8" s="1"/>
  <c r="BR7" i="8"/>
  <c r="S7" i="8" s="1"/>
  <c r="BG7" i="8"/>
  <c r="R7" i="8" s="1"/>
  <c r="AT7" i="8"/>
  <c r="Q7" i="8" s="1"/>
  <c r="AD7" i="8"/>
  <c r="Z7" i="8"/>
  <c r="N7" i="8" s="1"/>
  <c r="P7" i="8" s="1"/>
  <c r="V7" i="8" s="1"/>
  <c r="O7" i="8"/>
  <c r="CC6" i="8"/>
  <c r="BR6" i="8"/>
  <c r="BG6" i="8"/>
  <c r="AT6" i="8"/>
  <c r="AD6" i="8"/>
  <c r="Z6" i="8"/>
  <c r="N6" i="8" s="1"/>
  <c r="T6" i="8"/>
  <c r="CC5" i="8"/>
  <c r="T5" i="8" s="1"/>
  <c r="BR5" i="8"/>
  <c r="BG5" i="8"/>
  <c r="AT5" i="8"/>
  <c r="AH5" i="8"/>
  <c r="U5" i="8" s="1"/>
  <c r="Z5" i="8"/>
  <c r="S5" i="8"/>
  <c r="R5" i="8"/>
  <c r="Q5" i="8"/>
  <c r="AG3" i="8"/>
  <c r="AF3" i="8"/>
  <c r="AE3" i="8"/>
  <c r="AC3" i="8"/>
  <c r="Y3" i="8"/>
  <c r="X3" i="8"/>
  <c r="W3" i="8"/>
  <c r="J54" i="7"/>
  <c r="BT53" i="7"/>
  <c r="BS53" i="7"/>
  <c r="BQ53" i="7"/>
  <c r="AL53" i="7"/>
  <c r="AK53" i="7"/>
  <c r="AI53" i="7"/>
  <c r="AG53" i="7"/>
  <c r="AF53" i="7"/>
  <c r="CB52" i="7"/>
  <c r="CB53" i="7" s="1"/>
  <c r="BU52" i="7"/>
  <c r="BT52" i="7"/>
  <c r="BS52" i="7"/>
  <c r="BQ52" i="7"/>
  <c r="BN52" i="7"/>
  <c r="BI52" i="7"/>
  <c r="BH52" i="7"/>
  <c r="BD52" i="7"/>
  <c r="BA52" i="7"/>
  <c r="AV52" i="7"/>
  <c r="AU52" i="7"/>
  <c r="AL52" i="7"/>
  <c r="AK52" i="7"/>
  <c r="AJ52" i="7"/>
  <c r="AI52" i="7"/>
  <c r="AG52" i="7"/>
  <c r="AF52" i="7"/>
  <c r="AE52" i="7"/>
  <c r="AC52" i="7"/>
  <c r="AB52" i="7"/>
  <c r="AA52" i="7"/>
  <c r="Y52" i="7"/>
  <c r="X52" i="7"/>
  <c r="W52" i="7"/>
  <c r="CB51" i="7"/>
  <c r="BU51" i="7"/>
  <c r="BT51" i="7"/>
  <c r="BS51" i="7"/>
  <c r="BQ51" i="7"/>
  <c r="BN51" i="7"/>
  <c r="BI51" i="7"/>
  <c r="BH51" i="7"/>
  <c r="BD51" i="7"/>
  <c r="BA51" i="7"/>
  <c r="AV51" i="7"/>
  <c r="AU51" i="7"/>
  <c r="AL51" i="7"/>
  <c r="AK51" i="7"/>
  <c r="AJ51" i="7"/>
  <c r="AI51" i="7"/>
  <c r="AG51" i="7"/>
  <c r="AF51" i="7"/>
  <c r="AE51" i="7"/>
  <c r="AC51" i="7"/>
  <c r="AB51" i="7"/>
  <c r="AA51" i="7"/>
  <c r="Y51" i="7"/>
  <c r="X51" i="7"/>
  <c r="W51" i="7"/>
  <c r="CB50" i="7"/>
  <c r="BU50" i="7"/>
  <c r="BT50" i="7"/>
  <c r="BS50" i="7"/>
  <c r="BQ50" i="7"/>
  <c r="BN50" i="7"/>
  <c r="BI50" i="7"/>
  <c r="BH50" i="7"/>
  <c r="BD50" i="7"/>
  <c r="BA50" i="7"/>
  <c r="AV50" i="7"/>
  <c r="AU50" i="7"/>
  <c r="AL50" i="7"/>
  <c r="AK50" i="7"/>
  <c r="AJ50" i="7"/>
  <c r="AI50" i="7"/>
  <c r="AG50" i="7"/>
  <c r="AF50" i="7"/>
  <c r="AE50" i="7"/>
  <c r="AC50" i="7"/>
  <c r="AB50" i="7"/>
  <c r="AA50" i="7"/>
  <c r="Y50" i="7"/>
  <c r="X50" i="7"/>
  <c r="W50" i="7"/>
  <c r="CB49" i="7"/>
  <c r="BU49" i="7"/>
  <c r="BT49" i="7"/>
  <c r="BS49" i="7"/>
  <c r="BQ49" i="7"/>
  <c r="BN49" i="7"/>
  <c r="BI49" i="7"/>
  <c r="BH49" i="7"/>
  <c r="BD49" i="7"/>
  <c r="BA49" i="7"/>
  <c r="AV49" i="7"/>
  <c r="AU49" i="7"/>
  <c r="AL49" i="7"/>
  <c r="AK49" i="7"/>
  <c r="AJ49" i="7"/>
  <c r="AI49" i="7"/>
  <c r="AG49" i="7"/>
  <c r="AF49" i="7"/>
  <c r="AE49" i="7"/>
  <c r="AC49" i="7"/>
  <c r="AB49" i="7"/>
  <c r="AA49" i="7"/>
  <c r="Y49" i="7"/>
  <c r="X49" i="7"/>
  <c r="W49" i="7"/>
  <c r="CC46" i="7"/>
  <c r="BR46" i="7"/>
  <c r="S46" i="7" s="1"/>
  <c r="BG46" i="7"/>
  <c r="R46" i="7" s="1"/>
  <c r="AT46" i="7"/>
  <c r="Q46" i="7" s="1"/>
  <c r="AD46" i="7"/>
  <c r="O46" i="7" s="1"/>
  <c r="Z46" i="7"/>
  <c r="N46" i="7" s="1"/>
  <c r="P46" i="7" s="1"/>
  <c r="V46" i="7"/>
  <c r="U46" i="7"/>
  <c r="T46" i="7"/>
  <c r="CC45" i="7"/>
  <c r="T45" i="7" s="1"/>
  <c r="BR45" i="7"/>
  <c r="BG45" i="7"/>
  <c r="R45" i="7" s="1"/>
  <c r="AT45" i="7"/>
  <c r="Q45" i="7" s="1"/>
  <c r="AD45" i="7"/>
  <c r="O45" i="7" s="1"/>
  <c r="Z45" i="7"/>
  <c r="U45" i="7"/>
  <c r="S45" i="7"/>
  <c r="N45" i="7"/>
  <c r="P45" i="7" s="1"/>
  <c r="V45" i="7" s="1"/>
  <c r="CC44" i="7"/>
  <c r="BR44" i="7"/>
  <c r="S44" i="7" s="1"/>
  <c r="BG44" i="7"/>
  <c r="R44" i="7" s="1"/>
  <c r="AT44" i="7"/>
  <c r="Q44" i="7" s="1"/>
  <c r="AD44" i="7"/>
  <c r="O44" i="7" s="1"/>
  <c r="Z44" i="7"/>
  <c r="N44" i="7" s="1"/>
  <c r="U44" i="7"/>
  <c r="T44" i="7"/>
  <c r="CC43" i="7"/>
  <c r="BR43" i="7"/>
  <c r="BG43" i="7"/>
  <c r="R43" i="7" s="1"/>
  <c r="AT43" i="7"/>
  <c r="AD43" i="7"/>
  <c r="O43" i="7" s="1"/>
  <c r="Z43" i="7"/>
  <c r="N43" i="7" s="1"/>
  <c r="P43" i="7" s="1"/>
  <c r="U43" i="7"/>
  <c r="T43" i="7"/>
  <c r="S43" i="7"/>
  <c r="Q43" i="7"/>
  <c r="V43" i="7" s="1"/>
  <c r="CC42" i="7"/>
  <c r="BR42" i="7"/>
  <c r="BG42" i="7"/>
  <c r="AT42" i="7"/>
  <c r="Q42" i="7" s="1"/>
  <c r="AD42" i="7"/>
  <c r="O42" i="7" s="1"/>
  <c r="Z42" i="7"/>
  <c r="N42" i="7" s="1"/>
  <c r="U42" i="7"/>
  <c r="T42" i="7"/>
  <c r="S42" i="7"/>
  <c r="R42" i="7"/>
  <c r="P42" i="7"/>
  <c r="V42" i="7" s="1"/>
  <c r="CC41" i="7"/>
  <c r="BR41" i="7"/>
  <c r="BG41" i="7"/>
  <c r="R41" i="7" s="1"/>
  <c r="AT41" i="7"/>
  <c r="AD41" i="7"/>
  <c r="Z41" i="7"/>
  <c r="N41" i="7" s="1"/>
  <c r="U41" i="7"/>
  <c r="T41" i="7"/>
  <c r="S41" i="7"/>
  <c r="Q41" i="7"/>
  <c r="O41" i="7"/>
  <c r="CC40" i="7"/>
  <c r="BR40" i="7"/>
  <c r="BG40" i="7"/>
  <c r="AT40" i="7"/>
  <c r="Q40" i="7" s="1"/>
  <c r="AD40" i="7"/>
  <c r="O40" i="7" s="1"/>
  <c r="P40" i="7" s="1"/>
  <c r="Z40" i="7"/>
  <c r="V40" i="7"/>
  <c r="U40" i="7"/>
  <c r="T40" i="7"/>
  <c r="S40" i="7"/>
  <c r="R40" i="7"/>
  <c r="N40" i="7"/>
  <c r="CC39" i="7"/>
  <c r="BR39" i="7"/>
  <c r="BG39" i="7"/>
  <c r="AT39" i="7"/>
  <c r="AD39" i="7"/>
  <c r="O39" i="7" s="1"/>
  <c r="Z39" i="7"/>
  <c r="N39" i="7" s="1"/>
  <c r="P39" i="7" s="1"/>
  <c r="U39" i="7"/>
  <c r="T39" i="7"/>
  <c r="S39" i="7"/>
  <c r="R39" i="7"/>
  <c r="Q39" i="7"/>
  <c r="CC38" i="7"/>
  <c r="BR38" i="7"/>
  <c r="BG38" i="7"/>
  <c r="AT38" i="7"/>
  <c r="AD38" i="7"/>
  <c r="Z38" i="7"/>
  <c r="N38" i="7" s="1"/>
  <c r="U38" i="7"/>
  <c r="T38" i="7"/>
  <c r="S38" i="7"/>
  <c r="R38" i="7"/>
  <c r="Q38" i="7"/>
  <c r="O38" i="7"/>
  <c r="P38" i="7" s="1"/>
  <c r="V38" i="7" s="1"/>
  <c r="CC37" i="7"/>
  <c r="BR37" i="7"/>
  <c r="BG37" i="7"/>
  <c r="AT37" i="7"/>
  <c r="AD37" i="7"/>
  <c r="Z37" i="7"/>
  <c r="U37" i="7"/>
  <c r="T37" i="7"/>
  <c r="S37" i="7"/>
  <c r="R37" i="7"/>
  <c r="Q37" i="7"/>
  <c r="O37" i="7"/>
  <c r="N37" i="7"/>
  <c r="P37" i="7" s="1"/>
  <c r="V37" i="7" s="1"/>
  <c r="CC36" i="7"/>
  <c r="T36" i="7" s="1"/>
  <c r="BR36" i="7"/>
  <c r="BG36" i="7"/>
  <c r="R36" i="7" s="1"/>
  <c r="AT36" i="7"/>
  <c r="AD36" i="7"/>
  <c r="Z36" i="7"/>
  <c r="U36" i="7"/>
  <c r="S36" i="7"/>
  <c r="Q36" i="7"/>
  <c r="P36" i="7"/>
  <c r="V36" i="7" s="1"/>
  <c r="O36" i="7"/>
  <c r="N36" i="7"/>
  <c r="CC35" i="7"/>
  <c r="T35" i="7" s="1"/>
  <c r="BR35" i="7"/>
  <c r="S35" i="7" s="1"/>
  <c r="BG35" i="7"/>
  <c r="AT35" i="7"/>
  <c r="AD35" i="7"/>
  <c r="Z35" i="7"/>
  <c r="U35" i="7"/>
  <c r="R35" i="7"/>
  <c r="Q35" i="7"/>
  <c r="O35" i="7"/>
  <c r="N35" i="7"/>
  <c r="P35" i="7" s="1"/>
  <c r="V35" i="7" s="1"/>
  <c r="CC34" i="7"/>
  <c r="T34" i="7" s="1"/>
  <c r="BR34" i="7"/>
  <c r="S34" i="7" s="1"/>
  <c r="BG34" i="7"/>
  <c r="R34" i="7" s="1"/>
  <c r="AT34" i="7"/>
  <c r="AD34" i="7"/>
  <c r="O34" i="7" s="1"/>
  <c r="Z34" i="7"/>
  <c r="U34" i="7"/>
  <c r="Q34" i="7"/>
  <c r="N34" i="7"/>
  <c r="P34" i="7" s="1"/>
  <c r="CC33" i="7"/>
  <c r="T33" i="7" s="1"/>
  <c r="BR33" i="7"/>
  <c r="S33" i="7" s="1"/>
  <c r="BG33" i="7"/>
  <c r="AT33" i="7"/>
  <c r="Q33" i="7" s="1"/>
  <c r="AD33" i="7"/>
  <c r="Z33" i="7"/>
  <c r="U33" i="7"/>
  <c r="R33" i="7"/>
  <c r="O33" i="7"/>
  <c r="N33" i="7"/>
  <c r="P33" i="7" s="1"/>
  <c r="V33" i="7" s="1"/>
  <c r="CC32" i="7"/>
  <c r="T32" i="7" s="1"/>
  <c r="BR32" i="7"/>
  <c r="S32" i="7" s="1"/>
  <c r="BG32" i="7"/>
  <c r="R32" i="7" s="1"/>
  <c r="AT32" i="7"/>
  <c r="Q32" i="7" s="1"/>
  <c r="AD32" i="7"/>
  <c r="O32" i="7" s="1"/>
  <c r="Z32" i="7"/>
  <c r="U32" i="7"/>
  <c r="N32" i="7"/>
  <c r="P32" i="7" s="1"/>
  <c r="V32" i="7" s="1"/>
  <c r="CC31" i="7"/>
  <c r="T31" i="7" s="1"/>
  <c r="BR31" i="7"/>
  <c r="S31" i="7" s="1"/>
  <c r="BG31" i="7"/>
  <c r="R31" i="7" s="1"/>
  <c r="AT31" i="7"/>
  <c r="Q31" i="7" s="1"/>
  <c r="AH31" i="7"/>
  <c r="AD31" i="7"/>
  <c r="O31" i="7" s="1"/>
  <c r="Z31" i="7"/>
  <c r="N31" i="7"/>
  <c r="CC30" i="7"/>
  <c r="T30" i="7" s="1"/>
  <c r="BR30" i="7"/>
  <c r="S30" i="7" s="1"/>
  <c r="BG30" i="7"/>
  <c r="R30" i="7" s="1"/>
  <c r="AT30" i="7"/>
  <c r="Q30" i="7" s="1"/>
  <c r="AD30" i="7"/>
  <c r="O30" i="7" s="1"/>
  <c r="Z30" i="7"/>
  <c r="N30" i="7" s="1"/>
  <c r="U30" i="7"/>
  <c r="P30" i="7"/>
  <c r="V30" i="7" s="1"/>
  <c r="CC29" i="7"/>
  <c r="T29" i="7" s="1"/>
  <c r="BR29" i="7"/>
  <c r="S29" i="7" s="1"/>
  <c r="BG29" i="7"/>
  <c r="R29" i="7" s="1"/>
  <c r="AT29" i="7"/>
  <c r="Q29" i="7" s="1"/>
  <c r="AH29" i="7"/>
  <c r="AD29" i="7"/>
  <c r="O29" i="7" s="1"/>
  <c r="Z29" i="7"/>
  <c r="N29" i="7" s="1"/>
  <c r="P29" i="7" s="1"/>
  <c r="V29" i="7" s="1"/>
  <c r="U29" i="7"/>
  <c r="CC28" i="7"/>
  <c r="T28" i="7" s="1"/>
  <c r="BR28" i="7"/>
  <c r="S28" i="7" s="1"/>
  <c r="BG28" i="7"/>
  <c r="R28" i="7" s="1"/>
  <c r="AT28" i="7"/>
  <c r="Q28" i="7" s="1"/>
  <c r="AH28" i="7"/>
  <c r="AD28" i="7"/>
  <c r="O28" i="7" s="1"/>
  <c r="Z28" i="7"/>
  <c r="N28" i="7" s="1"/>
  <c r="U28" i="7"/>
  <c r="P28" i="7"/>
  <c r="V28" i="7" s="1"/>
  <c r="CC27" i="7"/>
  <c r="T27" i="7" s="1"/>
  <c r="BR27" i="7"/>
  <c r="S27" i="7" s="1"/>
  <c r="BG27" i="7"/>
  <c r="R27" i="7" s="1"/>
  <c r="AT27" i="7"/>
  <c r="Q27" i="7" s="1"/>
  <c r="AD27" i="7"/>
  <c r="O27" i="7" s="1"/>
  <c r="Z27" i="7"/>
  <c r="N27" i="7" s="1"/>
  <c r="U27" i="7"/>
  <c r="CC26" i="7"/>
  <c r="T26" i="7" s="1"/>
  <c r="BR26" i="7"/>
  <c r="S26" i="7" s="1"/>
  <c r="BG26" i="7"/>
  <c r="R26" i="7" s="1"/>
  <c r="AT26" i="7"/>
  <c r="Q26" i="7" s="1"/>
  <c r="AD26" i="7"/>
  <c r="O26" i="7" s="1"/>
  <c r="Z26" i="7"/>
  <c r="N26" i="7" s="1"/>
  <c r="P26" i="7" s="1"/>
  <c r="V26" i="7"/>
  <c r="U26" i="7"/>
  <c r="CC25" i="7"/>
  <c r="BR25" i="7"/>
  <c r="S25" i="7" s="1"/>
  <c r="BG25" i="7"/>
  <c r="AT25" i="7"/>
  <c r="Q25" i="7" s="1"/>
  <c r="AD25" i="7"/>
  <c r="O25" i="7" s="1"/>
  <c r="Z25" i="7"/>
  <c r="N25" i="7" s="1"/>
  <c r="P25" i="7" s="1"/>
  <c r="U25" i="7"/>
  <c r="T25" i="7"/>
  <c r="R25" i="7"/>
  <c r="CC24" i="7"/>
  <c r="T24" i="7" s="1"/>
  <c r="BR24" i="7"/>
  <c r="BG24" i="7"/>
  <c r="R24" i="7" s="1"/>
  <c r="AT24" i="7"/>
  <c r="Q24" i="7" s="1"/>
  <c r="AD24" i="7"/>
  <c r="O24" i="7" s="1"/>
  <c r="Z24" i="7"/>
  <c r="U24" i="7"/>
  <c r="S24" i="7"/>
  <c r="P24" i="7"/>
  <c r="N24" i="7"/>
  <c r="CC23" i="7"/>
  <c r="BR23" i="7"/>
  <c r="S23" i="7" s="1"/>
  <c r="BG23" i="7"/>
  <c r="AT23" i="7"/>
  <c r="Q23" i="7" s="1"/>
  <c r="AD23" i="7"/>
  <c r="O23" i="7" s="1"/>
  <c r="Z23" i="7"/>
  <c r="N23" i="7" s="1"/>
  <c r="U23" i="7"/>
  <c r="T23" i="7"/>
  <c r="R23" i="7"/>
  <c r="CC22" i="7"/>
  <c r="BR22" i="7"/>
  <c r="BG22" i="7"/>
  <c r="R22" i="7" s="1"/>
  <c r="AT22" i="7"/>
  <c r="AD22" i="7"/>
  <c r="Z22" i="7"/>
  <c r="N22" i="7" s="1"/>
  <c r="P22" i="7" s="1"/>
  <c r="U22" i="7"/>
  <c r="T22" i="7"/>
  <c r="S22" i="7"/>
  <c r="Q22" i="7"/>
  <c r="O22" i="7"/>
  <c r="CC21" i="7"/>
  <c r="BR21" i="7"/>
  <c r="BG21" i="7"/>
  <c r="AT21" i="7"/>
  <c r="AD21" i="7"/>
  <c r="O21" i="7" s="1"/>
  <c r="Z21" i="7"/>
  <c r="U21" i="7"/>
  <c r="T21" i="7"/>
  <c r="S21" i="7"/>
  <c r="R21" i="7"/>
  <c r="Q21" i="7"/>
  <c r="N21" i="7"/>
  <c r="P21" i="7" s="1"/>
  <c r="V21" i="7" s="1"/>
  <c r="CC20" i="7"/>
  <c r="BR20" i="7"/>
  <c r="BG20" i="7"/>
  <c r="AT20" i="7"/>
  <c r="AH20" i="7"/>
  <c r="AD20" i="7"/>
  <c r="O20" i="7" s="1"/>
  <c r="Z20" i="7"/>
  <c r="U20" i="7"/>
  <c r="T20" i="7"/>
  <c r="S20" i="7"/>
  <c r="R20" i="7"/>
  <c r="Q20" i="7"/>
  <c r="P20" i="7"/>
  <c r="V20" i="7" s="1"/>
  <c r="N20" i="7"/>
  <c r="CC19" i="7"/>
  <c r="BR19" i="7"/>
  <c r="BG19" i="7"/>
  <c r="AT19" i="7"/>
  <c r="AD19" i="7"/>
  <c r="Z19" i="7"/>
  <c r="N19" i="7" s="1"/>
  <c r="U19" i="7"/>
  <c r="T19" i="7"/>
  <c r="S19" i="7"/>
  <c r="R19" i="7"/>
  <c r="Q19" i="7"/>
  <c r="O19" i="7"/>
  <c r="P19" i="7" s="1"/>
  <c r="V19" i="7" s="1"/>
  <c r="CC18" i="7"/>
  <c r="T18" i="7" s="1"/>
  <c r="BR18" i="7"/>
  <c r="S18" i="7" s="1"/>
  <c r="BG18" i="7"/>
  <c r="AT18" i="7"/>
  <c r="AD18" i="7"/>
  <c r="Z18" i="7"/>
  <c r="U18" i="7"/>
  <c r="R18" i="7"/>
  <c r="Q18" i="7"/>
  <c r="O18" i="7"/>
  <c r="N18" i="7"/>
  <c r="P18" i="7" s="1"/>
  <c r="V18" i="7" s="1"/>
  <c r="CC17" i="7"/>
  <c r="BR17" i="7"/>
  <c r="S17" i="7" s="1"/>
  <c r="BG17" i="7"/>
  <c r="R17" i="7" s="1"/>
  <c r="AT17" i="7"/>
  <c r="AD17" i="7"/>
  <c r="Z17" i="7"/>
  <c r="U17" i="7"/>
  <c r="T17" i="7"/>
  <c r="Q17" i="7"/>
  <c r="O17" i="7"/>
  <c r="N17" i="7"/>
  <c r="CC16" i="7"/>
  <c r="T16" i="7" s="1"/>
  <c r="BR16" i="7"/>
  <c r="BG16" i="7"/>
  <c r="R16" i="7" s="1"/>
  <c r="AT16" i="7"/>
  <c r="Q16" i="7" s="1"/>
  <c r="AD16" i="7"/>
  <c r="Z16" i="7"/>
  <c r="U16" i="7"/>
  <c r="S16" i="7"/>
  <c r="O16" i="7"/>
  <c r="N16" i="7"/>
  <c r="P16" i="7" s="1"/>
  <c r="V16" i="7" s="1"/>
  <c r="CC15" i="7"/>
  <c r="T15" i="7" s="1"/>
  <c r="BR15" i="7"/>
  <c r="S15" i="7" s="1"/>
  <c r="BG15" i="7"/>
  <c r="AT15" i="7"/>
  <c r="Q15" i="7" s="1"/>
  <c r="AD15" i="7"/>
  <c r="O15" i="7" s="1"/>
  <c r="P15" i="7" s="1"/>
  <c r="V15" i="7" s="1"/>
  <c r="Z15" i="7"/>
  <c r="U15" i="7"/>
  <c r="R15" i="7"/>
  <c r="N15" i="7"/>
  <c r="CC14" i="7"/>
  <c r="T14" i="7" s="1"/>
  <c r="BR14" i="7"/>
  <c r="BG14" i="7"/>
  <c r="R14" i="7" s="1"/>
  <c r="AT14" i="7"/>
  <c r="AD14" i="7"/>
  <c r="O14" i="7" s="1"/>
  <c r="Z14" i="7"/>
  <c r="N14" i="7" s="1"/>
  <c r="U14" i="7"/>
  <c r="S14" i="7"/>
  <c r="Q14" i="7"/>
  <c r="P14" i="7"/>
  <c r="V14" i="7" s="1"/>
  <c r="CC13" i="7"/>
  <c r="BR13" i="7"/>
  <c r="S13" i="7" s="1"/>
  <c r="BG13" i="7"/>
  <c r="AT13" i="7"/>
  <c r="Q13" i="7" s="1"/>
  <c r="AD13" i="7"/>
  <c r="Z13" i="7"/>
  <c r="U13" i="7"/>
  <c r="T13" i="7"/>
  <c r="R13" i="7"/>
  <c r="O13" i="7"/>
  <c r="N13" i="7"/>
  <c r="P13" i="7" s="1"/>
  <c r="V13" i="7" s="1"/>
  <c r="CC12" i="7"/>
  <c r="T12" i="7" s="1"/>
  <c r="BR12" i="7"/>
  <c r="S12" i="7" s="1"/>
  <c r="BG12" i="7"/>
  <c r="AT12" i="7"/>
  <c r="Q12" i="7" s="1"/>
  <c r="AH12" i="7"/>
  <c r="U12" i="7" s="1"/>
  <c r="AD12" i="7"/>
  <c r="Z12" i="7"/>
  <c r="R12" i="7"/>
  <c r="O12" i="7"/>
  <c r="N12" i="7"/>
  <c r="P12" i="7" s="1"/>
  <c r="CC11" i="7"/>
  <c r="T11" i="7" s="1"/>
  <c r="BR11" i="7"/>
  <c r="S11" i="7" s="1"/>
  <c r="BG11" i="7"/>
  <c r="R11" i="7" s="1"/>
  <c r="AT11" i="7"/>
  <c r="Q11" i="7" s="1"/>
  <c r="AD11" i="7"/>
  <c r="O11" i="7" s="1"/>
  <c r="Z11" i="7"/>
  <c r="U11" i="7"/>
  <c r="N11" i="7"/>
  <c r="CC10" i="7"/>
  <c r="BR10" i="7"/>
  <c r="S10" i="7" s="1"/>
  <c r="BG10" i="7"/>
  <c r="R10" i="7" s="1"/>
  <c r="AT10" i="7"/>
  <c r="Q10" i="7" s="1"/>
  <c r="AD10" i="7"/>
  <c r="O10" i="7" s="1"/>
  <c r="Z10" i="7"/>
  <c r="N10" i="7" s="1"/>
  <c r="U10" i="7"/>
  <c r="T10" i="7"/>
  <c r="CC9" i="7"/>
  <c r="BR9" i="7"/>
  <c r="BG9" i="7"/>
  <c r="R9" i="7" s="1"/>
  <c r="AT9" i="7"/>
  <c r="AD9" i="7"/>
  <c r="Z9" i="7"/>
  <c r="N9" i="7" s="1"/>
  <c r="U9" i="7"/>
  <c r="T9" i="7"/>
  <c r="S9" i="7"/>
  <c r="Q9" i="7"/>
  <c r="O9" i="7"/>
  <c r="CC8" i="7"/>
  <c r="T8" i="7" s="1"/>
  <c r="BR8" i="7"/>
  <c r="S8" i="7" s="1"/>
  <c r="BG8" i="7"/>
  <c r="AT8" i="7"/>
  <c r="Q8" i="7" s="1"/>
  <c r="AD8" i="7"/>
  <c r="O8" i="7" s="1"/>
  <c r="Z8" i="7"/>
  <c r="U8" i="7"/>
  <c r="R8" i="7"/>
  <c r="N8" i="7"/>
  <c r="P8" i="7" s="1"/>
  <c r="V8" i="7" s="1"/>
  <c r="CC7" i="7"/>
  <c r="T7" i="7" s="1"/>
  <c r="BR7" i="7"/>
  <c r="S7" i="7" s="1"/>
  <c r="BG7" i="7"/>
  <c r="R7" i="7" s="1"/>
  <c r="AT7" i="7"/>
  <c r="Q7" i="7" s="1"/>
  <c r="AH7" i="7"/>
  <c r="AH49" i="7" s="1"/>
  <c r="AD7" i="7"/>
  <c r="Z7" i="7"/>
  <c r="N7" i="7"/>
  <c r="CC6" i="7"/>
  <c r="BR6" i="7"/>
  <c r="S6" i="7" s="1"/>
  <c r="BG6" i="7"/>
  <c r="R6" i="7" s="1"/>
  <c r="AT6" i="7"/>
  <c r="Q6" i="7" s="1"/>
  <c r="AD6" i="7"/>
  <c r="O6" i="7" s="1"/>
  <c r="Z6" i="7"/>
  <c r="N6" i="7" s="1"/>
  <c r="P6" i="7" s="1"/>
  <c r="U6" i="7"/>
  <c r="T6" i="7"/>
  <c r="V6" i="7" s="1"/>
  <c r="CC5" i="7"/>
  <c r="BR5" i="7"/>
  <c r="BG5" i="7"/>
  <c r="AT5" i="7"/>
  <c r="AD5" i="7"/>
  <c r="Z5" i="7"/>
  <c r="U5" i="7"/>
  <c r="T5" i="7"/>
  <c r="S5" i="7"/>
  <c r="Q5" i="7"/>
  <c r="N5" i="7"/>
  <c r="AG3" i="7"/>
  <c r="AF3" i="7"/>
  <c r="AE3" i="7"/>
  <c r="AC3" i="7"/>
  <c r="Y3" i="7"/>
  <c r="J54" i="6"/>
  <c r="BU53" i="6" s="1"/>
  <c r="CB53" i="6"/>
  <c r="BT53" i="6"/>
  <c r="BS53" i="6"/>
  <c r="AK53" i="6"/>
  <c r="AF53" i="6"/>
  <c r="AC53" i="6"/>
  <c r="AA53" i="6"/>
  <c r="Y53" i="6"/>
  <c r="X53" i="6"/>
  <c r="W53" i="6"/>
  <c r="CB52" i="6"/>
  <c r="BU52" i="6"/>
  <c r="BT52" i="6"/>
  <c r="BS52" i="6"/>
  <c r="BQ52" i="6"/>
  <c r="BQ53" i="6" s="1"/>
  <c r="BN52" i="6"/>
  <c r="BN53" i="6" s="1"/>
  <c r="BI52" i="6"/>
  <c r="BH52" i="6"/>
  <c r="BH53" i="6" s="1"/>
  <c r="BD52" i="6"/>
  <c r="BD53" i="6" s="1"/>
  <c r="AL52" i="6"/>
  <c r="AL53" i="6" s="1"/>
  <c r="AK52" i="6"/>
  <c r="AJ52" i="6"/>
  <c r="AJ53" i="6" s="1"/>
  <c r="AI52" i="6"/>
  <c r="AI53" i="6" s="1"/>
  <c r="AH52" i="6"/>
  <c r="AH53" i="6" s="1"/>
  <c r="AG52" i="6"/>
  <c r="AF52" i="6"/>
  <c r="AE52" i="6"/>
  <c r="AD52" i="6"/>
  <c r="AC52" i="6"/>
  <c r="AB52" i="6"/>
  <c r="AA52" i="6"/>
  <c r="Y52" i="6"/>
  <c r="X52" i="6"/>
  <c r="W52" i="6"/>
  <c r="CB51" i="6"/>
  <c r="BU51" i="6"/>
  <c r="BT51" i="6"/>
  <c r="BS51" i="6"/>
  <c r="BQ51" i="6"/>
  <c r="BN51" i="6"/>
  <c r="BI51" i="6"/>
  <c r="BH51" i="6"/>
  <c r="BD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Y51" i="6"/>
  <c r="X51" i="6"/>
  <c r="W51" i="6"/>
  <c r="CB50" i="6"/>
  <c r="BU50" i="6"/>
  <c r="BT50" i="6"/>
  <c r="BS50" i="6"/>
  <c r="BQ50" i="6"/>
  <c r="BN50" i="6"/>
  <c r="BI50" i="6"/>
  <c r="BH50" i="6"/>
  <c r="BD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Y50" i="6"/>
  <c r="X50" i="6"/>
  <c r="W50" i="6"/>
  <c r="CB49" i="6"/>
  <c r="BU49" i="6"/>
  <c r="BT49" i="6"/>
  <c r="BS49" i="6"/>
  <c r="BQ49" i="6"/>
  <c r="BN49" i="6"/>
  <c r="BI49" i="6"/>
  <c r="BH49" i="6"/>
  <c r="BD49" i="6"/>
  <c r="AV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Y49" i="6"/>
  <c r="X49" i="6"/>
  <c r="W49" i="6"/>
  <c r="CC43" i="6"/>
  <c r="T43" i="6" s="1"/>
  <c r="BR43" i="6"/>
  <c r="BC43" i="6"/>
  <c r="BB43" i="6"/>
  <c r="BA43" i="6"/>
  <c r="AZ43" i="6"/>
  <c r="AY43" i="6"/>
  <c r="AX43" i="6"/>
  <c r="AW43" i="6"/>
  <c r="AV43" i="6"/>
  <c r="AU43" i="6"/>
  <c r="AT43" i="6"/>
  <c r="Z43" i="6"/>
  <c r="U43" i="6"/>
  <c r="S43" i="6"/>
  <c r="Q43" i="6"/>
  <c r="O43" i="6"/>
  <c r="N43" i="6"/>
  <c r="P43" i="6" s="1"/>
  <c r="CC42" i="6"/>
  <c r="T42" i="6" s="1"/>
  <c r="BR42" i="6"/>
  <c r="S42" i="6" s="1"/>
  <c r="BC42" i="6"/>
  <c r="BB42" i="6"/>
  <c r="BA42" i="6"/>
  <c r="AZ42" i="6"/>
  <c r="AY42" i="6"/>
  <c r="AX42" i="6"/>
  <c r="AW42" i="6"/>
  <c r="AV42" i="6"/>
  <c r="AT42" i="6"/>
  <c r="Z42" i="6"/>
  <c r="U42" i="6"/>
  <c r="Q42" i="6"/>
  <c r="O42" i="6"/>
  <c r="N42" i="6"/>
  <c r="P42" i="6" s="1"/>
  <c r="V42" i="6" s="1"/>
  <c r="CC41" i="6"/>
  <c r="BR41" i="6"/>
  <c r="S41" i="6" s="1"/>
  <c r="BC41" i="6"/>
  <c r="BA41" i="6"/>
  <c r="AZ41" i="6"/>
  <c r="AY41" i="6"/>
  <c r="AX41" i="6"/>
  <c r="AW41" i="6"/>
  <c r="AV41" i="6"/>
  <c r="AU41" i="6"/>
  <c r="AT41" i="6"/>
  <c r="Q41" i="6" s="1"/>
  <c r="Z41" i="6"/>
  <c r="N41" i="6" s="1"/>
  <c r="P41" i="6" s="1"/>
  <c r="V41" i="6" s="1"/>
  <c r="U41" i="6"/>
  <c r="T41" i="6"/>
  <c r="O41" i="6"/>
  <c r="CC40" i="6"/>
  <c r="BR40" i="6"/>
  <c r="BC40" i="6"/>
  <c r="BB40" i="6"/>
  <c r="BA40" i="6"/>
  <c r="AZ40" i="6"/>
  <c r="AY40" i="6"/>
  <c r="AX40" i="6"/>
  <c r="AW40" i="6"/>
  <c r="AV40" i="6"/>
  <c r="AU40" i="6"/>
  <c r="AT40" i="6"/>
  <c r="Z40" i="6"/>
  <c r="U40" i="6"/>
  <c r="T40" i="6"/>
  <c r="S40" i="6"/>
  <c r="Q40" i="6"/>
  <c r="O40" i="6"/>
  <c r="N40" i="6"/>
  <c r="P40" i="6" s="1"/>
  <c r="CC39" i="6"/>
  <c r="T39" i="6" s="1"/>
  <c r="BR39" i="6"/>
  <c r="S39" i="6" s="1"/>
  <c r="BC39" i="6"/>
  <c r="BG39" i="6" s="1"/>
  <c r="R39" i="6" s="1"/>
  <c r="BA39" i="6"/>
  <c r="AZ39" i="6"/>
  <c r="AX39" i="6"/>
  <c r="AW39" i="6"/>
  <c r="AV39" i="6"/>
  <c r="AT39" i="6"/>
  <c r="Z39" i="6"/>
  <c r="U39" i="6"/>
  <c r="Q39" i="6"/>
  <c r="O39" i="6"/>
  <c r="N39" i="6"/>
  <c r="CC38" i="6"/>
  <c r="BR38" i="6"/>
  <c r="BC38" i="6"/>
  <c r="BB38" i="6"/>
  <c r="BA38" i="6"/>
  <c r="AZ38" i="6"/>
  <c r="AY38" i="6"/>
  <c r="AX38" i="6"/>
  <c r="AW38" i="6"/>
  <c r="AV38" i="6"/>
  <c r="AU38" i="6"/>
  <c r="AT38" i="6"/>
  <c r="Q38" i="6" s="1"/>
  <c r="Z38" i="6"/>
  <c r="N38" i="6" s="1"/>
  <c r="P38" i="6" s="1"/>
  <c r="U38" i="6"/>
  <c r="T38" i="6"/>
  <c r="S38" i="6"/>
  <c r="O38" i="6"/>
  <c r="CC37" i="6"/>
  <c r="T37" i="6" s="1"/>
  <c r="BR37" i="6"/>
  <c r="S37" i="6" s="1"/>
  <c r="BC37" i="6"/>
  <c r="BA37" i="6"/>
  <c r="AZ37" i="6"/>
  <c r="AY37" i="6"/>
  <c r="AX37" i="6"/>
  <c r="AW37" i="6"/>
  <c r="AV37" i="6"/>
  <c r="AT37" i="6"/>
  <c r="Z37" i="6"/>
  <c r="U37" i="6"/>
  <c r="Q37" i="6"/>
  <c r="O37" i="6"/>
  <c r="N37" i="6"/>
  <c r="CC36" i="6"/>
  <c r="T36" i="6" s="1"/>
  <c r="BR36" i="6"/>
  <c r="S36" i="6" s="1"/>
  <c r="Z36" i="6"/>
  <c r="N36" i="6" s="1"/>
  <c r="P36" i="6" s="1"/>
  <c r="V36" i="6"/>
  <c r="U36" i="6"/>
  <c r="R36" i="6"/>
  <c r="Q36" i="6"/>
  <c r="O36" i="6"/>
  <c r="CC35" i="6"/>
  <c r="BR35" i="6"/>
  <c r="BC35" i="6"/>
  <c r="BB35" i="6"/>
  <c r="BA35" i="6"/>
  <c r="AZ35" i="6"/>
  <c r="AY35" i="6"/>
  <c r="AX35" i="6"/>
  <c r="AW35" i="6"/>
  <c r="AV35" i="6"/>
  <c r="AU35" i="6"/>
  <c r="AT35" i="6"/>
  <c r="Z35" i="6"/>
  <c r="U35" i="6"/>
  <c r="T35" i="6"/>
  <c r="S35" i="6"/>
  <c r="Q35" i="6"/>
  <c r="O35" i="6"/>
  <c r="N35" i="6"/>
  <c r="P35" i="6" s="1"/>
  <c r="V35" i="6" s="1"/>
  <c r="CC34" i="6"/>
  <c r="T34" i="6" s="1"/>
  <c r="BR34" i="6"/>
  <c r="S34" i="6" s="1"/>
  <c r="BC34" i="6"/>
  <c r="BB34" i="6"/>
  <c r="BA34" i="6"/>
  <c r="AZ34" i="6"/>
  <c r="AY34" i="6"/>
  <c r="AX34" i="6"/>
  <c r="AW34" i="6"/>
  <c r="AV34" i="6"/>
  <c r="AU34" i="6"/>
  <c r="AT34" i="6"/>
  <c r="Q34" i="6" s="1"/>
  <c r="Z34" i="6"/>
  <c r="N34" i="6" s="1"/>
  <c r="P34" i="6" s="1"/>
  <c r="V34" i="6"/>
  <c r="U34" i="6"/>
  <c r="O34" i="6"/>
  <c r="CC33" i="6"/>
  <c r="BR33" i="6"/>
  <c r="BC33" i="6"/>
  <c r="BB33" i="6"/>
  <c r="BA33" i="6"/>
  <c r="AZ33" i="6"/>
  <c r="AY33" i="6"/>
  <c r="AX33" i="6"/>
  <c r="AW33" i="6"/>
  <c r="AV33" i="6"/>
  <c r="AU33" i="6"/>
  <c r="AT33" i="6"/>
  <c r="Z33" i="6"/>
  <c r="U33" i="6"/>
  <c r="T33" i="6"/>
  <c r="S33" i="6"/>
  <c r="Q33" i="6"/>
  <c r="O33" i="6"/>
  <c r="N33" i="6"/>
  <c r="P33" i="6" s="1"/>
  <c r="V33" i="6" s="1"/>
  <c r="CC32" i="6"/>
  <c r="T32" i="6" s="1"/>
  <c r="BR32" i="6"/>
  <c r="S32" i="6" s="1"/>
  <c r="BG32" i="6"/>
  <c r="R32" i="6" s="1"/>
  <c r="BA32" i="6"/>
  <c r="AZ32" i="6"/>
  <c r="AY32" i="6"/>
  <c r="AX32" i="6"/>
  <c r="AW32" i="6"/>
  <c r="AV32" i="6"/>
  <c r="AU32" i="6"/>
  <c r="AT32" i="6"/>
  <c r="Z32" i="6"/>
  <c r="N32" i="6" s="1"/>
  <c r="P32" i="6" s="1"/>
  <c r="U32" i="6"/>
  <c r="Q32" i="6"/>
  <c r="O32" i="6"/>
  <c r="CC31" i="6"/>
  <c r="BR31" i="6"/>
  <c r="BC31" i="6"/>
  <c r="BB31" i="6"/>
  <c r="BA31" i="6"/>
  <c r="AZ31" i="6"/>
  <c r="AY31" i="6"/>
  <c r="AX31" i="6"/>
  <c r="AW31" i="6"/>
  <c r="AV31" i="6"/>
  <c r="AU31" i="6"/>
  <c r="AT31" i="6"/>
  <c r="Q31" i="6" s="1"/>
  <c r="Z31" i="6"/>
  <c r="N31" i="6" s="1"/>
  <c r="P31" i="6" s="1"/>
  <c r="U31" i="6"/>
  <c r="T31" i="6"/>
  <c r="S31" i="6"/>
  <c r="O31" i="6"/>
  <c r="CC30" i="6"/>
  <c r="BR30" i="6"/>
  <c r="S30" i="6" s="1"/>
  <c r="BC30" i="6"/>
  <c r="BB30" i="6"/>
  <c r="BA30" i="6"/>
  <c r="AZ30" i="6"/>
  <c r="AY30" i="6"/>
  <c r="AX30" i="6"/>
  <c r="AW30" i="6"/>
  <c r="AV30" i="6"/>
  <c r="AU30" i="6"/>
  <c r="AT30" i="6"/>
  <c r="Z30" i="6"/>
  <c r="U30" i="6"/>
  <c r="T30" i="6"/>
  <c r="Q30" i="6"/>
  <c r="O30" i="6"/>
  <c r="N30" i="6"/>
  <c r="P30" i="6" s="1"/>
  <c r="V30" i="6" s="1"/>
  <c r="CC29" i="6"/>
  <c r="T29" i="6" s="1"/>
  <c r="BR29" i="6"/>
  <c r="AW29" i="6"/>
  <c r="AV29" i="6"/>
  <c r="AU29" i="6"/>
  <c r="BG29" i="6" s="1"/>
  <c r="R29" i="6" s="1"/>
  <c r="AT29" i="6"/>
  <c r="Z29" i="6"/>
  <c r="U29" i="6"/>
  <c r="S29" i="6"/>
  <c r="Q29" i="6"/>
  <c r="O29" i="6"/>
  <c r="N29" i="6"/>
  <c r="P29" i="6" s="1"/>
  <c r="V29" i="6" s="1"/>
  <c r="CC28" i="6"/>
  <c r="BR28" i="6"/>
  <c r="BC28" i="6"/>
  <c r="BB28" i="6"/>
  <c r="BA28" i="6"/>
  <c r="AZ28" i="6"/>
  <c r="AY28" i="6"/>
  <c r="AX28" i="6"/>
  <c r="AW28" i="6"/>
  <c r="AV28" i="6"/>
  <c r="AU28" i="6"/>
  <c r="AT28" i="6"/>
  <c r="Q28" i="6" s="1"/>
  <c r="Z28" i="6"/>
  <c r="N28" i="6" s="1"/>
  <c r="P28" i="6" s="1"/>
  <c r="V28" i="6" s="1"/>
  <c r="U28" i="6"/>
  <c r="T28" i="6"/>
  <c r="S28" i="6"/>
  <c r="O28" i="6"/>
  <c r="CC27" i="6"/>
  <c r="BR27" i="6"/>
  <c r="BC27" i="6"/>
  <c r="BB27" i="6"/>
  <c r="BA27" i="6"/>
  <c r="AZ27" i="6"/>
  <c r="AX27" i="6"/>
  <c r="AW27" i="6"/>
  <c r="AV27" i="6"/>
  <c r="AU27" i="6"/>
  <c r="AT27" i="6"/>
  <c r="Q27" i="6" s="1"/>
  <c r="Z27" i="6"/>
  <c r="U27" i="6"/>
  <c r="T27" i="6"/>
  <c r="S27" i="6"/>
  <c r="O27" i="6"/>
  <c r="N27" i="6"/>
  <c r="P27" i="6" s="1"/>
  <c r="CC26" i="6"/>
  <c r="T26" i="6" s="1"/>
  <c r="BR26" i="6"/>
  <c r="S26" i="6" s="1"/>
  <c r="AZ26" i="6"/>
  <c r="AY26" i="6"/>
  <c r="AX26" i="6"/>
  <c r="AW26" i="6"/>
  <c r="AV26" i="6"/>
  <c r="AU26" i="6"/>
  <c r="AT26" i="6"/>
  <c r="Z26" i="6"/>
  <c r="N26" i="6" s="1"/>
  <c r="U26" i="6"/>
  <c r="Q26" i="6"/>
  <c r="P26" i="6"/>
  <c r="O26" i="6"/>
  <c r="CC25" i="6"/>
  <c r="BR25" i="6"/>
  <c r="S25" i="6" s="1"/>
  <c r="BC25" i="6"/>
  <c r="BB25" i="6"/>
  <c r="BA25" i="6"/>
  <c r="AZ25" i="6"/>
  <c r="AY25" i="6"/>
  <c r="AX25" i="6"/>
  <c r="AW25" i="6"/>
  <c r="AV25" i="6"/>
  <c r="AU25" i="6"/>
  <c r="AT25" i="6"/>
  <c r="Q25" i="6" s="1"/>
  <c r="Z25" i="6"/>
  <c r="N25" i="6" s="1"/>
  <c r="P25" i="6" s="1"/>
  <c r="U25" i="6"/>
  <c r="T25" i="6"/>
  <c r="O25" i="6"/>
  <c r="CC24" i="6"/>
  <c r="BR24" i="6"/>
  <c r="S24" i="6" s="1"/>
  <c r="BC24" i="6"/>
  <c r="BB24" i="6"/>
  <c r="BA24" i="6"/>
  <c r="AZ24" i="6"/>
  <c r="AY24" i="6"/>
  <c r="AX24" i="6"/>
  <c r="AW24" i="6"/>
  <c r="AV24" i="6"/>
  <c r="AT24" i="6"/>
  <c r="Z24" i="6"/>
  <c r="U24" i="6"/>
  <c r="T24" i="6"/>
  <c r="Q24" i="6"/>
  <c r="O24" i="6"/>
  <c r="N24" i="6"/>
  <c r="P24" i="6" s="1"/>
  <c r="CC23" i="6"/>
  <c r="T23" i="6" s="1"/>
  <c r="BR23" i="6"/>
  <c r="S23" i="6" s="1"/>
  <c r="BC23" i="6"/>
  <c r="BB23" i="6"/>
  <c r="BA23" i="6"/>
  <c r="AZ23" i="6"/>
  <c r="AY23" i="6"/>
  <c r="AX23" i="6"/>
  <c r="AW23" i="6"/>
  <c r="AV23" i="6"/>
  <c r="AT23" i="6"/>
  <c r="Q23" i="6" s="1"/>
  <c r="Z23" i="6"/>
  <c r="N23" i="6" s="1"/>
  <c r="U23" i="6"/>
  <c r="O23" i="6"/>
  <c r="CC22" i="6"/>
  <c r="BR22" i="6"/>
  <c r="BC22" i="6"/>
  <c r="BB22" i="6"/>
  <c r="BA22" i="6"/>
  <c r="AZ22" i="6"/>
  <c r="AY22" i="6"/>
  <c r="AX22" i="6"/>
  <c r="AW22" i="6"/>
  <c r="AV22" i="6"/>
  <c r="AU22" i="6"/>
  <c r="AT22" i="6"/>
  <c r="Z22" i="6"/>
  <c r="U22" i="6"/>
  <c r="T22" i="6"/>
  <c r="S22" i="6"/>
  <c r="Q22" i="6"/>
  <c r="O22" i="6"/>
  <c r="N22" i="6"/>
  <c r="P22" i="6" s="1"/>
  <c r="CC21" i="6"/>
  <c r="BR21" i="6"/>
  <c r="BC21" i="6"/>
  <c r="BB21" i="6"/>
  <c r="BA21" i="6"/>
  <c r="AZ21" i="6"/>
  <c r="AY21" i="6"/>
  <c r="AX21" i="6"/>
  <c r="AW21" i="6"/>
  <c r="AV21" i="6"/>
  <c r="AU21" i="6"/>
  <c r="AT21" i="6"/>
  <c r="Z21" i="6"/>
  <c r="N21" i="6" s="1"/>
  <c r="U21" i="6"/>
  <c r="T21" i="6"/>
  <c r="S21" i="6"/>
  <c r="Q21" i="6"/>
  <c r="P21" i="6"/>
  <c r="V21" i="6" s="1"/>
  <c r="O21" i="6"/>
  <c r="CC20" i="6"/>
  <c r="T20" i="6" s="1"/>
  <c r="BR20" i="6"/>
  <c r="S20" i="6" s="1"/>
  <c r="BC20" i="6"/>
  <c r="BB20" i="6"/>
  <c r="AZ20" i="6"/>
  <c r="AY20" i="6"/>
  <c r="AW20" i="6"/>
  <c r="AV20" i="6"/>
  <c r="AT20" i="6"/>
  <c r="Z20" i="6"/>
  <c r="N20" i="6" s="1"/>
  <c r="P20" i="6" s="1"/>
  <c r="V20" i="6" s="1"/>
  <c r="U20" i="6"/>
  <c r="Q20" i="6"/>
  <c r="O20" i="6"/>
  <c r="CC19" i="6"/>
  <c r="BR19" i="6"/>
  <c r="BC19" i="6"/>
  <c r="BB19" i="6"/>
  <c r="BA19" i="6"/>
  <c r="AZ19" i="6"/>
  <c r="AY19" i="6"/>
  <c r="AX19" i="6"/>
  <c r="AW19" i="6"/>
  <c r="AV19" i="6"/>
  <c r="AU19" i="6"/>
  <c r="AT19" i="6"/>
  <c r="Z19" i="6"/>
  <c r="U19" i="6"/>
  <c r="T19" i="6"/>
  <c r="S19" i="6"/>
  <c r="Q19" i="6"/>
  <c r="O19" i="6"/>
  <c r="N19" i="6"/>
  <c r="P19" i="6" s="1"/>
  <c r="CC18" i="6"/>
  <c r="T18" i="6" s="1"/>
  <c r="BR18" i="6"/>
  <c r="S18" i="6" s="1"/>
  <c r="AW18" i="6"/>
  <c r="BG18" i="6" s="1"/>
  <c r="R18" i="6" s="1"/>
  <c r="AU18" i="6"/>
  <c r="AT18" i="6"/>
  <c r="Z18" i="6"/>
  <c r="U18" i="6"/>
  <c r="Q18" i="6"/>
  <c r="O18" i="6"/>
  <c r="N18" i="6"/>
  <c r="P18" i="6" s="1"/>
  <c r="V18" i="6" s="1"/>
  <c r="CC17" i="6"/>
  <c r="BR17" i="6"/>
  <c r="BC17" i="6"/>
  <c r="BB17" i="6"/>
  <c r="BA17" i="6"/>
  <c r="AZ17" i="6"/>
  <c r="AY17" i="6"/>
  <c r="AX17" i="6"/>
  <c r="AW17" i="6"/>
  <c r="AV17" i="6"/>
  <c r="AU17" i="6"/>
  <c r="AT17" i="6"/>
  <c r="Q17" i="6" s="1"/>
  <c r="Z17" i="6"/>
  <c r="N17" i="6" s="1"/>
  <c r="U17" i="6"/>
  <c r="T17" i="6"/>
  <c r="S17" i="6"/>
  <c r="O17" i="6"/>
  <c r="CC16" i="6"/>
  <c r="BR16" i="6"/>
  <c r="BB16" i="6"/>
  <c r="AZ16" i="6"/>
  <c r="AY16" i="6"/>
  <c r="AX16" i="6"/>
  <c r="AW16" i="6"/>
  <c r="AV16" i="6"/>
  <c r="AU16" i="6"/>
  <c r="AT16" i="6"/>
  <c r="Q16" i="6" s="1"/>
  <c r="Z16" i="6"/>
  <c r="N16" i="6" s="1"/>
  <c r="U16" i="6"/>
  <c r="T16" i="6"/>
  <c r="S16" i="6"/>
  <c r="P16" i="6"/>
  <c r="V16" i="6" s="1"/>
  <c r="O16" i="6"/>
  <c r="CC15" i="6"/>
  <c r="T15" i="6" s="1"/>
  <c r="BR15" i="6"/>
  <c r="S15" i="6" s="1"/>
  <c r="AY15" i="6"/>
  <c r="AX15" i="6"/>
  <c r="AW15" i="6"/>
  <c r="AV15" i="6"/>
  <c r="BG15" i="6" s="1"/>
  <c r="R15" i="6" s="1"/>
  <c r="AT15" i="6"/>
  <c r="Z15" i="6"/>
  <c r="U15" i="6"/>
  <c r="Q15" i="6"/>
  <c r="O15" i="6"/>
  <c r="N15" i="6"/>
  <c r="P15" i="6" s="1"/>
  <c r="V15" i="6" s="1"/>
  <c r="CC14" i="6"/>
  <c r="T14" i="6" s="1"/>
  <c r="BR14" i="6"/>
  <c r="S14" i="6" s="1"/>
  <c r="BC14" i="6"/>
  <c r="BB14" i="6"/>
  <c r="BA14" i="6"/>
  <c r="AZ14" i="6"/>
  <c r="AY14" i="6"/>
  <c r="AX14" i="6"/>
  <c r="AW14" i="6"/>
  <c r="AV14" i="6"/>
  <c r="AT14" i="6"/>
  <c r="Z14" i="6"/>
  <c r="N14" i="6" s="1"/>
  <c r="U14" i="6"/>
  <c r="Q14" i="6"/>
  <c r="O14" i="6"/>
  <c r="P14" i="6" s="1"/>
  <c r="V14" i="6" s="1"/>
  <c r="CC13" i="6"/>
  <c r="BR13" i="6"/>
  <c r="BC13" i="6"/>
  <c r="BB13" i="6"/>
  <c r="BA13" i="6"/>
  <c r="AZ13" i="6"/>
  <c r="AY13" i="6"/>
  <c r="AX13" i="6"/>
  <c r="AW13" i="6"/>
  <c r="AV13" i="6"/>
  <c r="AU13" i="6"/>
  <c r="AT13" i="6"/>
  <c r="Q13" i="6" s="1"/>
  <c r="Z13" i="6"/>
  <c r="N13" i="6" s="1"/>
  <c r="P13" i="6" s="1"/>
  <c r="U13" i="6"/>
  <c r="T13" i="6"/>
  <c r="S13" i="6"/>
  <c r="O13" i="6"/>
  <c r="CC12" i="6"/>
  <c r="BR12" i="6"/>
  <c r="S12" i="6" s="1"/>
  <c r="AZ12" i="6"/>
  <c r="AY12" i="6"/>
  <c r="AX12" i="6"/>
  <c r="AW12" i="6"/>
  <c r="AV12" i="6"/>
  <c r="AU12" i="6"/>
  <c r="AT12" i="6"/>
  <c r="Z12" i="6"/>
  <c r="N12" i="6" s="1"/>
  <c r="P12" i="6" s="1"/>
  <c r="V12" i="6" s="1"/>
  <c r="U12" i="6"/>
  <c r="T12" i="6"/>
  <c r="Q12" i="6"/>
  <c r="O12" i="6"/>
  <c r="CC11" i="6"/>
  <c r="BR11" i="6"/>
  <c r="BC11" i="6"/>
  <c r="BB11" i="6"/>
  <c r="BA11" i="6"/>
  <c r="AZ11" i="6"/>
  <c r="BG11" i="6" s="1"/>
  <c r="R11" i="6" s="1"/>
  <c r="AY11" i="6"/>
  <c r="AX11" i="6"/>
  <c r="AW11" i="6"/>
  <c r="AV11" i="6"/>
  <c r="AU11" i="6"/>
  <c r="AT11" i="6"/>
  <c r="Z11" i="6"/>
  <c r="U11" i="6"/>
  <c r="T11" i="6"/>
  <c r="S11" i="6"/>
  <c r="Q11" i="6"/>
  <c r="O11" i="6"/>
  <c r="N11" i="6"/>
  <c r="P11" i="6" s="1"/>
  <c r="V11" i="6" s="1"/>
  <c r="CC10" i="6"/>
  <c r="BR10" i="6"/>
  <c r="BC10" i="6"/>
  <c r="BB10" i="6"/>
  <c r="AZ10" i="6"/>
  <c r="AY10" i="6"/>
  <c r="AX10" i="6"/>
  <c r="AW10" i="6"/>
  <c r="AV10" i="6"/>
  <c r="AU10" i="6"/>
  <c r="AT10" i="6"/>
  <c r="Q10" i="6" s="1"/>
  <c r="Z10" i="6"/>
  <c r="N10" i="6" s="1"/>
  <c r="U10" i="6"/>
  <c r="T10" i="6"/>
  <c r="S10" i="6"/>
  <c r="P10" i="6"/>
  <c r="V10" i="6" s="1"/>
  <c r="O10" i="6"/>
  <c r="CC9" i="6"/>
  <c r="T9" i="6" s="1"/>
  <c r="BR9" i="6"/>
  <c r="S9" i="6" s="1"/>
  <c r="AV9" i="6"/>
  <c r="AU9" i="6"/>
  <c r="BG9" i="6" s="1"/>
  <c r="R9" i="6" s="1"/>
  <c r="AT9" i="6"/>
  <c r="Q9" i="6" s="1"/>
  <c r="Z9" i="6"/>
  <c r="N9" i="6" s="1"/>
  <c r="U9" i="6"/>
  <c r="P9" i="6"/>
  <c r="V9" i="6" s="1"/>
  <c r="O9" i="6"/>
  <c r="CC8" i="6"/>
  <c r="BR8" i="6"/>
  <c r="BC8" i="6"/>
  <c r="BB8" i="6"/>
  <c r="BA8" i="6"/>
  <c r="AZ8" i="6"/>
  <c r="AY8" i="6"/>
  <c r="AX8" i="6"/>
  <c r="AW8" i="6"/>
  <c r="AV8" i="6"/>
  <c r="AU8" i="6"/>
  <c r="AT8" i="6"/>
  <c r="Z8" i="6"/>
  <c r="U8" i="6"/>
  <c r="T8" i="6"/>
  <c r="S8" i="6"/>
  <c r="Q8" i="6"/>
  <c r="O8" i="6"/>
  <c r="N8" i="6"/>
  <c r="P8" i="6" s="1"/>
  <c r="CC7" i="6"/>
  <c r="BR7" i="6"/>
  <c r="BB7" i="6"/>
  <c r="AZ7" i="6"/>
  <c r="AX7" i="6"/>
  <c r="AW7" i="6"/>
  <c r="AV7" i="6"/>
  <c r="AU7" i="6"/>
  <c r="AT7" i="6"/>
  <c r="Q7" i="6" s="1"/>
  <c r="Z7" i="6"/>
  <c r="N7" i="6" s="1"/>
  <c r="U7" i="6"/>
  <c r="T7" i="6"/>
  <c r="S7" i="6"/>
  <c r="O7" i="6"/>
  <c r="CC6" i="6"/>
  <c r="BR6" i="6"/>
  <c r="BB6" i="6"/>
  <c r="BA6" i="6"/>
  <c r="AZ6" i="6"/>
  <c r="AY6" i="6"/>
  <c r="AX6" i="6"/>
  <c r="AW6" i="6"/>
  <c r="AV6" i="6"/>
  <c r="AU6" i="6"/>
  <c r="AT6" i="6"/>
  <c r="Q6" i="6" s="1"/>
  <c r="Z6" i="6"/>
  <c r="U6" i="6"/>
  <c r="U50" i="6" s="1"/>
  <c r="T6" i="6"/>
  <c r="S6" i="6"/>
  <c r="P6" i="6"/>
  <c r="V6" i="6" s="1"/>
  <c r="O6" i="6"/>
  <c r="N6" i="6"/>
  <c r="CC5" i="6"/>
  <c r="BR5" i="6"/>
  <c r="BC5" i="6"/>
  <c r="BB5" i="6"/>
  <c r="BA5" i="6"/>
  <c r="AZ5" i="6"/>
  <c r="AY5" i="6"/>
  <c r="AX5" i="6"/>
  <c r="AW5" i="6"/>
  <c r="AV5" i="6"/>
  <c r="AV52" i="6" s="1"/>
  <c r="AV53" i="6" s="1"/>
  <c r="AU5" i="6"/>
  <c r="AT5" i="6"/>
  <c r="Z5" i="6"/>
  <c r="U5" i="6"/>
  <c r="Q5" i="6"/>
  <c r="O5" i="6"/>
  <c r="AG3" i="6"/>
  <c r="AF3" i="6"/>
  <c r="AE3" i="6"/>
  <c r="AC3" i="6"/>
  <c r="Y3" i="6"/>
  <c r="J54" i="5"/>
  <c r="AI53" i="5"/>
  <c r="AG53" i="5"/>
  <c r="CB52" i="5"/>
  <c r="BU52" i="5"/>
  <c r="BT52" i="5"/>
  <c r="BS52" i="5"/>
  <c r="BQ52" i="5"/>
  <c r="BN52" i="5"/>
  <c r="BI52" i="5"/>
  <c r="BH52" i="5"/>
  <c r="BD52" i="5"/>
  <c r="BA52" i="5"/>
  <c r="AV52" i="5"/>
  <c r="AU52" i="5"/>
  <c r="AL52" i="5"/>
  <c r="AL53" i="5" s="1"/>
  <c r="AK52" i="5"/>
  <c r="AJ52" i="5"/>
  <c r="AI52" i="5"/>
  <c r="AH52" i="5"/>
  <c r="AH53" i="5" s="1"/>
  <c r="AG52" i="5"/>
  <c r="AF52" i="5"/>
  <c r="AE52" i="5"/>
  <c r="AC52" i="5"/>
  <c r="AB52" i="5"/>
  <c r="AA52" i="5"/>
  <c r="Y52" i="5"/>
  <c r="X52" i="5"/>
  <c r="W52" i="5"/>
  <c r="CB51" i="5"/>
  <c r="BU51" i="5"/>
  <c r="BT51" i="5"/>
  <c r="BS51" i="5"/>
  <c r="BQ51" i="5"/>
  <c r="BN51" i="5"/>
  <c r="BI51" i="5"/>
  <c r="BH51" i="5"/>
  <c r="BD51" i="5"/>
  <c r="BA51" i="5"/>
  <c r="AV51" i="5"/>
  <c r="AU51" i="5"/>
  <c r="AL51" i="5"/>
  <c r="AK51" i="5"/>
  <c r="AJ51" i="5"/>
  <c r="AI51" i="5"/>
  <c r="AG51" i="5"/>
  <c r="AF51" i="5"/>
  <c r="AE51" i="5"/>
  <c r="AC51" i="5"/>
  <c r="AB51" i="5"/>
  <c r="AA51" i="5"/>
  <c r="Y51" i="5"/>
  <c r="X51" i="5"/>
  <c r="W51" i="5"/>
  <c r="CB50" i="5"/>
  <c r="BU50" i="5"/>
  <c r="BT50" i="5"/>
  <c r="BS50" i="5"/>
  <c r="BQ50" i="5"/>
  <c r="BN50" i="5"/>
  <c r="BI50" i="5"/>
  <c r="BH50" i="5"/>
  <c r="BD50" i="5"/>
  <c r="BA50" i="5"/>
  <c r="AV50" i="5"/>
  <c r="AU50" i="5"/>
  <c r="AL50" i="5"/>
  <c r="AK50" i="5"/>
  <c r="AJ50" i="5"/>
  <c r="AI50" i="5"/>
  <c r="AG50" i="5"/>
  <c r="AF50" i="5"/>
  <c r="AE50" i="5"/>
  <c r="AC50" i="5"/>
  <c r="AB50" i="5"/>
  <c r="AA50" i="5"/>
  <c r="Y50" i="5"/>
  <c r="X50" i="5"/>
  <c r="W50" i="5"/>
  <c r="CB49" i="5"/>
  <c r="BU49" i="5"/>
  <c r="BT49" i="5"/>
  <c r="BS49" i="5"/>
  <c r="BQ49" i="5"/>
  <c r="BN49" i="5"/>
  <c r="BI49" i="5"/>
  <c r="BH49" i="5"/>
  <c r="BD49" i="5"/>
  <c r="BA49" i="5"/>
  <c r="AV49" i="5"/>
  <c r="AU49" i="5"/>
  <c r="AL49" i="5"/>
  <c r="AK49" i="5"/>
  <c r="AJ49" i="5"/>
  <c r="AI49" i="5"/>
  <c r="AG49" i="5"/>
  <c r="AF49" i="5"/>
  <c r="AE49" i="5"/>
  <c r="AC49" i="5"/>
  <c r="AB49" i="5"/>
  <c r="AA49" i="5"/>
  <c r="Y49" i="5"/>
  <c r="X49" i="5"/>
  <c r="W49" i="5"/>
  <c r="CC44" i="5"/>
  <c r="BR44" i="5"/>
  <c r="S44" i="5" s="1"/>
  <c r="BG44" i="5"/>
  <c r="R44" i="5" s="1"/>
  <c r="AT44" i="5"/>
  <c r="AD44" i="5"/>
  <c r="O44" i="5" s="1"/>
  <c r="Z44" i="5"/>
  <c r="N44" i="5" s="1"/>
  <c r="U44" i="5"/>
  <c r="T44" i="5"/>
  <c r="Q44" i="5"/>
  <c r="P44" i="5"/>
  <c r="V44" i="5" s="1"/>
  <c r="CC43" i="5"/>
  <c r="BR43" i="5"/>
  <c r="S43" i="5" s="1"/>
  <c r="BG43" i="5"/>
  <c r="R43" i="5" s="1"/>
  <c r="AT43" i="5"/>
  <c r="AH43" i="5"/>
  <c r="AD43" i="5"/>
  <c r="Z43" i="5"/>
  <c r="U43" i="5"/>
  <c r="T43" i="5"/>
  <c r="Q43" i="5"/>
  <c r="O43" i="5"/>
  <c r="N43" i="5"/>
  <c r="P43" i="5" s="1"/>
  <c r="V43" i="5" s="1"/>
  <c r="CC42" i="5"/>
  <c r="BR42" i="5"/>
  <c r="BG42" i="5"/>
  <c r="R42" i="5" s="1"/>
  <c r="AT42" i="5"/>
  <c r="Q42" i="5" s="1"/>
  <c r="AD42" i="5"/>
  <c r="Z42" i="5"/>
  <c r="U42" i="5"/>
  <c r="T42" i="5"/>
  <c r="S42" i="5"/>
  <c r="O42" i="5"/>
  <c r="N42" i="5"/>
  <c r="CC41" i="5"/>
  <c r="T41" i="5" s="1"/>
  <c r="BR41" i="5"/>
  <c r="S41" i="5" s="1"/>
  <c r="BG41" i="5"/>
  <c r="R41" i="5" s="1"/>
  <c r="AT41" i="5"/>
  <c r="Q41" i="5" s="1"/>
  <c r="AH41" i="5"/>
  <c r="AD41" i="5"/>
  <c r="Z41" i="5"/>
  <c r="U41" i="5"/>
  <c r="O41" i="5"/>
  <c r="N41" i="5"/>
  <c r="P41" i="5" s="1"/>
  <c r="CC40" i="5"/>
  <c r="T40" i="5" s="1"/>
  <c r="BR40" i="5"/>
  <c r="S40" i="5" s="1"/>
  <c r="BG40" i="5"/>
  <c r="R40" i="5" s="1"/>
  <c r="AT40" i="5"/>
  <c r="Q40" i="5" s="1"/>
  <c r="AD40" i="5"/>
  <c r="O40" i="5" s="1"/>
  <c r="Z40" i="5"/>
  <c r="U40" i="5"/>
  <c r="N40" i="5"/>
  <c r="CC39" i="5"/>
  <c r="T39" i="5" s="1"/>
  <c r="BR39" i="5"/>
  <c r="S39" i="5" s="1"/>
  <c r="BG39" i="5"/>
  <c r="R39" i="5" s="1"/>
  <c r="AT39" i="5"/>
  <c r="Q39" i="5" s="1"/>
  <c r="AD39" i="5"/>
  <c r="O39" i="5" s="1"/>
  <c r="Z39" i="5"/>
  <c r="N39" i="5" s="1"/>
  <c r="P39" i="5" s="1"/>
  <c r="V39" i="5" s="1"/>
  <c r="U39" i="5"/>
  <c r="CC38" i="5"/>
  <c r="BR38" i="5"/>
  <c r="BG38" i="5"/>
  <c r="R38" i="5" s="1"/>
  <c r="AT38" i="5"/>
  <c r="Q38" i="5" s="1"/>
  <c r="AH38" i="5"/>
  <c r="AD38" i="5"/>
  <c r="O38" i="5" s="1"/>
  <c r="Z38" i="5"/>
  <c r="N38" i="5" s="1"/>
  <c r="P38" i="5" s="1"/>
  <c r="U38" i="5"/>
  <c r="T38" i="5"/>
  <c r="S38" i="5"/>
  <c r="CC37" i="5"/>
  <c r="BR37" i="5"/>
  <c r="BG37" i="5"/>
  <c r="AT37" i="5"/>
  <c r="AD37" i="5"/>
  <c r="O37" i="5" s="1"/>
  <c r="Z37" i="5"/>
  <c r="N37" i="5" s="1"/>
  <c r="U37" i="5"/>
  <c r="T37" i="5"/>
  <c r="S37" i="5"/>
  <c r="R37" i="5"/>
  <c r="Q37" i="5"/>
  <c r="P37" i="5"/>
  <c r="CC36" i="5"/>
  <c r="BR36" i="5"/>
  <c r="BG36" i="5"/>
  <c r="AT36" i="5"/>
  <c r="AD36" i="5"/>
  <c r="Z36" i="5"/>
  <c r="N36" i="5" s="1"/>
  <c r="U36" i="5"/>
  <c r="T36" i="5"/>
  <c r="S36" i="5"/>
  <c r="R36" i="5"/>
  <c r="Q36" i="5"/>
  <c r="P36" i="5"/>
  <c r="V36" i="5" s="1"/>
  <c r="O36" i="5"/>
  <c r="CC35" i="5"/>
  <c r="BR35" i="5"/>
  <c r="S35" i="5" s="1"/>
  <c r="BG35" i="5"/>
  <c r="R35" i="5" s="1"/>
  <c r="AT35" i="5"/>
  <c r="AD35" i="5"/>
  <c r="Z35" i="5"/>
  <c r="U35" i="5"/>
  <c r="T35" i="5"/>
  <c r="Q35" i="5"/>
  <c r="O35" i="5"/>
  <c r="N35" i="5"/>
  <c r="P35" i="5" s="1"/>
  <c r="V35" i="5" s="1"/>
  <c r="CC34" i="5"/>
  <c r="BR34" i="5"/>
  <c r="BG34" i="5"/>
  <c r="R34" i="5" s="1"/>
  <c r="AT34" i="5"/>
  <c r="Q34" i="5" s="1"/>
  <c r="AD34" i="5"/>
  <c r="Z34" i="5"/>
  <c r="U34" i="5"/>
  <c r="T34" i="5"/>
  <c r="S34" i="5"/>
  <c r="O34" i="5"/>
  <c r="N34" i="5"/>
  <c r="P34" i="5" s="1"/>
  <c r="V34" i="5" s="1"/>
  <c r="CC33" i="5"/>
  <c r="T33" i="5" s="1"/>
  <c r="BR33" i="5"/>
  <c r="BG33" i="5"/>
  <c r="AT33" i="5"/>
  <c r="Q33" i="5" s="1"/>
  <c r="AD33" i="5"/>
  <c r="O33" i="5" s="1"/>
  <c r="Z33" i="5"/>
  <c r="U33" i="5"/>
  <c r="S33" i="5"/>
  <c r="R33" i="5"/>
  <c r="N33" i="5"/>
  <c r="CC32" i="5"/>
  <c r="T32" i="5" s="1"/>
  <c r="BR32" i="5"/>
  <c r="S32" i="5" s="1"/>
  <c r="BG32" i="5"/>
  <c r="AT32" i="5"/>
  <c r="AD32" i="5"/>
  <c r="O32" i="5" s="1"/>
  <c r="Z32" i="5"/>
  <c r="N32" i="5" s="1"/>
  <c r="P32" i="5" s="1"/>
  <c r="V32" i="5" s="1"/>
  <c r="U32" i="5"/>
  <c r="R32" i="5"/>
  <c r="Q32" i="5"/>
  <c r="CC31" i="5"/>
  <c r="T31" i="5" s="1"/>
  <c r="BR31" i="5"/>
  <c r="S31" i="5" s="1"/>
  <c r="V31" i="5" s="1"/>
  <c r="BG31" i="5"/>
  <c r="R31" i="5" s="1"/>
  <c r="AT31" i="5"/>
  <c r="AD31" i="5"/>
  <c r="Z31" i="5"/>
  <c r="N31" i="5" s="1"/>
  <c r="P31" i="5" s="1"/>
  <c r="U31" i="5"/>
  <c r="Q31" i="5"/>
  <c r="O31" i="5"/>
  <c r="CC30" i="5"/>
  <c r="T30" i="5" s="1"/>
  <c r="BR30" i="5"/>
  <c r="S30" i="5" s="1"/>
  <c r="BG30" i="5"/>
  <c r="R30" i="5" s="1"/>
  <c r="AT30" i="5"/>
  <c r="Q30" i="5" s="1"/>
  <c r="AD30" i="5"/>
  <c r="Z30" i="5"/>
  <c r="V30" i="5"/>
  <c r="U30" i="5"/>
  <c r="O30" i="5"/>
  <c r="N30" i="5"/>
  <c r="P30" i="5" s="1"/>
  <c r="CC29" i="5"/>
  <c r="BR29" i="5"/>
  <c r="BG29" i="5"/>
  <c r="AT29" i="5"/>
  <c r="AD29" i="5"/>
  <c r="O29" i="5" s="1"/>
  <c r="P29" i="5" s="1"/>
  <c r="V29" i="5" s="1"/>
  <c r="U29" i="5"/>
  <c r="T29" i="5"/>
  <c r="S29" i="5"/>
  <c r="R29" i="5"/>
  <c r="Q29" i="5"/>
  <c r="CC28" i="5"/>
  <c r="T28" i="5" s="1"/>
  <c r="BR28" i="5"/>
  <c r="S28" i="5" s="1"/>
  <c r="BG28" i="5"/>
  <c r="AT28" i="5"/>
  <c r="AD28" i="5"/>
  <c r="Z28" i="5"/>
  <c r="U28" i="5"/>
  <c r="R28" i="5"/>
  <c r="Q28" i="5"/>
  <c r="O28" i="5"/>
  <c r="N28" i="5"/>
  <c r="P28" i="5" s="1"/>
  <c r="CC27" i="5"/>
  <c r="T27" i="5" s="1"/>
  <c r="BR27" i="5"/>
  <c r="S27" i="5" s="1"/>
  <c r="BG27" i="5"/>
  <c r="R27" i="5" s="1"/>
  <c r="AT27" i="5"/>
  <c r="AD27" i="5"/>
  <c r="Z27" i="5"/>
  <c r="U27" i="5"/>
  <c r="Q27" i="5"/>
  <c r="O27" i="5"/>
  <c r="N27" i="5"/>
  <c r="P27" i="5" s="1"/>
  <c r="CC26" i="5"/>
  <c r="T26" i="5" s="1"/>
  <c r="BR26" i="5"/>
  <c r="S26" i="5" s="1"/>
  <c r="BG26" i="5"/>
  <c r="R26" i="5" s="1"/>
  <c r="AT26" i="5"/>
  <c r="Q26" i="5" s="1"/>
  <c r="AD26" i="5"/>
  <c r="Z26" i="5"/>
  <c r="U26" i="5"/>
  <c r="O26" i="5"/>
  <c r="N26" i="5"/>
  <c r="P26" i="5" s="1"/>
  <c r="V26" i="5" s="1"/>
  <c r="CC25" i="5"/>
  <c r="T25" i="5" s="1"/>
  <c r="BR25" i="5"/>
  <c r="S25" i="5" s="1"/>
  <c r="BG25" i="5"/>
  <c r="R25" i="5" s="1"/>
  <c r="AT25" i="5"/>
  <c r="Q25" i="5" s="1"/>
  <c r="AD25" i="5"/>
  <c r="O25" i="5" s="1"/>
  <c r="Z25" i="5"/>
  <c r="N25" i="5" s="1"/>
  <c r="P25" i="5" s="1"/>
  <c r="V25" i="5" s="1"/>
  <c r="U25" i="5"/>
  <c r="CC24" i="5"/>
  <c r="BR24" i="5"/>
  <c r="BG24" i="5"/>
  <c r="R24" i="5" s="1"/>
  <c r="AT24" i="5"/>
  <c r="Q24" i="5" s="1"/>
  <c r="AD24" i="5"/>
  <c r="O24" i="5" s="1"/>
  <c r="Z24" i="5"/>
  <c r="N24" i="5" s="1"/>
  <c r="P24" i="5" s="1"/>
  <c r="V24" i="5" s="1"/>
  <c r="U24" i="5"/>
  <c r="T24" i="5"/>
  <c r="S24" i="5"/>
  <c r="CC23" i="5"/>
  <c r="BR23" i="5"/>
  <c r="BG23" i="5"/>
  <c r="AT23" i="5"/>
  <c r="AD23" i="5"/>
  <c r="O23" i="5" s="1"/>
  <c r="Z23" i="5"/>
  <c r="N23" i="5" s="1"/>
  <c r="U23" i="5"/>
  <c r="T23" i="5"/>
  <c r="S23" i="5"/>
  <c r="R23" i="5"/>
  <c r="Q23" i="5"/>
  <c r="P23" i="5"/>
  <c r="CC22" i="5"/>
  <c r="BR22" i="5"/>
  <c r="BG22" i="5"/>
  <c r="AT22" i="5"/>
  <c r="AD22" i="5"/>
  <c r="Z22" i="5"/>
  <c r="N22" i="5" s="1"/>
  <c r="U22" i="5"/>
  <c r="T22" i="5"/>
  <c r="S22" i="5"/>
  <c r="R22" i="5"/>
  <c r="Q22" i="5"/>
  <c r="P22" i="5"/>
  <c r="V22" i="5" s="1"/>
  <c r="O22" i="5"/>
  <c r="CC21" i="5"/>
  <c r="BR21" i="5"/>
  <c r="S21" i="5" s="1"/>
  <c r="BG21" i="5"/>
  <c r="R21" i="5" s="1"/>
  <c r="AT21" i="5"/>
  <c r="AD21" i="5"/>
  <c r="Z21" i="5"/>
  <c r="U21" i="5"/>
  <c r="T21" i="5"/>
  <c r="Q21" i="5"/>
  <c r="O21" i="5"/>
  <c r="N21" i="5"/>
  <c r="P21" i="5" s="1"/>
  <c r="V21" i="5" s="1"/>
  <c r="CC20" i="5"/>
  <c r="BR20" i="5"/>
  <c r="BG20" i="5"/>
  <c r="R20" i="5" s="1"/>
  <c r="AT20" i="5"/>
  <c r="Q20" i="5" s="1"/>
  <c r="AD20" i="5"/>
  <c r="Z20" i="5"/>
  <c r="U20" i="5"/>
  <c r="T20" i="5"/>
  <c r="S20" i="5"/>
  <c r="O20" i="5"/>
  <c r="N20" i="5"/>
  <c r="P20" i="5" s="1"/>
  <c r="V20" i="5" s="1"/>
  <c r="CC19" i="5"/>
  <c r="T19" i="5" s="1"/>
  <c r="BR19" i="5"/>
  <c r="BG19" i="5"/>
  <c r="AT19" i="5"/>
  <c r="Q19" i="5" s="1"/>
  <c r="Q51" i="5" s="1"/>
  <c r="AD19" i="5"/>
  <c r="O19" i="5" s="1"/>
  <c r="Z19" i="5"/>
  <c r="U19" i="5"/>
  <c r="S19" i="5"/>
  <c r="R19" i="5"/>
  <c r="N19" i="5"/>
  <c r="CC18" i="5"/>
  <c r="T18" i="5" s="1"/>
  <c r="BR18" i="5"/>
  <c r="S18" i="5" s="1"/>
  <c r="BG18" i="5"/>
  <c r="AT18" i="5"/>
  <c r="AD18" i="5"/>
  <c r="O18" i="5" s="1"/>
  <c r="Z18" i="5"/>
  <c r="N18" i="5" s="1"/>
  <c r="P18" i="5" s="1"/>
  <c r="V18" i="5" s="1"/>
  <c r="U18" i="5"/>
  <c r="R18" i="5"/>
  <c r="Q18" i="5"/>
  <c r="CC17" i="5"/>
  <c r="T17" i="5" s="1"/>
  <c r="BR17" i="5"/>
  <c r="S17" i="5" s="1"/>
  <c r="BG17" i="5"/>
  <c r="R17" i="5" s="1"/>
  <c r="AT17" i="5"/>
  <c r="AD17" i="5"/>
  <c r="Z17" i="5"/>
  <c r="N17" i="5" s="1"/>
  <c r="P17" i="5" s="1"/>
  <c r="V17" i="5" s="1"/>
  <c r="U17" i="5"/>
  <c r="Q17" i="5"/>
  <c r="O17" i="5"/>
  <c r="CC16" i="5"/>
  <c r="T16" i="5" s="1"/>
  <c r="BR16" i="5"/>
  <c r="S16" i="5" s="1"/>
  <c r="BG16" i="5"/>
  <c r="R16" i="5" s="1"/>
  <c r="AT16" i="5"/>
  <c r="Q16" i="5" s="1"/>
  <c r="AD16" i="5"/>
  <c r="Z16" i="5"/>
  <c r="V16" i="5"/>
  <c r="U16" i="5"/>
  <c r="U50" i="5" s="1"/>
  <c r="O16" i="5"/>
  <c r="N16" i="5"/>
  <c r="P16" i="5" s="1"/>
  <c r="CC15" i="5"/>
  <c r="BR15" i="5"/>
  <c r="S15" i="5" s="1"/>
  <c r="BG15" i="5"/>
  <c r="R15" i="5" s="1"/>
  <c r="AT15" i="5"/>
  <c r="Q15" i="5" s="1"/>
  <c r="AH15" i="5"/>
  <c r="AD15" i="5"/>
  <c r="Z15" i="5"/>
  <c r="U15" i="5"/>
  <c r="T15" i="5"/>
  <c r="O15" i="5"/>
  <c r="N15" i="5"/>
  <c r="CC14" i="5"/>
  <c r="BR14" i="5"/>
  <c r="BG14" i="5"/>
  <c r="AT14" i="5"/>
  <c r="AD14" i="5"/>
  <c r="O14" i="5" s="1"/>
  <c r="U14" i="5"/>
  <c r="T14" i="5"/>
  <c r="S14" i="5"/>
  <c r="R14" i="5"/>
  <c r="Q14" i="5"/>
  <c r="P14" i="5"/>
  <c r="CC13" i="5"/>
  <c r="T13" i="5" s="1"/>
  <c r="BR13" i="5"/>
  <c r="S13" i="5" s="1"/>
  <c r="BG13" i="5"/>
  <c r="AT13" i="5"/>
  <c r="AD13" i="5"/>
  <c r="Z13" i="5"/>
  <c r="U13" i="5"/>
  <c r="R13" i="5"/>
  <c r="Q13" i="5"/>
  <c r="O13" i="5"/>
  <c r="N13" i="5"/>
  <c r="P13" i="5" s="1"/>
  <c r="V13" i="5" s="1"/>
  <c r="CC12" i="5"/>
  <c r="T12" i="5" s="1"/>
  <c r="BR12" i="5"/>
  <c r="S12" i="5" s="1"/>
  <c r="BG12" i="5"/>
  <c r="R12" i="5" s="1"/>
  <c r="AT12" i="5"/>
  <c r="AD12" i="5"/>
  <c r="Z12" i="5"/>
  <c r="U12" i="5"/>
  <c r="Q12" i="5"/>
  <c r="O12" i="5"/>
  <c r="N12" i="5"/>
  <c r="P12" i="5" s="1"/>
  <c r="V12" i="5" s="1"/>
  <c r="CC11" i="5"/>
  <c r="BR11" i="5"/>
  <c r="S11" i="5" s="1"/>
  <c r="BG11" i="5"/>
  <c r="AT11" i="5"/>
  <c r="AD11" i="5"/>
  <c r="O11" i="5" s="1"/>
  <c r="P11" i="5" s="1"/>
  <c r="U11" i="5"/>
  <c r="R11" i="5"/>
  <c r="CC10" i="5"/>
  <c r="BR10" i="5"/>
  <c r="BG10" i="5"/>
  <c r="AT10" i="5"/>
  <c r="Q10" i="5" s="1"/>
  <c r="AD10" i="5"/>
  <c r="O10" i="5" s="1"/>
  <c r="Z10" i="5"/>
  <c r="N10" i="5" s="1"/>
  <c r="P10" i="5" s="1"/>
  <c r="V10" i="5"/>
  <c r="U10" i="5"/>
  <c r="T10" i="5"/>
  <c r="S10" i="5"/>
  <c r="R10" i="5"/>
  <c r="CC9" i="5"/>
  <c r="BR9" i="5"/>
  <c r="BG9" i="5"/>
  <c r="AT9" i="5"/>
  <c r="AD9" i="5"/>
  <c r="O9" i="5" s="1"/>
  <c r="Z9" i="5"/>
  <c r="N9" i="5" s="1"/>
  <c r="U9" i="5"/>
  <c r="T9" i="5"/>
  <c r="S9" i="5"/>
  <c r="R9" i="5"/>
  <c r="Q9" i="5"/>
  <c r="CC8" i="5"/>
  <c r="BR8" i="5"/>
  <c r="BG8" i="5"/>
  <c r="AT8" i="5"/>
  <c r="AD8" i="5"/>
  <c r="O8" i="5" s="1"/>
  <c r="O51" i="5" s="1"/>
  <c r="Z8" i="5"/>
  <c r="N8" i="5" s="1"/>
  <c r="U8" i="5"/>
  <c r="T8" i="5"/>
  <c r="S8" i="5"/>
  <c r="R8" i="5"/>
  <c r="Q8" i="5"/>
  <c r="CC7" i="5"/>
  <c r="BR7" i="5"/>
  <c r="BG7" i="5"/>
  <c r="AT7" i="5"/>
  <c r="AD7" i="5"/>
  <c r="Z7" i="5"/>
  <c r="N7" i="5" s="1"/>
  <c r="P7" i="5" s="1"/>
  <c r="V7" i="5" s="1"/>
  <c r="U7" i="5"/>
  <c r="T7" i="5"/>
  <c r="S7" i="5"/>
  <c r="S50" i="5" s="1"/>
  <c r="R7" i="5"/>
  <c r="Q7" i="5"/>
  <c r="O7" i="5"/>
  <c r="O52" i="5" s="1"/>
  <c r="CC6" i="5"/>
  <c r="BR6" i="5"/>
  <c r="BG6" i="5"/>
  <c r="AT6" i="5"/>
  <c r="AD6" i="5"/>
  <c r="Z6" i="5"/>
  <c r="U6" i="5"/>
  <c r="T6" i="5"/>
  <c r="S6" i="5"/>
  <c r="R6" i="5"/>
  <c r="Q6" i="5"/>
  <c r="P6" i="5"/>
  <c r="V6" i="5" s="1"/>
  <c r="O6" i="5"/>
  <c r="N6" i="5"/>
  <c r="CC5" i="5"/>
  <c r="BR5" i="5"/>
  <c r="BG5" i="5"/>
  <c r="AT5" i="5"/>
  <c r="AD5" i="5"/>
  <c r="Z5" i="5"/>
  <c r="U5" i="5"/>
  <c r="T5" i="5"/>
  <c r="S5" i="5"/>
  <c r="R5" i="5"/>
  <c r="Q5" i="5"/>
  <c r="O5" i="5"/>
  <c r="N5" i="5"/>
  <c r="AG3" i="5"/>
  <c r="AF3" i="5"/>
  <c r="AE3" i="5"/>
  <c r="AC3" i="5"/>
  <c r="Y3" i="5"/>
  <c r="J54" i="4"/>
  <c r="BU53" i="4"/>
  <c r="BI53" i="4"/>
  <c r="BH53" i="4"/>
  <c r="BD53" i="4"/>
  <c r="BA53" i="4"/>
  <c r="AV53" i="4"/>
  <c r="AC53" i="4"/>
  <c r="AA53" i="4"/>
  <c r="Y53" i="4"/>
  <c r="X53" i="4"/>
  <c r="U53" i="4"/>
  <c r="CB52" i="4"/>
  <c r="CB53" i="4" s="1"/>
  <c r="BU52" i="4"/>
  <c r="BT52" i="4"/>
  <c r="BT53" i="4" s="1"/>
  <c r="BS52" i="4"/>
  <c r="BS53" i="4" s="1"/>
  <c r="BQ52" i="4"/>
  <c r="BQ53" i="4" s="1"/>
  <c r="BN52" i="4"/>
  <c r="BN53" i="4" s="1"/>
  <c r="BI52" i="4"/>
  <c r="BH52" i="4"/>
  <c r="BD52" i="4"/>
  <c r="BA52" i="4"/>
  <c r="AV52" i="4"/>
  <c r="AU52" i="4"/>
  <c r="AU53" i="4" s="1"/>
  <c r="AL52" i="4"/>
  <c r="AL53" i="4" s="1"/>
  <c r="AK52" i="4"/>
  <c r="AK53" i="4" s="1"/>
  <c r="AJ52" i="4"/>
  <c r="AJ53" i="4" s="1"/>
  <c r="AI52" i="4"/>
  <c r="AI53" i="4" s="1"/>
  <c r="AH52" i="4"/>
  <c r="AH53" i="4" s="1"/>
  <c r="AG52" i="4"/>
  <c r="AG53" i="4" s="1"/>
  <c r="AF52" i="4"/>
  <c r="AF53" i="4" s="1"/>
  <c r="AE52" i="4"/>
  <c r="AE53" i="4" s="1"/>
  <c r="AC52" i="4"/>
  <c r="AB52" i="4"/>
  <c r="AB53" i="4" s="1"/>
  <c r="AA52" i="4"/>
  <c r="Y52" i="4"/>
  <c r="X52" i="4"/>
  <c r="W52" i="4"/>
  <c r="W53" i="4" s="1"/>
  <c r="U52" i="4"/>
  <c r="CB51" i="4"/>
  <c r="BU51" i="4"/>
  <c r="BT51" i="4"/>
  <c r="BS51" i="4"/>
  <c r="BQ51" i="4"/>
  <c r="BN51" i="4"/>
  <c r="BI51" i="4"/>
  <c r="BH51" i="4"/>
  <c r="BD51" i="4"/>
  <c r="BA51" i="4"/>
  <c r="AV51" i="4"/>
  <c r="AU51" i="4"/>
  <c r="AL51" i="4"/>
  <c r="AK51" i="4"/>
  <c r="AJ51" i="4"/>
  <c r="AI51" i="4"/>
  <c r="AH51" i="4"/>
  <c r="AG51" i="4"/>
  <c r="AF51" i="4"/>
  <c r="AE51" i="4"/>
  <c r="AC51" i="4"/>
  <c r="AB51" i="4"/>
  <c r="AA51" i="4"/>
  <c r="Y51" i="4"/>
  <c r="X51" i="4"/>
  <c r="W51" i="4"/>
  <c r="U51" i="4"/>
  <c r="CB50" i="4"/>
  <c r="BU50" i="4"/>
  <c r="BT50" i="4"/>
  <c r="BS50" i="4"/>
  <c r="BQ50" i="4"/>
  <c r="BN50" i="4"/>
  <c r="BI50" i="4"/>
  <c r="BH50" i="4"/>
  <c r="BD50" i="4"/>
  <c r="BA50" i="4"/>
  <c r="AV50" i="4"/>
  <c r="AU50" i="4"/>
  <c r="AL50" i="4"/>
  <c r="AK50" i="4"/>
  <c r="AJ50" i="4"/>
  <c r="AI50" i="4"/>
  <c r="AH50" i="4"/>
  <c r="AG50" i="4"/>
  <c r="AF50" i="4"/>
  <c r="AE50" i="4"/>
  <c r="AC50" i="4"/>
  <c r="AB50" i="4"/>
  <c r="AA50" i="4"/>
  <c r="Y50" i="4"/>
  <c r="X50" i="4"/>
  <c r="W50" i="4"/>
  <c r="U50" i="4"/>
  <c r="CB49" i="4"/>
  <c r="BU49" i="4"/>
  <c r="BT49" i="4"/>
  <c r="BS49" i="4"/>
  <c r="BR49" i="4"/>
  <c r="BQ49" i="4"/>
  <c r="BN49" i="4"/>
  <c r="BI49" i="4"/>
  <c r="BH49" i="4"/>
  <c r="BD49" i="4"/>
  <c r="BA49" i="4"/>
  <c r="AV49" i="4"/>
  <c r="AU49" i="4"/>
  <c r="AL49" i="4"/>
  <c r="AK49" i="4"/>
  <c r="AJ49" i="4"/>
  <c r="AI49" i="4"/>
  <c r="AH49" i="4"/>
  <c r="AG49" i="4"/>
  <c r="AF49" i="4"/>
  <c r="AE49" i="4"/>
  <c r="AC49" i="4"/>
  <c r="AB49" i="4"/>
  <c r="AA49" i="4"/>
  <c r="Y49" i="4"/>
  <c r="X49" i="4"/>
  <c r="W49" i="4"/>
  <c r="U49" i="4"/>
  <c r="CC47" i="4"/>
  <c r="T47" i="4" s="1"/>
  <c r="BR47" i="4"/>
  <c r="S47" i="4" s="1"/>
  <c r="BG47" i="4"/>
  <c r="R47" i="4" s="1"/>
  <c r="AT47" i="4"/>
  <c r="Q47" i="4" s="1"/>
  <c r="V47" i="4" s="1"/>
  <c r="AD47" i="4"/>
  <c r="O47" i="4" s="1"/>
  <c r="Z47" i="4"/>
  <c r="N47" i="4" s="1"/>
  <c r="P47" i="4"/>
  <c r="CC46" i="4"/>
  <c r="BR46" i="4"/>
  <c r="S46" i="4" s="1"/>
  <c r="BG46" i="4"/>
  <c r="R46" i="4" s="1"/>
  <c r="AT46" i="4"/>
  <c r="Q46" i="4" s="1"/>
  <c r="AD46" i="4"/>
  <c r="O46" i="4" s="1"/>
  <c r="Z46" i="4"/>
  <c r="N46" i="4" s="1"/>
  <c r="T46" i="4"/>
  <c r="CC45" i="4"/>
  <c r="BR45" i="4"/>
  <c r="BG45" i="4"/>
  <c r="AT45" i="4"/>
  <c r="Q45" i="4" s="1"/>
  <c r="AD45" i="4"/>
  <c r="O45" i="4" s="1"/>
  <c r="Z45" i="4"/>
  <c r="N45" i="4" s="1"/>
  <c r="P45" i="4" s="1"/>
  <c r="T45" i="4"/>
  <c r="V45" i="4" s="1"/>
  <c r="S45" i="4"/>
  <c r="R45" i="4"/>
  <c r="CC44" i="4"/>
  <c r="BR44" i="4"/>
  <c r="BG44" i="4"/>
  <c r="AT44" i="4"/>
  <c r="AD44" i="4"/>
  <c r="O44" i="4" s="1"/>
  <c r="Z44" i="4"/>
  <c r="N44" i="4" s="1"/>
  <c r="T44" i="4"/>
  <c r="S44" i="4"/>
  <c r="R44" i="4"/>
  <c r="Q44" i="4"/>
  <c r="P44" i="4"/>
  <c r="V44" i="4" s="1"/>
  <c r="CC43" i="4"/>
  <c r="BR43" i="4"/>
  <c r="BG43" i="4"/>
  <c r="AT43" i="4"/>
  <c r="AD43" i="4"/>
  <c r="Z43" i="4"/>
  <c r="T43" i="4"/>
  <c r="S43" i="4"/>
  <c r="R43" i="4"/>
  <c r="Q43" i="4"/>
  <c r="O43" i="4"/>
  <c r="N43" i="4"/>
  <c r="P43" i="4" s="1"/>
  <c r="V43" i="4" s="1"/>
  <c r="CC42" i="4"/>
  <c r="T42" i="4" s="1"/>
  <c r="BR42" i="4"/>
  <c r="BG42" i="4"/>
  <c r="R42" i="4" s="1"/>
  <c r="AT42" i="4"/>
  <c r="AD42" i="4"/>
  <c r="Z42" i="4"/>
  <c r="S42" i="4"/>
  <c r="Q42" i="4"/>
  <c r="O42" i="4"/>
  <c r="N42" i="4"/>
  <c r="P42" i="4" s="1"/>
  <c r="CC41" i="4"/>
  <c r="T41" i="4" s="1"/>
  <c r="BR41" i="4"/>
  <c r="S41" i="4" s="1"/>
  <c r="BG41" i="4"/>
  <c r="R41" i="4" s="1"/>
  <c r="AT41" i="4"/>
  <c r="Q41" i="4" s="1"/>
  <c r="AD41" i="4"/>
  <c r="Z41" i="4"/>
  <c r="O41" i="4"/>
  <c r="P41" i="4" s="1"/>
  <c r="V41" i="4" s="1"/>
  <c r="N41" i="4"/>
  <c r="CC40" i="4"/>
  <c r="BR40" i="4"/>
  <c r="S40" i="4" s="1"/>
  <c r="BG40" i="4"/>
  <c r="R40" i="4" s="1"/>
  <c r="AT40" i="4"/>
  <c r="Q40" i="4" s="1"/>
  <c r="AD40" i="4"/>
  <c r="O40" i="4" s="1"/>
  <c r="Z40" i="4"/>
  <c r="N40" i="4" s="1"/>
  <c r="P40" i="4" s="1"/>
  <c r="V40" i="4" s="1"/>
  <c r="T40" i="4"/>
  <c r="CC39" i="4"/>
  <c r="BR39" i="4"/>
  <c r="BG39" i="4"/>
  <c r="AT39" i="4"/>
  <c r="AD39" i="4"/>
  <c r="O39" i="4" s="1"/>
  <c r="Z39" i="4"/>
  <c r="N39" i="4" s="1"/>
  <c r="T39" i="4"/>
  <c r="S39" i="4"/>
  <c r="R39" i="4"/>
  <c r="Q39" i="4"/>
  <c r="V39" i="4" s="1"/>
  <c r="P39" i="4"/>
  <c r="CC38" i="4"/>
  <c r="BR38" i="4"/>
  <c r="BG38" i="4"/>
  <c r="AT38" i="4"/>
  <c r="AD38" i="4"/>
  <c r="Z38" i="4"/>
  <c r="T38" i="4"/>
  <c r="S38" i="4"/>
  <c r="R38" i="4"/>
  <c r="Q38" i="4"/>
  <c r="O38" i="4"/>
  <c r="N38" i="4"/>
  <c r="P38" i="4" s="1"/>
  <c r="V38" i="4" s="1"/>
  <c r="CC37" i="4"/>
  <c r="BR37" i="4"/>
  <c r="BG37" i="4"/>
  <c r="AT37" i="4"/>
  <c r="AD37" i="4"/>
  <c r="Z37" i="4"/>
  <c r="T37" i="4"/>
  <c r="S37" i="4"/>
  <c r="R37" i="4"/>
  <c r="Q37" i="4"/>
  <c r="O37" i="4"/>
  <c r="N37" i="4"/>
  <c r="P37" i="4" s="1"/>
  <c r="V37" i="4" s="1"/>
  <c r="CC36" i="4"/>
  <c r="T36" i="4" s="1"/>
  <c r="BR36" i="4"/>
  <c r="S36" i="4" s="1"/>
  <c r="BG36" i="4"/>
  <c r="AT36" i="4"/>
  <c r="AD36" i="4"/>
  <c r="Z36" i="4"/>
  <c r="R36" i="4"/>
  <c r="Q36" i="4"/>
  <c r="O36" i="4"/>
  <c r="N36" i="4"/>
  <c r="P36" i="4" s="1"/>
  <c r="CC35" i="4"/>
  <c r="T35" i="4" s="1"/>
  <c r="BR35" i="4"/>
  <c r="S35" i="4" s="1"/>
  <c r="BG35" i="4"/>
  <c r="R35" i="4" s="1"/>
  <c r="AT35" i="4"/>
  <c r="Q35" i="4" s="1"/>
  <c r="AD35" i="4"/>
  <c r="Z35" i="4"/>
  <c r="P35" i="4"/>
  <c r="V35" i="4" s="1"/>
  <c r="O35" i="4"/>
  <c r="N35" i="4"/>
  <c r="CC34" i="4"/>
  <c r="T34" i="4" s="1"/>
  <c r="BR34" i="4"/>
  <c r="BG34" i="4"/>
  <c r="R34" i="4" s="1"/>
  <c r="AT34" i="4"/>
  <c r="Q34" i="4" s="1"/>
  <c r="AD34" i="4"/>
  <c r="O34" i="4" s="1"/>
  <c r="Z34" i="4"/>
  <c r="N34" i="4" s="1"/>
  <c r="P34" i="4" s="1"/>
  <c r="S34" i="4"/>
  <c r="CC33" i="4"/>
  <c r="BR33" i="4"/>
  <c r="S33" i="4" s="1"/>
  <c r="BG33" i="4"/>
  <c r="R33" i="4" s="1"/>
  <c r="AT33" i="4"/>
  <c r="AD33" i="4"/>
  <c r="Z33" i="4"/>
  <c r="T33" i="4"/>
  <c r="Q33" i="4"/>
  <c r="O33" i="4"/>
  <c r="P33" i="4" s="1"/>
  <c r="V33" i="4" s="1"/>
  <c r="N33" i="4"/>
  <c r="CC32" i="4"/>
  <c r="BR32" i="4"/>
  <c r="BG32" i="4"/>
  <c r="AT32" i="4"/>
  <c r="Q32" i="4" s="1"/>
  <c r="AD32" i="4"/>
  <c r="Z32" i="4"/>
  <c r="T32" i="4"/>
  <c r="S32" i="4"/>
  <c r="R32" i="4"/>
  <c r="O32" i="4"/>
  <c r="N32" i="4"/>
  <c r="P32" i="4" s="1"/>
  <c r="V32" i="4" s="1"/>
  <c r="CC31" i="4"/>
  <c r="T31" i="4" s="1"/>
  <c r="BR31" i="4"/>
  <c r="S31" i="4" s="1"/>
  <c r="BG31" i="4"/>
  <c r="R31" i="4" s="1"/>
  <c r="AT31" i="4"/>
  <c r="Q31" i="4" s="1"/>
  <c r="V31" i="4" s="1"/>
  <c r="AD31" i="4"/>
  <c r="O31" i="4" s="1"/>
  <c r="Z31" i="4"/>
  <c r="N31" i="4" s="1"/>
  <c r="P31" i="4"/>
  <c r="CC30" i="4"/>
  <c r="BR30" i="4"/>
  <c r="S30" i="4" s="1"/>
  <c r="BG30" i="4"/>
  <c r="R30" i="4" s="1"/>
  <c r="AT30" i="4"/>
  <c r="Q30" i="4" s="1"/>
  <c r="AD30" i="4"/>
  <c r="O30" i="4" s="1"/>
  <c r="Z30" i="4"/>
  <c r="N30" i="4" s="1"/>
  <c r="T30" i="4"/>
  <c r="CC29" i="4"/>
  <c r="BR29" i="4"/>
  <c r="BG29" i="4"/>
  <c r="AT29" i="4"/>
  <c r="Q29" i="4" s="1"/>
  <c r="AD29" i="4"/>
  <c r="O29" i="4" s="1"/>
  <c r="Z29" i="4"/>
  <c r="N29" i="4" s="1"/>
  <c r="T29" i="4"/>
  <c r="S29" i="4"/>
  <c r="R29" i="4"/>
  <c r="CC28" i="4"/>
  <c r="BR28" i="4"/>
  <c r="BG28" i="4"/>
  <c r="AT28" i="4"/>
  <c r="AD28" i="4"/>
  <c r="O28" i="4" s="1"/>
  <c r="Z28" i="4"/>
  <c r="N28" i="4" s="1"/>
  <c r="P28" i="4" s="1"/>
  <c r="V28" i="4" s="1"/>
  <c r="T28" i="4"/>
  <c r="S28" i="4"/>
  <c r="R28" i="4"/>
  <c r="Q28" i="4"/>
  <c r="CC27" i="4"/>
  <c r="BR27" i="4"/>
  <c r="BG27" i="4"/>
  <c r="AT27" i="4"/>
  <c r="AD27" i="4"/>
  <c r="Z27" i="4"/>
  <c r="T27" i="4"/>
  <c r="S27" i="4"/>
  <c r="R27" i="4"/>
  <c r="Q27" i="4"/>
  <c r="O27" i="4"/>
  <c r="N27" i="4"/>
  <c r="P27" i="4" s="1"/>
  <c r="V27" i="4" s="1"/>
  <c r="CC26" i="4"/>
  <c r="T26" i="4" s="1"/>
  <c r="BR26" i="4"/>
  <c r="BG26" i="4"/>
  <c r="R26" i="4" s="1"/>
  <c r="AT26" i="4"/>
  <c r="AD26" i="4"/>
  <c r="Z26" i="4"/>
  <c r="S26" i="4"/>
  <c r="Q26" i="4"/>
  <c r="O26" i="4"/>
  <c r="N26" i="4"/>
  <c r="CC25" i="4"/>
  <c r="T25" i="4" s="1"/>
  <c r="BR25" i="4"/>
  <c r="S25" i="4" s="1"/>
  <c r="BG25" i="4"/>
  <c r="R25" i="4" s="1"/>
  <c r="AT25" i="4"/>
  <c r="Q25" i="4" s="1"/>
  <c r="AD25" i="4"/>
  <c r="Z25" i="4"/>
  <c r="P25" i="4"/>
  <c r="V25" i="4" s="1"/>
  <c r="O25" i="4"/>
  <c r="N25" i="4"/>
  <c r="CC24" i="4"/>
  <c r="BR24" i="4"/>
  <c r="S24" i="4" s="1"/>
  <c r="BG24" i="4"/>
  <c r="R24" i="4" s="1"/>
  <c r="AT24" i="4"/>
  <c r="Q24" i="4" s="1"/>
  <c r="AD24" i="4"/>
  <c r="O24" i="4" s="1"/>
  <c r="Z24" i="4"/>
  <c r="N24" i="4" s="1"/>
  <c r="P24" i="4" s="1"/>
  <c r="V24" i="4" s="1"/>
  <c r="T24" i="4"/>
  <c r="CC23" i="4"/>
  <c r="BR23" i="4"/>
  <c r="BG23" i="4"/>
  <c r="AT23" i="4"/>
  <c r="AD23" i="4"/>
  <c r="O23" i="4" s="1"/>
  <c r="Z23" i="4"/>
  <c r="N23" i="4" s="1"/>
  <c r="P23" i="4" s="1"/>
  <c r="V23" i="4" s="1"/>
  <c r="T23" i="4"/>
  <c r="S23" i="4"/>
  <c r="R23" i="4"/>
  <c r="Q23" i="4"/>
  <c r="CC22" i="4"/>
  <c r="BR22" i="4"/>
  <c r="BG22" i="4"/>
  <c r="AT22" i="4"/>
  <c r="AD22" i="4"/>
  <c r="Z22" i="4"/>
  <c r="T22" i="4"/>
  <c r="S22" i="4"/>
  <c r="R22" i="4"/>
  <c r="Q22" i="4"/>
  <c r="P22" i="4"/>
  <c r="V22" i="4" s="1"/>
  <c r="O22" i="4"/>
  <c r="N22" i="4"/>
  <c r="CC21" i="4"/>
  <c r="BR21" i="4"/>
  <c r="BG21" i="4"/>
  <c r="AT21" i="4"/>
  <c r="AD21" i="4"/>
  <c r="Z21" i="4"/>
  <c r="T21" i="4"/>
  <c r="S21" i="4"/>
  <c r="R21" i="4"/>
  <c r="Q21" i="4"/>
  <c r="O21" i="4"/>
  <c r="N21" i="4"/>
  <c r="P21" i="4" s="1"/>
  <c r="V21" i="4" s="1"/>
  <c r="CC20" i="4"/>
  <c r="T20" i="4" s="1"/>
  <c r="BR20" i="4"/>
  <c r="S20" i="4" s="1"/>
  <c r="BG20" i="4"/>
  <c r="AT20" i="4"/>
  <c r="AD20" i="4"/>
  <c r="Z20" i="4"/>
  <c r="R20" i="4"/>
  <c r="Q20" i="4"/>
  <c r="O20" i="4"/>
  <c r="N20" i="4"/>
  <c r="CC19" i="4"/>
  <c r="T19" i="4" s="1"/>
  <c r="BR19" i="4"/>
  <c r="S19" i="4" s="1"/>
  <c r="BG19" i="4"/>
  <c r="R19" i="4" s="1"/>
  <c r="AT19" i="4"/>
  <c r="Q19" i="4" s="1"/>
  <c r="AD19" i="4"/>
  <c r="Z19" i="4"/>
  <c r="P19" i="4"/>
  <c r="V19" i="4" s="1"/>
  <c r="O19" i="4"/>
  <c r="N19" i="4"/>
  <c r="CC18" i="4"/>
  <c r="T18" i="4" s="1"/>
  <c r="BR18" i="4"/>
  <c r="BG18" i="4"/>
  <c r="AT18" i="4"/>
  <c r="Q18" i="4" s="1"/>
  <c r="AD18" i="4"/>
  <c r="O18" i="4" s="1"/>
  <c r="Z18" i="4"/>
  <c r="N18" i="4" s="1"/>
  <c r="S18" i="4"/>
  <c r="R18" i="4"/>
  <c r="CC17" i="4"/>
  <c r="BR17" i="4"/>
  <c r="S17" i="4" s="1"/>
  <c r="BG17" i="4"/>
  <c r="R17" i="4" s="1"/>
  <c r="AT17" i="4"/>
  <c r="AD17" i="4"/>
  <c r="O17" i="4" s="1"/>
  <c r="Z17" i="4"/>
  <c r="N17" i="4" s="1"/>
  <c r="P17" i="4" s="1"/>
  <c r="V17" i="4" s="1"/>
  <c r="T17" i="4"/>
  <c r="Q17" i="4"/>
  <c r="CC16" i="4"/>
  <c r="BR16" i="4"/>
  <c r="BG16" i="4"/>
  <c r="AT16" i="4"/>
  <c r="Q16" i="4" s="1"/>
  <c r="AD16" i="4"/>
  <c r="Z16" i="4"/>
  <c r="T16" i="4"/>
  <c r="S16" i="4"/>
  <c r="R16" i="4"/>
  <c r="P16" i="4"/>
  <c r="V16" i="4" s="1"/>
  <c r="O16" i="4"/>
  <c r="N16" i="4"/>
  <c r="CC15" i="4"/>
  <c r="T15" i="4" s="1"/>
  <c r="BR15" i="4"/>
  <c r="S15" i="4" s="1"/>
  <c r="BG15" i="4"/>
  <c r="R15" i="4" s="1"/>
  <c r="AT15" i="4"/>
  <c r="AD15" i="4"/>
  <c r="O15" i="4" s="1"/>
  <c r="Z15" i="4"/>
  <c r="Q15" i="4"/>
  <c r="N15" i="4"/>
  <c r="P15" i="4" s="1"/>
  <c r="V15" i="4" s="1"/>
  <c r="CC14" i="4"/>
  <c r="T14" i="4" s="1"/>
  <c r="BR14" i="4"/>
  <c r="S14" i="4" s="1"/>
  <c r="BG14" i="4"/>
  <c r="R14" i="4" s="1"/>
  <c r="AT14" i="4"/>
  <c r="Q14" i="4" s="1"/>
  <c r="AD14" i="4"/>
  <c r="O14" i="4" s="1"/>
  <c r="Z14" i="4"/>
  <c r="N14" i="4" s="1"/>
  <c r="CC13" i="4"/>
  <c r="BR13" i="4"/>
  <c r="S13" i="4" s="1"/>
  <c r="BG13" i="4"/>
  <c r="R13" i="4" s="1"/>
  <c r="AT13" i="4"/>
  <c r="Q13" i="4" s="1"/>
  <c r="AD13" i="4"/>
  <c r="O13" i="4" s="1"/>
  <c r="Z13" i="4"/>
  <c r="N13" i="4" s="1"/>
  <c r="P13" i="4" s="1"/>
  <c r="V13" i="4" s="1"/>
  <c r="T13" i="4"/>
  <c r="CC12" i="4"/>
  <c r="BR12" i="4"/>
  <c r="BG12" i="4"/>
  <c r="AT12" i="4"/>
  <c r="Q12" i="4" s="1"/>
  <c r="AD12" i="4"/>
  <c r="O12" i="4" s="1"/>
  <c r="Z12" i="4"/>
  <c r="N12" i="4" s="1"/>
  <c r="P12" i="4" s="1"/>
  <c r="V12" i="4"/>
  <c r="T12" i="4"/>
  <c r="S12" i="4"/>
  <c r="R12" i="4"/>
  <c r="CC11" i="4"/>
  <c r="BR11" i="4"/>
  <c r="BG11" i="4"/>
  <c r="AT11" i="4"/>
  <c r="AD11" i="4"/>
  <c r="Z11" i="4"/>
  <c r="N11" i="4" s="1"/>
  <c r="T11" i="4"/>
  <c r="S11" i="4"/>
  <c r="R11" i="4"/>
  <c r="Q11" i="4"/>
  <c r="P11" i="4"/>
  <c r="V11" i="4" s="1"/>
  <c r="O11" i="4"/>
  <c r="CC10" i="4"/>
  <c r="BR10" i="4"/>
  <c r="BG10" i="4"/>
  <c r="AT10" i="4"/>
  <c r="AD10" i="4"/>
  <c r="Z10" i="4"/>
  <c r="T10" i="4"/>
  <c r="S10" i="4"/>
  <c r="R10" i="4"/>
  <c r="Q10" i="4"/>
  <c r="O10" i="4"/>
  <c r="N10" i="4"/>
  <c r="P10" i="4" s="1"/>
  <c r="V10" i="4" s="1"/>
  <c r="CC9" i="4"/>
  <c r="T9" i="4" s="1"/>
  <c r="BR9" i="4"/>
  <c r="S9" i="4" s="1"/>
  <c r="BG9" i="4"/>
  <c r="AT9" i="4"/>
  <c r="AD9" i="4"/>
  <c r="Z9" i="4"/>
  <c r="R9" i="4"/>
  <c r="Q9" i="4"/>
  <c r="O9" i="4"/>
  <c r="P9" i="4" s="1"/>
  <c r="V9" i="4" s="1"/>
  <c r="N9" i="4"/>
  <c r="CC8" i="4"/>
  <c r="T8" i="4" s="1"/>
  <c r="BR8" i="4"/>
  <c r="S8" i="4" s="1"/>
  <c r="BG8" i="4"/>
  <c r="R8" i="4" s="1"/>
  <c r="AT8" i="4"/>
  <c r="Q8" i="4" s="1"/>
  <c r="AD8" i="4"/>
  <c r="Z8" i="4"/>
  <c r="O8" i="4"/>
  <c r="N8" i="4"/>
  <c r="P8" i="4" s="1"/>
  <c r="V8" i="4" s="1"/>
  <c r="CC7" i="4"/>
  <c r="T7" i="4" s="1"/>
  <c r="BR7" i="4"/>
  <c r="BG7" i="4"/>
  <c r="R7" i="4" s="1"/>
  <c r="AT7" i="4"/>
  <c r="Q7" i="4" s="1"/>
  <c r="AD7" i="4"/>
  <c r="O7" i="4" s="1"/>
  <c r="Z7" i="4"/>
  <c r="N7" i="4" s="1"/>
  <c r="CC6" i="4"/>
  <c r="BR6" i="4"/>
  <c r="BG6" i="4"/>
  <c r="R6" i="4" s="1"/>
  <c r="AT6" i="4"/>
  <c r="AT51" i="4" s="1"/>
  <c r="AD6" i="4"/>
  <c r="O6" i="4" s="1"/>
  <c r="Z6" i="4"/>
  <c r="N6" i="4" s="1"/>
  <c r="P6" i="4" s="1"/>
  <c r="T6" i="4"/>
  <c r="S6" i="4"/>
  <c r="CC5" i="4"/>
  <c r="BR5" i="4"/>
  <c r="BG5" i="4"/>
  <c r="AT5" i="4"/>
  <c r="AD5" i="4"/>
  <c r="Z5" i="4"/>
  <c r="T5" i="4"/>
  <c r="S5" i="4"/>
  <c r="R5" i="4"/>
  <c r="Q5" i="4"/>
  <c r="AG3" i="4"/>
  <c r="AF3" i="4"/>
  <c r="AE3" i="4"/>
  <c r="AC3" i="4"/>
  <c r="Y3" i="4"/>
  <c r="J54" i="3"/>
  <c r="BT53" i="3"/>
  <c r="BS53" i="3"/>
  <c r="BQ53" i="3"/>
  <c r="BN53" i="3"/>
  <c r="BD53" i="3"/>
  <c r="AK53" i="3"/>
  <c r="AJ53" i="3"/>
  <c r="AI53" i="3"/>
  <c r="AG53" i="3"/>
  <c r="AF53" i="3"/>
  <c r="AE53" i="3"/>
  <c r="CB52" i="3"/>
  <c r="CB53" i="3" s="1"/>
  <c r="BU52" i="3"/>
  <c r="BU53" i="3" s="1"/>
  <c r="BT52" i="3"/>
  <c r="BS52" i="3"/>
  <c r="BQ52" i="3"/>
  <c r="BN52" i="3"/>
  <c r="BI52" i="3"/>
  <c r="BH52" i="3"/>
  <c r="BD52" i="3"/>
  <c r="BA52" i="3"/>
  <c r="AV52" i="3"/>
  <c r="AV53" i="3" s="1"/>
  <c r="AU52" i="3"/>
  <c r="AU53" i="3" s="1"/>
  <c r="AL52" i="3"/>
  <c r="AL53" i="3" s="1"/>
  <c r="AK52" i="3"/>
  <c r="AJ52" i="3"/>
  <c r="AI52" i="3"/>
  <c r="AG52" i="3"/>
  <c r="AF52" i="3"/>
  <c r="AE52" i="3"/>
  <c r="AC52" i="3"/>
  <c r="AB52" i="3"/>
  <c r="AA52" i="3"/>
  <c r="AA53" i="3" s="1"/>
  <c r="Y52" i="3"/>
  <c r="Y53" i="3" s="1"/>
  <c r="X52" i="3"/>
  <c r="X53" i="3" s="1"/>
  <c r="W52" i="3"/>
  <c r="W53" i="3" s="1"/>
  <c r="CB51" i="3"/>
  <c r="BU51" i="3"/>
  <c r="BT51" i="3"/>
  <c r="BS51" i="3"/>
  <c r="BQ51" i="3"/>
  <c r="BN51" i="3"/>
  <c r="BI51" i="3"/>
  <c r="BH51" i="3"/>
  <c r="BD51" i="3"/>
  <c r="BA51" i="3"/>
  <c r="AV51" i="3"/>
  <c r="AU51" i="3"/>
  <c r="AL51" i="3"/>
  <c r="AK51" i="3"/>
  <c r="AJ51" i="3"/>
  <c r="AI51" i="3"/>
  <c r="AG51" i="3"/>
  <c r="AF51" i="3"/>
  <c r="AE51" i="3"/>
  <c r="AC51" i="3"/>
  <c r="AB51" i="3"/>
  <c r="AA51" i="3"/>
  <c r="Y51" i="3"/>
  <c r="X51" i="3"/>
  <c r="W51" i="3"/>
  <c r="CB50" i="3"/>
  <c r="BU50" i="3"/>
  <c r="BT50" i="3"/>
  <c r="BS50" i="3"/>
  <c r="BQ50" i="3"/>
  <c r="BN50" i="3"/>
  <c r="BI50" i="3"/>
  <c r="BH50" i="3"/>
  <c r="BD50" i="3"/>
  <c r="BA50" i="3"/>
  <c r="AV50" i="3"/>
  <c r="AU50" i="3"/>
  <c r="AL50" i="3"/>
  <c r="AK50" i="3"/>
  <c r="AJ50" i="3"/>
  <c r="AI50" i="3"/>
  <c r="AG50" i="3"/>
  <c r="AF50" i="3"/>
  <c r="AE50" i="3"/>
  <c r="AC50" i="3"/>
  <c r="AB50" i="3"/>
  <c r="AA50" i="3"/>
  <c r="Y50" i="3"/>
  <c r="X50" i="3"/>
  <c r="W50" i="3"/>
  <c r="CB49" i="3"/>
  <c r="BU49" i="3"/>
  <c r="BT49" i="3"/>
  <c r="BS49" i="3"/>
  <c r="BQ49" i="3"/>
  <c r="BN49" i="3"/>
  <c r="BI49" i="3"/>
  <c r="BH49" i="3"/>
  <c r="BD49" i="3"/>
  <c r="BA49" i="3"/>
  <c r="AV49" i="3"/>
  <c r="AU49" i="3"/>
  <c r="AL49" i="3"/>
  <c r="AK49" i="3"/>
  <c r="AJ49" i="3"/>
  <c r="AI49" i="3"/>
  <c r="AG49" i="3"/>
  <c r="AF49" i="3"/>
  <c r="AE49" i="3"/>
  <c r="AC49" i="3"/>
  <c r="AB49" i="3"/>
  <c r="AA49" i="3"/>
  <c r="Y49" i="3"/>
  <c r="X49" i="3"/>
  <c r="W49" i="3"/>
  <c r="CC48" i="3"/>
  <c r="BR48" i="3"/>
  <c r="S48" i="3" s="1"/>
  <c r="BG48" i="3"/>
  <c r="AT48" i="3"/>
  <c r="Q48" i="3" s="1"/>
  <c r="V48" i="3" s="1"/>
  <c r="AD48" i="3"/>
  <c r="O48" i="3" s="1"/>
  <c r="Z48" i="3"/>
  <c r="N48" i="3" s="1"/>
  <c r="P48" i="3" s="1"/>
  <c r="U48" i="3"/>
  <c r="T48" i="3"/>
  <c r="R48" i="3"/>
  <c r="CC47" i="3"/>
  <c r="BR47" i="3"/>
  <c r="BG47" i="3"/>
  <c r="R47" i="3" s="1"/>
  <c r="AT47" i="3"/>
  <c r="AD47" i="3"/>
  <c r="Z47" i="3"/>
  <c r="N47" i="3" s="1"/>
  <c r="U47" i="3"/>
  <c r="T47" i="3"/>
  <c r="S47" i="3"/>
  <c r="Q47" i="3"/>
  <c r="O47" i="3"/>
  <c r="P47" i="3" s="1"/>
  <c r="V47" i="3" s="1"/>
  <c r="CC46" i="3"/>
  <c r="BR46" i="3"/>
  <c r="BG46" i="3"/>
  <c r="R46" i="3" s="1"/>
  <c r="AT46" i="3"/>
  <c r="AH46" i="3"/>
  <c r="AD46" i="3"/>
  <c r="Z46" i="3"/>
  <c r="U46" i="3"/>
  <c r="T46" i="3"/>
  <c r="S46" i="3"/>
  <c r="Q46" i="3"/>
  <c r="O46" i="3"/>
  <c r="N46" i="3"/>
  <c r="P46" i="3" s="1"/>
  <c r="V46" i="3" s="1"/>
  <c r="CC45" i="3"/>
  <c r="BR45" i="3"/>
  <c r="BG45" i="3"/>
  <c r="AT45" i="3"/>
  <c r="Q45" i="3" s="1"/>
  <c r="AD45" i="3"/>
  <c r="Z45" i="3"/>
  <c r="U45" i="3"/>
  <c r="T45" i="3"/>
  <c r="S45" i="3"/>
  <c r="R45" i="3"/>
  <c r="O45" i="3"/>
  <c r="P45" i="3" s="1"/>
  <c r="V45" i="3" s="1"/>
  <c r="CC44" i="3"/>
  <c r="T44" i="3" s="1"/>
  <c r="BR44" i="3"/>
  <c r="S44" i="3" s="1"/>
  <c r="BG44" i="3"/>
  <c r="R44" i="3" s="1"/>
  <c r="AT44" i="3"/>
  <c r="AD44" i="3"/>
  <c r="O44" i="3" s="1"/>
  <c r="Z44" i="3"/>
  <c r="U44" i="3"/>
  <c r="Q44" i="3"/>
  <c r="P44" i="3"/>
  <c r="N44" i="3"/>
  <c r="CC43" i="3"/>
  <c r="T43" i="3" s="1"/>
  <c r="BR43" i="3"/>
  <c r="S43" i="3" s="1"/>
  <c r="BG43" i="3"/>
  <c r="AT43" i="3"/>
  <c r="AD43" i="3"/>
  <c r="O43" i="3" s="1"/>
  <c r="P43" i="3" s="1"/>
  <c r="V43" i="3" s="1"/>
  <c r="Z43" i="3"/>
  <c r="N43" i="3" s="1"/>
  <c r="U43" i="3"/>
  <c r="R43" i="3"/>
  <c r="Q43" i="3"/>
  <c r="CC42" i="3"/>
  <c r="T42" i="3" s="1"/>
  <c r="BR42" i="3"/>
  <c r="S42" i="3" s="1"/>
  <c r="BG42" i="3"/>
  <c r="R42" i="3" s="1"/>
  <c r="AT42" i="3"/>
  <c r="Q42" i="3" s="1"/>
  <c r="AD42" i="3"/>
  <c r="Z42" i="3"/>
  <c r="N42" i="3" s="1"/>
  <c r="U42" i="3"/>
  <c r="O42" i="3"/>
  <c r="P42" i="3" s="1"/>
  <c r="V42" i="3" s="1"/>
  <c r="CC41" i="3"/>
  <c r="BR41" i="3"/>
  <c r="S41" i="3" s="1"/>
  <c r="BG41" i="3"/>
  <c r="R41" i="3" s="1"/>
  <c r="AT41" i="3"/>
  <c r="Q41" i="3" s="1"/>
  <c r="AD41" i="3"/>
  <c r="O41" i="3" s="1"/>
  <c r="Z41" i="3"/>
  <c r="U41" i="3"/>
  <c r="T41" i="3"/>
  <c r="N41" i="3"/>
  <c r="CC40" i="3"/>
  <c r="T40" i="3" s="1"/>
  <c r="BR40" i="3"/>
  <c r="BG40" i="3"/>
  <c r="R40" i="3" s="1"/>
  <c r="AT40" i="3"/>
  <c r="Q40" i="3" s="1"/>
  <c r="AH40" i="3"/>
  <c r="AD40" i="3"/>
  <c r="O40" i="3" s="1"/>
  <c r="Z40" i="3"/>
  <c r="N40" i="3" s="1"/>
  <c r="P40" i="3" s="1"/>
  <c r="V40" i="3" s="1"/>
  <c r="U40" i="3"/>
  <c r="S40" i="3"/>
  <c r="CC39" i="3"/>
  <c r="BR39" i="3"/>
  <c r="S39" i="3" s="1"/>
  <c r="BG39" i="3"/>
  <c r="R39" i="3" s="1"/>
  <c r="AT39" i="3"/>
  <c r="Q39" i="3" s="1"/>
  <c r="AD39" i="3"/>
  <c r="O39" i="3" s="1"/>
  <c r="Z39" i="3"/>
  <c r="U39" i="3"/>
  <c r="T39" i="3"/>
  <c r="N39" i="3"/>
  <c r="P39" i="3" s="1"/>
  <c r="V39" i="3" s="1"/>
  <c r="CC38" i="3"/>
  <c r="T38" i="3" s="1"/>
  <c r="BR38" i="3"/>
  <c r="BG38" i="3"/>
  <c r="R38" i="3" s="1"/>
  <c r="AT38" i="3"/>
  <c r="Q38" i="3" s="1"/>
  <c r="V38" i="3" s="1"/>
  <c r="AD38" i="3"/>
  <c r="O38" i="3" s="1"/>
  <c r="Z38" i="3"/>
  <c r="N38" i="3" s="1"/>
  <c r="P38" i="3" s="1"/>
  <c r="U38" i="3"/>
  <c r="S38" i="3"/>
  <c r="CC37" i="3"/>
  <c r="BR37" i="3"/>
  <c r="BG37" i="3"/>
  <c r="AT37" i="3"/>
  <c r="Q37" i="3" s="1"/>
  <c r="AD37" i="3"/>
  <c r="O37" i="3" s="1"/>
  <c r="Z37" i="3"/>
  <c r="N37" i="3" s="1"/>
  <c r="P37" i="3" s="1"/>
  <c r="V37" i="3"/>
  <c r="U37" i="3"/>
  <c r="T37" i="3"/>
  <c r="S37" i="3"/>
  <c r="R37" i="3"/>
  <c r="CC36" i="3"/>
  <c r="BR36" i="3"/>
  <c r="BG36" i="3"/>
  <c r="AT36" i="3"/>
  <c r="AD36" i="3"/>
  <c r="O36" i="3" s="1"/>
  <c r="Z36" i="3"/>
  <c r="N36" i="3" s="1"/>
  <c r="U36" i="3"/>
  <c r="T36" i="3"/>
  <c r="S36" i="3"/>
  <c r="R36" i="3"/>
  <c r="Q36" i="3"/>
  <c r="CC35" i="3"/>
  <c r="BR35" i="3"/>
  <c r="BG35" i="3"/>
  <c r="R35" i="3" s="1"/>
  <c r="AT35" i="3"/>
  <c r="AD35" i="3"/>
  <c r="O35" i="3" s="1"/>
  <c r="Z35" i="3"/>
  <c r="N35" i="3" s="1"/>
  <c r="U35" i="3"/>
  <c r="T35" i="3"/>
  <c r="S35" i="3"/>
  <c r="Q35" i="3"/>
  <c r="P35" i="3"/>
  <c r="V35" i="3" s="1"/>
  <c r="CC34" i="3"/>
  <c r="BR34" i="3"/>
  <c r="BG34" i="3"/>
  <c r="AT34" i="3"/>
  <c r="Q34" i="3" s="1"/>
  <c r="AD34" i="3"/>
  <c r="O34" i="3" s="1"/>
  <c r="Z34" i="3"/>
  <c r="N34" i="3" s="1"/>
  <c r="P34" i="3" s="1"/>
  <c r="V34" i="3" s="1"/>
  <c r="U34" i="3"/>
  <c r="T34" i="3"/>
  <c r="S34" i="3"/>
  <c r="R34" i="3"/>
  <c r="CC33" i="3"/>
  <c r="BR33" i="3"/>
  <c r="BG33" i="3"/>
  <c r="AT33" i="3"/>
  <c r="AD33" i="3"/>
  <c r="O33" i="3" s="1"/>
  <c r="Z33" i="3"/>
  <c r="N33" i="3" s="1"/>
  <c r="P33" i="3" s="1"/>
  <c r="V33" i="3" s="1"/>
  <c r="U33" i="3"/>
  <c r="T33" i="3"/>
  <c r="S33" i="3"/>
  <c r="R33" i="3"/>
  <c r="Q33" i="3"/>
  <c r="CC32" i="3"/>
  <c r="BR32" i="3"/>
  <c r="BG32" i="3"/>
  <c r="AT32" i="3"/>
  <c r="AD32" i="3"/>
  <c r="Z32" i="3"/>
  <c r="N32" i="3" s="1"/>
  <c r="P32" i="3" s="1"/>
  <c r="V32" i="3" s="1"/>
  <c r="U32" i="3"/>
  <c r="T32" i="3"/>
  <c r="S32" i="3"/>
  <c r="R32" i="3"/>
  <c r="Q32" i="3"/>
  <c r="O32" i="3"/>
  <c r="CC31" i="3"/>
  <c r="T31" i="3" s="1"/>
  <c r="BR31" i="3"/>
  <c r="BG31" i="3"/>
  <c r="AT31" i="3"/>
  <c r="AD31" i="3"/>
  <c r="Z31" i="3"/>
  <c r="U31" i="3"/>
  <c r="S31" i="3"/>
  <c r="R31" i="3"/>
  <c r="Q31" i="3"/>
  <c r="O31" i="3"/>
  <c r="N31" i="3"/>
  <c r="P31" i="3" s="1"/>
  <c r="V31" i="3" s="1"/>
  <c r="CC30" i="3"/>
  <c r="BR30" i="3"/>
  <c r="S30" i="3" s="1"/>
  <c r="BG30" i="3"/>
  <c r="AT30" i="3"/>
  <c r="AD30" i="3"/>
  <c r="Z30" i="3"/>
  <c r="U30" i="3"/>
  <c r="T30" i="3"/>
  <c r="R30" i="3"/>
  <c r="Q30" i="3"/>
  <c r="O30" i="3"/>
  <c r="N30" i="3"/>
  <c r="P30" i="3" s="1"/>
  <c r="V30" i="3" s="1"/>
  <c r="CC29" i="3"/>
  <c r="BR29" i="3"/>
  <c r="BG29" i="3"/>
  <c r="R29" i="3" s="1"/>
  <c r="AT29" i="3"/>
  <c r="AD29" i="3"/>
  <c r="Z29" i="3"/>
  <c r="U29" i="3"/>
  <c r="T29" i="3"/>
  <c r="S29" i="3"/>
  <c r="Q29" i="3"/>
  <c r="O29" i="3"/>
  <c r="N29" i="3"/>
  <c r="P29" i="3" s="1"/>
  <c r="V29" i="3" s="1"/>
  <c r="CC28" i="3"/>
  <c r="T28" i="3" s="1"/>
  <c r="BR28" i="3"/>
  <c r="S28" i="3" s="1"/>
  <c r="BG28" i="3"/>
  <c r="R28" i="3" s="1"/>
  <c r="AT28" i="3"/>
  <c r="Q28" i="3" s="1"/>
  <c r="AD28" i="3"/>
  <c r="Z28" i="3"/>
  <c r="U28" i="3"/>
  <c r="P28" i="3"/>
  <c r="O28" i="3"/>
  <c r="N28" i="3"/>
  <c r="CC27" i="3"/>
  <c r="T27" i="3" s="1"/>
  <c r="BR27" i="3"/>
  <c r="S27" i="3" s="1"/>
  <c r="BG27" i="3"/>
  <c r="R27" i="3" s="1"/>
  <c r="AT27" i="3"/>
  <c r="Q27" i="3" s="1"/>
  <c r="AD27" i="3"/>
  <c r="O27" i="3" s="1"/>
  <c r="Z27" i="3"/>
  <c r="U27" i="3"/>
  <c r="N27" i="3"/>
  <c r="CC26" i="3"/>
  <c r="T26" i="3" s="1"/>
  <c r="BR26" i="3"/>
  <c r="S26" i="3" s="1"/>
  <c r="BG26" i="3"/>
  <c r="R26" i="3" s="1"/>
  <c r="AT26" i="3"/>
  <c r="AD26" i="3"/>
  <c r="O26" i="3" s="1"/>
  <c r="Z26" i="3"/>
  <c r="U26" i="3"/>
  <c r="Q26" i="3"/>
  <c r="N26" i="3"/>
  <c r="P26" i="3" s="1"/>
  <c r="V26" i="3" s="1"/>
  <c r="CC25" i="3"/>
  <c r="T25" i="3" s="1"/>
  <c r="BR25" i="3"/>
  <c r="S25" i="3" s="1"/>
  <c r="BG25" i="3"/>
  <c r="R25" i="3" s="1"/>
  <c r="AT25" i="3"/>
  <c r="AH25" i="3"/>
  <c r="U25" i="3" s="1"/>
  <c r="AD25" i="3"/>
  <c r="O25" i="3" s="1"/>
  <c r="Z25" i="3"/>
  <c r="N25" i="3" s="1"/>
  <c r="P25" i="3" s="1"/>
  <c r="V25" i="3" s="1"/>
  <c r="Q25" i="3"/>
  <c r="CC24" i="3"/>
  <c r="T24" i="3" s="1"/>
  <c r="BR24" i="3"/>
  <c r="S24" i="3" s="1"/>
  <c r="BG24" i="3"/>
  <c r="R24" i="3" s="1"/>
  <c r="AT24" i="3"/>
  <c r="Q24" i="3" s="1"/>
  <c r="AD24" i="3"/>
  <c r="O24" i="3" s="1"/>
  <c r="Z24" i="3"/>
  <c r="N24" i="3" s="1"/>
  <c r="U24" i="3"/>
  <c r="CC23" i="3"/>
  <c r="T23" i="3" s="1"/>
  <c r="BR23" i="3"/>
  <c r="S23" i="3" s="1"/>
  <c r="BG23" i="3"/>
  <c r="R23" i="3" s="1"/>
  <c r="AT23" i="3"/>
  <c r="Q23" i="3" s="1"/>
  <c r="AD23" i="3"/>
  <c r="Z23" i="3"/>
  <c r="U23" i="3"/>
  <c r="O23" i="3"/>
  <c r="N23" i="3"/>
  <c r="P23" i="3" s="1"/>
  <c r="V23" i="3" s="1"/>
  <c r="CC22" i="3"/>
  <c r="BR22" i="3"/>
  <c r="S22" i="3" s="1"/>
  <c r="BG22" i="3"/>
  <c r="R22" i="3" s="1"/>
  <c r="AT22" i="3"/>
  <c r="Q22" i="3" s="1"/>
  <c r="AD22" i="3"/>
  <c r="O22" i="3" s="1"/>
  <c r="Z22" i="3"/>
  <c r="U22" i="3"/>
  <c r="T22" i="3"/>
  <c r="N22" i="3"/>
  <c r="P22" i="3" s="1"/>
  <c r="V22" i="3" s="1"/>
  <c r="CC21" i="3"/>
  <c r="BR21" i="3"/>
  <c r="S21" i="3" s="1"/>
  <c r="BG21" i="3"/>
  <c r="R21" i="3" s="1"/>
  <c r="AT21" i="3"/>
  <c r="Q21" i="3" s="1"/>
  <c r="AH21" i="3"/>
  <c r="AD21" i="3"/>
  <c r="O21" i="3" s="1"/>
  <c r="Z21" i="3"/>
  <c r="N21" i="3" s="1"/>
  <c r="P21" i="3" s="1"/>
  <c r="V21" i="3" s="1"/>
  <c r="U21" i="3"/>
  <c r="T21" i="3"/>
  <c r="CC20" i="3"/>
  <c r="BR20" i="3"/>
  <c r="BG20" i="3"/>
  <c r="R20" i="3" s="1"/>
  <c r="AT20" i="3"/>
  <c r="Q20" i="3" s="1"/>
  <c r="AD20" i="3"/>
  <c r="O20" i="3" s="1"/>
  <c r="Z20" i="3"/>
  <c r="N20" i="3" s="1"/>
  <c r="U20" i="3"/>
  <c r="T20" i="3"/>
  <c r="S20" i="3"/>
  <c r="CC19" i="3"/>
  <c r="T19" i="3" s="1"/>
  <c r="BR19" i="3"/>
  <c r="S19" i="3" s="1"/>
  <c r="BG19" i="3"/>
  <c r="R19" i="3" s="1"/>
  <c r="AT19" i="3"/>
  <c r="Q19" i="3" s="1"/>
  <c r="AH19" i="3"/>
  <c r="U19" i="3" s="1"/>
  <c r="AD19" i="3"/>
  <c r="Z19" i="3"/>
  <c r="N19" i="3" s="1"/>
  <c r="O19" i="3"/>
  <c r="CC18" i="3"/>
  <c r="T18" i="3" s="1"/>
  <c r="BR18" i="3"/>
  <c r="S18" i="3" s="1"/>
  <c r="BG18" i="3"/>
  <c r="R18" i="3" s="1"/>
  <c r="AT18" i="3"/>
  <c r="Q18" i="3" s="1"/>
  <c r="AH18" i="3"/>
  <c r="AH50" i="3" s="1"/>
  <c r="AD18" i="3"/>
  <c r="O18" i="3" s="1"/>
  <c r="Z18" i="3"/>
  <c r="N18" i="3" s="1"/>
  <c r="U18" i="3"/>
  <c r="CC17" i="3"/>
  <c r="BR17" i="3"/>
  <c r="BG17" i="3"/>
  <c r="AT17" i="3"/>
  <c r="Q17" i="3" s="1"/>
  <c r="AD17" i="3"/>
  <c r="O17" i="3" s="1"/>
  <c r="Z17" i="3"/>
  <c r="U17" i="3"/>
  <c r="T17" i="3"/>
  <c r="S17" i="3"/>
  <c r="R17" i="3"/>
  <c r="N17" i="3"/>
  <c r="P17" i="3" s="1"/>
  <c r="V17" i="3" s="1"/>
  <c r="CC16" i="3"/>
  <c r="BR16" i="3"/>
  <c r="BG16" i="3"/>
  <c r="AT16" i="3"/>
  <c r="Q16" i="3" s="1"/>
  <c r="AH16" i="3"/>
  <c r="AD16" i="3"/>
  <c r="O16" i="3" s="1"/>
  <c r="Z16" i="3"/>
  <c r="U16" i="3"/>
  <c r="T16" i="3"/>
  <c r="S16" i="3"/>
  <c r="R16" i="3"/>
  <c r="N16" i="3"/>
  <c r="P16" i="3" s="1"/>
  <c r="V16" i="3" s="1"/>
  <c r="CC15" i="3"/>
  <c r="BR15" i="3"/>
  <c r="S15" i="3" s="1"/>
  <c r="BG15" i="3"/>
  <c r="R15" i="3" s="1"/>
  <c r="AT15" i="3"/>
  <c r="Q15" i="3" s="1"/>
  <c r="AH15" i="3"/>
  <c r="AD15" i="3"/>
  <c r="O15" i="3" s="1"/>
  <c r="Z15" i="3"/>
  <c r="N15" i="3" s="1"/>
  <c r="U15" i="3"/>
  <c r="T15" i="3"/>
  <c r="CC14" i="3"/>
  <c r="BR14" i="3"/>
  <c r="S14" i="3" s="1"/>
  <c r="BG14" i="3"/>
  <c r="R14" i="3" s="1"/>
  <c r="V14" i="3" s="1"/>
  <c r="AT14" i="3"/>
  <c r="AD14" i="3"/>
  <c r="O14" i="3" s="1"/>
  <c r="Z14" i="3"/>
  <c r="N14" i="3" s="1"/>
  <c r="P14" i="3" s="1"/>
  <c r="U14" i="3"/>
  <c r="T14" i="3"/>
  <c r="Q14" i="3"/>
  <c r="CC13" i="3"/>
  <c r="BR13" i="3"/>
  <c r="BG13" i="3"/>
  <c r="AT13" i="3"/>
  <c r="Q13" i="3" s="1"/>
  <c r="AD13" i="3"/>
  <c r="O13" i="3" s="1"/>
  <c r="Z13" i="3"/>
  <c r="N13" i="3" s="1"/>
  <c r="P13" i="3" s="1"/>
  <c r="V13" i="3" s="1"/>
  <c r="U13" i="3"/>
  <c r="T13" i="3"/>
  <c r="S13" i="3"/>
  <c r="R13" i="3"/>
  <c r="CC12" i="3"/>
  <c r="BR12" i="3"/>
  <c r="BG12" i="3"/>
  <c r="AT12" i="3"/>
  <c r="AT50" i="3" s="1"/>
  <c r="AD12" i="3"/>
  <c r="Z12" i="3"/>
  <c r="N12" i="3" s="1"/>
  <c r="U12" i="3"/>
  <c r="T12" i="3"/>
  <c r="S12" i="3"/>
  <c r="R12" i="3"/>
  <c r="Q12" i="3"/>
  <c r="O12" i="3"/>
  <c r="P12" i="3" s="1"/>
  <c r="V12" i="3" s="1"/>
  <c r="CC11" i="3"/>
  <c r="BR11" i="3"/>
  <c r="BG11" i="3"/>
  <c r="AT11" i="3"/>
  <c r="AD11" i="3"/>
  <c r="Z11" i="3"/>
  <c r="U11" i="3"/>
  <c r="T11" i="3"/>
  <c r="S11" i="3"/>
  <c r="R11" i="3"/>
  <c r="Q11" i="3"/>
  <c r="O11" i="3"/>
  <c r="N11" i="3"/>
  <c r="P11" i="3" s="1"/>
  <c r="V11" i="3" s="1"/>
  <c r="CC10" i="3"/>
  <c r="BR10" i="3"/>
  <c r="BG10" i="3"/>
  <c r="AT10" i="3"/>
  <c r="AD10" i="3"/>
  <c r="Z10" i="3"/>
  <c r="U10" i="3"/>
  <c r="T10" i="3"/>
  <c r="S10" i="3"/>
  <c r="R10" i="3"/>
  <c r="Q10" i="3"/>
  <c r="O10" i="3"/>
  <c r="N10" i="3"/>
  <c r="P10" i="3" s="1"/>
  <c r="V10" i="3" s="1"/>
  <c r="CC9" i="3"/>
  <c r="T9" i="3" s="1"/>
  <c r="BR9" i="3"/>
  <c r="BG9" i="3"/>
  <c r="AT9" i="3"/>
  <c r="AD9" i="3"/>
  <c r="Z9" i="3"/>
  <c r="U9" i="3"/>
  <c r="S9" i="3"/>
  <c r="R9" i="3"/>
  <c r="Q9" i="3"/>
  <c r="O9" i="3"/>
  <c r="N9" i="3"/>
  <c r="P9" i="3" s="1"/>
  <c r="V9" i="3" s="1"/>
  <c r="CC8" i="3"/>
  <c r="T8" i="3" s="1"/>
  <c r="BR8" i="3"/>
  <c r="S8" i="3" s="1"/>
  <c r="BG8" i="3"/>
  <c r="AT8" i="3"/>
  <c r="AD8" i="3"/>
  <c r="Z8" i="3"/>
  <c r="U8" i="3"/>
  <c r="R8" i="3"/>
  <c r="Q8" i="3"/>
  <c r="P8" i="3"/>
  <c r="O8" i="3"/>
  <c r="N8" i="3"/>
  <c r="CC7" i="3"/>
  <c r="T7" i="3" s="1"/>
  <c r="BR7" i="3"/>
  <c r="S7" i="3" s="1"/>
  <c r="BG7" i="3"/>
  <c r="R7" i="3" s="1"/>
  <c r="AT7" i="3"/>
  <c r="AH7" i="3"/>
  <c r="AD7" i="3"/>
  <c r="Z7" i="3"/>
  <c r="Z50" i="3" s="1"/>
  <c r="U7" i="3"/>
  <c r="Q7" i="3"/>
  <c r="O7" i="3"/>
  <c r="CC6" i="3"/>
  <c r="BR6" i="3"/>
  <c r="BG6" i="3"/>
  <c r="R6" i="3" s="1"/>
  <c r="AT6" i="3"/>
  <c r="AD6" i="3"/>
  <c r="Z6" i="3"/>
  <c r="U6" i="3"/>
  <c r="T6" i="3"/>
  <c r="S6" i="3"/>
  <c r="Q6" i="3"/>
  <c r="O6" i="3"/>
  <c r="N6" i="3"/>
  <c r="P6" i="3" s="1"/>
  <c r="V6" i="3" s="1"/>
  <c r="CC5" i="3"/>
  <c r="CC50" i="3" s="1"/>
  <c r="BR5" i="3"/>
  <c r="BG5" i="3"/>
  <c r="AT5" i="3"/>
  <c r="AD5" i="3"/>
  <c r="Z5" i="3"/>
  <c r="U5" i="3"/>
  <c r="S5" i="3"/>
  <c r="R5" i="3"/>
  <c r="O5" i="3"/>
  <c r="N5" i="3"/>
  <c r="AG3" i="3"/>
  <c r="AF3" i="3"/>
  <c r="AE3" i="3"/>
  <c r="AC3" i="3"/>
  <c r="Y3" i="3"/>
  <c r="J54" i="2"/>
  <c r="BU53" i="2"/>
  <c r="BI53" i="2"/>
  <c r="BH53" i="2"/>
  <c r="BD53" i="2"/>
  <c r="BA53" i="2"/>
  <c r="AV53" i="2"/>
  <c r="AG53" i="2"/>
  <c r="AC53" i="2"/>
  <c r="Y53" i="2"/>
  <c r="X53" i="2"/>
  <c r="CB52" i="2"/>
  <c r="CB53" i="2" s="1"/>
  <c r="BU52" i="2"/>
  <c r="BT52" i="2"/>
  <c r="BT53" i="2" s="1"/>
  <c r="BS52" i="2"/>
  <c r="BS53" i="2" s="1"/>
  <c r="BQ52" i="2"/>
  <c r="BQ53" i="2" s="1"/>
  <c r="BN52" i="2"/>
  <c r="BN53" i="2" s="1"/>
  <c r="BI52" i="2"/>
  <c r="BH52" i="2"/>
  <c r="BD52" i="2"/>
  <c r="BA52" i="2"/>
  <c r="AV52" i="2"/>
  <c r="AU52" i="2"/>
  <c r="AU53" i="2" s="1"/>
  <c r="AL52" i="2"/>
  <c r="AK52" i="2"/>
  <c r="AK53" i="2" s="1"/>
  <c r="AJ52" i="2"/>
  <c r="AJ53" i="2" s="1"/>
  <c r="AI52" i="2"/>
  <c r="AI53" i="2" s="1"/>
  <c r="AG52" i="2"/>
  <c r="AF52" i="2"/>
  <c r="AF53" i="2" s="1"/>
  <c r="AE52" i="2"/>
  <c r="AE53" i="2" s="1"/>
  <c r="AC52" i="2"/>
  <c r="AB52" i="2"/>
  <c r="AB53" i="2" s="1"/>
  <c r="AA52" i="2"/>
  <c r="AA53" i="2" s="1"/>
  <c r="Y52" i="2"/>
  <c r="X52" i="2"/>
  <c r="W52" i="2"/>
  <c r="W53" i="2" s="1"/>
  <c r="CB51" i="2"/>
  <c r="BU51" i="2"/>
  <c r="BT51" i="2"/>
  <c r="BS51" i="2"/>
  <c r="BQ51" i="2"/>
  <c r="BN51" i="2"/>
  <c r="BI51" i="2"/>
  <c r="BH51" i="2"/>
  <c r="BD51" i="2"/>
  <c r="BA51" i="2"/>
  <c r="AV51" i="2"/>
  <c r="AU51" i="2"/>
  <c r="AL51" i="2"/>
  <c r="AK51" i="2"/>
  <c r="AJ51" i="2"/>
  <c r="AI51" i="2"/>
  <c r="AG51" i="2"/>
  <c r="AF51" i="2"/>
  <c r="AE51" i="2"/>
  <c r="AC51" i="2"/>
  <c r="AB51" i="2"/>
  <c r="AA51" i="2"/>
  <c r="Y51" i="2"/>
  <c r="X51" i="2"/>
  <c r="W51" i="2"/>
  <c r="CB50" i="2"/>
  <c r="BU50" i="2"/>
  <c r="BT50" i="2"/>
  <c r="BS50" i="2"/>
  <c r="BQ50" i="2"/>
  <c r="BN50" i="2"/>
  <c r="BI50" i="2"/>
  <c r="BH50" i="2"/>
  <c r="BD50" i="2"/>
  <c r="BA50" i="2"/>
  <c r="AV50" i="2"/>
  <c r="AU50" i="2"/>
  <c r="AL50" i="2"/>
  <c r="AK50" i="2"/>
  <c r="AJ50" i="2"/>
  <c r="AI50" i="2"/>
  <c r="AG50" i="2"/>
  <c r="AF50" i="2"/>
  <c r="AE50" i="2"/>
  <c r="AC50" i="2"/>
  <c r="AB50" i="2"/>
  <c r="AA50" i="2"/>
  <c r="Y50" i="2"/>
  <c r="X50" i="2"/>
  <c r="W50" i="2"/>
  <c r="CB49" i="2"/>
  <c r="BU49" i="2"/>
  <c r="BT49" i="2"/>
  <c r="BS49" i="2"/>
  <c r="BQ49" i="2"/>
  <c r="BN49" i="2"/>
  <c r="BI49" i="2"/>
  <c r="BH49" i="2"/>
  <c r="BD49" i="2"/>
  <c r="BA49" i="2"/>
  <c r="AV49" i="2"/>
  <c r="AU49" i="2"/>
  <c r="AL49" i="2"/>
  <c r="AK49" i="2"/>
  <c r="AJ49" i="2"/>
  <c r="AI49" i="2"/>
  <c r="AG49" i="2"/>
  <c r="AF49" i="2"/>
  <c r="AE49" i="2"/>
  <c r="AC49" i="2"/>
  <c r="AB49" i="2"/>
  <c r="AA49" i="2"/>
  <c r="Y49" i="2"/>
  <c r="X49" i="2"/>
  <c r="W49" i="2"/>
  <c r="CC44" i="2"/>
  <c r="BR44" i="2"/>
  <c r="BG44" i="2"/>
  <c r="AT44" i="2"/>
  <c r="AD44" i="2"/>
  <c r="Z44" i="2"/>
  <c r="U44" i="2"/>
  <c r="T44" i="2"/>
  <c r="S44" i="2"/>
  <c r="R44" i="2"/>
  <c r="Q44" i="2"/>
  <c r="O44" i="2"/>
  <c r="N44" i="2"/>
  <c r="P44" i="2" s="1"/>
  <c r="V44" i="2" s="1"/>
  <c r="CC43" i="2"/>
  <c r="BR43" i="2"/>
  <c r="BG43" i="2"/>
  <c r="R43" i="2" s="1"/>
  <c r="AT43" i="2"/>
  <c r="AD43" i="2"/>
  <c r="Z43" i="2"/>
  <c r="U43" i="2"/>
  <c r="T43" i="2"/>
  <c r="S43" i="2"/>
  <c r="Q43" i="2"/>
  <c r="O43" i="2"/>
  <c r="N43" i="2"/>
  <c r="P43" i="2" s="1"/>
  <c r="V43" i="2" s="1"/>
  <c r="CC42" i="2"/>
  <c r="T42" i="2" s="1"/>
  <c r="BR42" i="2"/>
  <c r="BG42" i="2"/>
  <c r="AT42" i="2"/>
  <c r="Q42" i="2" s="1"/>
  <c r="AD42" i="2"/>
  <c r="Z42" i="2"/>
  <c r="U42" i="2"/>
  <c r="S42" i="2"/>
  <c r="R42" i="2"/>
  <c r="O42" i="2"/>
  <c r="N42" i="2"/>
  <c r="P42" i="2" s="1"/>
  <c r="CC41" i="2"/>
  <c r="T41" i="2" s="1"/>
  <c r="BR41" i="2"/>
  <c r="S41" i="2" s="1"/>
  <c r="BG41" i="2"/>
  <c r="AT41" i="2"/>
  <c r="AD41" i="2"/>
  <c r="O41" i="2" s="1"/>
  <c r="Z41" i="2"/>
  <c r="N41" i="2" s="1"/>
  <c r="P41" i="2" s="1"/>
  <c r="V41" i="2" s="1"/>
  <c r="U41" i="2"/>
  <c r="R41" i="2"/>
  <c r="Q41" i="2"/>
  <c r="CC40" i="2"/>
  <c r="T40" i="2" s="1"/>
  <c r="BR40" i="2"/>
  <c r="S40" i="2" s="1"/>
  <c r="BG40" i="2"/>
  <c r="R40" i="2" s="1"/>
  <c r="AT40" i="2"/>
  <c r="AH40" i="2"/>
  <c r="U40" i="2" s="1"/>
  <c r="AD40" i="2"/>
  <c r="O40" i="2" s="1"/>
  <c r="Z40" i="2"/>
  <c r="N40" i="2" s="1"/>
  <c r="Q40" i="2"/>
  <c r="CC39" i="2"/>
  <c r="BR39" i="2"/>
  <c r="S39" i="2" s="1"/>
  <c r="BG39" i="2"/>
  <c r="R39" i="2" s="1"/>
  <c r="AT39" i="2"/>
  <c r="AD39" i="2"/>
  <c r="O39" i="2" s="1"/>
  <c r="Z39" i="2"/>
  <c r="N39" i="2" s="1"/>
  <c r="P39" i="2" s="1"/>
  <c r="V39" i="2" s="1"/>
  <c r="U39" i="2"/>
  <c r="T39" i="2"/>
  <c r="Q39" i="2"/>
  <c r="CC38" i="2"/>
  <c r="BR38" i="2"/>
  <c r="BG38" i="2"/>
  <c r="AT38" i="2"/>
  <c r="Q38" i="2" s="1"/>
  <c r="AD38" i="2"/>
  <c r="Z38" i="2"/>
  <c r="N38" i="2" s="1"/>
  <c r="P38" i="2" s="1"/>
  <c r="V38" i="2" s="1"/>
  <c r="U38" i="2"/>
  <c r="T38" i="2"/>
  <c r="S38" i="2"/>
  <c r="R38" i="2"/>
  <c r="O38" i="2"/>
  <c r="CC37" i="2"/>
  <c r="BR37" i="2"/>
  <c r="BG37" i="2"/>
  <c r="AT37" i="2"/>
  <c r="AD37" i="2"/>
  <c r="Z37" i="2"/>
  <c r="U37" i="2"/>
  <c r="T37" i="2"/>
  <c r="S37" i="2"/>
  <c r="R37" i="2"/>
  <c r="Q37" i="2"/>
  <c r="O37" i="2"/>
  <c r="N37" i="2"/>
  <c r="CC36" i="2"/>
  <c r="BR36" i="2"/>
  <c r="BG36" i="2"/>
  <c r="AT36" i="2"/>
  <c r="AD36" i="2"/>
  <c r="O36" i="2" s="1"/>
  <c r="Z36" i="2"/>
  <c r="U36" i="2"/>
  <c r="T36" i="2"/>
  <c r="S36" i="2"/>
  <c r="R36" i="2"/>
  <c r="Q36" i="2"/>
  <c r="N36" i="2"/>
  <c r="P36" i="2" s="1"/>
  <c r="V36" i="2" s="1"/>
  <c r="CC35" i="2"/>
  <c r="T35" i="2" s="1"/>
  <c r="BR35" i="2"/>
  <c r="S35" i="2" s="1"/>
  <c r="BG35" i="2"/>
  <c r="AT35" i="2"/>
  <c r="AD35" i="2"/>
  <c r="Z35" i="2"/>
  <c r="N35" i="2" s="1"/>
  <c r="U35" i="2"/>
  <c r="R35" i="2"/>
  <c r="Q35" i="2"/>
  <c r="O35" i="2"/>
  <c r="P35" i="2" s="1"/>
  <c r="V35" i="2" s="1"/>
  <c r="CC34" i="2"/>
  <c r="T34" i="2" s="1"/>
  <c r="BR34" i="2"/>
  <c r="S34" i="2" s="1"/>
  <c r="BG34" i="2"/>
  <c r="R34" i="2" s="1"/>
  <c r="AT34" i="2"/>
  <c r="Q34" i="2" s="1"/>
  <c r="AD34" i="2"/>
  <c r="Z34" i="2"/>
  <c r="U34" i="2"/>
  <c r="O34" i="2"/>
  <c r="N34" i="2"/>
  <c r="P34" i="2" s="1"/>
  <c r="CC33" i="2"/>
  <c r="BG33" i="2"/>
  <c r="R33" i="2" s="1"/>
  <c r="AT33" i="2"/>
  <c r="Q33" i="2" s="1"/>
  <c r="AD33" i="2"/>
  <c r="O33" i="2" s="1"/>
  <c r="P33" i="2" s="1"/>
  <c r="U33" i="2"/>
  <c r="T33" i="2"/>
  <c r="S33" i="2"/>
  <c r="CC32" i="2"/>
  <c r="BR32" i="2"/>
  <c r="BG32" i="2"/>
  <c r="AT32" i="2"/>
  <c r="AD32" i="2"/>
  <c r="O32" i="2" s="1"/>
  <c r="Z32" i="2"/>
  <c r="U32" i="2"/>
  <c r="T32" i="2"/>
  <c r="S32" i="2"/>
  <c r="R32" i="2"/>
  <c r="Q32" i="2"/>
  <c r="N32" i="2"/>
  <c r="P32" i="2" s="1"/>
  <c r="V32" i="2" s="1"/>
  <c r="CC31" i="2"/>
  <c r="BR31" i="2"/>
  <c r="BG31" i="2"/>
  <c r="AT31" i="2"/>
  <c r="AD31" i="2"/>
  <c r="Z31" i="2"/>
  <c r="N31" i="2" s="1"/>
  <c r="P31" i="2" s="1"/>
  <c r="V31" i="2" s="1"/>
  <c r="U31" i="2"/>
  <c r="T31" i="2"/>
  <c r="S31" i="2"/>
  <c r="R31" i="2"/>
  <c r="Q31" i="2"/>
  <c r="O31" i="2"/>
  <c r="CC30" i="2"/>
  <c r="BR30" i="2"/>
  <c r="BG30" i="2"/>
  <c r="AT30" i="2"/>
  <c r="AD30" i="2"/>
  <c r="Z30" i="2"/>
  <c r="U30" i="2"/>
  <c r="T30" i="2"/>
  <c r="S30" i="2"/>
  <c r="R30" i="2"/>
  <c r="Q30" i="2"/>
  <c r="O30" i="2"/>
  <c r="N30" i="2"/>
  <c r="P30" i="2" s="1"/>
  <c r="V30" i="2" s="1"/>
  <c r="CC29" i="2"/>
  <c r="BR29" i="2"/>
  <c r="BG29" i="2"/>
  <c r="AT29" i="2"/>
  <c r="AH29" i="2"/>
  <c r="U29" i="2" s="1"/>
  <c r="AD29" i="2"/>
  <c r="Z29" i="2"/>
  <c r="T29" i="2"/>
  <c r="S29" i="2"/>
  <c r="R29" i="2"/>
  <c r="Q29" i="2"/>
  <c r="O29" i="2"/>
  <c r="N29" i="2"/>
  <c r="P29" i="2" s="1"/>
  <c r="V29" i="2" s="1"/>
  <c r="CC28" i="2"/>
  <c r="T28" i="2" s="1"/>
  <c r="BR28" i="2"/>
  <c r="BG28" i="2"/>
  <c r="AT28" i="2"/>
  <c r="AD28" i="2"/>
  <c r="Z28" i="2"/>
  <c r="U28" i="2"/>
  <c r="S28" i="2"/>
  <c r="R28" i="2"/>
  <c r="Q28" i="2"/>
  <c r="O28" i="2"/>
  <c r="N28" i="2"/>
  <c r="P28" i="2" s="1"/>
  <c r="V28" i="2" s="1"/>
  <c r="CC27" i="2"/>
  <c r="T27" i="2" s="1"/>
  <c r="BR27" i="2"/>
  <c r="S27" i="2" s="1"/>
  <c r="BG27" i="2"/>
  <c r="R27" i="2" s="1"/>
  <c r="AT27" i="2"/>
  <c r="AD27" i="2"/>
  <c r="Z27" i="2"/>
  <c r="U27" i="2"/>
  <c r="Q27" i="2"/>
  <c r="O27" i="2"/>
  <c r="N27" i="2"/>
  <c r="P27" i="2" s="1"/>
  <c r="CC26" i="2"/>
  <c r="T26" i="2" s="1"/>
  <c r="BR26" i="2"/>
  <c r="S26" i="2" s="1"/>
  <c r="BG26" i="2"/>
  <c r="R26" i="2" s="1"/>
  <c r="AT26" i="2"/>
  <c r="Q26" i="2" s="1"/>
  <c r="AD26" i="2"/>
  <c r="O26" i="2" s="1"/>
  <c r="P26" i="2" s="1"/>
  <c r="V26" i="2" s="1"/>
  <c r="Z26" i="2"/>
  <c r="U26" i="2"/>
  <c r="N26" i="2"/>
  <c r="CC25" i="2"/>
  <c r="T25" i="2" s="1"/>
  <c r="BR25" i="2"/>
  <c r="S25" i="2" s="1"/>
  <c r="BG25" i="2"/>
  <c r="R25" i="2" s="1"/>
  <c r="AT25" i="2"/>
  <c r="Q25" i="2" s="1"/>
  <c r="AD25" i="2"/>
  <c r="O25" i="2" s="1"/>
  <c r="Z25" i="2"/>
  <c r="N25" i="2" s="1"/>
  <c r="P25" i="2" s="1"/>
  <c r="U25" i="2"/>
  <c r="CC24" i="2"/>
  <c r="BR24" i="2"/>
  <c r="S24" i="2" s="1"/>
  <c r="BG24" i="2"/>
  <c r="R24" i="2" s="1"/>
  <c r="AT24" i="2"/>
  <c r="Q24" i="2" s="1"/>
  <c r="AD24" i="2"/>
  <c r="O24" i="2" s="1"/>
  <c r="Z24" i="2"/>
  <c r="N24" i="2" s="1"/>
  <c r="P24" i="2" s="1"/>
  <c r="V24" i="2" s="1"/>
  <c r="U24" i="2"/>
  <c r="T24" i="2"/>
  <c r="CC23" i="2"/>
  <c r="BR23" i="2"/>
  <c r="BG23" i="2"/>
  <c r="AT23" i="2"/>
  <c r="Q23" i="2" s="1"/>
  <c r="AD23" i="2"/>
  <c r="O23" i="2" s="1"/>
  <c r="Z23" i="2"/>
  <c r="N23" i="2" s="1"/>
  <c r="P23" i="2" s="1"/>
  <c r="V23" i="2" s="1"/>
  <c r="U23" i="2"/>
  <c r="T23" i="2"/>
  <c r="S23" i="2"/>
  <c r="R23" i="2"/>
  <c r="CC22" i="2"/>
  <c r="BR22" i="2"/>
  <c r="BG22" i="2"/>
  <c r="AT22" i="2"/>
  <c r="AD22" i="2"/>
  <c r="O22" i="2" s="1"/>
  <c r="Z22" i="2"/>
  <c r="N22" i="2" s="1"/>
  <c r="P22" i="2" s="1"/>
  <c r="V22" i="2" s="1"/>
  <c r="U22" i="2"/>
  <c r="T22" i="2"/>
  <c r="S22" i="2"/>
  <c r="R22" i="2"/>
  <c r="Q22" i="2"/>
  <c r="CC21" i="2"/>
  <c r="BR21" i="2"/>
  <c r="BG21" i="2"/>
  <c r="AT21" i="2"/>
  <c r="AH21" i="2"/>
  <c r="AD21" i="2"/>
  <c r="O21" i="2" s="1"/>
  <c r="Z21" i="2"/>
  <c r="N21" i="2" s="1"/>
  <c r="P21" i="2" s="1"/>
  <c r="V21" i="2" s="1"/>
  <c r="U21" i="2"/>
  <c r="T21" i="2"/>
  <c r="S21" i="2"/>
  <c r="R21" i="2"/>
  <c r="Q21" i="2"/>
  <c r="CC20" i="2"/>
  <c r="BR20" i="2"/>
  <c r="BG20" i="2"/>
  <c r="AT20" i="2"/>
  <c r="AD20" i="2"/>
  <c r="Z20" i="2"/>
  <c r="N20" i="2" s="1"/>
  <c r="P20" i="2" s="1"/>
  <c r="V20" i="2" s="1"/>
  <c r="U20" i="2"/>
  <c r="T20" i="2"/>
  <c r="S20" i="2"/>
  <c r="R20" i="2"/>
  <c r="Q20" i="2"/>
  <c r="O20" i="2"/>
  <c r="CC19" i="2"/>
  <c r="BR19" i="2"/>
  <c r="BG19" i="2"/>
  <c r="AT19" i="2"/>
  <c r="AD19" i="2"/>
  <c r="Z19" i="2"/>
  <c r="U19" i="2"/>
  <c r="T19" i="2"/>
  <c r="S19" i="2"/>
  <c r="R19" i="2"/>
  <c r="Q19" i="2"/>
  <c r="O19" i="2"/>
  <c r="N19" i="2"/>
  <c r="P19" i="2" s="1"/>
  <c r="V19" i="2" s="1"/>
  <c r="CC18" i="2"/>
  <c r="BR18" i="2"/>
  <c r="BG18" i="2"/>
  <c r="AT18" i="2"/>
  <c r="AD18" i="2"/>
  <c r="Z18" i="2"/>
  <c r="U18" i="2"/>
  <c r="T18" i="2"/>
  <c r="S18" i="2"/>
  <c r="R18" i="2"/>
  <c r="Q18" i="2"/>
  <c r="O18" i="2"/>
  <c r="N18" i="2"/>
  <c r="P18" i="2" s="1"/>
  <c r="V18" i="2" s="1"/>
  <c r="CC17" i="2"/>
  <c r="T17" i="2" s="1"/>
  <c r="BR17" i="2"/>
  <c r="BG17" i="2"/>
  <c r="AT17" i="2"/>
  <c r="AD17" i="2"/>
  <c r="Z17" i="2"/>
  <c r="U17" i="2"/>
  <c r="S17" i="2"/>
  <c r="R17" i="2"/>
  <c r="Q17" i="2"/>
  <c r="O17" i="2"/>
  <c r="N17" i="2"/>
  <c r="P17" i="2" s="1"/>
  <c r="CC16" i="2"/>
  <c r="T16" i="2" s="1"/>
  <c r="BR16" i="2"/>
  <c r="S16" i="2" s="1"/>
  <c r="BG16" i="2"/>
  <c r="AT16" i="2"/>
  <c r="AD16" i="2"/>
  <c r="Z16" i="2"/>
  <c r="U16" i="2"/>
  <c r="R16" i="2"/>
  <c r="Q16" i="2"/>
  <c r="O16" i="2"/>
  <c r="N16" i="2"/>
  <c r="P16" i="2" s="1"/>
  <c r="V16" i="2" s="1"/>
  <c r="CC15" i="2"/>
  <c r="T15" i="2" s="1"/>
  <c r="BR15" i="2"/>
  <c r="S15" i="2" s="1"/>
  <c r="BG15" i="2"/>
  <c r="R15" i="2" s="1"/>
  <c r="AT15" i="2"/>
  <c r="AH15" i="2"/>
  <c r="AD15" i="2"/>
  <c r="Z15" i="2"/>
  <c r="U15" i="2"/>
  <c r="Q15" i="2"/>
  <c r="O15" i="2"/>
  <c r="N15" i="2"/>
  <c r="P15" i="2" s="1"/>
  <c r="CC14" i="2"/>
  <c r="T14" i="2" s="1"/>
  <c r="BR14" i="2"/>
  <c r="S14" i="2" s="1"/>
  <c r="BG14" i="2"/>
  <c r="R14" i="2" s="1"/>
  <c r="AT14" i="2"/>
  <c r="AD14" i="2"/>
  <c r="Z14" i="2"/>
  <c r="U14" i="2"/>
  <c r="Q14" i="2"/>
  <c r="O14" i="2"/>
  <c r="N14" i="2"/>
  <c r="P14" i="2" s="1"/>
  <c r="V14" i="2" s="1"/>
  <c r="CC13" i="2"/>
  <c r="T13" i="2" s="1"/>
  <c r="BR13" i="2"/>
  <c r="S13" i="2" s="1"/>
  <c r="BG13" i="2"/>
  <c r="R13" i="2" s="1"/>
  <c r="AT13" i="2"/>
  <c r="Q13" i="2" s="1"/>
  <c r="AD13" i="2"/>
  <c r="U13" i="2"/>
  <c r="P13" i="2"/>
  <c r="V13" i="2" s="1"/>
  <c r="O13" i="2"/>
  <c r="CC12" i="2"/>
  <c r="T12" i="2" s="1"/>
  <c r="BR12" i="2"/>
  <c r="S12" i="2" s="1"/>
  <c r="BG12" i="2"/>
  <c r="R12" i="2" s="1"/>
  <c r="AT12" i="2"/>
  <c r="Q12" i="2" s="1"/>
  <c r="AH12" i="2"/>
  <c r="U12" i="2" s="1"/>
  <c r="AD12" i="2"/>
  <c r="O12" i="2" s="1"/>
  <c r="Z12" i="2"/>
  <c r="N12" i="2" s="1"/>
  <c r="P12" i="2" s="1"/>
  <c r="V12" i="2" s="1"/>
  <c r="CC11" i="2"/>
  <c r="T11" i="2" s="1"/>
  <c r="BR11" i="2"/>
  <c r="S11" i="2" s="1"/>
  <c r="BG11" i="2"/>
  <c r="R11" i="2" s="1"/>
  <c r="AT11" i="2"/>
  <c r="Q11" i="2" s="1"/>
  <c r="AD11" i="2"/>
  <c r="O11" i="2" s="1"/>
  <c r="Z11" i="2"/>
  <c r="Z51" i="2" s="1"/>
  <c r="U11" i="2"/>
  <c r="CC10" i="2"/>
  <c r="T10" i="2" s="1"/>
  <c r="BR10" i="2"/>
  <c r="S10" i="2" s="1"/>
  <c r="BG10" i="2"/>
  <c r="R10" i="2" s="1"/>
  <c r="AT10" i="2"/>
  <c r="Q10" i="2" s="1"/>
  <c r="AD10" i="2"/>
  <c r="O10" i="2" s="1"/>
  <c r="Z10" i="2"/>
  <c r="N10" i="2" s="1"/>
  <c r="P10" i="2" s="1"/>
  <c r="V10" i="2" s="1"/>
  <c r="U10" i="2"/>
  <c r="CC9" i="2"/>
  <c r="T9" i="2" s="1"/>
  <c r="BR9" i="2"/>
  <c r="S9" i="2" s="1"/>
  <c r="BG9" i="2"/>
  <c r="R9" i="2" s="1"/>
  <c r="AT9" i="2"/>
  <c r="Q9" i="2" s="1"/>
  <c r="AH9" i="2"/>
  <c r="AH52" i="2" s="1"/>
  <c r="AH53" i="2" s="1"/>
  <c r="AD9" i="2"/>
  <c r="O9" i="2" s="1"/>
  <c r="Z9" i="2"/>
  <c r="N9" i="2" s="1"/>
  <c r="U9" i="2"/>
  <c r="CC8" i="2"/>
  <c r="BR8" i="2"/>
  <c r="S8" i="2" s="1"/>
  <c r="BG8" i="2"/>
  <c r="R8" i="2" s="1"/>
  <c r="AT8" i="2"/>
  <c r="Q8" i="2" s="1"/>
  <c r="AD8" i="2"/>
  <c r="O8" i="2" s="1"/>
  <c r="Z8" i="2"/>
  <c r="N8" i="2" s="1"/>
  <c r="P8" i="2" s="1"/>
  <c r="V8" i="2" s="1"/>
  <c r="U8" i="2"/>
  <c r="T8" i="2"/>
  <c r="CC7" i="2"/>
  <c r="BR7" i="2"/>
  <c r="BG7" i="2"/>
  <c r="R7" i="2" s="1"/>
  <c r="AT7" i="2"/>
  <c r="Q7" i="2" s="1"/>
  <c r="AD7" i="2"/>
  <c r="AD51" i="2" s="1"/>
  <c r="Z7" i="2"/>
  <c r="N7" i="2" s="1"/>
  <c r="U7" i="2"/>
  <c r="T7" i="2"/>
  <c r="S7" i="2"/>
  <c r="CC6" i="2"/>
  <c r="BR6" i="2"/>
  <c r="BG6" i="2"/>
  <c r="AT6" i="2"/>
  <c r="Q6" i="2" s="1"/>
  <c r="AD6" i="2"/>
  <c r="O6" i="2" s="1"/>
  <c r="Z6" i="2"/>
  <c r="N6" i="2" s="1"/>
  <c r="P6" i="2" s="1"/>
  <c r="V6" i="2" s="1"/>
  <c r="U6" i="2"/>
  <c r="T6" i="2"/>
  <c r="S6" i="2"/>
  <c r="S52" i="2" s="1"/>
  <c r="S53" i="2" s="1"/>
  <c r="R6" i="2"/>
  <c r="CC5" i="2"/>
  <c r="CC51" i="2" s="1"/>
  <c r="BR5" i="2"/>
  <c r="BR51" i="2" s="1"/>
  <c r="BG5" i="2"/>
  <c r="AT5" i="2"/>
  <c r="AD5" i="2"/>
  <c r="Z5" i="2"/>
  <c r="U5" i="2"/>
  <c r="T5" i="2"/>
  <c r="S5" i="2"/>
  <c r="R5" i="2"/>
  <c r="Q5" i="2"/>
  <c r="AG3" i="2"/>
  <c r="AF3" i="2"/>
  <c r="AE3" i="2"/>
  <c r="AC3" i="2"/>
  <c r="Y3" i="2"/>
  <c r="J54" i="1"/>
  <c r="BN53" i="1" s="1"/>
  <c r="CB53" i="1"/>
  <c r="BU53" i="1"/>
  <c r="BT53" i="1"/>
  <c r="BS53" i="1"/>
  <c r="BQ53" i="1"/>
  <c r="AU53" i="1"/>
  <c r="AL53" i="1"/>
  <c r="AK53" i="1"/>
  <c r="AJ53" i="1"/>
  <c r="AI53" i="1"/>
  <c r="AH53" i="1"/>
  <c r="AG53" i="1"/>
  <c r="AF53" i="1"/>
  <c r="X53" i="1"/>
  <c r="W53" i="1"/>
  <c r="CB52" i="1"/>
  <c r="BU52" i="1"/>
  <c r="BT52" i="1"/>
  <c r="BS52" i="1"/>
  <c r="BQ52" i="1"/>
  <c r="BN52" i="1"/>
  <c r="BI52" i="1"/>
  <c r="BH52" i="1"/>
  <c r="BD52" i="1"/>
  <c r="BD53" i="1" s="1"/>
  <c r="BA52" i="1"/>
  <c r="BA53" i="1" s="1"/>
  <c r="AV52" i="1"/>
  <c r="AV53" i="1" s="1"/>
  <c r="AU52" i="1"/>
  <c r="AL52" i="1"/>
  <c r="AK52" i="1"/>
  <c r="AJ52" i="1"/>
  <c r="AI52" i="1"/>
  <c r="AH52" i="1"/>
  <c r="AG52" i="1"/>
  <c r="AF52" i="1"/>
  <c r="AE52" i="1"/>
  <c r="AC52" i="1"/>
  <c r="AB52" i="1"/>
  <c r="AB53" i="1" s="1"/>
  <c r="AA52" i="1"/>
  <c r="AA53" i="1" s="1"/>
  <c r="Y52" i="1"/>
  <c r="Y53" i="1" s="1"/>
  <c r="X52" i="1"/>
  <c r="W52" i="1"/>
  <c r="CB51" i="1"/>
  <c r="BU51" i="1"/>
  <c r="BT51" i="1"/>
  <c r="BS51" i="1"/>
  <c r="BQ51" i="1"/>
  <c r="BN51" i="1"/>
  <c r="BI51" i="1"/>
  <c r="BH51" i="1"/>
  <c r="BD51" i="1"/>
  <c r="BA51" i="1"/>
  <c r="AV51" i="1"/>
  <c r="AU51" i="1"/>
  <c r="AL51" i="1"/>
  <c r="AK51" i="1"/>
  <c r="AJ51" i="1"/>
  <c r="AI51" i="1"/>
  <c r="AH51" i="1"/>
  <c r="AG51" i="1"/>
  <c r="AF51" i="1"/>
  <c r="AE51" i="1"/>
  <c r="AC51" i="1"/>
  <c r="AB51" i="1"/>
  <c r="AA51" i="1"/>
  <c r="Y51" i="1"/>
  <c r="X51" i="1"/>
  <c r="W51" i="1"/>
  <c r="CB50" i="1"/>
  <c r="BU50" i="1"/>
  <c r="BT50" i="1"/>
  <c r="BS50" i="1"/>
  <c r="BQ50" i="1"/>
  <c r="BN50" i="1"/>
  <c r="BI50" i="1"/>
  <c r="BH50" i="1"/>
  <c r="BD50" i="1"/>
  <c r="BA50" i="1"/>
  <c r="AV50" i="1"/>
  <c r="AU50" i="1"/>
  <c r="AL50" i="1"/>
  <c r="AK50" i="1"/>
  <c r="AJ50" i="1"/>
  <c r="AI50" i="1"/>
  <c r="AH50" i="1"/>
  <c r="AG50" i="1"/>
  <c r="AF50" i="1"/>
  <c r="AE50" i="1"/>
  <c r="AC50" i="1"/>
  <c r="AB50" i="1"/>
  <c r="AA50" i="1"/>
  <c r="Y50" i="1"/>
  <c r="X50" i="1"/>
  <c r="W50" i="1"/>
  <c r="CB49" i="1"/>
  <c r="BU49" i="1"/>
  <c r="BT49" i="1"/>
  <c r="BS49" i="1"/>
  <c r="BQ49" i="1"/>
  <c r="BN49" i="1"/>
  <c r="BI49" i="1"/>
  <c r="BH49" i="1"/>
  <c r="BD49" i="1"/>
  <c r="BA49" i="1"/>
  <c r="AV49" i="1"/>
  <c r="AU49" i="1"/>
  <c r="AL49" i="1"/>
  <c r="AK49" i="1"/>
  <c r="AJ49" i="1"/>
  <c r="AI49" i="1"/>
  <c r="AH49" i="1"/>
  <c r="AG49" i="1"/>
  <c r="AF49" i="1"/>
  <c r="AE49" i="1"/>
  <c r="AC49" i="1"/>
  <c r="AB49" i="1"/>
  <c r="AA49" i="1"/>
  <c r="Y49" i="1"/>
  <c r="X49" i="1"/>
  <c r="W49" i="1"/>
  <c r="CC45" i="1"/>
  <c r="BR45" i="1"/>
  <c r="BG45" i="1"/>
  <c r="R45" i="1" s="1"/>
  <c r="AT45" i="1"/>
  <c r="Q45" i="1" s="1"/>
  <c r="AD45" i="1"/>
  <c r="O45" i="1" s="1"/>
  <c r="Z45" i="1"/>
  <c r="N45" i="1" s="1"/>
  <c r="P45" i="1" s="1"/>
  <c r="V45" i="1" s="1"/>
  <c r="U45" i="1"/>
  <c r="T45" i="1"/>
  <c r="S45" i="1"/>
  <c r="CC44" i="1"/>
  <c r="BR44" i="1"/>
  <c r="BG44" i="1"/>
  <c r="AT44" i="1"/>
  <c r="Q44" i="1" s="1"/>
  <c r="AD44" i="1"/>
  <c r="O44" i="1" s="1"/>
  <c r="Z44" i="1"/>
  <c r="N44" i="1" s="1"/>
  <c r="U44" i="1"/>
  <c r="T44" i="1"/>
  <c r="S44" i="1"/>
  <c r="R44" i="1"/>
  <c r="CC43" i="1"/>
  <c r="BR43" i="1"/>
  <c r="BG43" i="1"/>
  <c r="AT43" i="1"/>
  <c r="Z43" i="1"/>
  <c r="N43" i="1" s="1"/>
  <c r="P43" i="1" s="1"/>
  <c r="V43" i="1" s="1"/>
  <c r="U43" i="1"/>
  <c r="T43" i="1"/>
  <c r="S43" i="1"/>
  <c r="R43" i="1"/>
  <c r="Q43" i="1"/>
  <c r="O43" i="1"/>
  <c r="CC42" i="1"/>
  <c r="BR42" i="1"/>
  <c r="BG42" i="1"/>
  <c r="AT42" i="1"/>
  <c r="AD42" i="1"/>
  <c r="Z42" i="1"/>
  <c r="N42" i="1" s="1"/>
  <c r="P42" i="1" s="1"/>
  <c r="V42" i="1" s="1"/>
  <c r="U42" i="1"/>
  <c r="T42" i="1"/>
  <c r="S42" i="1"/>
  <c r="R42" i="1"/>
  <c r="Q42" i="1"/>
  <c r="O42" i="1"/>
  <c r="CC41" i="1"/>
  <c r="BR41" i="1"/>
  <c r="BG41" i="1"/>
  <c r="AT41" i="1"/>
  <c r="AD41" i="1"/>
  <c r="Z41" i="1"/>
  <c r="U41" i="1"/>
  <c r="T41" i="1"/>
  <c r="S41" i="1"/>
  <c r="R41" i="1"/>
  <c r="Q41" i="1"/>
  <c r="O41" i="1"/>
  <c r="N41" i="1"/>
  <c r="P41" i="1" s="1"/>
  <c r="V41" i="1" s="1"/>
  <c r="CC40" i="1"/>
  <c r="BR40" i="1"/>
  <c r="BG40" i="1"/>
  <c r="AT40" i="1"/>
  <c r="AD40" i="1"/>
  <c r="Z40" i="1"/>
  <c r="U40" i="1"/>
  <c r="T40" i="1"/>
  <c r="S40" i="1"/>
  <c r="R40" i="1"/>
  <c r="Q40" i="1"/>
  <c r="O40" i="1"/>
  <c r="N40" i="1"/>
  <c r="P40" i="1" s="1"/>
  <c r="V40" i="1" s="1"/>
  <c r="CC39" i="1"/>
  <c r="T39" i="1" s="1"/>
  <c r="BR39" i="1"/>
  <c r="BG39" i="1"/>
  <c r="AT39" i="1"/>
  <c r="AD39" i="1"/>
  <c r="Z39" i="1"/>
  <c r="U39" i="1"/>
  <c r="S39" i="1"/>
  <c r="R39" i="1"/>
  <c r="Q39" i="1"/>
  <c r="O39" i="1"/>
  <c r="N39" i="1"/>
  <c r="P39" i="1" s="1"/>
  <c r="CC38" i="1"/>
  <c r="T38" i="1" s="1"/>
  <c r="BR38" i="1"/>
  <c r="S38" i="1" s="1"/>
  <c r="BG38" i="1"/>
  <c r="AT38" i="1"/>
  <c r="AD38" i="1"/>
  <c r="Z38" i="1"/>
  <c r="U38" i="1"/>
  <c r="R38" i="1"/>
  <c r="Q38" i="1"/>
  <c r="O38" i="1"/>
  <c r="N38" i="1"/>
  <c r="P38" i="1" s="1"/>
  <c r="CC37" i="1"/>
  <c r="T37" i="1" s="1"/>
  <c r="BR37" i="1"/>
  <c r="S37" i="1" s="1"/>
  <c r="BG37" i="1"/>
  <c r="R37" i="1" s="1"/>
  <c r="AT37" i="1"/>
  <c r="U37" i="1"/>
  <c r="Q37" i="1"/>
  <c r="P37" i="1"/>
  <c r="O37" i="1"/>
  <c r="N37" i="1"/>
  <c r="CC36" i="1"/>
  <c r="T36" i="1" s="1"/>
  <c r="BR36" i="1"/>
  <c r="S36" i="1" s="1"/>
  <c r="BG36" i="1"/>
  <c r="R36" i="1" s="1"/>
  <c r="AT36" i="1"/>
  <c r="Q36" i="1" s="1"/>
  <c r="Z36" i="1"/>
  <c r="N36" i="1" s="1"/>
  <c r="P36" i="1" s="1"/>
  <c r="U36" i="1"/>
  <c r="CC35" i="1"/>
  <c r="BR35" i="1"/>
  <c r="BG35" i="1"/>
  <c r="R35" i="1" s="1"/>
  <c r="AT35" i="1"/>
  <c r="Q35" i="1" s="1"/>
  <c r="AD35" i="1"/>
  <c r="O35" i="1" s="1"/>
  <c r="Z35" i="1"/>
  <c r="N35" i="1" s="1"/>
  <c r="P35" i="1" s="1"/>
  <c r="V35" i="1" s="1"/>
  <c r="U35" i="1"/>
  <c r="T35" i="1"/>
  <c r="S35" i="1"/>
  <c r="CC34" i="1"/>
  <c r="BR34" i="1"/>
  <c r="BG34" i="1"/>
  <c r="AT34" i="1"/>
  <c r="Q34" i="1" s="1"/>
  <c r="AD34" i="1"/>
  <c r="O34" i="1" s="1"/>
  <c r="Z34" i="1"/>
  <c r="N34" i="1" s="1"/>
  <c r="U34" i="1"/>
  <c r="T34" i="1"/>
  <c r="S34" i="1"/>
  <c r="R34" i="1"/>
  <c r="CC33" i="1"/>
  <c r="BR33" i="1"/>
  <c r="BG33" i="1"/>
  <c r="AT33" i="1"/>
  <c r="AD33" i="1"/>
  <c r="O33" i="1" s="1"/>
  <c r="Z33" i="1"/>
  <c r="N33" i="1" s="1"/>
  <c r="P33" i="1" s="1"/>
  <c r="V33" i="1" s="1"/>
  <c r="U33" i="1"/>
  <c r="T33" i="1"/>
  <c r="S33" i="1"/>
  <c r="R33" i="1"/>
  <c r="Q33" i="1"/>
  <c r="CC32" i="1"/>
  <c r="BR32" i="1"/>
  <c r="BG32" i="1"/>
  <c r="AT32" i="1"/>
  <c r="AD32" i="1"/>
  <c r="O32" i="1" s="1"/>
  <c r="Z32" i="1"/>
  <c r="N32" i="1" s="1"/>
  <c r="P32" i="1" s="1"/>
  <c r="V32" i="1" s="1"/>
  <c r="U32" i="1"/>
  <c r="T32" i="1"/>
  <c r="S32" i="1"/>
  <c r="R32" i="1"/>
  <c r="Q32" i="1"/>
  <c r="CC31" i="1"/>
  <c r="BR31" i="1"/>
  <c r="BG31" i="1"/>
  <c r="AT31" i="1"/>
  <c r="AD31" i="1"/>
  <c r="Z31" i="1"/>
  <c r="N31" i="1" s="1"/>
  <c r="P31" i="1" s="1"/>
  <c r="V31" i="1" s="1"/>
  <c r="U31" i="1"/>
  <c r="T31" i="1"/>
  <c r="S31" i="1"/>
  <c r="R31" i="1"/>
  <c r="Q31" i="1"/>
  <c r="O31" i="1"/>
  <c r="CC30" i="1"/>
  <c r="BR30" i="1"/>
  <c r="BG30" i="1"/>
  <c r="AT30" i="1"/>
  <c r="AD30" i="1"/>
  <c r="Z30" i="1"/>
  <c r="U30" i="1"/>
  <c r="T30" i="1"/>
  <c r="S30" i="1"/>
  <c r="R30" i="1"/>
  <c r="Q30" i="1"/>
  <c r="O30" i="1"/>
  <c r="N30" i="1"/>
  <c r="P30" i="1" s="1"/>
  <c r="V30" i="1" s="1"/>
  <c r="CC29" i="1"/>
  <c r="BR29" i="1"/>
  <c r="BG29" i="1"/>
  <c r="AT29" i="1"/>
  <c r="AD29" i="1"/>
  <c r="Z29" i="1"/>
  <c r="U29" i="1"/>
  <c r="T29" i="1"/>
  <c r="S29" i="1"/>
  <c r="R29" i="1"/>
  <c r="Q29" i="1"/>
  <c r="O29" i="1"/>
  <c r="N29" i="1"/>
  <c r="P29" i="1" s="1"/>
  <c r="V29" i="1" s="1"/>
  <c r="CC28" i="1"/>
  <c r="T28" i="1" s="1"/>
  <c r="BR28" i="1"/>
  <c r="BG28" i="1"/>
  <c r="AT28" i="1"/>
  <c r="AD28" i="1"/>
  <c r="Z28" i="1"/>
  <c r="U28" i="1"/>
  <c r="S28" i="1"/>
  <c r="R28" i="1"/>
  <c r="Q28" i="1"/>
  <c r="O28" i="1"/>
  <c r="N28" i="1"/>
  <c r="P28" i="1" s="1"/>
  <c r="V28" i="1" s="1"/>
  <c r="CC27" i="1"/>
  <c r="T27" i="1" s="1"/>
  <c r="BR27" i="1"/>
  <c r="S27" i="1" s="1"/>
  <c r="BG27" i="1"/>
  <c r="AT27" i="1"/>
  <c r="AD27" i="1"/>
  <c r="Z27" i="1"/>
  <c r="U27" i="1"/>
  <c r="R27" i="1"/>
  <c r="Q27" i="1"/>
  <c r="O27" i="1"/>
  <c r="N27" i="1"/>
  <c r="P27" i="1" s="1"/>
  <c r="CC26" i="1"/>
  <c r="T26" i="1" s="1"/>
  <c r="BR26" i="1"/>
  <c r="S26" i="1" s="1"/>
  <c r="BG26" i="1"/>
  <c r="R26" i="1" s="1"/>
  <c r="AT26" i="1"/>
  <c r="AD26" i="1"/>
  <c r="Z26" i="1"/>
  <c r="U26" i="1"/>
  <c r="Q26" i="1"/>
  <c r="O26" i="1"/>
  <c r="N26" i="1"/>
  <c r="P26" i="1" s="1"/>
  <c r="CC25" i="1"/>
  <c r="T25" i="1" s="1"/>
  <c r="BR25" i="1"/>
  <c r="S25" i="1" s="1"/>
  <c r="BG25" i="1"/>
  <c r="R25" i="1" s="1"/>
  <c r="AT25" i="1"/>
  <c r="Q25" i="1" s="1"/>
  <c r="AD25" i="1"/>
  <c r="Z25" i="1"/>
  <c r="U25" i="1"/>
  <c r="O25" i="1"/>
  <c r="N25" i="1"/>
  <c r="P25" i="1" s="1"/>
  <c r="V25" i="1" s="1"/>
  <c r="CC24" i="1"/>
  <c r="T24" i="1" s="1"/>
  <c r="BR24" i="1"/>
  <c r="S24" i="1" s="1"/>
  <c r="BG24" i="1"/>
  <c r="R24" i="1" s="1"/>
  <c r="AT24" i="1"/>
  <c r="Q24" i="1" s="1"/>
  <c r="AD24" i="1"/>
  <c r="O24" i="1" s="1"/>
  <c r="P24" i="1" s="1"/>
  <c r="Z24" i="1"/>
  <c r="U24" i="1"/>
  <c r="N24" i="1"/>
  <c r="CC23" i="1"/>
  <c r="T23" i="1" s="1"/>
  <c r="BR23" i="1"/>
  <c r="S23" i="1" s="1"/>
  <c r="BG23" i="1"/>
  <c r="R23" i="1" s="1"/>
  <c r="AT23" i="1"/>
  <c r="Q23" i="1" s="1"/>
  <c r="AD23" i="1"/>
  <c r="O23" i="1" s="1"/>
  <c r="Z23" i="1"/>
  <c r="N23" i="1" s="1"/>
  <c r="P23" i="1" s="1"/>
  <c r="V23" i="1" s="1"/>
  <c r="U23" i="1"/>
  <c r="CC22" i="1"/>
  <c r="T22" i="1" s="1"/>
  <c r="BR22" i="1"/>
  <c r="S22" i="1" s="1"/>
  <c r="BG22" i="1"/>
  <c r="R22" i="1" s="1"/>
  <c r="AT22" i="1"/>
  <c r="Q22" i="1" s="1"/>
  <c r="AD22" i="1"/>
  <c r="O22" i="1" s="1"/>
  <c r="Z22" i="1"/>
  <c r="N22" i="1" s="1"/>
  <c r="U22" i="1"/>
  <c r="CC21" i="1"/>
  <c r="T21" i="1" s="1"/>
  <c r="BR21" i="1"/>
  <c r="S21" i="1" s="1"/>
  <c r="BG21" i="1"/>
  <c r="R21" i="1" s="1"/>
  <c r="AT21" i="1"/>
  <c r="Q21" i="1" s="1"/>
  <c r="AD21" i="1"/>
  <c r="O21" i="1" s="1"/>
  <c r="Z21" i="1"/>
  <c r="N21" i="1" s="1"/>
  <c r="U21" i="1"/>
  <c r="CC20" i="1"/>
  <c r="BR20" i="1"/>
  <c r="S20" i="1" s="1"/>
  <c r="BG20" i="1"/>
  <c r="R20" i="1" s="1"/>
  <c r="AT20" i="1"/>
  <c r="Q20" i="1" s="1"/>
  <c r="V20" i="1" s="1"/>
  <c r="AD20" i="1"/>
  <c r="O20" i="1" s="1"/>
  <c r="Z20" i="1"/>
  <c r="N20" i="1" s="1"/>
  <c r="U20" i="1"/>
  <c r="T20" i="1"/>
  <c r="CC19" i="1"/>
  <c r="BR19" i="1"/>
  <c r="BG19" i="1"/>
  <c r="AT19" i="1"/>
  <c r="Q19" i="1" s="1"/>
  <c r="AD19" i="1"/>
  <c r="O19" i="1" s="1"/>
  <c r="Z19" i="1"/>
  <c r="N19" i="1" s="1"/>
  <c r="P19" i="1" s="1"/>
  <c r="V19" i="1" s="1"/>
  <c r="U19" i="1"/>
  <c r="T19" i="1"/>
  <c r="S19" i="1"/>
  <c r="R19" i="1"/>
  <c r="CC18" i="1"/>
  <c r="T18" i="1" s="1"/>
  <c r="BR18" i="1"/>
  <c r="BG18" i="1"/>
  <c r="AT18" i="1"/>
  <c r="U18" i="1"/>
  <c r="S18" i="1"/>
  <c r="R18" i="1"/>
  <c r="Q18" i="1"/>
  <c r="O18" i="1"/>
  <c r="N18" i="1"/>
  <c r="P18" i="1" s="1"/>
  <c r="CC17" i="1"/>
  <c r="BR17" i="1"/>
  <c r="BG17" i="1"/>
  <c r="AT17" i="1"/>
  <c r="AD17" i="1"/>
  <c r="Z17" i="1"/>
  <c r="U17" i="1"/>
  <c r="T17" i="1"/>
  <c r="S17" i="1"/>
  <c r="R17" i="1"/>
  <c r="Q17" i="1"/>
  <c r="O17" i="1"/>
  <c r="N17" i="1"/>
  <c r="P17" i="1" s="1"/>
  <c r="V17" i="1" s="1"/>
  <c r="CC16" i="1"/>
  <c r="T16" i="1" s="1"/>
  <c r="BR16" i="1"/>
  <c r="BG16" i="1"/>
  <c r="AT16" i="1"/>
  <c r="AD16" i="1"/>
  <c r="Z16" i="1"/>
  <c r="U16" i="1"/>
  <c r="S16" i="1"/>
  <c r="R16" i="1"/>
  <c r="Q16" i="1"/>
  <c r="O16" i="1"/>
  <c r="N16" i="1"/>
  <c r="P16" i="1" s="1"/>
  <c r="V16" i="1" s="1"/>
  <c r="CC15" i="1"/>
  <c r="T15" i="1" s="1"/>
  <c r="BR15" i="1"/>
  <c r="S15" i="1" s="1"/>
  <c r="BG15" i="1"/>
  <c r="AT15" i="1"/>
  <c r="AD15" i="1"/>
  <c r="Z15" i="1"/>
  <c r="U15" i="1"/>
  <c r="R15" i="1"/>
  <c r="Q15" i="1"/>
  <c r="O15" i="1"/>
  <c r="N15" i="1"/>
  <c r="P15" i="1" s="1"/>
  <c r="CC14" i="1"/>
  <c r="T14" i="1" s="1"/>
  <c r="BR14" i="1"/>
  <c r="S14" i="1" s="1"/>
  <c r="BG14" i="1"/>
  <c r="R14" i="1" s="1"/>
  <c r="AT14" i="1"/>
  <c r="AD14" i="1"/>
  <c r="Z14" i="1"/>
  <c r="U14" i="1"/>
  <c r="Q14" i="1"/>
  <c r="O14" i="1"/>
  <c r="N14" i="1"/>
  <c r="P14" i="1" s="1"/>
  <c r="CC13" i="1"/>
  <c r="T13" i="1" s="1"/>
  <c r="BR13" i="1"/>
  <c r="S13" i="1" s="1"/>
  <c r="BG13" i="1"/>
  <c r="BG50" i="1" s="1"/>
  <c r="R50" i="1" s="1"/>
  <c r="AT13" i="1"/>
  <c r="Q13" i="1" s="1"/>
  <c r="AD13" i="1"/>
  <c r="Z13" i="1"/>
  <c r="U13" i="1"/>
  <c r="O13" i="1"/>
  <c r="N13" i="1"/>
  <c r="P13" i="1" s="1"/>
  <c r="CC12" i="1"/>
  <c r="CC51" i="1" s="1"/>
  <c r="T51" i="1" s="1"/>
  <c r="BR12" i="1"/>
  <c r="S12" i="1" s="1"/>
  <c r="BG12" i="1"/>
  <c r="R12" i="1" s="1"/>
  <c r="AT12" i="1"/>
  <c r="Q12" i="1" s="1"/>
  <c r="AD12" i="1"/>
  <c r="AD50" i="1" s="1"/>
  <c r="Z12" i="1"/>
  <c r="U12" i="1"/>
  <c r="N12" i="1"/>
  <c r="CC11" i="1"/>
  <c r="T11" i="1" s="1"/>
  <c r="BR11" i="1"/>
  <c r="S11" i="1" s="1"/>
  <c r="BG11" i="1"/>
  <c r="R11" i="1" s="1"/>
  <c r="AT11" i="1"/>
  <c r="Q11" i="1" s="1"/>
  <c r="Z11" i="1"/>
  <c r="Z52" i="1" s="1"/>
  <c r="Z53" i="1" s="1"/>
  <c r="U11" i="1"/>
  <c r="CC10" i="1"/>
  <c r="BR10" i="1"/>
  <c r="S10" i="1" s="1"/>
  <c r="BG10" i="1"/>
  <c r="R10" i="1" s="1"/>
  <c r="AT10" i="1"/>
  <c r="Q10" i="1" s="1"/>
  <c r="AD10" i="1"/>
  <c r="O10" i="1" s="1"/>
  <c r="Z10" i="1"/>
  <c r="N10" i="1" s="1"/>
  <c r="P10" i="1" s="1"/>
  <c r="V10" i="1" s="1"/>
  <c r="U10" i="1"/>
  <c r="U49" i="1" s="1"/>
  <c r="T10" i="1"/>
  <c r="CC9" i="1"/>
  <c r="BR9" i="1"/>
  <c r="BG9" i="1"/>
  <c r="R9" i="1" s="1"/>
  <c r="AT9" i="1"/>
  <c r="Q9" i="1" s="1"/>
  <c r="AD9" i="1"/>
  <c r="O9" i="1" s="1"/>
  <c r="Z9" i="1"/>
  <c r="N9" i="1" s="1"/>
  <c r="U9" i="1"/>
  <c r="T9" i="1"/>
  <c r="S9" i="1"/>
  <c r="CC8" i="1"/>
  <c r="BR8" i="1"/>
  <c r="BG8" i="1"/>
  <c r="AT8" i="1"/>
  <c r="Q8" i="1" s="1"/>
  <c r="AD8" i="1"/>
  <c r="O8" i="1" s="1"/>
  <c r="Z8" i="1"/>
  <c r="N8" i="1" s="1"/>
  <c r="U8" i="1"/>
  <c r="U51" i="1" s="1"/>
  <c r="T8" i="1"/>
  <c r="S8" i="1"/>
  <c r="R8" i="1"/>
  <c r="CC7" i="1"/>
  <c r="CC50" i="1" s="1"/>
  <c r="T50" i="1" s="1"/>
  <c r="BR7" i="1"/>
  <c r="BG7" i="1"/>
  <c r="AT7" i="1"/>
  <c r="AD7" i="1"/>
  <c r="O7" i="1" s="1"/>
  <c r="Z7" i="1"/>
  <c r="N7" i="1" s="1"/>
  <c r="P7" i="1" s="1"/>
  <c r="V7" i="1" s="1"/>
  <c r="U7" i="1"/>
  <c r="T7" i="1"/>
  <c r="S7" i="1"/>
  <c r="R7" i="1"/>
  <c r="Q7" i="1"/>
  <c r="CC6" i="1"/>
  <c r="BR6" i="1"/>
  <c r="BR50" i="1" s="1"/>
  <c r="BG6" i="1"/>
  <c r="AT6" i="1"/>
  <c r="AD6" i="1"/>
  <c r="O6" i="1" s="1"/>
  <c r="Z6" i="1"/>
  <c r="N6" i="1" s="1"/>
  <c r="P6" i="1" s="1"/>
  <c r="V6" i="1" s="1"/>
  <c r="U6" i="1"/>
  <c r="U50" i="1" s="1"/>
  <c r="T6" i="1"/>
  <c r="S6" i="1"/>
  <c r="R6" i="1"/>
  <c r="Q6" i="1"/>
  <c r="CC5" i="1"/>
  <c r="CC52" i="1" s="1"/>
  <c r="BR5" i="1"/>
  <c r="BR51" i="1" s="1"/>
  <c r="BG5" i="1"/>
  <c r="BG51" i="1" s="1"/>
  <c r="R51" i="1" s="1"/>
  <c r="AT5" i="1"/>
  <c r="AT52" i="1" s="1"/>
  <c r="AT53" i="1" s="1"/>
  <c r="AD5" i="1"/>
  <c r="AD51" i="1" s="1"/>
  <c r="Z5" i="1"/>
  <c r="Z50" i="1" s="1"/>
  <c r="U5" i="1"/>
  <c r="U52" i="1" s="1"/>
  <c r="U53" i="1" s="1"/>
  <c r="T5" i="1"/>
  <c r="S5" i="1"/>
  <c r="R5" i="1"/>
  <c r="Q5" i="1"/>
  <c r="O5" i="1"/>
  <c r="AG3" i="1"/>
  <c r="AF3" i="1"/>
  <c r="AE3" i="1"/>
  <c r="AC3" i="1"/>
  <c r="Y3" i="1"/>
  <c r="BG8" i="6" l="1"/>
  <c r="R8" i="6" s="1"/>
  <c r="BG38" i="6"/>
  <c r="R38" i="6" s="1"/>
  <c r="V38" i="6" s="1"/>
  <c r="V32" i="6"/>
  <c r="BG37" i="6"/>
  <c r="R37" i="6" s="1"/>
  <c r="BG16" i="6"/>
  <c r="R16" i="6" s="1"/>
  <c r="BG14" i="6"/>
  <c r="R14" i="6" s="1"/>
  <c r="BG21" i="6"/>
  <c r="R21" i="6" s="1"/>
  <c r="BG22" i="6"/>
  <c r="R22" i="6" s="1"/>
  <c r="V22" i="6" s="1"/>
  <c r="BG23" i="6"/>
  <c r="R23" i="6" s="1"/>
  <c r="BG28" i="6"/>
  <c r="R28" i="6" s="1"/>
  <c r="BG35" i="6"/>
  <c r="R35" i="6" s="1"/>
  <c r="BG13" i="6"/>
  <c r="R13" i="6" s="1"/>
  <c r="V13" i="6" s="1"/>
  <c r="BG5" i="6"/>
  <c r="R5" i="6" s="1"/>
  <c r="BG27" i="6"/>
  <c r="R27" i="6" s="1"/>
  <c r="V27" i="6" s="1"/>
  <c r="BG34" i="6"/>
  <c r="R34" i="6" s="1"/>
  <c r="BG33" i="6"/>
  <c r="R33" i="6" s="1"/>
  <c r="BG12" i="6"/>
  <c r="R12" i="6" s="1"/>
  <c r="BG17" i="6"/>
  <c r="R17" i="6" s="1"/>
  <c r="BG26" i="6"/>
  <c r="R26" i="6" s="1"/>
  <c r="V26" i="6" s="1"/>
  <c r="BG30" i="6"/>
  <c r="R30" i="6" s="1"/>
  <c r="BG7" i="6"/>
  <c r="R7" i="6" s="1"/>
  <c r="O50" i="3"/>
  <c r="S50" i="3"/>
  <c r="Q49" i="2"/>
  <c r="V39" i="1"/>
  <c r="P9" i="1"/>
  <c r="V9" i="1" s="1"/>
  <c r="P21" i="1"/>
  <c r="V21" i="1" s="1"/>
  <c r="P44" i="1"/>
  <c r="V44" i="1" s="1"/>
  <c r="U49" i="2"/>
  <c r="V34" i="2"/>
  <c r="P24" i="3"/>
  <c r="V24" i="3" s="1"/>
  <c r="V15" i="1"/>
  <c r="V15" i="2"/>
  <c r="V27" i="2"/>
  <c r="V42" i="2"/>
  <c r="V27" i="1"/>
  <c r="Q51" i="1"/>
  <c r="U52" i="2"/>
  <c r="U53" i="2" s="1"/>
  <c r="V25" i="2"/>
  <c r="T52" i="1"/>
  <c r="CC53" i="1"/>
  <c r="T53" i="1" s="1"/>
  <c r="S49" i="1"/>
  <c r="S51" i="1"/>
  <c r="V38" i="1"/>
  <c r="P7" i="2"/>
  <c r="V7" i="2" s="1"/>
  <c r="V26" i="1"/>
  <c r="P34" i="1"/>
  <c r="V34" i="1" s="1"/>
  <c r="V36" i="1"/>
  <c r="V14" i="1"/>
  <c r="P8" i="1"/>
  <c r="V8" i="1" s="1"/>
  <c r="P22" i="1"/>
  <c r="V22" i="1" s="1"/>
  <c r="V24" i="1"/>
  <c r="V17" i="2"/>
  <c r="CC52" i="2"/>
  <c r="AD50" i="2"/>
  <c r="BG51" i="2"/>
  <c r="BR50" i="2"/>
  <c r="AH49" i="2"/>
  <c r="BA49" i="6"/>
  <c r="O50" i="1"/>
  <c r="U51" i="3"/>
  <c r="Z49" i="6"/>
  <c r="CC49" i="9"/>
  <c r="S51" i="2"/>
  <c r="Z49" i="1"/>
  <c r="Q50" i="1"/>
  <c r="O52" i="1"/>
  <c r="Z50" i="2"/>
  <c r="CC52" i="3"/>
  <c r="CC53" i="3" s="1"/>
  <c r="S52" i="4"/>
  <c r="S53" i="4" s="1"/>
  <c r="S49" i="4"/>
  <c r="AT50" i="4"/>
  <c r="Z52" i="5"/>
  <c r="Z53" i="5" s="1"/>
  <c r="V8" i="6"/>
  <c r="N28" i="9"/>
  <c r="P28" i="9" s="1"/>
  <c r="V28" i="9" s="1"/>
  <c r="Z50" i="9"/>
  <c r="S51" i="15"/>
  <c r="AH52" i="3"/>
  <c r="AH53" i="3" s="1"/>
  <c r="Q52" i="5"/>
  <c r="Q50" i="5"/>
  <c r="Q49" i="5"/>
  <c r="S49" i="2"/>
  <c r="O12" i="1"/>
  <c r="P12" i="1" s="1"/>
  <c r="AD52" i="2"/>
  <c r="AD53" i="2" s="1"/>
  <c r="Z52" i="2"/>
  <c r="Z53" i="2" s="1"/>
  <c r="AD50" i="3"/>
  <c r="P20" i="4"/>
  <c r="V20" i="4" s="1"/>
  <c r="P30" i="4"/>
  <c r="V30" i="4" s="1"/>
  <c r="BG52" i="4"/>
  <c r="BG53" i="4" s="1"/>
  <c r="V38" i="5"/>
  <c r="V9" i="14"/>
  <c r="P18" i="3"/>
  <c r="V18" i="3" s="1"/>
  <c r="BG49" i="1"/>
  <c r="R49" i="1" s="1"/>
  <c r="S50" i="1"/>
  <c r="Z51" i="1"/>
  <c r="Q52" i="1"/>
  <c r="Q53" i="1" s="1"/>
  <c r="BR52" i="1"/>
  <c r="BR53" i="1" s="1"/>
  <c r="AT52" i="2"/>
  <c r="AT53" i="2" s="1"/>
  <c r="N11" i="2"/>
  <c r="P11" i="2" s="1"/>
  <c r="V11" i="2" s="1"/>
  <c r="S50" i="2"/>
  <c r="CC50" i="2"/>
  <c r="AT51" i="3"/>
  <c r="Q5" i="3"/>
  <c r="AT49" i="3"/>
  <c r="S52" i="3"/>
  <c r="S53" i="3" s="1"/>
  <c r="CC50" i="4"/>
  <c r="P18" i="4"/>
  <c r="V18" i="4" s="1"/>
  <c r="P26" i="4"/>
  <c r="V26" i="4" s="1"/>
  <c r="V14" i="5"/>
  <c r="V37" i="5"/>
  <c r="P42" i="5"/>
  <c r="V42" i="5" s="1"/>
  <c r="Z52" i="6"/>
  <c r="BG24" i="6"/>
  <c r="R24" i="6" s="1"/>
  <c r="V24" i="6" s="1"/>
  <c r="V25" i="7"/>
  <c r="AH51" i="7"/>
  <c r="AH52" i="7"/>
  <c r="AH53" i="7" s="1"/>
  <c r="U7" i="7"/>
  <c r="U49" i="7" s="1"/>
  <c r="AH50" i="7"/>
  <c r="AT49" i="1"/>
  <c r="CC49" i="2"/>
  <c r="N11" i="1"/>
  <c r="P11" i="1" s="1"/>
  <c r="V11" i="1" s="1"/>
  <c r="R13" i="1"/>
  <c r="V13" i="1" s="1"/>
  <c r="BG52" i="2"/>
  <c r="BG53" i="2" s="1"/>
  <c r="U50" i="2"/>
  <c r="AH51" i="2"/>
  <c r="BG50" i="3"/>
  <c r="BG52" i="3"/>
  <c r="BG53" i="3" s="1"/>
  <c r="P20" i="3"/>
  <c r="V20" i="3" s="1"/>
  <c r="V28" i="3"/>
  <c r="P36" i="3"/>
  <c r="V36" i="3" s="1"/>
  <c r="U49" i="3"/>
  <c r="U52" i="3"/>
  <c r="U53" i="3" s="1"/>
  <c r="AT52" i="3"/>
  <c r="AT53" i="3" s="1"/>
  <c r="Z52" i="4"/>
  <c r="Z53" i="4" s="1"/>
  <c r="N5" i="4"/>
  <c r="Z49" i="4"/>
  <c r="Z51" i="4"/>
  <c r="P8" i="5"/>
  <c r="V8" i="5" s="1"/>
  <c r="V23" i="5"/>
  <c r="V28" i="5"/>
  <c r="V22" i="7"/>
  <c r="O50" i="5"/>
  <c r="BG52" i="1"/>
  <c r="AD49" i="1"/>
  <c r="S52" i="1"/>
  <c r="S53" i="1" s="1"/>
  <c r="BR49" i="2"/>
  <c r="Z49" i="2"/>
  <c r="CC53" i="2"/>
  <c r="BR52" i="3"/>
  <c r="BR53" i="3" s="1"/>
  <c r="BR49" i="3"/>
  <c r="BR51" i="3"/>
  <c r="N7" i="3"/>
  <c r="P7" i="3" s="1"/>
  <c r="V7" i="3" s="1"/>
  <c r="V8" i="3"/>
  <c r="P41" i="3"/>
  <c r="V41" i="3" s="1"/>
  <c r="V44" i="3"/>
  <c r="AD52" i="4"/>
  <c r="AD53" i="4" s="1"/>
  <c r="O5" i="4"/>
  <c r="AD51" i="4"/>
  <c r="AD50" i="4"/>
  <c r="P7" i="4"/>
  <c r="P46" i="4"/>
  <c r="V46" i="4" s="1"/>
  <c r="Z50" i="4"/>
  <c r="BR51" i="5"/>
  <c r="P9" i="5"/>
  <c r="V9" i="5" s="1"/>
  <c r="N52" i="3"/>
  <c r="N53" i="3" s="1"/>
  <c r="N49" i="3"/>
  <c r="AD49" i="4"/>
  <c r="P5" i="3"/>
  <c r="AD51" i="3"/>
  <c r="BR50" i="3"/>
  <c r="AH50" i="2"/>
  <c r="O49" i="1"/>
  <c r="P9" i="2"/>
  <c r="V9" i="2" s="1"/>
  <c r="P40" i="2"/>
  <c r="V40" i="2" s="1"/>
  <c r="BG49" i="2"/>
  <c r="BR52" i="2"/>
  <c r="BR53" i="2" s="1"/>
  <c r="CC49" i="3"/>
  <c r="CC51" i="3"/>
  <c r="T5" i="3"/>
  <c r="U50" i="3"/>
  <c r="AT52" i="4"/>
  <c r="AT53" i="4" s="1"/>
  <c r="V42" i="4"/>
  <c r="P33" i="5"/>
  <c r="V33" i="5" s="1"/>
  <c r="O6" i="8"/>
  <c r="AD49" i="8"/>
  <c r="AD51" i="8"/>
  <c r="AD50" i="8"/>
  <c r="AD52" i="8"/>
  <c r="AD53" i="8" s="1"/>
  <c r="T29" i="11"/>
  <c r="CC31" i="11"/>
  <c r="N51" i="5"/>
  <c r="N50" i="5"/>
  <c r="N52" i="5"/>
  <c r="N53" i="5" s="1"/>
  <c r="P5" i="5"/>
  <c r="N49" i="5"/>
  <c r="CC49" i="1"/>
  <c r="T49" i="1" s="1"/>
  <c r="S51" i="5"/>
  <c r="AT51" i="1"/>
  <c r="U51" i="2"/>
  <c r="P27" i="3"/>
  <c r="V27" i="3" s="1"/>
  <c r="V36" i="4"/>
  <c r="P19" i="5"/>
  <c r="V19" i="5" s="1"/>
  <c r="P7" i="6"/>
  <c r="V7" i="6" s="1"/>
  <c r="BR51" i="6"/>
  <c r="AD52" i="7"/>
  <c r="AD53" i="7" s="1"/>
  <c r="Q6" i="8"/>
  <c r="Q50" i="8" s="1"/>
  <c r="AT51" i="8"/>
  <c r="AT50" i="8"/>
  <c r="AT52" i="8"/>
  <c r="U16" i="15"/>
  <c r="P16" i="15"/>
  <c r="V16" i="15" s="1"/>
  <c r="AD52" i="1"/>
  <c r="Q6" i="4"/>
  <c r="V6" i="4" s="1"/>
  <c r="AT49" i="4"/>
  <c r="T12" i="1"/>
  <c r="AT50" i="1"/>
  <c r="O7" i="2"/>
  <c r="BR49" i="1"/>
  <c r="AC53" i="1"/>
  <c r="Z49" i="3"/>
  <c r="BG49" i="3"/>
  <c r="BR51" i="4"/>
  <c r="V34" i="4"/>
  <c r="BG51" i="5"/>
  <c r="AU49" i="6"/>
  <c r="BG6" i="6"/>
  <c r="R6" i="6" s="1"/>
  <c r="AT50" i="6"/>
  <c r="R6" i="8"/>
  <c r="BG49" i="8"/>
  <c r="BG52" i="8"/>
  <c r="BG53" i="8" s="1"/>
  <c r="Q8" i="10"/>
  <c r="V8" i="10" s="1"/>
  <c r="AT49" i="10"/>
  <c r="CC51" i="4"/>
  <c r="BH53" i="1"/>
  <c r="AD53" i="1"/>
  <c r="BI53" i="1"/>
  <c r="O5" i="2"/>
  <c r="AD49" i="2"/>
  <c r="BG50" i="2"/>
  <c r="P19" i="3"/>
  <c r="V19" i="3" s="1"/>
  <c r="Z51" i="3"/>
  <c r="BG51" i="3"/>
  <c r="Z52" i="3"/>
  <c r="S7" i="4"/>
  <c r="S51" i="4" s="1"/>
  <c r="BR52" i="4"/>
  <c r="BR53" i="4" s="1"/>
  <c r="U52" i="5"/>
  <c r="V41" i="5"/>
  <c r="AU50" i="6"/>
  <c r="Q51" i="2"/>
  <c r="Q50" i="2"/>
  <c r="Q52" i="2"/>
  <c r="Q53" i="2" s="1"/>
  <c r="O52" i="3"/>
  <c r="O53" i="3" s="1"/>
  <c r="O49" i="3"/>
  <c r="O51" i="3"/>
  <c r="T11" i="5"/>
  <c r="CC52" i="5"/>
  <c r="S49" i="3"/>
  <c r="S51" i="3"/>
  <c r="Q49" i="1"/>
  <c r="N5" i="2"/>
  <c r="N5" i="1"/>
  <c r="O53" i="1"/>
  <c r="AE53" i="1"/>
  <c r="P37" i="2"/>
  <c r="V37" i="2" s="1"/>
  <c r="P15" i="3"/>
  <c r="V15" i="3" s="1"/>
  <c r="AH49" i="3"/>
  <c r="AH51" i="3"/>
  <c r="P14" i="4"/>
  <c r="V14" i="4" s="1"/>
  <c r="P29" i="4"/>
  <c r="V29" i="4" s="1"/>
  <c r="V27" i="5"/>
  <c r="BH53" i="5"/>
  <c r="AC53" i="5"/>
  <c r="AB53" i="5"/>
  <c r="AV53" i="5"/>
  <c r="Y53" i="5"/>
  <c r="AU53" i="5"/>
  <c r="X53" i="5"/>
  <c r="CB53" i="5"/>
  <c r="AK53" i="5"/>
  <c r="U53" i="5"/>
  <c r="CC53" i="5"/>
  <c r="AF53" i="5"/>
  <c r="BU53" i="5"/>
  <c r="AE53" i="5"/>
  <c r="BT53" i="5"/>
  <c r="BS53" i="5"/>
  <c r="AA53" i="5"/>
  <c r="BR53" i="5"/>
  <c r="BQ53" i="5"/>
  <c r="W53" i="5"/>
  <c r="BN53" i="5"/>
  <c r="BI53" i="5"/>
  <c r="BD53" i="5"/>
  <c r="Q53" i="5"/>
  <c r="BA53" i="5"/>
  <c r="AT53" i="5"/>
  <c r="O53" i="5"/>
  <c r="AJ53" i="5"/>
  <c r="P37" i="6"/>
  <c r="V37" i="6" s="1"/>
  <c r="P39" i="6"/>
  <c r="V39" i="6" s="1"/>
  <c r="O7" i="7"/>
  <c r="P7" i="7" s="1"/>
  <c r="V7" i="7" s="1"/>
  <c r="AD51" i="7"/>
  <c r="Z49" i="5"/>
  <c r="BG49" i="5"/>
  <c r="U31" i="7"/>
  <c r="P31" i="7"/>
  <c r="V31" i="7" s="1"/>
  <c r="S6" i="8"/>
  <c r="S51" i="8" s="1"/>
  <c r="BR50" i="8"/>
  <c r="BR49" i="8"/>
  <c r="BR51" i="7"/>
  <c r="CC52" i="8"/>
  <c r="CC53" i="8" s="1"/>
  <c r="AH51" i="5"/>
  <c r="P15" i="5"/>
  <c r="V15" i="5" s="1"/>
  <c r="AT52" i="5"/>
  <c r="BA51" i="6"/>
  <c r="BA50" i="6"/>
  <c r="CC50" i="7"/>
  <c r="BG51" i="10"/>
  <c r="S52" i="5"/>
  <c r="S53" i="5" s="1"/>
  <c r="Z50" i="5"/>
  <c r="O52" i="6"/>
  <c r="O53" i="6" s="1"/>
  <c r="O49" i="6"/>
  <c r="P23" i="6"/>
  <c r="V23" i="6" s="1"/>
  <c r="U40" i="8"/>
  <c r="P40" i="8"/>
  <c r="V40" i="8" s="1"/>
  <c r="BA52" i="6"/>
  <c r="AT49" i="12"/>
  <c r="Q10" i="12"/>
  <c r="V10" i="12" s="1"/>
  <c r="AT51" i="12"/>
  <c r="AD49" i="3"/>
  <c r="BA53" i="3"/>
  <c r="Z53" i="3"/>
  <c r="CC49" i="4"/>
  <c r="U49" i="5"/>
  <c r="U51" i="5"/>
  <c r="P40" i="5"/>
  <c r="V40" i="5" s="1"/>
  <c r="BR49" i="5"/>
  <c r="Q49" i="6"/>
  <c r="Q52" i="6"/>
  <c r="Q51" i="6"/>
  <c r="N51" i="9"/>
  <c r="BG50" i="4"/>
  <c r="BR50" i="4"/>
  <c r="AD49" i="5"/>
  <c r="BR52" i="6"/>
  <c r="BR50" i="6"/>
  <c r="BR49" i="6"/>
  <c r="P17" i="6"/>
  <c r="V17" i="6" s="1"/>
  <c r="N52" i="7"/>
  <c r="N53" i="7" s="1"/>
  <c r="N49" i="7"/>
  <c r="N51" i="7"/>
  <c r="N50" i="7"/>
  <c r="BG51" i="4"/>
  <c r="CC52" i="4"/>
  <c r="CC53" i="4" s="1"/>
  <c r="Z51" i="5"/>
  <c r="AH49" i="5"/>
  <c r="AD50" i="5"/>
  <c r="S5" i="6"/>
  <c r="CC50" i="6"/>
  <c r="CC49" i="6"/>
  <c r="CC52" i="6"/>
  <c r="CC53" i="6" s="1"/>
  <c r="CC51" i="6"/>
  <c r="BG10" i="6"/>
  <c r="R10" i="6" s="1"/>
  <c r="V34" i="7"/>
  <c r="V39" i="7"/>
  <c r="AT50" i="12"/>
  <c r="Q51" i="12"/>
  <c r="AD52" i="3"/>
  <c r="AD53" i="3" s="1"/>
  <c r="AD51" i="5"/>
  <c r="T5" i="6"/>
  <c r="Q49" i="7"/>
  <c r="Q51" i="7"/>
  <c r="Q50" i="7"/>
  <c r="Q52" i="7"/>
  <c r="Q53" i="7" s="1"/>
  <c r="V24" i="7"/>
  <c r="BG49" i="7"/>
  <c r="V43" i="8"/>
  <c r="U49" i="10"/>
  <c r="P7" i="12"/>
  <c r="V7" i="12" s="1"/>
  <c r="O49" i="5"/>
  <c r="AD52" i="5"/>
  <c r="AD53" i="5" s="1"/>
  <c r="U52" i="6"/>
  <c r="U53" i="6" s="1"/>
  <c r="U49" i="6"/>
  <c r="U51" i="6"/>
  <c r="O50" i="6"/>
  <c r="O51" i="6"/>
  <c r="S52" i="7"/>
  <c r="S53" i="7" s="1"/>
  <c r="S49" i="7"/>
  <c r="S51" i="7"/>
  <c r="S50" i="7"/>
  <c r="V12" i="7"/>
  <c r="Z52" i="7"/>
  <c r="P16" i="8"/>
  <c r="V16" i="8" s="1"/>
  <c r="CC50" i="8"/>
  <c r="V10" i="9"/>
  <c r="P17" i="10"/>
  <c r="V17" i="10" s="1"/>
  <c r="BG50" i="5"/>
  <c r="BG52" i="5"/>
  <c r="BG53" i="5" s="1"/>
  <c r="N5" i="6"/>
  <c r="Z51" i="6"/>
  <c r="Z50" i="6"/>
  <c r="BG25" i="6"/>
  <c r="R25" i="6" s="1"/>
  <c r="V25" i="6" s="1"/>
  <c r="CC53" i="7"/>
  <c r="BG51" i="9"/>
  <c r="R5" i="9"/>
  <c r="BG52" i="9"/>
  <c r="BG53" i="9" s="1"/>
  <c r="BG49" i="9"/>
  <c r="AL53" i="2"/>
  <c r="AB53" i="3"/>
  <c r="BH53" i="3"/>
  <c r="BG49" i="4"/>
  <c r="BR50" i="5"/>
  <c r="AH50" i="5"/>
  <c r="BR52" i="5"/>
  <c r="AT52" i="6"/>
  <c r="AT51" i="6"/>
  <c r="BG19" i="6"/>
  <c r="R19" i="6" s="1"/>
  <c r="V19" i="6" s="1"/>
  <c r="BG20" i="6"/>
  <c r="R20" i="6" s="1"/>
  <c r="BG31" i="6"/>
  <c r="R31" i="6" s="1"/>
  <c r="V31" i="6" s="1"/>
  <c r="BG40" i="6"/>
  <c r="R40" i="6" s="1"/>
  <c r="V40" i="6" s="1"/>
  <c r="BG41" i="6"/>
  <c r="R41" i="6" s="1"/>
  <c r="AT49" i="6"/>
  <c r="Q50" i="6"/>
  <c r="P10" i="7"/>
  <c r="V10" i="7" s="1"/>
  <c r="AD49" i="7"/>
  <c r="BR50" i="9"/>
  <c r="BR49" i="9"/>
  <c r="S5" i="9"/>
  <c r="BR51" i="9"/>
  <c r="BR52" i="9"/>
  <c r="BR53" i="9" s="1"/>
  <c r="AT51" i="9"/>
  <c r="Q8" i="9"/>
  <c r="Q49" i="9" s="1"/>
  <c r="AT50" i="9"/>
  <c r="V21" i="9"/>
  <c r="AC53" i="3"/>
  <c r="BI53" i="3"/>
  <c r="CC49" i="5"/>
  <c r="CC51" i="5"/>
  <c r="S49" i="5"/>
  <c r="CC50" i="5"/>
  <c r="P17" i="7"/>
  <c r="V17" i="7" s="1"/>
  <c r="P23" i="7"/>
  <c r="V23" i="7" s="1"/>
  <c r="P44" i="7"/>
  <c r="V44" i="7" s="1"/>
  <c r="BG51" i="7"/>
  <c r="P6" i="8"/>
  <c r="V6" i="8" s="1"/>
  <c r="P14" i="8"/>
  <c r="V14" i="8" s="1"/>
  <c r="CC50" i="9"/>
  <c r="CC52" i="9"/>
  <c r="T5" i="9"/>
  <c r="CC51" i="9"/>
  <c r="V25" i="9"/>
  <c r="AV50" i="6"/>
  <c r="AE53" i="6"/>
  <c r="Z51" i="7"/>
  <c r="Z50" i="7"/>
  <c r="P9" i="8"/>
  <c r="V9" i="8" s="1"/>
  <c r="P19" i="8"/>
  <c r="V19" i="8" s="1"/>
  <c r="P21" i="8"/>
  <c r="V21" i="8" s="1"/>
  <c r="U21" i="8"/>
  <c r="U52" i="8" s="1"/>
  <c r="U53" i="8" s="1"/>
  <c r="V27" i="9"/>
  <c r="Q5" i="10"/>
  <c r="AT51" i="10"/>
  <c r="AT50" i="10"/>
  <c r="AT52" i="10"/>
  <c r="AT53" i="10" s="1"/>
  <c r="AD50" i="7"/>
  <c r="O5" i="7"/>
  <c r="P9" i="7"/>
  <c r="V9" i="7" s="1"/>
  <c r="CC51" i="8"/>
  <c r="BG50" i="10"/>
  <c r="BG52" i="10"/>
  <c r="BG53" i="10" s="1"/>
  <c r="BG49" i="10"/>
  <c r="R5" i="10"/>
  <c r="V20" i="11"/>
  <c r="W53" i="12"/>
  <c r="AT51" i="7"/>
  <c r="P11" i="7"/>
  <c r="V11" i="7" s="1"/>
  <c r="CC52" i="7"/>
  <c r="Z51" i="8"/>
  <c r="N5" i="8"/>
  <c r="Z52" i="8"/>
  <c r="V9" i="9"/>
  <c r="V34" i="9"/>
  <c r="V37" i="9"/>
  <c r="V38" i="9"/>
  <c r="BR49" i="10"/>
  <c r="BR52" i="10"/>
  <c r="BR53" i="10" s="1"/>
  <c r="BR51" i="10"/>
  <c r="S5" i="10"/>
  <c r="BR50" i="10"/>
  <c r="V9" i="10"/>
  <c r="P13" i="10"/>
  <c r="V13" i="10" s="1"/>
  <c r="V15" i="10"/>
  <c r="AD32" i="11"/>
  <c r="AD31" i="11"/>
  <c r="O7" i="11"/>
  <c r="AU52" i="6"/>
  <c r="AU53" i="6" s="1"/>
  <c r="AU51" i="6"/>
  <c r="BR53" i="6"/>
  <c r="AG53" i="6"/>
  <c r="BI53" i="6"/>
  <c r="AD53" i="6"/>
  <c r="AB53" i="6"/>
  <c r="BA53" i="6"/>
  <c r="Z53" i="6"/>
  <c r="R5" i="7"/>
  <c r="BG50" i="7"/>
  <c r="BG52" i="7"/>
  <c r="V28" i="8"/>
  <c r="CC51" i="10"/>
  <c r="CC52" i="10"/>
  <c r="CC53" i="10" s="1"/>
  <c r="CC50" i="10"/>
  <c r="CC49" i="10"/>
  <c r="T5" i="10"/>
  <c r="P7" i="10"/>
  <c r="V7" i="10" s="1"/>
  <c r="AT31" i="11"/>
  <c r="Q7" i="11"/>
  <c r="Q31" i="11" s="1"/>
  <c r="AT34" i="11"/>
  <c r="AT35" i="11" s="1"/>
  <c r="AT32" i="11"/>
  <c r="CB53" i="12"/>
  <c r="AL53" i="12"/>
  <c r="U53" i="12"/>
  <c r="CA53" i="12"/>
  <c r="AK53" i="12"/>
  <c r="BT53" i="12"/>
  <c r="AJ53" i="12"/>
  <c r="BS53" i="12"/>
  <c r="AI53" i="12"/>
  <c r="BR53" i="12"/>
  <c r="AH53" i="12"/>
  <c r="BQ53" i="12"/>
  <c r="AG53" i="12"/>
  <c r="BP53" i="12"/>
  <c r="AF53" i="12"/>
  <c r="BM53" i="12"/>
  <c r="AE53" i="12"/>
  <c r="BH53" i="12"/>
  <c r="BG53" i="12"/>
  <c r="BF53" i="12"/>
  <c r="BD53" i="12"/>
  <c r="BA53" i="12"/>
  <c r="AV53" i="12"/>
  <c r="AU53" i="12"/>
  <c r="AC53" i="12"/>
  <c r="AB53" i="12"/>
  <c r="AA53" i="12"/>
  <c r="Z53" i="12"/>
  <c r="Z51" i="13"/>
  <c r="Z49" i="13"/>
  <c r="BG42" i="6"/>
  <c r="R42" i="6" s="1"/>
  <c r="BR50" i="7"/>
  <c r="AT49" i="7"/>
  <c r="AT49" i="8"/>
  <c r="V15" i="8"/>
  <c r="V35" i="8"/>
  <c r="Z49" i="8"/>
  <c r="N49" i="9"/>
  <c r="P5" i="9"/>
  <c r="N50" i="9"/>
  <c r="AT52" i="9"/>
  <c r="AT53" i="9" s="1"/>
  <c r="V31" i="9"/>
  <c r="T11" i="11"/>
  <c r="V11" i="11" s="1"/>
  <c r="CC32" i="11"/>
  <c r="AD51" i="13"/>
  <c r="AD50" i="13"/>
  <c r="AV51" i="6"/>
  <c r="CC49" i="7"/>
  <c r="CC51" i="7"/>
  <c r="P27" i="7"/>
  <c r="V27" i="7" s="1"/>
  <c r="AT52" i="7"/>
  <c r="BU53" i="7"/>
  <c r="AJ53" i="7"/>
  <c r="BN53" i="7"/>
  <c r="BI53" i="7"/>
  <c r="AC53" i="7"/>
  <c r="BH53" i="7"/>
  <c r="AB53" i="7"/>
  <c r="BG53" i="7"/>
  <c r="AA53" i="7"/>
  <c r="BD53" i="7"/>
  <c r="Z53" i="7"/>
  <c r="BA53" i="7"/>
  <c r="Y53" i="7"/>
  <c r="AV53" i="7"/>
  <c r="X53" i="7"/>
  <c r="AU53" i="7"/>
  <c r="W53" i="7"/>
  <c r="AT53" i="7"/>
  <c r="P13" i="8"/>
  <c r="V13" i="8" s="1"/>
  <c r="V41" i="8"/>
  <c r="BU53" i="9"/>
  <c r="BD53" i="9"/>
  <c r="AL53" i="9"/>
  <c r="BS53" i="9"/>
  <c r="BA53" i="9"/>
  <c r="AH53" i="9"/>
  <c r="CC53" i="9"/>
  <c r="BJ53" i="9"/>
  <c r="AP53" i="9"/>
  <c r="Y53" i="9"/>
  <c r="BY53" i="9"/>
  <c r="BF53" i="9"/>
  <c r="AI53" i="9"/>
  <c r="O53" i="9"/>
  <c r="BX53" i="9"/>
  <c r="BC53" i="9"/>
  <c r="AG53" i="9"/>
  <c r="BW53" i="9"/>
  <c r="BB53" i="9"/>
  <c r="AF53" i="9"/>
  <c r="BV53" i="9"/>
  <c r="AZ53" i="9"/>
  <c r="AE53" i="9"/>
  <c r="BT53" i="9"/>
  <c r="AY53" i="9"/>
  <c r="AD53" i="9"/>
  <c r="AX53" i="9"/>
  <c r="AC53" i="9"/>
  <c r="BQ53" i="9"/>
  <c r="AW53" i="9"/>
  <c r="AB53" i="9"/>
  <c r="BP53" i="9"/>
  <c r="AV53" i="9"/>
  <c r="AA53" i="9"/>
  <c r="BO53" i="9"/>
  <c r="AU53" i="9"/>
  <c r="S13" i="12"/>
  <c r="V13" i="12" s="1"/>
  <c r="BQ52" i="12"/>
  <c r="BQ49" i="12"/>
  <c r="AT52" i="13"/>
  <c r="AT53" i="13" s="1"/>
  <c r="AT49" i="13"/>
  <c r="AT51" i="13"/>
  <c r="AT50" i="7"/>
  <c r="BR51" i="8"/>
  <c r="V11" i="8"/>
  <c r="V22" i="8"/>
  <c r="V13" i="9"/>
  <c r="AJ53" i="9"/>
  <c r="N32" i="11"/>
  <c r="CB51" i="12"/>
  <c r="BG49" i="13"/>
  <c r="BG51" i="13"/>
  <c r="Q53" i="6"/>
  <c r="AT53" i="6"/>
  <c r="Z49" i="7"/>
  <c r="P8" i="8"/>
  <c r="V8" i="8" s="1"/>
  <c r="Z51" i="9"/>
  <c r="N52" i="9"/>
  <c r="N53" i="9" s="1"/>
  <c r="AK53" i="9"/>
  <c r="V18" i="10"/>
  <c r="O34" i="11"/>
  <c r="O35" i="11" s="1"/>
  <c r="O32" i="11"/>
  <c r="O33" i="11"/>
  <c r="O31" i="11"/>
  <c r="S51" i="12"/>
  <c r="BG43" i="6"/>
  <c r="R43" i="6" s="1"/>
  <c r="V43" i="6" s="1"/>
  <c r="P41" i="7"/>
  <c r="V41" i="7" s="1"/>
  <c r="AE53" i="7"/>
  <c r="P20" i="8"/>
  <c r="V20" i="8" s="1"/>
  <c r="Z50" i="8"/>
  <c r="V16" i="9"/>
  <c r="AM53" i="9"/>
  <c r="Z49" i="10"/>
  <c r="P5" i="11"/>
  <c r="N6" i="11"/>
  <c r="P6" i="11" s="1"/>
  <c r="V6" i="11" s="1"/>
  <c r="Z32" i="11"/>
  <c r="O52" i="12"/>
  <c r="O53" i="12" s="1"/>
  <c r="BR52" i="13"/>
  <c r="BR53" i="13" s="1"/>
  <c r="BR50" i="13"/>
  <c r="CC49" i="8"/>
  <c r="O52" i="9"/>
  <c r="P5" i="10"/>
  <c r="N52" i="10"/>
  <c r="N53" i="10" s="1"/>
  <c r="N51" i="10"/>
  <c r="R34" i="11"/>
  <c r="R35" i="11" s="1"/>
  <c r="R32" i="11"/>
  <c r="R33" i="11"/>
  <c r="V29" i="11"/>
  <c r="P29" i="11"/>
  <c r="BR33" i="11"/>
  <c r="CB50" i="12"/>
  <c r="CB52" i="12"/>
  <c r="CB49" i="12"/>
  <c r="T5" i="12"/>
  <c r="V7" i="14"/>
  <c r="BR49" i="7"/>
  <c r="BG51" i="8"/>
  <c r="X53" i="8"/>
  <c r="O50" i="9"/>
  <c r="P14" i="10"/>
  <c r="V14" i="10" s="1"/>
  <c r="S32" i="11"/>
  <c r="S34" i="11"/>
  <c r="S35" i="11" s="1"/>
  <c r="S33" i="11"/>
  <c r="AL53" i="15"/>
  <c r="CB53" i="15"/>
  <c r="AK53" i="15"/>
  <c r="U53" i="15"/>
  <c r="BU53" i="15"/>
  <c r="AJ53" i="15"/>
  <c r="BT53" i="15"/>
  <c r="AI53" i="15"/>
  <c r="AG53" i="15"/>
  <c r="BQ53" i="15"/>
  <c r="AF53" i="15"/>
  <c r="BN53" i="15"/>
  <c r="AE53" i="15"/>
  <c r="BI53" i="15"/>
  <c r="AD53" i="15"/>
  <c r="BH53" i="15"/>
  <c r="AC53" i="15"/>
  <c r="BG53" i="15"/>
  <c r="AB53" i="15"/>
  <c r="BD53" i="15"/>
  <c r="AA53" i="15"/>
  <c r="BA53" i="15"/>
  <c r="AV53" i="15"/>
  <c r="Y53" i="15"/>
  <c r="AU53" i="15"/>
  <c r="X53" i="15"/>
  <c r="AT53" i="15"/>
  <c r="W53" i="15"/>
  <c r="S51" i="16"/>
  <c r="P38" i="8"/>
  <c r="V38" i="8" s="1"/>
  <c r="U52" i="9"/>
  <c r="U53" i="9" s="1"/>
  <c r="U51" i="9"/>
  <c r="BG32" i="11"/>
  <c r="R8" i="11"/>
  <c r="R31" i="11" s="1"/>
  <c r="V19" i="11"/>
  <c r="P19" i="11"/>
  <c r="P25" i="11"/>
  <c r="V25" i="11" s="1"/>
  <c r="P18" i="14"/>
  <c r="V18" i="14" s="1"/>
  <c r="Z53" i="8"/>
  <c r="BT53" i="8"/>
  <c r="O49" i="9"/>
  <c r="AD49" i="10"/>
  <c r="O6" i="10"/>
  <c r="O51" i="10" s="1"/>
  <c r="BG50" i="8"/>
  <c r="BR52" i="8"/>
  <c r="BR53" i="8" s="1"/>
  <c r="AA53" i="8"/>
  <c r="BU53" i="8"/>
  <c r="Z52" i="9"/>
  <c r="Z53" i="9" s="1"/>
  <c r="V15" i="11"/>
  <c r="V21" i="11"/>
  <c r="BR52" i="7"/>
  <c r="BR53" i="7" s="1"/>
  <c r="AB53" i="8"/>
  <c r="CB53" i="8"/>
  <c r="U51" i="10"/>
  <c r="U50" i="10"/>
  <c r="U52" i="10"/>
  <c r="V9" i="11"/>
  <c r="S49" i="12"/>
  <c r="V11" i="12"/>
  <c r="P50" i="13"/>
  <c r="AC53" i="8"/>
  <c r="U50" i="9"/>
  <c r="N49" i="10"/>
  <c r="V24" i="11"/>
  <c r="BF50" i="12"/>
  <c r="R11" i="12"/>
  <c r="BI53" i="8"/>
  <c r="Z50" i="10"/>
  <c r="Z51" i="10"/>
  <c r="CC34" i="11"/>
  <c r="CC35" i="11" s="1"/>
  <c r="U51" i="12"/>
  <c r="AT53" i="8"/>
  <c r="U49" i="9"/>
  <c r="N50" i="10"/>
  <c r="P7" i="11"/>
  <c r="V7" i="11" s="1"/>
  <c r="P16" i="14"/>
  <c r="V16" i="14" s="1"/>
  <c r="AH49" i="15"/>
  <c r="CC50" i="13"/>
  <c r="CC52" i="13"/>
  <c r="CC53" i="13" s="1"/>
  <c r="N51" i="14"/>
  <c r="N50" i="14"/>
  <c r="N52" i="14"/>
  <c r="N49" i="14"/>
  <c r="V27" i="15"/>
  <c r="AD52" i="10"/>
  <c r="AD53" i="10" s="1"/>
  <c r="T5" i="11"/>
  <c r="P26" i="12"/>
  <c r="V26" i="12" s="1"/>
  <c r="P49" i="13"/>
  <c r="P51" i="13"/>
  <c r="V5" i="13"/>
  <c r="O49" i="14"/>
  <c r="O50" i="14"/>
  <c r="O52" i="14"/>
  <c r="O51" i="14"/>
  <c r="U50" i="15"/>
  <c r="Z33" i="11"/>
  <c r="N50" i="12"/>
  <c r="Z50" i="13"/>
  <c r="P11" i="14"/>
  <c r="V11" i="14" s="1"/>
  <c r="BR51" i="14"/>
  <c r="P10" i="15"/>
  <c r="V10" i="15" s="1"/>
  <c r="AD34" i="11"/>
  <c r="AD35" i="11" s="1"/>
  <c r="BG31" i="11"/>
  <c r="O51" i="12"/>
  <c r="O50" i="12"/>
  <c r="V16" i="12"/>
  <c r="AD52" i="13"/>
  <c r="AD53" i="13" s="1"/>
  <c r="O10" i="15"/>
  <c r="AD52" i="15"/>
  <c r="AD49" i="15"/>
  <c r="O51" i="17"/>
  <c r="AT33" i="11"/>
  <c r="P5" i="12"/>
  <c r="P34" i="12"/>
  <c r="V34" i="12" s="1"/>
  <c r="N49" i="12"/>
  <c r="AH49" i="14"/>
  <c r="AH50" i="14"/>
  <c r="AH52" i="14"/>
  <c r="AH51" i="14"/>
  <c r="U5" i="14"/>
  <c r="P5" i="14"/>
  <c r="O49" i="17"/>
  <c r="AU53" i="10"/>
  <c r="Q50" i="12"/>
  <c r="Q52" i="12"/>
  <c r="Q53" i="12" s="1"/>
  <c r="N8" i="12"/>
  <c r="P8" i="12" s="1"/>
  <c r="V8" i="12" s="1"/>
  <c r="Z51" i="12"/>
  <c r="O49" i="12"/>
  <c r="Z50" i="12"/>
  <c r="AT50" i="13"/>
  <c r="CC49" i="13"/>
  <c r="AT50" i="14"/>
  <c r="AT52" i="14"/>
  <c r="AT53" i="14" s="1"/>
  <c r="AT49" i="14"/>
  <c r="AT51" i="14"/>
  <c r="Q5" i="14"/>
  <c r="Q49" i="17"/>
  <c r="BR34" i="11"/>
  <c r="BR35" i="11" s="1"/>
  <c r="BR32" i="11"/>
  <c r="P28" i="11"/>
  <c r="V32" i="12"/>
  <c r="BG50" i="13"/>
  <c r="V16" i="13"/>
  <c r="BG50" i="14"/>
  <c r="BG52" i="14"/>
  <c r="BG49" i="14"/>
  <c r="BG51" i="14"/>
  <c r="R5" i="14"/>
  <c r="U51" i="15"/>
  <c r="P15" i="16"/>
  <c r="V15" i="16" s="1"/>
  <c r="CC33" i="11"/>
  <c r="V13" i="11"/>
  <c r="S50" i="12"/>
  <c r="S52" i="12"/>
  <c r="S53" i="12" s="1"/>
  <c r="U49" i="12"/>
  <c r="BQ50" i="12"/>
  <c r="P30" i="12"/>
  <c r="V30" i="12" s="1"/>
  <c r="Q49" i="12"/>
  <c r="AD52" i="12"/>
  <c r="AD53" i="12" s="1"/>
  <c r="BR49" i="13"/>
  <c r="BR49" i="14"/>
  <c r="BR50" i="14"/>
  <c r="BR52" i="14"/>
  <c r="S5" i="14"/>
  <c r="P27" i="14"/>
  <c r="V27" i="14" s="1"/>
  <c r="V39" i="14"/>
  <c r="Z49" i="14"/>
  <c r="BG50" i="16"/>
  <c r="U51" i="17"/>
  <c r="V18" i="12"/>
  <c r="CC50" i="14"/>
  <c r="CC52" i="14"/>
  <c r="CC53" i="14" s="1"/>
  <c r="CC49" i="14"/>
  <c r="CC51" i="14"/>
  <c r="T5" i="14"/>
  <c r="Z52" i="14"/>
  <c r="V12" i="14"/>
  <c r="V14" i="14"/>
  <c r="V41" i="14"/>
  <c r="V9" i="16"/>
  <c r="U50" i="12"/>
  <c r="AD50" i="12"/>
  <c r="V6" i="14"/>
  <c r="V20" i="14"/>
  <c r="CC49" i="16"/>
  <c r="V44" i="16"/>
  <c r="BR31" i="11"/>
  <c r="Z52" i="12"/>
  <c r="BF51" i="12"/>
  <c r="CC51" i="13"/>
  <c r="P10" i="14"/>
  <c r="V10" i="14" s="1"/>
  <c r="BG52" i="15"/>
  <c r="V34" i="16"/>
  <c r="Z50" i="17"/>
  <c r="Z49" i="17"/>
  <c r="Z51" i="17"/>
  <c r="N5" i="17"/>
  <c r="BR49" i="15"/>
  <c r="V27" i="16"/>
  <c r="V42" i="16"/>
  <c r="P43" i="16"/>
  <c r="V43" i="16" s="1"/>
  <c r="AD52" i="17"/>
  <c r="AD53" i="17" s="1"/>
  <c r="V7" i="17"/>
  <c r="V28" i="17"/>
  <c r="BG34" i="11"/>
  <c r="BG35" i="11" s="1"/>
  <c r="U52" i="12"/>
  <c r="CC50" i="15"/>
  <c r="V28" i="15"/>
  <c r="P22" i="16"/>
  <c r="V22" i="16" s="1"/>
  <c r="AT49" i="16"/>
  <c r="AT50" i="17"/>
  <c r="U35" i="17"/>
  <c r="P35" i="17"/>
  <c r="V35" i="17" s="1"/>
  <c r="AT52" i="12"/>
  <c r="AT53" i="12" s="1"/>
  <c r="AD49" i="13"/>
  <c r="V37" i="14"/>
  <c r="V6" i="15"/>
  <c r="V11" i="15"/>
  <c r="V33" i="15"/>
  <c r="V13" i="16"/>
  <c r="V14" i="16"/>
  <c r="BG50" i="17"/>
  <c r="Z49" i="12"/>
  <c r="AD51" i="12"/>
  <c r="BR51" i="13"/>
  <c r="Z52" i="13"/>
  <c r="Z53" i="13" s="1"/>
  <c r="V26" i="15"/>
  <c r="V38" i="16"/>
  <c r="BR49" i="17"/>
  <c r="P11" i="17"/>
  <c r="V11" i="17" s="1"/>
  <c r="P14" i="17"/>
  <c r="V14" i="17" s="1"/>
  <c r="U53" i="10"/>
  <c r="AK53" i="10"/>
  <c r="CB53" i="10"/>
  <c r="Z31" i="11"/>
  <c r="AH51" i="13"/>
  <c r="V9" i="15"/>
  <c r="V20" i="15"/>
  <c r="S49" i="16"/>
  <c r="S50" i="16"/>
  <c r="S52" i="16"/>
  <c r="V7" i="16"/>
  <c r="P16" i="16"/>
  <c r="V16" i="16" s="1"/>
  <c r="V33" i="16"/>
  <c r="P41" i="16"/>
  <c r="V41" i="16" s="1"/>
  <c r="CC50" i="17"/>
  <c r="T5" i="17"/>
  <c r="CC52" i="17"/>
  <c r="CC53" i="17" s="1"/>
  <c r="CC49" i="17"/>
  <c r="CC51" i="17"/>
  <c r="V20" i="17"/>
  <c r="V41" i="17"/>
  <c r="BR51" i="17"/>
  <c r="BF49" i="12"/>
  <c r="BG52" i="13"/>
  <c r="BG53" i="13" s="1"/>
  <c r="V22" i="15"/>
  <c r="AT50" i="15"/>
  <c r="U49" i="16"/>
  <c r="P21" i="16"/>
  <c r="V21" i="16" s="1"/>
  <c r="P16" i="17"/>
  <c r="V16" i="17" s="1"/>
  <c r="P18" i="17"/>
  <c r="V18" i="17" s="1"/>
  <c r="P27" i="17"/>
  <c r="V27" i="17" s="1"/>
  <c r="P30" i="17"/>
  <c r="V30" i="17" s="1"/>
  <c r="X35" i="11"/>
  <c r="AU35" i="11"/>
  <c r="Z51" i="14"/>
  <c r="Z50" i="14"/>
  <c r="P23" i="15"/>
  <c r="V23" i="15" s="1"/>
  <c r="Z50" i="16"/>
  <c r="P29" i="17"/>
  <c r="V29" i="17" s="1"/>
  <c r="P36" i="17"/>
  <c r="V36" i="17" s="1"/>
  <c r="V44" i="17"/>
  <c r="X53" i="10"/>
  <c r="Y35" i="11"/>
  <c r="AD51" i="14"/>
  <c r="AD49" i="14"/>
  <c r="AD50" i="14"/>
  <c r="AD52" i="14"/>
  <c r="AD53" i="14" s="1"/>
  <c r="O49" i="15"/>
  <c r="O51" i="15"/>
  <c r="O50" i="15"/>
  <c r="O52" i="15"/>
  <c r="O53" i="15" s="1"/>
  <c r="AT51" i="16"/>
  <c r="Q5" i="16"/>
  <c r="AT50" i="16"/>
  <c r="AT52" i="16"/>
  <c r="AT53" i="16" s="1"/>
  <c r="P32" i="17"/>
  <c r="V32" i="17" s="1"/>
  <c r="P34" i="17"/>
  <c r="V34" i="17" s="1"/>
  <c r="X53" i="17"/>
  <c r="AU53" i="17"/>
  <c r="S49" i="15"/>
  <c r="CC51" i="15"/>
  <c r="O50" i="16"/>
  <c r="BR50" i="16"/>
  <c r="Z51" i="16"/>
  <c r="U49" i="17"/>
  <c r="AD50" i="17"/>
  <c r="AT51" i="17"/>
  <c r="Y53" i="17"/>
  <c r="AV53" i="17"/>
  <c r="AK53" i="14"/>
  <c r="CB53" i="14"/>
  <c r="U49" i="15"/>
  <c r="AD50" i="15"/>
  <c r="AT51" i="15"/>
  <c r="AH50" i="16"/>
  <c r="O52" i="17"/>
  <c r="O53" i="17" s="1"/>
  <c r="BR52" i="17"/>
  <c r="BR53" i="17" s="1"/>
  <c r="Z53" i="17"/>
  <c r="BA53" i="17"/>
  <c r="CC49" i="15"/>
  <c r="BR52" i="15"/>
  <c r="BR53" i="15" s="1"/>
  <c r="Z49" i="16"/>
  <c r="BG51" i="16"/>
  <c r="U52" i="16"/>
  <c r="AT49" i="17"/>
  <c r="AH52" i="17"/>
  <c r="AA53" i="17"/>
  <c r="BD53" i="17"/>
  <c r="AT49" i="15"/>
  <c r="AH52" i="15"/>
  <c r="AH53" i="15" s="1"/>
  <c r="CC52" i="16"/>
  <c r="CC53" i="16" s="1"/>
  <c r="O50" i="17"/>
  <c r="BR50" i="17"/>
  <c r="Q52" i="17"/>
  <c r="Q53" i="17" s="1"/>
  <c r="AB53" i="17"/>
  <c r="BG53" i="17"/>
  <c r="X53" i="14"/>
  <c r="AU53" i="14"/>
  <c r="BR50" i="15"/>
  <c r="Z51" i="15"/>
  <c r="Q52" i="15"/>
  <c r="Q53" i="15" s="1"/>
  <c r="O6" i="16"/>
  <c r="O52" i="16" s="1"/>
  <c r="O53" i="16" s="1"/>
  <c r="BG49" i="16"/>
  <c r="U50" i="16"/>
  <c r="AD51" i="16"/>
  <c r="BQ53" i="16"/>
  <c r="AH50" i="17"/>
  <c r="AC53" i="17"/>
  <c r="BH53" i="17"/>
  <c r="Y53" i="14"/>
  <c r="AV53" i="14"/>
  <c r="AH50" i="15"/>
  <c r="S52" i="15"/>
  <c r="S53" i="15" s="1"/>
  <c r="N5" i="16"/>
  <c r="P6" i="16"/>
  <c r="V6" i="16" s="1"/>
  <c r="CC50" i="16"/>
  <c r="AG53" i="16"/>
  <c r="BR53" i="16"/>
  <c r="Q50" i="17"/>
  <c r="BG51" i="17"/>
  <c r="U52" i="17"/>
  <c r="BI53" i="17"/>
  <c r="Z53" i="14"/>
  <c r="BA53" i="14"/>
  <c r="Z49" i="15"/>
  <c r="Q50" i="15"/>
  <c r="BG51" i="15"/>
  <c r="U52" i="15"/>
  <c r="AD49" i="16"/>
  <c r="AH53" i="16"/>
  <c r="BS53" i="16"/>
  <c r="S5" i="17"/>
  <c r="AE53" i="17"/>
  <c r="BN53" i="17"/>
  <c r="AA53" i="14"/>
  <c r="BD53" i="14"/>
  <c r="S50" i="15"/>
  <c r="CC52" i="15"/>
  <c r="CC53" i="15" s="1"/>
  <c r="O51" i="16"/>
  <c r="BR51" i="16"/>
  <c r="Z52" i="16"/>
  <c r="Z53" i="16" s="1"/>
  <c r="AI53" i="16"/>
  <c r="BT53" i="16"/>
  <c r="BG49" i="17"/>
  <c r="U50" i="17"/>
  <c r="AD51" i="17"/>
  <c r="AT52" i="17"/>
  <c r="AT53" i="17" s="1"/>
  <c r="AF53" i="17"/>
  <c r="BQ53" i="17"/>
  <c r="AB53" i="14"/>
  <c r="BG53" i="14"/>
  <c r="BG49" i="15"/>
  <c r="P25" i="16"/>
  <c r="V25" i="16" s="1"/>
  <c r="S53" i="16"/>
  <c r="AJ53" i="16"/>
  <c r="BU53" i="16"/>
  <c r="AG53" i="17"/>
  <c r="AC53" i="14"/>
  <c r="BH53" i="14"/>
  <c r="N5" i="15"/>
  <c r="R5" i="16"/>
  <c r="O49" i="16"/>
  <c r="BR49" i="16"/>
  <c r="BG52" i="16"/>
  <c r="BG53" i="16" s="1"/>
  <c r="U53" i="16"/>
  <c r="AK53" i="16"/>
  <c r="CB53" i="16"/>
  <c r="AD49" i="17"/>
  <c r="AH53" i="17"/>
  <c r="BS53" i="17"/>
  <c r="AE53" i="14"/>
  <c r="BN53" i="14"/>
  <c r="BR51" i="15"/>
  <c r="Z52" i="15"/>
  <c r="Z53" i="15" s="1"/>
  <c r="T5" i="16"/>
  <c r="U51" i="16"/>
  <c r="AD52" i="16"/>
  <c r="AD53" i="16" s="1"/>
  <c r="P13" i="17"/>
  <c r="V13" i="17" s="1"/>
  <c r="AH51" i="17"/>
  <c r="AJ53" i="17"/>
  <c r="BU53" i="17"/>
  <c r="N53" i="14"/>
  <c r="AF53" i="14"/>
  <c r="BQ53" i="14"/>
  <c r="AH51" i="15"/>
  <c r="CC51" i="16"/>
  <c r="X53" i="16"/>
  <c r="AU53" i="16"/>
  <c r="Q51" i="17"/>
  <c r="BG52" i="17"/>
  <c r="U53" i="17"/>
  <c r="AK53" i="17"/>
  <c r="CB53" i="17"/>
  <c r="O53" i="14"/>
  <c r="AG53" i="14"/>
  <c r="BR53" i="14"/>
  <c r="R5" i="15"/>
  <c r="Y53" i="16"/>
  <c r="AL53" i="17"/>
  <c r="AH53" i="14"/>
  <c r="Q49" i="3" l="1"/>
  <c r="Q51" i="3"/>
  <c r="Q50" i="3"/>
  <c r="Q52" i="3"/>
  <c r="Q53" i="3" s="1"/>
  <c r="Q50" i="9"/>
  <c r="S50" i="9"/>
  <c r="S49" i="9"/>
  <c r="S51" i="9"/>
  <c r="S52" i="9"/>
  <c r="S53" i="9" s="1"/>
  <c r="Q52" i="8"/>
  <c r="Q53" i="8" s="1"/>
  <c r="BG49" i="6"/>
  <c r="S50" i="4"/>
  <c r="Q52" i="4"/>
  <c r="Q53" i="4" s="1"/>
  <c r="N51" i="4"/>
  <c r="N50" i="4"/>
  <c r="N52" i="4"/>
  <c r="N53" i="4" s="1"/>
  <c r="P5" i="4"/>
  <c r="N49" i="4"/>
  <c r="N49" i="17"/>
  <c r="N51" i="17"/>
  <c r="P5" i="17"/>
  <c r="N50" i="17"/>
  <c r="N52" i="17"/>
  <c r="N53" i="17" s="1"/>
  <c r="T32" i="11"/>
  <c r="T34" i="11"/>
  <c r="T35" i="11" s="1"/>
  <c r="T33" i="11"/>
  <c r="T31" i="11"/>
  <c r="Q51" i="8"/>
  <c r="V7" i="4"/>
  <c r="Q50" i="4"/>
  <c r="R49" i="9"/>
  <c r="R50" i="9"/>
  <c r="R51" i="9"/>
  <c r="R52" i="9"/>
  <c r="R53" i="9" s="1"/>
  <c r="V5" i="10"/>
  <c r="S50" i="14"/>
  <c r="S52" i="14"/>
  <c r="S53" i="14" s="1"/>
  <c r="S51" i="14"/>
  <c r="S49" i="14"/>
  <c r="N33" i="11"/>
  <c r="N50" i="6"/>
  <c r="N49" i="6"/>
  <c r="N52" i="6"/>
  <c r="N53" i="6" s="1"/>
  <c r="N51" i="6"/>
  <c r="P5" i="6"/>
  <c r="Q49" i="8"/>
  <c r="N51" i="1"/>
  <c r="P5" i="1"/>
  <c r="N50" i="1"/>
  <c r="N49" i="1"/>
  <c r="N52" i="1"/>
  <c r="N53" i="1" s="1"/>
  <c r="BG52" i="6"/>
  <c r="BG53" i="6" s="1"/>
  <c r="BG53" i="1"/>
  <c r="R53" i="1" s="1"/>
  <c r="R52" i="1"/>
  <c r="V12" i="1"/>
  <c r="Q49" i="4"/>
  <c r="N31" i="11"/>
  <c r="S52" i="8"/>
  <c r="S53" i="8" s="1"/>
  <c r="Q51" i="4"/>
  <c r="BG50" i="6"/>
  <c r="N50" i="3"/>
  <c r="V5" i="9"/>
  <c r="P49" i="9"/>
  <c r="P50" i="9"/>
  <c r="P52" i="9"/>
  <c r="P53" i="9" s="1"/>
  <c r="P51" i="9"/>
  <c r="U51" i="8"/>
  <c r="S50" i="8"/>
  <c r="N49" i="2"/>
  <c r="P5" i="2"/>
  <c r="N52" i="2"/>
  <c r="N53" i="2" s="1"/>
  <c r="N50" i="2"/>
  <c r="N51" i="2"/>
  <c r="BG51" i="6"/>
  <c r="O50" i="4"/>
  <c r="O52" i="4"/>
  <c r="O53" i="4" s="1"/>
  <c r="O51" i="4"/>
  <c r="O49" i="4"/>
  <c r="N51" i="3"/>
  <c r="P49" i="14"/>
  <c r="P50" i="14"/>
  <c r="P52" i="14"/>
  <c r="P53" i="14" s="1"/>
  <c r="P51" i="14"/>
  <c r="V5" i="14"/>
  <c r="S49" i="6"/>
  <c r="S52" i="6"/>
  <c r="S53" i="6" s="1"/>
  <c r="S51" i="6"/>
  <c r="S50" i="6"/>
  <c r="N49" i="15"/>
  <c r="P5" i="15"/>
  <c r="N50" i="15"/>
  <c r="N52" i="15"/>
  <c r="N53" i="15" s="1"/>
  <c r="N51" i="15"/>
  <c r="S51" i="17"/>
  <c r="S50" i="17"/>
  <c r="S52" i="17"/>
  <c r="S53" i="17" s="1"/>
  <c r="S49" i="17"/>
  <c r="P50" i="12"/>
  <c r="V5" i="12"/>
  <c r="P49" i="12"/>
  <c r="P52" i="12"/>
  <c r="P53" i="12" s="1"/>
  <c r="P51" i="12"/>
  <c r="N34" i="11"/>
  <c r="N35" i="11" s="1"/>
  <c r="O50" i="7"/>
  <c r="O52" i="7"/>
  <c r="O53" i="7" s="1"/>
  <c r="O49" i="7"/>
  <c r="O51" i="7"/>
  <c r="U52" i="7"/>
  <c r="U53" i="7" s="1"/>
  <c r="U50" i="8"/>
  <c r="S49" i="8"/>
  <c r="Q52" i="9"/>
  <c r="Q53" i="9" s="1"/>
  <c r="P51" i="5"/>
  <c r="P50" i="5"/>
  <c r="P49" i="5"/>
  <c r="V5" i="5"/>
  <c r="P52" i="5"/>
  <c r="P53" i="5" s="1"/>
  <c r="N51" i="12"/>
  <c r="P34" i="11"/>
  <c r="P35" i="11" s="1"/>
  <c r="P32" i="11"/>
  <c r="V5" i="11"/>
  <c r="P33" i="11"/>
  <c r="P31" i="11"/>
  <c r="U50" i="7"/>
  <c r="U49" i="8"/>
  <c r="Q51" i="9"/>
  <c r="T51" i="9"/>
  <c r="T49" i="9"/>
  <c r="T50" i="9"/>
  <c r="T52" i="9"/>
  <c r="T53" i="9" s="1"/>
  <c r="Q33" i="11"/>
  <c r="U51" i="7"/>
  <c r="N52" i="12"/>
  <c r="N53" i="12" s="1"/>
  <c r="O49" i="8"/>
  <c r="O50" i="8"/>
  <c r="O51" i="8"/>
  <c r="O52" i="8"/>
  <c r="O53" i="8" s="1"/>
  <c r="V8" i="9"/>
  <c r="V50" i="13"/>
  <c r="V52" i="13"/>
  <c r="V53" i="13" s="1"/>
  <c r="V49" i="13"/>
  <c r="V51" i="13"/>
  <c r="V8" i="11"/>
  <c r="P5" i="8"/>
  <c r="N49" i="8"/>
  <c r="N50" i="8"/>
  <c r="N52" i="8"/>
  <c r="N53" i="8" s="1"/>
  <c r="N51" i="8"/>
  <c r="Q32" i="11"/>
  <c r="P5" i="7"/>
  <c r="O51" i="1"/>
  <c r="Q52" i="14"/>
  <c r="Q53" i="14" s="1"/>
  <c r="Q51" i="14"/>
  <c r="Q49" i="14"/>
  <c r="Q50" i="14"/>
  <c r="P6" i="10"/>
  <c r="V6" i="10" s="1"/>
  <c r="O50" i="10"/>
  <c r="O52" i="10"/>
  <c r="O53" i="10" s="1"/>
  <c r="Q34" i="11"/>
  <c r="Q35" i="11" s="1"/>
  <c r="P52" i="3"/>
  <c r="P53" i="3" s="1"/>
  <c r="P49" i="3"/>
  <c r="V5" i="3"/>
  <c r="P51" i="3"/>
  <c r="P50" i="3"/>
  <c r="O52" i="2"/>
  <c r="O53" i="2" s="1"/>
  <c r="O51" i="2"/>
  <c r="O50" i="2"/>
  <c r="O49" i="2"/>
  <c r="U50" i="14"/>
  <c r="U51" i="14"/>
  <c r="U52" i="14"/>
  <c r="U53" i="14" s="1"/>
  <c r="U49" i="14"/>
  <c r="S49" i="10"/>
  <c r="S52" i="10"/>
  <c r="S53" i="10" s="1"/>
  <c r="S51" i="10"/>
  <c r="S50" i="10"/>
  <c r="Q49" i="16"/>
  <c r="Q51" i="16"/>
  <c r="Q50" i="16"/>
  <c r="Q52" i="16"/>
  <c r="Q53" i="16" s="1"/>
  <c r="N52" i="16"/>
  <c r="N53" i="16" s="1"/>
  <c r="N49" i="16"/>
  <c r="P5" i="16"/>
  <c r="N51" i="16"/>
  <c r="N50" i="16"/>
  <c r="O49" i="10"/>
  <c r="Q51" i="10"/>
  <c r="Q52" i="10"/>
  <c r="Q53" i="10" s="1"/>
  <c r="Q50" i="10"/>
  <c r="Q49" i="10"/>
  <c r="P49" i="15" l="1"/>
  <c r="P51" i="15"/>
  <c r="P50" i="15"/>
  <c r="P52" i="15"/>
  <c r="P53" i="15" s="1"/>
  <c r="V5" i="15"/>
  <c r="V50" i="14"/>
  <c r="V52" i="14"/>
  <c r="V53" i="14" s="1"/>
  <c r="V51" i="14"/>
  <c r="V49" i="14"/>
  <c r="V5" i="16"/>
  <c r="P51" i="16"/>
  <c r="P50" i="16"/>
  <c r="P52" i="16"/>
  <c r="P53" i="16" s="1"/>
  <c r="P49" i="16"/>
  <c r="P49" i="10"/>
  <c r="P49" i="17"/>
  <c r="P51" i="17"/>
  <c r="V5" i="17"/>
  <c r="P50" i="17"/>
  <c r="P52" i="17"/>
  <c r="P53" i="17" s="1"/>
  <c r="V33" i="11"/>
  <c r="V34" i="11"/>
  <c r="V35" i="11" s="1"/>
  <c r="V31" i="11"/>
  <c r="V32" i="11"/>
  <c r="V50" i="12"/>
  <c r="V52" i="12"/>
  <c r="V53" i="12" s="1"/>
  <c r="V49" i="12"/>
  <c r="V51" i="12"/>
  <c r="P52" i="10"/>
  <c r="P53" i="10" s="1"/>
  <c r="P50" i="10"/>
  <c r="P52" i="2"/>
  <c r="P53" i="2" s="1"/>
  <c r="P49" i="2"/>
  <c r="P51" i="2"/>
  <c r="P50" i="2"/>
  <c r="V5" i="2"/>
  <c r="P52" i="7"/>
  <c r="P53" i="7" s="1"/>
  <c r="P51" i="7"/>
  <c r="P50" i="7"/>
  <c r="P49" i="7"/>
  <c r="V5" i="7"/>
  <c r="P49" i="1"/>
  <c r="P51" i="1"/>
  <c r="P52" i="1"/>
  <c r="P53" i="1" s="1"/>
  <c r="V5" i="1"/>
  <c r="P50" i="1"/>
  <c r="P49" i="8"/>
  <c r="P50" i="8"/>
  <c r="P51" i="8"/>
  <c r="P52" i="8"/>
  <c r="P53" i="8" s="1"/>
  <c r="V5" i="8"/>
  <c r="P51" i="10"/>
  <c r="V49" i="5"/>
  <c r="V52" i="5"/>
  <c r="V53" i="5" s="1"/>
  <c r="V51" i="5"/>
  <c r="V50" i="5"/>
  <c r="V51" i="10"/>
  <c r="V50" i="10"/>
  <c r="V52" i="10"/>
  <c r="V53" i="10" s="1"/>
  <c r="V49" i="10"/>
  <c r="V49" i="3"/>
  <c r="V51" i="3"/>
  <c r="V50" i="3"/>
  <c r="V52" i="3"/>
  <c r="V53" i="3" s="1"/>
  <c r="V50" i="9"/>
  <c r="V51" i="9"/>
  <c r="V52" i="9"/>
  <c r="V53" i="9" s="1"/>
  <c r="V49" i="9"/>
  <c r="P49" i="6"/>
  <c r="P52" i="6"/>
  <c r="P53" i="6" s="1"/>
  <c r="V5" i="6"/>
  <c r="P51" i="6"/>
  <c r="P50" i="6"/>
  <c r="P49" i="4"/>
  <c r="P50" i="4"/>
  <c r="P52" i="4"/>
  <c r="P53" i="4" s="1"/>
  <c r="V5" i="4"/>
  <c r="P51" i="4"/>
  <c r="V50" i="15" l="1"/>
  <c r="V52" i="15"/>
  <c r="V53" i="15" s="1"/>
  <c r="V49" i="15"/>
  <c r="V51" i="15"/>
  <c r="V50" i="4"/>
  <c r="V52" i="4"/>
  <c r="V53" i="4" s="1"/>
  <c r="V49" i="4"/>
  <c r="V51" i="4"/>
  <c r="V49" i="16"/>
  <c r="V51" i="16"/>
  <c r="V50" i="16"/>
  <c r="V52" i="16"/>
  <c r="V53" i="16" s="1"/>
  <c r="V49" i="7"/>
  <c r="V51" i="7"/>
  <c r="V50" i="7"/>
  <c r="V52" i="7"/>
  <c r="V53" i="7" s="1"/>
  <c r="V52" i="2"/>
  <c r="V53" i="2" s="1"/>
  <c r="V51" i="2"/>
  <c r="V50" i="2"/>
  <c r="V49" i="2"/>
  <c r="V52" i="1"/>
  <c r="V53" i="1" s="1"/>
  <c r="V50" i="1"/>
  <c r="V51" i="1"/>
  <c r="V49" i="1"/>
  <c r="V50" i="6"/>
  <c r="V49" i="6"/>
  <c r="V52" i="6"/>
  <c r="V53" i="6" s="1"/>
  <c r="V51" i="6"/>
  <c r="V50" i="17"/>
  <c r="V52" i="17"/>
  <c r="V53" i="17" s="1"/>
  <c r="V49" i="17"/>
  <c r="V51" i="17"/>
  <c r="V49" i="8"/>
  <c r="V50" i="8"/>
  <c r="V51" i="8"/>
  <c r="V52" i="8"/>
  <c r="V5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P9" authorId="0" shapeId="0" xr:uid="{00000000-0006-0000-0100-000001000000}">
      <text>
        <r>
          <rPr>
            <sz val="10"/>
            <color rgb="FF000000"/>
            <rFont val="Arial"/>
          </rPr>
          <t>======
ID#AAAAU2q74jM
    (2022-01-29 01:12:49)
No se encuentra tarea en Aula.</t>
        </r>
      </text>
    </comment>
    <comment ref="BQ11" authorId="0" shapeId="0" xr:uid="{00000000-0006-0000-0100-000002000000}">
      <text>
        <r>
          <rPr>
            <sz val="10"/>
            <color rgb="FF000000"/>
            <rFont val="Arial"/>
          </rPr>
          <t>======
ID#AAAAU2q74cs
    (2022-01-29 01:12:49)
No se encuentra tarea en Aula.</t>
        </r>
      </text>
    </comment>
    <comment ref="BO13" authorId="0" shapeId="0" xr:uid="{00000000-0006-0000-0100-000003000000}">
      <text>
        <r>
          <rPr>
            <sz val="10"/>
            <color rgb="FF000000"/>
            <rFont val="Arial"/>
          </rPr>
          <t>======
ID#AAAAU2q74fk
    (2022-01-29 01:12:49)
No se encuentra tarea en Aula.</t>
        </r>
      </text>
    </comment>
    <comment ref="BP13" authorId="0" shapeId="0" xr:uid="{00000000-0006-0000-0100-000004000000}">
      <text>
        <r>
          <rPr>
            <sz val="10"/>
            <color rgb="FF000000"/>
            <rFont val="Arial"/>
          </rPr>
          <t>======
ID#AAAAU2q74dk
    (2022-01-29 01:12:49)
No se encuentra tarea en Aula.</t>
        </r>
      </text>
    </comment>
    <comment ref="BQ13" authorId="0" shapeId="0" xr:uid="{00000000-0006-0000-0100-000005000000}">
      <text>
        <r>
          <rPr>
            <sz val="10"/>
            <color rgb="FF000000"/>
            <rFont val="Arial"/>
          </rPr>
          <t>======
ID#AAAAU2q74i0
    (2022-01-29 01:12:49)
No se encuentra tarea en Aula.</t>
        </r>
      </text>
    </comment>
    <comment ref="BO14" authorId="0" shapeId="0" xr:uid="{00000000-0006-0000-0100-000006000000}">
      <text>
        <r>
          <rPr>
            <sz val="10"/>
            <color rgb="FF000000"/>
            <rFont val="Arial"/>
          </rPr>
          <t>======
ID#AAAAU2q74cg
    (2022-01-29 01:12:49)
No se encuentra tarea en Aula.</t>
        </r>
      </text>
    </comment>
    <comment ref="BP14" authorId="0" shapeId="0" xr:uid="{00000000-0006-0000-0100-000007000000}">
      <text>
        <r>
          <rPr>
            <sz val="10"/>
            <color rgb="FF000000"/>
            <rFont val="Arial"/>
          </rPr>
          <t>======
ID#AAAAU2q74e8
    (2022-01-29 01:12:49)
No se encuentra tarea en Aula.</t>
        </r>
      </text>
    </comment>
    <comment ref="BQ14" authorId="0" shapeId="0" xr:uid="{00000000-0006-0000-0100-000008000000}">
      <text>
        <r>
          <rPr>
            <sz val="10"/>
            <color rgb="FF000000"/>
            <rFont val="Arial"/>
          </rPr>
          <t>======
ID#AAAAU2q74kM
    (2022-01-29 01:12:49)
No se encuentra tarea en Aula.</t>
        </r>
      </text>
    </comment>
    <comment ref="BO15" authorId="0" shapeId="0" xr:uid="{00000000-0006-0000-0100-000009000000}">
      <text>
        <r>
          <rPr>
            <sz val="10"/>
            <color rgb="FF000000"/>
            <rFont val="Arial"/>
          </rPr>
          <t>======
ID#AAAAU2q74fA
    (2022-01-29 01:12:49)
No se encuentra tarea en Aula.</t>
        </r>
      </text>
    </comment>
    <comment ref="BP15" authorId="0" shapeId="0" xr:uid="{00000000-0006-0000-0100-00000A000000}">
      <text>
        <r>
          <rPr>
            <sz val="10"/>
            <color rgb="FF000000"/>
            <rFont val="Arial"/>
          </rPr>
          <t>======
ID#AAAAU2q74as
    (2022-01-29 01:12:49)
No se encuentra tarea en Aula.</t>
        </r>
      </text>
    </comment>
    <comment ref="BQ15" authorId="0" shapeId="0" xr:uid="{00000000-0006-0000-0100-00000B000000}">
      <text>
        <r>
          <rPr>
            <sz val="10"/>
            <color rgb="FF000000"/>
            <rFont val="Arial"/>
          </rPr>
          <t>======
ID#AAAAU2q74d4
    (2022-01-29 01:12:49)
No se encuentra tarea en Aula.</t>
        </r>
      </text>
    </comment>
    <comment ref="BO23" authorId="0" shapeId="0" xr:uid="{00000000-0006-0000-0100-00000C000000}">
      <text>
        <r>
          <rPr>
            <sz val="10"/>
            <color rgb="FF000000"/>
            <rFont val="Arial"/>
          </rPr>
          <t>======
ID#AAAAU2q74lM
    (2022-01-29 01:12:49)
No se encuentra tarea en Aula.</t>
        </r>
      </text>
    </comment>
    <comment ref="BP23" authorId="0" shapeId="0" xr:uid="{00000000-0006-0000-0100-00000D000000}">
      <text>
        <r>
          <rPr>
            <sz val="10"/>
            <color rgb="FF000000"/>
            <rFont val="Arial"/>
          </rPr>
          <t>======
ID#AAAAU2q74fg
    (2022-01-29 01:12:49)
No se encuentra tarea en Aula.</t>
        </r>
      </text>
    </comment>
    <comment ref="BQ23" authorId="0" shapeId="0" xr:uid="{00000000-0006-0000-0100-00000E000000}">
      <text>
        <r>
          <rPr>
            <sz val="10"/>
            <color rgb="FF000000"/>
            <rFont val="Arial"/>
          </rPr>
          <t>======
ID#AAAAU2q74ck
    (2022-01-29 01:12:49)
No se encuentra tarea en Aula.</t>
        </r>
      </text>
    </comment>
    <comment ref="BO26" authorId="0" shapeId="0" xr:uid="{00000000-0006-0000-0100-00000F000000}">
      <text>
        <r>
          <rPr>
            <sz val="10"/>
            <color rgb="FF000000"/>
            <rFont val="Arial"/>
          </rPr>
          <t>======
ID#AAAAU2q74gA
    (2022-01-29 01:12:49)
No se encuentra tarea en Aula.</t>
        </r>
      </text>
    </comment>
    <comment ref="BP26" authorId="0" shapeId="0" xr:uid="{00000000-0006-0000-0100-000010000000}">
      <text>
        <r>
          <rPr>
            <sz val="10"/>
            <color rgb="FF000000"/>
            <rFont val="Arial"/>
          </rPr>
          <t>======
ID#AAAAU2q74is
    (2022-01-29 01:12:49)
No se encuentra tarea en Aula.</t>
        </r>
      </text>
    </comment>
    <comment ref="BQ26" authorId="0" shapeId="0" xr:uid="{00000000-0006-0000-0100-000011000000}">
      <text>
        <r>
          <rPr>
            <sz val="10"/>
            <color rgb="FF000000"/>
            <rFont val="Arial"/>
          </rPr>
          <t>======
ID#AAAAU2q74l8
    (2022-01-29 01:12:49)
No se encuentra tarea en Aula.</t>
        </r>
      </text>
    </comment>
    <comment ref="BO39" authorId="0" shapeId="0" xr:uid="{00000000-0006-0000-0100-000012000000}">
      <text>
        <r>
          <rPr>
            <sz val="10"/>
            <color rgb="FF000000"/>
            <rFont val="Arial"/>
          </rPr>
          <t>======
ID#AAAAU2q74ik
    (2022-01-29 01:12:49)
No se encuentra tarea en Aula.</t>
        </r>
      </text>
    </comment>
    <comment ref="BP39" authorId="0" shapeId="0" xr:uid="{00000000-0006-0000-0100-000013000000}">
      <text>
        <r>
          <rPr>
            <sz val="10"/>
            <color rgb="FF000000"/>
            <rFont val="Arial"/>
          </rPr>
          <t>======
ID#AAAAU2q74jg
    (2022-01-29 01:12:49)
No se encuentra tarea en Aula.</t>
        </r>
      </text>
    </comment>
    <comment ref="BQ39" authorId="0" shapeId="0" xr:uid="{00000000-0006-0000-0100-000014000000}">
      <text>
        <r>
          <rPr>
            <sz val="10"/>
            <color rgb="FF000000"/>
            <rFont val="Arial"/>
          </rPr>
          <t>======
ID#AAAAU2q74ac
    (2022-01-29 01:12:49)
No se encuentra tarea en Aula.</t>
        </r>
      </text>
    </comment>
    <comment ref="BO40" authorId="0" shapeId="0" xr:uid="{00000000-0006-0000-0100-000015000000}">
      <text>
        <r>
          <rPr>
            <sz val="10"/>
            <color rgb="FF000000"/>
            <rFont val="Arial"/>
          </rPr>
          <t>======
ID#AAAAU2q74d8
    (2022-01-29 01:12:49)
No se encuentra tarea en Aula.</t>
        </r>
      </text>
    </comment>
    <comment ref="BP40" authorId="0" shapeId="0" xr:uid="{00000000-0006-0000-0100-000016000000}">
      <text>
        <r>
          <rPr>
            <sz val="10"/>
            <color rgb="FF000000"/>
            <rFont val="Arial"/>
          </rPr>
          <t>======
ID#AAAAU2q74iE
    (2022-01-29 01:12:49)
No se encuentra tarea en Aula.</t>
        </r>
      </text>
    </comment>
    <comment ref="BQ40" authorId="0" shapeId="0" xr:uid="{00000000-0006-0000-0100-000017000000}">
      <text>
        <r>
          <rPr>
            <sz val="10"/>
            <color rgb="FF000000"/>
            <rFont val="Arial"/>
          </rPr>
          <t>======
ID#AAAAU2q74eA
    (2022-01-29 01:12:49)
No se encuentra tarea en Aula.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J8" authorId="0" shapeId="0" xr:uid="{00000000-0006-0000-1000-000001000000}">
      <text>
        <r>
          <rPr>
            <sz val="10"/>
            <color rgb="FF000000"/>
            <rFont val="Arial"/>
          </rPr>
          <t>======
ID#AAAAU2q74k4
Sospecha de Copia    (2022-01-29 01:12:49)
Depsy Brown
Doménico Catenacci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N45" authorId="0" shapeId="0" xr:uid="{00000000-0006-0000-0200-000001000000}">
      <text>
        <r>
          <rPr>
            <sz val="10"/>
            <color rgb="FF000000"/>
            <rFont val="Arial"/>
          </rPr>
          <t>======
ID#AAAAU2q74dc
    (2022-01-29 01:12:49)
Rinde C1 recuperativo
	-Andrea Vasquez Guerra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M25" authorId="0" shapeId="0" xr:uid="{00000000-0006-0000-0300-000001000000}">
      <text>
        <r>
          <rPr>
            <sz val="10"/>
            <color rgb="FF000000"/>
            <rFont val="Arial"/>
          </rPr>
          <t>======
ID#AAAAU2q74Zw
    (2022-01-29 01:12:49)
No se encuentra tarea en Aula.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N14" authorId="0" shapeId="0" xr:uid="{00000000-0006-0000-0400-000001000000}">
      <text>
        <r>
          <rPr>
            <sz val="10"/>
            <color rgb="FF000000"/>
            <rFont val="Arial"/>
          </rPr>
          <t>======
ID#AAAAU2q74gk
    (2022-01-29 01:12:49)
Rinde C1Rec
	-Andrea Vasquez Guerra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C26" authorId="0" shapeId="0" xr:uid="{00000000-0006-0000-0700-000001000000}">
      <text>
        <r>
          <rPr>
            <sz val="10"/>
            <color rgb="FF000000"/>
            <rFont val="Arial"/>
          </rPr>
          <t>======
ID#AAAAU2q74fo
    (2022-01-29 01:12:49)
No Video.</t>
        </r>
      </text>
    </comment>
    <comment ref="N40" authorId="0" shapeId="0" xr:uid="{00000000-0006-0000-0700-000002000000}">
      <text>
        <r>
          <rPr>
            <sz val="10"/>
            <color rgb="FF000000"/>
            <rFont val="Arial"/>
          </rPr>
          <t>======
ID#AAAAU2q74jA
    (2022-01-29 01:12:49)
Rince C1 recuperativo
	-Andrea Vasquez Guerra</t>
        </r>
      </text>
    </comment>
    <comment ref="AC40" authorId="0" shapeId="0" xr:uid="{00000000-0006-0000-0700-000003000000}">
      <text>
        <r>
          <rPr>
            <sz val="10"/>
            <color rgb="FF000000"/>
            <rFont val="Arial"/>
          </rPr>
          <t>======
ID#AAAAU2q74a0
    (2022-01-29 01:12:49)
No Video.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D14" authorId="0" shapeId="0" xr:uid="{00000000-0006-0000-0900-000001000000}">
      <text>
        <r>
          <rPr>
            <sz val="10"/>
            <color rgb="FF000000"/>
            <rFont val="Arial"/>
          </rPr>
          <t>======
ID#AAAAU2q74lc
    (2022-01-29 01:12:49)
Copia
	-Héctor Allende-Cid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M7" authorId="0" shapeId="0" xr:uid="{00000000-0006-0000-0A00-000001000000}">
      <text>
        <r>
          <rPr>
            <sz val="10"/>
            <color rgb="FF000000"/>
            <rFont val="Arial"/>
          </rPr>
          <t>======
ID#AAAAU2q74cE
    (2022-01-29 01:12:49)
sin entrega</t>
        </r>
      </text>
    </comment>
    <comment ref="BO7" authorId="0" shapeId="0" xr:uid="{00000000-0006-0000-0A00-000002000000}">
      <text>
        <r>
          <rPr>
            <sz val="10"/>
            <color rgb="FF000000"/>
            <rFont val="Arial"/>
          </rPr>
          <t>======
ID#AAAAU2q74eQ
    (2022-01-29 01:12:49)
sin entrega</t>
        </r>
      </text>
    </comment>
    <comment ref="BP7" authorId="0" shapeId="0" xr:uid="{00000000-0006-0000-0A00-000003000000}">
      <text>
        <r>
          <rPr>
            <sz val="10"/>
            <color rgb="FF000000"/>
            <rFont val="Arial"/>
          </rPr>
          <t>======
ID#AAAAU2q74g0
    (2022-01-29 01:12:49)
sin entrega</t>
        </r>
      </text>
    </comment>
    <comment ref="BQ7" authorId="0" shapeId="0" xr:uid="{00000000-0006-0000-0A00-000004000000}">
      <text>
        <r>
          <rPr>
            <sz val="10"/>
            <color rgb="FF000000"/>
            <rFont val="Arial"/>
          </rPr>
          <t>======
ID#AAAAU2q74Zk
    (2022-01-29 01:12:49)
sin entrega</t>
        </r>
      </text>
    </comment>
    <comment ref="BM8" authorId="0" shapeId="0" xr:uid="{00000000-0006-0000-0A00-000005000000}">
      <text>
        <r>
          <rPr>
            <sz val="10"/>
            <color rgb="FF000000"/>
            <rFont val="Arial"/>
          </rPr>
          <t>======
ID#AAAAU2q74hU
    (2022-01-29 01:12:49)
copia con sebastian echeverria
60</t>
        </r>
      </text>
    </comment>
    <comment ref="BH12" authorId="0" shapeId="0" xr:uid="{00000000-0006-0000-0A00-000006000000}">
      <text>
        <r>
          <rPr>
            <sz val="10"/>
            <color rgb="FF000000"/>
            <rFont val="Arial"/>
          </rPr>
          <t>======
ID#AAAAU2q74jo
    (2022-01-29 01:12:49)
No se encuentra tarea en Aula.</t>
        </r>
      </text>
    </comment>
    <comment ref="BK12" authorId="0" shapeId="0" xr:uid="{00000000-0006-0000-0A00-000007000000}">
      <text>
        <r>
          <rPr>
            <sz val="10"/>
            <color rgb="FF000000"/>
            <rFont val="Arial"/>
          </rPr>
          <t>======
ID#AAAAU2q74b4
    (2022-01-29 01:12:49)
sin entrega</t>
        </r>
      </text>
    </comment>
    <comment ref="BM12" authorId="0" shapeId="0" xr:uid="{00000000-0006-0000-0A00-000008000000}">
      <text>
        <r>
          <rPr>
            <sz val="10"/>
            <color rgb="FF000000"/>
            <rFont val="Arial"/>
          </rPr>
          <t>======
ID#AAAAU2q74h0
    (2022-01-29 01:12:49)
copia con daniel bustamante
60</t>
        </r>
      </text>
    </comment>
    <comment ref="BO12" authorId="0" shapeId="0" xr:uid="{00000000-0006-0000-0A00-000009000000}">
      <text>
        <r>
          <rPr>
            <sz val="10"/>
            <color rgb="FF000000"/>
            <rFont val="Arial"/>
          </rPr>
          <t>======
ID#AAAAU2q74aY
    (2022-01-29 01:12:49)
copia con diego gonzalez</t>
        </r>
      </text>
    </comment>
    <comment ref="BP12" authorId="0" shapeId="0" xr:uid="{00000000-0006-0000-0A00-00000A000000}">
      <text>
        <r>
          <rPr>
            <sz val="10"/>
            <color rgb="FF000000"/>
            <rFont val="Arial"/>
          </rPr>
          <t>======
ID#AAAAU2q74g4
    (2022-01-29 01:12:49)
copia con diego gonzalez (100)</t>
        </r>
      </text>
    </comment>
    <comment ref="BM13" authorId="0" shapeId="0" xr:uid="{00000000-0006-0000-0A00-00000B000000}">
      <text>
        <r>
          <rPr>
            <sz val="10"/>
            <color rgb="FF000000"/>
            <rFont val="Arial"/>
          </rPr>
          <t>======
ID#AAAAU2q74ko
    (2022-01-29 01:12:49)
sin entrega</t>
        </r>
      </text>
    </comment>
    <comment ref="BO13" authorId="0" shapeId="0" xr:uid="{00000000-0006-0000-0A00-00000C000000}">
      <text>
        <r>
          <rPr>
            <sz val="10"/>
            <color rgb="FF000000"/>
            <rFont val="Arial"/>
          </rPr>
          <t>======
ID#AAAAU2q74lg
    (2022-01-29 01:12:49)
copia con sebastian echeverria</t>
        </r>
      </text>
    </comment>
    <comment ref="BP13" authorId="0" shapeId="0" xr:uid="{00000000-0006-0000-0A00-00000D000000}">
      <text>
        <r>
          <rPr>
            <sz val="10"/>
            <color rgb="FF000000"/>
            <rFont val="Arial"/>
          </rPr>
          <t>======
ID#AAAAU2q74j0
    (2022-01-29 01:12:49)
copia con sebastian echeverria (80 por copiar mal xd)</t>
        </r>
      </text>
    </comment>
    <comment ref="BQ14" authorId="0" shapeId="0" xr:uid="{00000000-0006-0000-0A00-00000E000000}">
      <text>
        <r>
          <rPr>
            <sz val="10"/>
            <color rgb="FF000000"/>
            <rFont val="Arial"/>
          </rPr>
          <t>======
ID#AAAAU2q74Zo
    (2022-01-29 01:12:49)
sin entrega</t>
        </r>
      </text>
    </comment>
    <comment ref="BM15" authorId="0" shapeId="0" xr:uid="{00000000-0006-0000-0A00-00000F000000}">
      <text>
        <r>
          <rPr>
            <sz val="10"/>
            <color rgb="FF000000"/>
            <rFont val="Arial"/>
          </rPr>
          <t>======
ID#AAAAU2q74Zs
    (2022-01-29 01:12:49)
copia con sebastian echeverria, daniel bustamante
60</t>
        </r>
      </text>
    </comment>
    <comment ref="BI16" authorId="0" shapeId="0" xr:uid="{00000000-0006-0000-0A00-000010000000}">
      <text>
        <r>
          <rPr>
            <sz val="10"/>
            <color rgb="FF000000"/>
            <rFont val="Arial"/>
          </rPr>
          <t>======
ID#AAAAU2q74cw
    (2022-01-29 01:12:49)
Sin conocimiento en interrogación
Se presume copia
nota anterior 95</t>
        </r>
      </text>
    </comment>
    <comment ref="BO16" authorId="0" shapeId="0" xr:uid="{00000000-0006-0000-0A00-000011000000}">
      <text>
        <r>
          <rPr>
            <sz val="10"/>
            <color rgb="FF000000"/>
            <rFont val="Arial"/>
          </rPr>
          <t>======
ID#AAAAU2q74gE
    (2022-01-29 01:12:49)
sin entrega</t>
        </r>
      </text>
    </comment>
    <comment ref="BM18" authorId="0" shapeId="0" xr:uid="{00000000-0006-0000-0A00-000012000000}">
      <text>
        <r>
          <rPr>
            <sz val="10"/>
            <color rgb="FF000000"/>
            <rFont val="Arial"/>
          </rPr>
          <t>======
ID#AAAAU2q74eE
    (2022-01-29 01:12:49)
sin entrega</t>
        </r>
      </text>
    </comment>
    <comment ref="BO18" authorId="0" shapeId="0" xr:uid="{00000000-0006-0000-0A00-000013000000}">
      <text>
        <r>
          <rPr>
            <sz val="10"/>
            <color rgb="FF000000"/>
            <rFont val="Arial"/>
          </rPr>
          <t>======
ID#AAAAU2q74ds
    (2022-01-29 01:12:49)
sin entrega</t>
        </r>
      </text>
    </comment>
    <comment ref="BO19" authorId="0" shapeId="0" xr:uid="{00000000-0006-0000-0A00-000014000000}">
      <text>
        <r>
          <rPr>
            <sz val="10"/>
            <color rgb="FF000000"/>
            <rFont val="Arial"/>
          </rPr>
          <t>======
ID#AAAAU2q74dQ
    (2022-01-29 01:12:49)
sin entrega</t>
        </r>
      </text>
    </comment>
    <comment ref="BP19" authorId="0" shapeId="0" xr:uid="{00000000-0006-0000-0A00-000015000000}">
      <text>
        <r>
          <rPr>
            <sz val="10"/>
            <color rgb="FF000000"/>
            <rFont val="Arial"/>
          </rPr>
          <t>======
ID#AAAAU2q74fw
    (2022-01-29 01:12:49)
sin entrega</t>
        </r>
      </text>
    </comment>
    <comment ref="BQ19" authorId="0" shapeId="0" xr:uid="{00000000-0006-0000-0A00-000016000000}">
      <text>
        <r>
          <rPr>
            <sz val="10"/>
            <color rgb="FF000000"/>
            <rFont val="Arial"/>
          </rPr>
          <t>======
ID#AAAAU2q74eU
    (2022-01-29 01:12:49)
sin entrega</t>
        </r>
      </text>
    </comment>
    <comment ref="BM20" authorId="0" shapeId="0" xr:uid="{00000000-0006-0000-0A00-000017000000}">
      <text>
        <r>
          <rPr>
            <sz val="10"/>
            <color rgb="FF000000"/>
            <rFont val="Arial"/>
          </rPr>
          <t>======
ID#AAAAU2q74hE
    (2022-01-29 01:12:49)
copia con seba echeverria, daniel bustamante, valentina jara
60</t>
        </r>
      </text>
    </comment>
    <comment ref="BO20" authorId="0" shapeId="0" xr:uid="{00000000-0006-0000-0A00-000018000000}">
      <text>
        <r>
          <rPr>
            <sz val="10"/>
            <color rgb="FF000000"/>
            <rFont val="Arial"/>
          </rPr>
          <t>======
ID#AAAAU2q74aQ
    (2022-01-29 01:12:49)
sin entrega</t>
        </r>
      </text>
    </comment>
    <comment ref="BQ21" authorId="0" shapeId="0" xr:uid="{00000000-0006-0000-0A00-000019000000}">
      <text>
        <r>
          <rPr>
            <sz val="10"/>
            <color rgb="FF000000"/>
            <rFont val="Arial"/>
          </rPr>
          <t>======
ID#AAAAU2q74f0
    (2022-01-29 01:12:49)
sin entrega</t>
        </r>
      </text>
    </comment>
    <comment ref="BK22" authorId="0" shapeId="0" xr:uid="{00000000-0006-0000-0A00-00001A000000}">
      <text>
        <r>
          <rPr>
            <sz val="10"/>
            <color rgb="FF000000"/>
            <rFont val="Arial"/>
          </rPr>
          <t>======
ID#AAAAU2q74ao
    (2022-01-29 01:12:49)
sin entrega</t>
        </r>
      </text>
    </comment>
    <comment ref="BM22" authorId="0" shapeId="0" xr:uid="{00000000-0006-0000-0A00-00001B000000}">
      <text>
        <r>
          <rPr>
            <sz val="10"/>
            <color rgb="FF000000"/>
            <rFont val="Arial"/>
          </rPr>
          <t>======
ID#AAAAU2q74iU
    (2022-01-29 01:12:49)
sin entrega</t>
        </r>
      </text>
    </comment>
    <comment ref="BO22" authorId="0" shapeId="0" xr:uid="{00000000-0006-0000-0A00-00001C000000}">
      <text>
        <r>
          <rPr>
            <sz val="10"/>
            <color rgb="FF000000"/>
            <rFont val="Arial"/>
          </rPr>
          <t>======
ID#AAAAU2q74dE
    (2022-01-29 01:12:49)
sin contenido para evaluar</t>
        </r>
      </text>
    </comment>
    <comment ref="BP22" authorId="0" shapeId="0" xr:uid="{00000000-0006-0000-0A00-00001D000000}">
      <text>
        <r>
          <rPr>
            <sz val="10"/>
            <color rgb="FF000000"/>
            <rFont val="Arial"/>
          </rPr>
          <t>======
ID#AAAAU2q74bA
    (2022-01-29 01:12:49)
sin entrega</t>
        </r>
      </text>
    </comment>
    <comment ref="BQ22" authorId="0" shapeId="0" xr:uid="{00000000-0006-0000-0A00-00001E000000}">
      <text>
        <r>
          <rPr>
            <sz val="10"/>
            <color rgb="FF000000"/>
            <rFont val="Arial"/>
          </rPr>
          <t>======
ID#AAAAU2q74g8
    (2022-01-29 01:12:49)
sin entrega</t>
        </r>
      </text>
    </comment>
    <comment ref="BL28" authorId="0" shapeId="0" xr:uid="{00000000-0006-0000-0A00-00001F000000}">
      <text>
        <r>
          <rPr>
            <sz val="10"/>
            <color rgb="FF000000"/>
            <rFont val="Arial"/>
          </rPr>
          <t>======
ID#AAAAU2q74co
    (2022-01-29 01:12:49)
No se encuentra tarea en Aula.</t>
        </r>
      </text>
    </comment>
    <comment ref="BM28" authorId="0" shapeId="0" xr:uid="{00000000-0006-0000-0A00-000020000000}">
      <text>
        <r>
          <rPr>
            <sz val="10"/>
            <color rgb="FF000000"/>
            <rFont val="Arial"/>
          </rPr>
          <t>======
ID#AAAAU2q74jU
    (2022-01-29 01:12:49)
no hay contenido para evaluar</t>
        </r>
      </text>
    </comment>
    <comment ref="BN28" authorId="0" shapeId="0" xr:uid="{00000000-0006-0000-0A00-000021000000}">
      <text>
        <r>
          <rPr>
            <sz val="10"/>
            <color rgb="FF000000"/>
            <rFont val="Arial"/>
          </rPr>
          <t>======
ID#AAAAU2q74jE
    (2022-01-29 01:12:49)
No se encuentra tarea en Aula.</t>
        </r>
      </text>
    </comment>
    <comment ref="BO28" authorId="0" shapeId="0" xr:uid="{00000000-0006-0000-0A00-000022000000}">
      <text>
        <r>
          <rPr>
            <sz val="10"/>
            <color rgb="FF000000"/>
            <rFont val="Arial"/>
          </rPr>
          <t>======
ID#AAAAU2q74lo
    (2022-01-29 01:12:49)
sin entrega</t>
        </r>
      </text>
    </comment>
    <comment ref="BP28" authorId="0" shapeId="0" xr:uid="{00000000-0006-0000-0A00-000023000000}">
      <text>
        <r>
          <rPr>
            <sz val="10"/>
            <color rgb="FF000000"/>
            <rFont val="Arial"/>
          </rPr>
          <t>======
ID#AAAAU2q74bo
    (2022-01-29 01:12:49)
sin entrega</t>
        </r>
      </text>
    </comment>
    <comment ref="BQ28" authorId="0" shapeId="0" xr:uid="{00000000-0006-0000-0A00-000024000000}">
      <text>
        <r>
          <rPr>
            <sz val="10"/>
            <color rgb="FF000000"/>
            <rFont val="Arial"/>
          </rPr>
          <t>======
ID#AAAAU2q74ls
    (2022-01-29 01:12:49)
sin entrega</t>
        </r>
      </text>
    </comment>
    <comment ref="BK29" authorId="0" shapeId="0" xr:uid="{00000000-0006-0000-0A00-000025000000}">
      <text>
        <r>
          <rPr>
            <sz val="10"/>
            <color rgb="FF000000"/>
            <rFont val="Arial"/>
          </rPr>
          <t>======
ID#AAAAU2q74lA
    (2022-01-29 01:12:49)
Tarea sospechosa usa contenidos que no han aprendido, formato de texto, listas, tuplas, etc</t>
        </r>
      </text>
    </comment>
    <comment ref="BM29" authorId="0" shapeId="0" xr:uid="{00000000-0006-0000-0A00-000026000000}">
      <text>
        <r>
          <rPr>
            <sz val="10"/>
            <color rgb="FF000000"/>
            <rFont val="Arial"/>
          </rPr>
          <t>======
ID#AAAAU2q74hM
    (2022-01-29 01:12:49)
sin entrega</t>
        </r>
      </text>
    </comment>
    <comment ref="BN29" authorId="0" shapeId="0" xr:uid="{00000000-0006-0000-0A00-000027000000}">
      <text>
        <r>
          <rPr>
            <sz val="10"/>
            <color rgb="FF000000"/>
            <rFont val="Arial"/>
          </rPr>
          <t>======
ID#AAAAU2q74cQ
    (2022-01-29 01:12:49)
No se encuentra tarea en Aula.</t>
        </r>
      </text>
    </comment>
    <comment ref="BO29" authorId="0" shapeId="0" xr:uid="{00000000-0006-0000-0A00-000028000000}">
      <text>
        <r>
          <rPr>
            <sz val="10"/>
            <color rgb="FF000000"/>
            <rFont val="Arial"/>
          </rPr>
          <t>======
ID#AAAAU2q74hA
    (2022-01-29 01:12:49)
sin entrega</t>
        </r>
      </text>
    </comment>
    <comment ref="BP29" authorId="0" shapeId="0" xr:uid="{00000000-0006-0000-0A00-000029000000}">
      <text>
        <r>
          <rPr>
            <sz val="10"/>
            <color rgb="FF000000"/>
            <rFont val="Arial"/>
          </rPr>
          <t>======
ID#AAAAU2q74fE
    (2022-01-29 01:12:49)
sin entrega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Y35" authorId="0" shapeId="0" xr:uid="{00000000-0006-0000-0B00-000001000000}">
      <text>
        <r>
          <rPr>
            <sz val="10"/>
            <color rgb="FF000000"/>
            <rFont val="Arial"/>
          </rPr>
          <t>======
ID#AAAAU2q74Z4
    (2022-01-29 01:12:49)
0,7. se nota que lee de un papel
	-Gabriela Montenegro Tapia
----
100
	-Gabriela Montenegro Tapia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I5" authorId="0" shapeId="0" xr:uid="{00000000-0006-0000-0F00-000001000000}">
      <text>
        <r>
          <rPr>
            <sz val="10"/>
            <color rgb="FF000000"/>
            <rFont val="Arial"/>
          </rPr>
          <t>======
ID#AAAAU2q74lQ
    (2022-01-29 01:12:49)
No se encuentra tarea en Aula.</t>
        </r>
      </text>
    </comment>
    <comment ref="BK5" authorId="0" shapeId="0" xr:uid="{00000000-0006-0000-0F00-000002000000}">
      <text>
        <r>
          <rPr>
            <sz val="10"/>
            <color rgb="FF000000"/>
            <rFont val="Arial"/>
          </rPr>
          <t>======
ID#AAAAU2q74bI
    (2022-01-29 01:12:49)
No se encuentra tarea en Aula.</t>
        </r>
      </text>
    </comment>
    <comment ref="BL5" authorId="0" shapeId="0" xr:uid="{00000000-0006-0000-0F00-000003000000}">
      <text>
        <r>
          <rPr>
            <sz val="10"/>
            <color rgb="FF000000"/>
            <rFont val="Arial"/>
          </rPr>
          <t>======
ID#AAAAU2q74io
    (2022-01-29 01:12:49)
sin entrega</t>
        </r>
      </text>
    </comment>
    <comment ref="BM5" authorId="0" shapeId="0" xr:uid="{00000000-0006-0000-0F00-000004000000}">
      <text>
        <r>
          <rPr>
            <sz val="10"/>
            <color rgb="FF000000"/>
            <rFont val="Arial"/>
          </rPr>
          <t>======
ID#AAAAU2q74kE
    (2022-01-29 01:12:49)
No se encuentra tarea en Aula.</t>
        </r>
      </text>
    </comment>
    <comment ref="BN5" authorId="0" shapeId="0" xr:uid="{00000000-0006-0000-0F00-000005000000}">
      <text>
        <r>
          <rPr>
            <sz val="10"/>
            <color rgb="FF000000"/>
            <rFont val="Arial"/>
          </rPr>
          <t>======
ID#AAAAU2q74aA
    (2022-01-29 01:12:49)
sin entrega</t>
        </r>
      </text>
    </comment>
    <comment ref="BO5" authorId="0" shapeId="0" xr:uid="{00000000-0006-0000-0F00-000006000000}">
      <text>
        <r>
          <rPr>
            <sz val="10"/>
            <color rgb="FF000000"/>
            <rFont val="Arial"/>
          </rPr>
          <t>======
ID#AAAAU2q74ks
    (2022-01-29 01:12:49)
No se encuentra tarea en Aula.</t>
        </r>
      </text>
    </comment>
    <comment ref="BP5" authorId="0" shapeId="0" xr:uid="{00000000-0006-0000-0F00-000007000000}">
      <text>
        <r>
          <rPr>
            <sz val="10"/>
            <color rgb="FF000000"/>
            <rFont val="Arial"/>
          </rPr>
          <t>======
ID#AAAAU2q74eY
    (2022-01-29 01:12:49)
sin entrega</t>
        </r>
      </text>
    </comment>
    <comment ref="BQ5" authorId="0" shapeId="0" xr:uid="{00000000-0006-0000-0F00-000008000000}">
      <text>
        <r>
          <rPr>
            <sz val="10"/>
            <color rgb="FF000000"/>
            <rFont val="Arial"/>
          </rPr>
          <t>======
ID#AAAAU2q74cI
    (2022-01-29 01:12:49)
No se encuentra tarea en Aula.</t>
        </r>
      </text>
    </comment>
    <comment ref="BM6" authorId="0" shapeId="0" xr:uid="{00000000-0006-0000-0F00-000009000000}">
      <text>
        <r>
          <rPr>
            <sz val="10"/>
            <color rgb="FF000000"/>
            <rFont val="Arial"/>
          </rPr>
          <t>======
ID#AAAAU2q74bU
    (2022-01-29 01:12:49)
No se encuentra tarea en Aula.</t>
        </r>
      </text>
    </comment>
    <comment ref="BQ6" authorId="0" shapeId="0" xr:uid="{00000000-0006-0000-0F00-00000A000000}">
      <text>
        <r>
          <rPr>
            <sz val="10"/>
            <color rgb="FF000000"/>
            <rFont val="Arial"/>
          </rPr>
          <t>======
ID#AAAAU2q74c8
    (2022-01-29 01:12:49)
No se encuentra tarea en Aula.</t>
        </r>
      </text>
    </comment>
    <comment ref="BO7" authorId="0" shapeId="0" xr:uid="{00000000-0006-0000-0F00-00000B000000}">
      <text>
        <r>
          <rPr>
            <sz val="10"/>
            <color rgb="FF000000"/>
            <rFont val="Arial"/>
          </rPr>
          <t>======
ID#AAAAU2q74js
    (2022-01-29 01:12:49)
No se encuentra tarea en Aula.</t>
        </r>
      </text>
    </comment>
    <comment ref="BP7" authorId="0" shapeId="0" xr:uid="{00000000-0006-0000-0F00-00000C000000}">
      <text>
        <r>
          <rPr>
            <sz val="10"/>
            <color rgb="FF000000"/>
            <rFont val="Arial"/>
          </rPr>
          <t>======
ID#AAAAU2q74hc
    (2022-01-29 01:12:49)
sin entrega</t>
        </r>
      </text>
    </comment>
    <comment ref="BI8" authorId="0" shapeId="0" xr:uid="{00000000-0006-0000-0F00-00000D000000}">
      <text>
        <r>
          <rPr>
            <sz val="10"/>
            <color rgb="FF000000"/>
            <rFont val="Arial"/>
          </rPr>
          <t>======
ID#AAAAU2q74aU
    (2022-01-29 01:12:49)
No asiste a interrogacion
Nota antes: 80</t>
        </r>
      </text>
    </comment>
    <comment ref="BO9" authorId="0" shapeId="0" xr:uid="{00000000-0006-0000-0F00-00000E000000}">
      <text>
        <r>
          <rPr>
            <sz val="10"/>
            <color rgb="FF000000"/>
            <rFont val="Arial"/>
          </rPr>
          <t>======
ID#AAAAU2q74hY
    (2022-01-29 01:12:49)
No se encuentra tarea en Aula.</t>
        </r>
      </text>
    </comment>
    <comment ref="BQ9" authorId="0" shapeId="0" xr:uid="{00000000-0006-0000-0F00-00000F000000}">
      <text>
        <r>
          <rPr>
            <sz val="10"/>
            <color rgb="FF000000"/>
            <rFont val="Arial"/>
          </rPr>
          <t>======
ID#AAAAU2q74h4
    (2022-01-29 01:12:49)
No se encuentra tarea en Aula.</t>
        </r>
      </text>
    </comment>
    <comment ref="BJ10" authorId="0" shapeId="0" xr:uid="{00000000-0006-0000-0F00-000010000000}">
      <text>
        <r>
          <rPr>
            <sz val="10"/>
            <color rgb="FF000000"/>
            <rFont val="Arial"/>
          </rPr>
          <t>======
ID#AAAAU2q74a8
    (2022-01-29 01:12:49)
Sospecha de copia con Tomas Figueroa y Escandra Pedrero</t>
        </r>
      </text>
    </comment>
    <comment ref="BK10" authorId="0" shapeId="0" xr:uid="{00000000-0006-0000-0F00-000011000000}">
      <text>
        <r>
          <rPr>
            <sz val="10"/>
            <color rgb="FF000000"/>
            <rFont val="Arial"/>
          </rPr>
          <t>======
ID#AAAAU2q74lE
    (2022-01-29 01:12:49)
No se encuentra tarea en Aula.</t>
        </r>
      </text>
    </comment>
    <comment ref="BL10" authorId="0" shapeId="0" xr:uid="{00000000-0006-0000-0F00-000012000000}">
      <text>
        <r>
          <rPr>
            <sz val="10"/>
            <color rgb="FF000000"/>
            <rFont val="Arial"/>
          </rPr>
          <t>======
ID#AAAAU2q74bQ
    (2022-01-29 01:12:49)
sin entrega</t>
        </r>
      </text>
    </comment>
    <comment ref="BM10" authorId="0" shapeId="0" xr:uid="{00000000-0006-0000-0F00-000013000000}">
      <text>
        <r>
          <rPr>
            <sz val="10"/>
            <color rgb="FF000000"/>
            <rFont val="Arial"/>
          </rPr>
          <t>======
ID#AAAAU2q74gc
    (2022-01-29 01:12:49)
No se  encuentra tarea en Aula.</t>
        </r>
      </text>
    </comment>
    <comment ref="BN10" authorId="0" shapeId="0" xr:uid="{00000000-0006-0000-0F00-000014000000}">
      <text>
        <r>
          <rPr>
            <sz val="10"/>
            <color rgb="FF000000"/>
            <rFont val="Arial"/>
          </rPr>
          <t>======
ID#AAAAU2q74aI
    (2022-01-29 01:12:49)
sin entrega</t>
        </r>
      </text>
    </comment>
    <comment ref="BO10" authorId="0" shapeId="0" xr:uid="{00000000-0006-0000-0F00-000015000000}">
      <text>
        <r>
          <rPr>
            <sz val="10"/>
            <color rgb="FF000000"/>
            <rFont val="Arial"/>
          </rPr>
          <t>======
ID#AAAAU2q74gs
    (2022-01-29 01:12:49)
No se encuentra tarea en Aula.</t>
        </r>
      </text>
    </comment>
    <comment ref="BP10" authorId="0" shapeId="0" xr:uid="{00000000-0006-0000-0F00-000016000000}">
      <text>
        <r>
          <rPr>
            <sz val="10"/>
            <color rgb="FF000000"/>
            <rFont val="Arial"/>
          </rPr>
          <t>======
ID#AAAAU2q74a4
    (2022-01-29 01:12:49)
sin entrega</t>
        </r>
      </text>
    </comment>
    <comment ref="BQ10" authorId="0" shapeId="0" xr:uid="{00000000-0006-0000-0F00-000017000000}">
      <text>
        <r>
          <rPr>
            <sz val="10"/>
            <color rgb="FF000000"/>
            <rFont val="Arial"/>
          </rPr>
          <t>======
ID#AAAAU2q74eo
    (2022-01-29 01:12:49)
No se encuentra tarea en Aula.</t>
        </r>
      </text>
    </comment>
    <comment ref="BH11" authorId="0" shapeId="0" xr:uid="{00000000-0006-0000-0F00-000018000000}">
      <text>
        <r>
          <rPr>
            <sz val="10"/>
            <color rgb="FF000000"/>
            <rFont val="Arial"/>
          </rPr>
          <t>======
ID#AAAAU2q74gI
    (2022-01-29 01:12:49)
sin entrega</t>
        </r>
      </text>
    </comment>
    <comment ref="BK11" authorId="0" shapeId="0" xr:uid="{00000000-0006-0000-0F00-000019000000}">
      <text>
        <r>
          <rPr>
            <sz val="10"/>
            <color rgb="FF000000"/>
            <rFont val="Arial"/>
          </rPr>
          <t>======
ID#AAAAU2q74jk
    (2022-01-29 01:12:49)
No se encuentra tarea en Aula.</t>
        </r>
      </text>
    </comment>
    <comment ref="BL11" authorId="0" shapeId="0" xr:uid="{00000000-0006-0000-0F00-00001A000000}">
      <text>
        <r>
          <rPr>
            <sz val="10"/>
            <color rgb="FF000000"/>
            <rFont val="Arial"/>
          </rPr>
          <t>======
ID#AAAAU2q74gM
    (2022-01-29 01:12:49)
sin entrega</t>
        </r>
      </text>
    </comment>
    <comment ref="BM11" authorId="0" shapeId="0" xr:uid="{00000000-0006-0000-0F00-00001B000000}">
      <text>
        <r>
          <rPr>
            <sz val="10"/>
            <color rgb="FF000000"/>
            <rFont val="Arial"/>
          </rPr>
          <t>======
ID#AAAAU2q74kg
    (2022-01-29 01:12:49)
No se encuentra tarea en Aula.</t>
        </r>
      </text>
    </comment>
    <comment ref="BN11" authorId="0" shapeId="0" xr:uid="{00000000-0006-0000-0F00-00001C000000}">
      <text>
        <r>
          <rPr>
            <sz val="10"/>
            <color rgb="FF000000"/>
            <rFont val="Arial"/>
          </rPr>
          <t>======
ID#AAAAU2q74ho
    (2022-01-29 01:12:49)
sin entrega</t>
        </r>
      </text>
    </comment>
    <comment ref="BO11" authorId="0" shapeId="0" xr:uid="{00000000-0006-0000-0F00-00001D000000}">
      <text>
        <r>
          <rPr>
            <sz val="10"/>
            <color rgb="FF000000"/>
            <rFont val="Arial"/>
          </rPr>
          <t>======
ID#AAAAU2q74dA
    (2022-01-29 01:12:49)
No se encuentra tarea en Aula.</t>
        </r>
      </text>
    </comment>
    <comment ref="BP11" authorId="0" shapeId="0" xr:uid="{00000000-0006-0000-0F00-00001E000000}">
      <text>
        <r>
          <rPr>
            <sz val="10"/>
            <color rgb="FF000000"/>
            <rFont val="Arial"/>
          </rPr>
          <t>======
ID#AAAAU2q74fI
    (2022-01-29 01:12:49)
sin entrega</t>
        </r>
      </text>
    </comment>
    <comment ref="BQ11" authorId="0" shapeId="0" xr:uid="{00000000-0006-0000-0F00-00001F000000}">
      <text>
        <r>
          <rPr>
            <sz val="10"/>
            <color rgb="FF000000"/>
            <rFont val="Arial"/>
          </rPr>
          <t>======
ID#AAAAU2q74k0
    (2022-01-29 01:12:49)
No se encuentra tarea en Aula.</t>
        </r>
      </text>
    </comment>
    <comment ref="BH12" authorId="0" shapeId="0" xr:uid="{00000000-0006-0000-0F00-000020000000}">
      <text>
        <r>
          <rPr>
            <sz val="10"/>
            <color rgb="FF000000"/>
            <rFont val="Arial"/>
          </rPr>
          <t>======
ID#AAAAU2q74j4
    (2022-01-29 01:12:49)
sin entrega</t>
        </r>
      </text>
    </comment>
    <comment ref="BI12" authorId="0" shapeId="0" xr:uid="{00000000-0006-0000-0F00-000021000000}">
      <text>
        <r>
          <rPr>
            <sz val="10"/>
            <color rgb="FF000000"/>
            <rFont val="Arial"/>
          </rPr>
          <t>======
ID#AAAAU2q74kk
    (2022-01-29 01:12:49)
No se encuentra tarea en Aula.</t>
        </r>
      </text>
    </comment>
    <comment ref="BJ12" authorId="0" shapeId="0" xr:uid="{00000000-0006-0000-0F00-000022000000}">
      <text>
        <r>
          <rPr>
            <sz val="10"/>
            <color rgb="FF000000"/>
            <rFont val="Arial"/>
          </rPr>
          <t>======
ID#AAAAU2q74iw
    (2022-01-29 01:12:49)
sin entrega</t>
        </r>
      </text>
    </comment>
    <comment ref="BK12" authorId="0" shapeId="0" xr:uid="{00000000-0006-0000-0F00-000023000000}">
      <text>
        <r>
          <rPr>
            <sz val="10"/>
            <color rgb="FF000000"/>
            <rFont val="Arial"/>
          </rPr>
          <t>======
ID#AAAAU2q74iY
    (2022-01-29 01:12:49)
No se encuentra tarea en Aula.</t>
        </r>
      </text>
    </comment>
    <comment ref="BL12" authorId="0" shapeId="0" xr:uid="{00000000-0006-0000-0F00-000024000000}">
      <text>
        <r>
          <rPr>
            <sz val="10"/>
            <color rgb="FF000000"/>
            <rFont val="Arial"/>
          </rPr>
          <t>======
ID#AAAAU2q74j8
    (2022-01-29 01:12:49)
sin entrega</t>
        </r>
      </text>
    </comment>
    <comment ref="BM12" authorId="0" shapeId="0" xr:uid="{00000000-0006-0000-0F00-000025000000}">
      <text>
        <r>
          <rPr>
            <sz val="10"/>
            <color rgb="FF000000"/>
            <rFont val="Arial"/>
          </rPr>
          <t>======
ID#AAAAU2q74cY
    (2022-01-29 01:12:49)
No se encuentra tarea en Aula.</t>
        </r>
      </text>
    </comment>
    <comment ref="BN12" authorId="0" shapeId="0" xr:uid="{00000000-0006-0000-0F00-000026000000}">
      <text>
        <r>
          <rPr>
            <sz val="10"/>
            <color rgb="FF000000"/>
            <rFont val="Arial"/>
          </rPr>
          <t>======
ID#AAAAU2q74aw
    (2022-01-29 01:12:49)
sin entrega</t>
        </r>
      </text>
    </comment>
    <comment ref="BO12" authorId="0" shapeId="0" xr:uid="{00000000-0006-0000-0F00-000027000000}">
      <text>
        <r>
          <rPr>
            <sz val="10"/>
            <color rgb="FF000000"/>
            <rFont val="Arial"/>
          </rPr>
          <t>======
ID#AAAAU2q74eM
    (2022-01-29 01:12:49)
No se encuentra tarea en Aula.</t>
        </r>
      </text>
    </comment>
    <comment ref="BP12" authorId="0" shapeId="0" xr:uid="{00000000-0006-0000-0F00-000028000000}">
      <text>
        <r>
          <rPr>
            <sz val="10"/>
            <color rgb="FF000000"/>
            <rFont val="Arial"/>
          </rPr>
          <t>======
ID#AAAAU2q74iM
    (2022-01-29 01:12:49)
sin entrega</t>
        </r>
      </text>
    </comment>
    <comment ref="BQ12" authorId="0" shapeId="0" xr:uid="{00000000-0006-0000-0F00-000029000000}">
      <text>
        <r>
          <rPr>
            <sz val="10"/>
            <color rgb="FF000000"/>
            <rFont val="Arial"/>
          </rPr>
          <t>======
ID#AAAAU2q74hQ
    (2022-01-29 01:12:49)
No se encuentra tarea en Aula.</t>
        </r>
      </text>
    </comment>
    <comment ref="BL15" authorId="0" shapeId="0" xr:uid="{00000000-0006-0000-0F00-00002A000000}">
      <text>
        <r>
          <rPr>
            <sz val="10"/>
            <color rgb="FF000000"/>
            <rFont val="Arial"/>
          </rPr>
          <t>======
ID#AAAAU2q74kY
    (2022-01-29 01:12:49)
sin entrega</t>
        </r>
      </text>
    </comment>
    <comment ref="BN15" authorId="0" shapeId="0" xr:uid="{00000000-0006-0000-0F00-00002B000000}">
      <text>
        <r>
          <rPr>
            <sz val="10"/>
            <color rgb="FF000000"/>
            <rFont val="Arial"/>
          </rPr>
          <t>======
ID#AAAAU2q74bs
    (2022-01-29 01:12:49)
sin entrega</t>
        </r>
      </text>
    </comment>
    <comment ref="BO15" authorId="0" shapeId="0" xr:uid="{00000000-0006-0000-0F00-00002C000000}">
      <text>
        <r>
          <rPr>
            <sz val="10"/>
            <color rgb="FF000000"/>
            <rFont val="Arial"/>
          </rPr>
          <t>======
ID#AAAAU2q74ec
    (2022-01-29 01:12:49)
No se encuentra tarea en Aula.</t>
        </r>
      </text>
    </comment>
    <comment ref="BP15" authorId="0" shapeId="0" xr:uid="{00000000-0006-0000-0F00-00002D000000}">
      <text>
        <r>
          <rPr>
            <sz val="10"/>
            <color rgb="FF000000"/>
            <rFont val="Arial"/>
          </rPr>
          <t>======
ID#AAAAU2q74k8
    (2022-01-29 01:12:49)
sin entrega</t>
        </r>
      </text>
    </comment>
    <comment ref="BQ15" authorId="0" shapeId="0" xr:uid="{00000000-0006-0000-0F00-00002E000000}">
      <text>
        <r>
          <rPr>
            <sz val="10"/>
            <color rgb="FF000000"/>
            <rFont val="Arial"/>
          </rPr>
          <t>======
ID#AAAAU2q74Z0
    (2022-01-29 01:12:49)
No se encuentra tarea en Aula.</t>
        </r>
      </text>
    </comment>
    <comment ref="BP16" authorId="0" shapeId="0" xr:uid="{00000000-0006-0000-0F00-00002F000000}">
      <text>
        <r>
          <rPr>
            <sz val="10"/>
            <color rgb="FF000000"/>
            <rFont val="Arial"/>
          </rPr>
          <t>======
ID#AAAAU2q74iQ
    (2022-01-29 01:12:49)
copia con martin franco  y aranza rodriguez(100)</t>
        </r>
      </text>
    </comment>
    <comment ref="BJ17" authorId="0" shapeId="0" xr:uid="{00000000-0006-0000-0F00-000030000000}">
      <text>
        <r>
          <rPr>
            <sz val="10"/>
            <color rgb="FF000000"/>
            <rFont val="Arial"/>
          </rPr>
          <t>======
ID#AAAAU2q74kc
    (2022-01-29 01:12:49)
Sospecha de copia con Diego Coñiam y Escandra Pedrero</t>
        </r>
      </text>
    </comment>
    <comment ref="BK17" authorId="0" shapeId="0" xr:uid="{00000000-0006-0000-0F00-000031000000}">
      <text>
        <r>
          <rPr>
            <sz val="10"/>
            <color rgb="FF000000"/>
            <rFont val="Arial"/>
          </rPr>
          <t>======
ID#AAAAU2q74dI
    (2022-01-29 01:12:49)
No se encuentra tarea en Aula.</t>
        </r>
      </text>
    </comment>
    <comment ref="BL17" authorId="0" shapeId="0" xr:uid="{00000000-0006-0000-0F00-000032000000}">
      <text>
        <r>
          <rPr>
            <sz val="10"/>
            <color rgb="FF000000"/>
            <rFont val="Arial"/>
          </rPr>
          <t>======
ID#AAAAU2q74bk
    (2022-01-29 01:12:49)
sin entrega</t>
        </r>
      </text>
    </comment>
    <comment ref="BM17" authorId="0" shapeId="0" xr:uid="{00000000-0006-0000-0F00-000033000000}">
      <text>
        <r>
          <rPr>
            <sz val="10"/>
            <color rgb="FF000000"/>
            <rFont val="Arial"/>
          </rPr>
          <t>======
ID#AAAAU2q74aE
    (2022-01-29 01:12:49)
No se encuentra tarea en Aula.</t>
        </r>
      </text>
    </comment>
    <comment ref="BN17" authorId="0" shapeId="0" xr:uid="{00000000-0006-0000-0F00-000034000000}">
      <text>
        <r>
          <rPr>
            <sz val="10"/>
            <color rgb="FF000000"/>
            <rFont val="Arial"/>
          </rPr>
          <t>======
ID#AAAAU2q74ic
    (2022-01-29 01:12:49)
sin entrega</t>
        </r>
      </text>
    </comment>
    <comment ref="BO17" authorId="0" shapeId="0" xr:uid="{00000000-0006-0000-0F00-000035000000}">
      <text>
        <r>
          <rPr>
            <sz val="10"/>
            <color rgb="FF000000"/>
            <rFont val="Arial"/>
          </rPr>
          <t>======
ID#AAAAU2q74d0
    (2022-01-29 01:12:49)
No se encuentra tarea en Aula.</t>
        </r>
      </text>
    </comment>
    <comment ref="BP17" authorId="0" shapeId="0" xr:uid="{00000000-0006-0000-0F00-000036000000}">
      <text>
        <r>
          <rPr>
            <sz val="10"/>
            <color rgb="FF000000"/>
            <rFont val="Arial"/>
          </rPr>
          <t>======
ID#AAAAU2q74f4
    (2022-01-29 01:12:49)
sin entrega</t>
        </r>
      </text>
    </comment>
    <comment ref="BQ17" authorId="0" shapeId="0" xr:uid="{00000000-0006-0000-0F00-000037000000}">
      <text>
        <r>
          <rPr>
            <sz val="10"/>
            <color rgb="FF000000"/>
            <rFont val="Arial"/>
          </rPr>
          <t>======
ID#AAAAU2q74f8
    (2022-01-29 01:12:49)
No se encuentra tarea en Aula.</t>
        </r>
      </text>
    </comment>
    <comment ref="BL18" authorId="0" shapeId="0" xr:uid="{00000000-0006-0000-0F00-000038000000}">
      <text>
        <r>
          <rPr>
            <sz val="10"/>
            <color rgb="FF000000"/>
            <rFont val="Arial"/>
          </rPr>
          <t>======
ID#AAAAU2q74fs
    (2022-01-29 01:12:49)
sin entrega</t>
        </r>
      </text>
    </comment>
    <comment ref="BN18" authorId="0" shapeId="0" xr:uid="{00000000-0006-0000-0F00-000039000000}">
      <text>
        <r>
          <rPr>
            <sz val="10"/>
            <color rgb="FF000000"/>
            <rFont val="Arial"/>
          </rPr>
          <t>======
ID#AAAAU2q74hI
    (2022-01-29 01:12:49)
sin entrega</t>
        </r>
      </text>
    </comment>
    <comment ref="BO18" authorId="0" shapeId="0" xr:uid="{00000000-0006-0000-0F00-00003A000000}">
      <text>
        <r>
          <rPr>
            <sz val="10"/>
            <color rgb="FF000000"/>
            <rFont val="Arial"/>
          </rPr>
          <t>======
ID#AAAAU2q74h8
    (2022-01-29 01:12:49)
No se encuentra tarea en Aula.</t>
        </r>
      </text>
    </comment>
    <comment ref="BP18" authorId="0" shapeId="0" xr:uid="{00000000-0006-0000-0F00-00003B000000}">
      <text>
        <r>
          <rPr>
            <sz val="10"/>
            <color rgb="FF000000"/>
            <rFont val="Arial"/>
          </rPr>
          <t>======
ID#AAAAU2q74cA
    (2022-01-29 01:12:49)
sin entrega</t>
        </r>
      </text>
    </comment>
    <comment ref="BQ18" authorId="0" shapeId="0" xr:uid="{00000000-0006-0000-0F00-00003C000000}">
      <text>
        <r>
          <rPr>
            <sz val="10"/>
            <color rgb="FF000000"/>
            <rFont val="Arial"/>
          </rPr>
          <t>======
ID#AAAAU2q74do
    (2022-01-29 01:12:49)
No se encuentra tarea en Aula.</t>
        </r>
      </text>
    </comment>
    <comment ref="BM19" authorId="0" shapeId="0" xr:uid="{00000000-0006-0000-0F00-00003D000000}">
      <text>
        <r>
          <rPr>
            <sz val="10"/>
            <color rgb="FF000000"/>
            <rFont val="Arial"/>
          </rPr>
          <t>======
ID#AAAAU2q74lI
    (2022-01-29 01:12:49)
No se encuentra tarea en Aula.</t>
        </r>
      </text>
    </comment>
    <comment ref="BP19" authorId="0" shapeId="0" xr:uid="{00000000-0006-0000-0F00-00003E000000}">
      <text>
        <r>
          <rPr>
            <sz val="10"/>
            <color rgb="FF000000"/>
            <rFont val="Arial"/>
          </rPr>
          <t>======
ID#AAAAU2q74bc
    (2022-01-29 01:12:49)
copia con jonathan ferreira y aranza rodriguez (100)</t>
        </r>
      </text>
    </comment>
    <comment ref="BQ19" authorId="0" shapeId="0" xr:uid="{00000000-0006-0000-0F00-00003F000000}">
      <text>
        <r>
          <rPr>
            <sz val="10"/>
            <color rgb="FF000000"/>
            <rFont val="Arial"/>
          </rPr>
          <t>======
ID#AAAAU2q74ig
    (2022-01-29 01:12:49)
Sospecha de Copia con Aranza Rodriguez.
95</t>
        </r>
      </text>
    </comment>
    <comment ref="BL20" authorId="0" shapeId="0" xr:uid="{00000000-0006-0000-0F00-000040000000}">
      <text>
        <r>
          <rPr>
            <sz val="10"/>
            <color rgb="FF000000"/>
            <rFont val="Arial"/>
          </rPr>
          <t>======
ID#AAAAU2q74jw
    (2022-01-29 01:12:49)
sin entrega</t>
        </r>
      </text>
    </comment>
    <comment ref="BM20" authorId="0" shapeId="0" xr:uid="{00000000-0006-0000-0F00-000041000000}">
      <text>
        <r>
          <rPr>
            <sz val="10"/>
            <color rgb="FF000000"/>
            <rFont val="Arial"/>
          </rPr>
          <t>======
ID#AAAAU2q74hg
    (2022-01-29 01:12:49)
No se encuentra tarea en Aula.</t>
        </r>
      </text>
    </comment>
    <comment ref="BH22" authorId="0" shapeId="0" xr:uid="{00000000-0006-0000-0F00-000042000000}">
      <text>
        <r>
          <rPr>
            <sz val="10"/>
            <color rgb="FF000000"/>
            <rFont val="Arial"/>
          </rPr>
          <t>======
ID#AAAAU2q74aM
    (2022-01-29 01:12:49)
sin entrega</t>
        </r>
      </text>
    </comment>
    <comment ref="BI22" authorId="0" shapeId="0" xr:uid="{00000000-0006-0000-0F00-000043000000}">
      <text>
        <r>
          <rPr>
            <sz val="10"/>
            <color rgb="FF000000"/>
            <rFont val="Arial"/>
          </rPr>
          <t>======
ID#AAAAU2q74bw
    (2022-01-29 01:12:49)
No se encuentra tarea en Aula.</t>
        </r>
      </text>
    </comment>
    <comment ref="BJ22" authorId="0" shapeId="0" xr:uid="{00000000-0006-0000-0F00-000044000000}">
      <text>
        <r>
          <rPr>
            <sz val="10"/>
            <color rgb="FF000000"/>
            <rFont val="Arial"/>
          </rPr>
          <t>======
ID#AAAAU2q74fc
    (2022-01-29 01:12:49)
sin entrega</t>
        </r>
      </text>
    </comment>
    <comment ref="BK22" authorId="0" shapeId="0" xr:uid="{00000000-0006-0000-0F00-000045000000}">
      <text>
        <r>
          <rPr>
            <sz val="10"/>
            <color rgb="FF000000"/>
            <rFont val="Arial"/>
          </rPr>
          <t>======
ID#AAAAU2q74fU
    (2022-01-29 01:12:49)
No se encuentra tarea en Aula.</t>
        </r>
      </text>
    </comment>
    <comment ref="BL22" authorId="0" shapeId="0" xr:uid="{00000000-0006-0000-0F00-000046000000}">
      <text>
        <r>
          <rPr>
            <sz val="10"/>
            <color rgb="FF000000"/>
            <rFont val="Arial"/>
          </rPr>
          <t>======
ID#AAAAU2q74fQ
    (2022-01-29 01:12:49)
sin entrega</t>
        </r>
      </text>
    </comment>
    <comment ref="BM22" authorId="0" shapeId="0" xr:uid="{00000000-0006-0000-0F00-000047000000}">
      <text>
        <r>
          <rPr>
            <sz val="10"/>
            <color rgb="FF000000"/>
            <rFont val="Arial"/>
          </rPr>
          <t>======
ID#AAAAU2q74cU
    (2022-01-29 01:12:49)
No se encuentra tarea en Aula.</t>
        </r>
      </text>
    </comment>
    <comment ref="BN22" authorId="0" shapeId="0" xr:uid="{00000000-0006-0000-0F00-000048000000}">
      <text>
        <r>
          <rPr>
            <sz val="10"/>
            <color rgb="FF000000"/>
            <rFont val="Arial"/>
          </rPr>
          <t>======
ID#AAAAU2q74cM
    (2022-01-29 01:12:49)
sin entrega</t>
        </r>
      </text>
    </comment>
    <comment ref="BO22" authorId="0" shapeId="0" xr:uid="{00000000-0006-0000-0F00-000049000000}">
      <text>
        <r>
          <rPr>
            <sz val="10"/>
            <color rgb="FF000000"/>
            <rFont val="Arial"/>
          </rPr>
          <t>======
ID#AAAAU2q74dw
    (2022-01-29 01:12:49)
No se encuentra tarea en Aula.</t>
        </r>
      </text>
    </comment>
    <comment ref="BP22" authorId="0" shapeId="0" xr:uid="{00000000-0006-0000-0F00-00004A000000}">
      <text>
        <r>
          <rPr>
            <sz val="10"/>
            <color rgb="FF000000"/>
            <rFont val="Arial"/>
          </rPr>
          <t>======
ID#AAAAU2q74jY
    (2022-01-29 01:12:49)
sin entrega</t>
        </r>
      </text>
    </comment>
    <comment ref="BQ22" authorId="0" shapeId="0" xr:uid="{00000000-0006-0000-0F00-00004B000000}">
      <text>
        <r>
          <rPr>
            <sz val="10"/>
            <color rgb="FF000000"/>
            <rFont val="Arial"/>
          </rPr>
          <t>======
ID#AAAAU2q74dU
    (2022-01-29 01:12:49)
No se encuentra tarea en Aula.</t>
        </r>
      </text>
    </comment>
    <comment ref="BN23" authorId="0" shapeId="0" xr:uid="{00000000-0006-0000-0F00-00004C000000}">
      <text>
        <r>
          <rPr>
            <sz val="10"/>
            <color rgb="FF000000"/>
            <rFont val="Arial"/>
          </rPr>
          <t>======
ID#AAAAU2q74iI
    (2022-01-29 01:12:49)
sin entrega</t>
        </r>
      </text>
    </comment>
    <comment ref="BQ23" authorId="0" shapeId="0" xr:uid="{00000000-0006-0000-0F00-00004D000000}">
      <text>
        <r>
          <rPr>
            <sz val="10"/>
            <color rgb="FF000000"/>
            <rFont val="Arial"/>
          </rPr>
          <t>======
ID#AAAAU2q74kI
    (2022-01-29 01:12:49)
No se encuentra tarea en Aula.</t>
        </r>
      </text>
    </comment>
    <comment ref="BK24" authorId="0" shapeId="0" xr:uid="{00000000-0006-0000-0F00-00004E000000}">
      <text>
        <r>
          <rPr>
            <sz val="10"/>
            <color rgb="FF000000"/>
            <rFont val="Arial"/>
          </rPr>
          <t>======
ID#AAAAU2q74c0
    (2022-01-29 01:12:49)
No se encuentra tarea en Aula.</t>
        </r>
      </text>
    </comment>
    <comment ref="BN24" authorId="0" shapeId="0" xr:uid="{00000000-0006-0000-0F00-00004F000000}">
      <text>
        <r>
          <rPr>
            <sz val="10"/>
            <color rgb="FF000000"/>
            <rFont val="Arial"/>
          </rPr>
          <t>======
ID#AAAAU2q74b0
    (2022-01-29 01:12:49)
no entiende el  codigo y copia con nicolas hermosilla</t>
        </r>
      </text>
    </comment>
    <comment ref="BO24" authorId="0" shapeId="0" xr:uid="{00000000-0006-0000-0F00-000050000000}">
      <text>
        <r>
          <rPr>
            <sz val="10"/>
            <color rgb="FF000000"/>
            <rFont val="Arial"/>
          </rPr>
          <t>======
ID#AAAAU2q74es
    (2022-01-29 01:12:49)
No se encuentra tarea en Aula.</t>
        </r>
      </text>
    </comment>
    <comment ref="BP24" authorId="0" shapeId="0" xr:uid="{00000000-0006-0000-0F00-000051000000}">
      <text>
        <r>
          <rPr>
            <sz val="10"/>
            <color rgb="FF000000"/>
            <rFont val="Arial"/>
          </rPr>
          <t>======
ID#AAAAU2q74gU
    (2022-01-29 01:12:49)
sin entrega</t>
        </r>
      </text>
    </comment>
    <comment ref="BQ24" authorId="0" shapeId="0" xr:uid="{00000000-0006-0000-0F00-000052000000}">
      <text>
        <r>
          <rPr>
            <sz val="10"/>
            <color rgb="FF000000"/>
            <rFont val="Arial"/>
          </rPr>
          <t>======
ID#AAAAU2q74eg
    (2022-01-29 01:12:49)
No se encuentra tarea en Aula.</t>
        </r>
      </text>
    </comment>
    <comment ref="BN25" authorId="0" shapeId="0" xr:uid="{00000000-0006-0000-0F00-000053000000}">
      <text>
        <r>
          <rPr>
            <sz val="10"/>
            <color rgb="FF000000"/>
            <rFont val="Arial"/>
          </rPr>
          <t>======
ID#AAAAU2q74Z8
    (2022-01-29 01:12:49)
sin entrega</t>
        </r>
      </text>
    </comment>
    <comment ref="BO25" authorId="0" shapeId="0" xr:uid="{00000000-0006-0000-0F00-000054000000}">
      <text>
        <r>
          <rPr>
            <sz val="10"/>
            <color rgb="FF000000"/>
            <rFont val="Arial"/>
          </rPr>
          <t>======
ID#AAAAU2q74bY
    (2022-01-29 01:12:49)
No se encuentra tarea en Aula.</t>
        </r>
      </text>
    </comment>
    <comment ref="BP25" authorId="0" shapeId="0" xr:uid="{00000000-0006-0000-0F00-000055000000}">
      <text>
        <r>
          <rPr>
            <sz val="10"/>
            <color rgb="FF000000"/>
            <rFont val="Arial"/>
          </rPr>
          <t>======
ID#AAAAU2q74bg
    (2022-01-29 01:12:49)
sin entrega</t>
        </r>
      </text>
    </comment>
    <comment ref="BQ25" authorId="0" shapeId="0" xr:uid="{00000000-0006-0000-0F00-000056000000}">
      <text>
        <r>
          <rPr>
            <sz val="10"/>
            <color rgb="FF000000"/>
            <rFont val="Arial"/>
          </rPr>
          <t>======
ID#AAAAU2q74cc
    (2022-01-29 01:12:49)
No se encuentra tarea en Aula.</t>
        </r>
      </text>
    </comment>
    <comment ref="BP26" authorId="0" shapeId="0" xr:uid="{00000000-0006-0000-0F00-000057000000}">
      <text>
        <r>
          <rPr>
            <sz val="10"/>
            <color rgb="FF000000"/>
            <rFont val="Arial"/>
          </rPr>
          <t>======
ID#AAAAU2q74kA
    (2022-01-29 01:12:49)
sin contenido a evaluar</t>
        </r>
      </text>
    </comment>
    <comment ref="BP27" authorId="0" shapeId="0" xr:uid="{00000000-0006-0000-0F00-000058000000}">
      <text>
        <r>
          <rPr>
            <sz val="10"/>
            <color rgb="FF000000"/>
            <rFont val="Arial"/>
          </rPr>
          <t>======
ID#AAAAU2q74ag
    (2022-01-29 01:12:49)
copia con nicolas hermosilla</t>
        </r>
      </text>
    </comment>
    <comment ref="BN28" authorId="0" shapeId="0" xr:uid="{00000000-0006-0000-0F00-000059000000}">
      <text>
        <r>
          <rPr>
            <sz val="10"/>
            <color rgb="FF000000"/>
            <rFont val="Arial"/>
          </rPr>
          <t>======
ID#AAAAU2q74kU
    (2022-01-29 01:12:49)
no entiende el codigo y copia con josefa henriquez</t>
        </r>
      </text>
    </comment>
    <comment ref="BO28" authorId="0" shapeId="0" xr:uid="{00000000-0006-0000-0F00-00005A000000}">
      <text>
        <r>
          <rPr>
            <sz val="10"/>
            <color rgb="FF000000"/>
            <rFont val="Arial"/>
          </rPr>
          <t>======
ID#AAAAU2q74dM
    (2022-01-29 01:12:49)
No se encuentra tarea en Aula.</t>
        </r>
      </text>
    </comment>
    <comment ref="BP28" authorId="0" shapeId="0" xr:uid="{00000000-0006-0000-0F00-00005B000000}">
      <text>
        <r>
          <rPr>
            <sz val="10"/>
            <color rgb="FF000000"/>
            <rFont val="Arial"/>
          </rPr>
          <t>======
ID#AAAAU2q74dY
    (2022-01-29 01:12:49)
copia con yojhane morales</t>
        </r>
      </text>
    </comment>
    <comment ref="BQ30" authorId="0" shapeId="0" xr:uid="{00000000-0006-0000-0F00-00005C000000}">
      <text>
        <r>
          <rPr>
            <sz val="10"/>
            <color rgb="FF000000"/>
            <rFont val="Arial"/>
          </rPr>
          <t>======
ID#AAAAU2q74c4
    (2022-01-29 01:12:49)
No se encuentra tarea en Aula.</t>
        </r>
      </text>
    </comment>
    <comment ref="BH31" authorId="0" shapeId="0" xr:uid="{00000000-0006-0000-0F00-00005D000000}">
      <text>
        <r>
          <rPr>
            <sz val="10"/>
            <color rgb="FF000000"/>
            <rFont val="Arial"/>
          </rPr>
          <t>======
ID#AAAAU2q74mE
    (2022-01-29 01:12:49)
sin entrega</t>
        </r>
      </text>
    </comment>
    <comment ref="BJ31" authorId="0" shapeId="0" xr:uid="{00000000-0006-0000-0F00-00005E000000}">
      <text>
        <r>
          <rPr>
            <sz val="10"/>
            <color rgb="FF000000"/>
            <rFont val="Arial"/>
          </rPr>
          <t>======
ID#AAAAU2q74i8
    (2022-01-29 01:12:49)
Sin entrega</t>
        </r>
      </text>
    </comment>
    <comment ref="BK31" authorId="0" shapeId="0" xr:uid="{00000000-0006-0000-0F00-00005F000000}">
      <text>
        <r>
          <rPr>
            <sz val="10"/>
            <color rgb="FF000000"/>
            <rFont val="Arial"/>
          </rPr>
          <t>======
ID#AAAAU2q74b8
    (2022-01-29 01:12:49)
No se encuentra tarea en Aula.</t>
        </r>
      </text>
    </comment>
    <comment ref="BL31" authorId="0" shapeId="0" xr:uid="{00000000-0006-0000-0F00-000060000000}">
      <text>
        <r>
          <rPr>
            <sz val="10"/>
            <color rgb="FF000000"/>
            <rFont val="Arial"/>
          </rPr>
          <t>======
ID#AAAAU2q74hs
    (2022-01-29 01:12:49)
sin entrega</t>
        </r>
      </text>
    </comment>
    <comment ref="BM31" authorId="0" shapeId="0" xr:uid="{00000000-0006-0000-0F00-000061000000}">
      <text>
        <r>
          <rPr>
            <sz val="10"/>
            <color rgb="FF000000"/>
            <rFont val="Arial"/>
          </rPr>
          <t>======
ID#AAAAU2q74lk
    (2022-01-29 01:12:49)
No se encuentra tarea en Aula.</t>
        </r>
      </text>
    </comment>
    <comment ref="BN31" authorId="0" shapeId="0" xr:uid="{00000000-0006-0000-0F00-000062000000}">
      <text>
        <r>
          <rPr>
            <sz val="10"/>
            <color rgb="FF000000"/>
            <rFont val="Arial"/>
          </rPr>
          <t>======
ID#AAAAU2q74i4
    (2022-01-29 01:12:49)
sin entrega</t>
        </r>
      </text>
    </comment>
    <comment ref="BO31" authorId="0" shapeId="0" xr:uid="{00000000-0006-0000-0F00-000063000000}">
      <text>
        <r>
          <rPr>
            <sz val="10"/>
            <color rgb="FF000000"/>
            <rFont val="Arial"/>
          </rPr>
          <t>======
ID#AAAAU2q74go
    (2022-01-29 01:12:49)
No se encuentra tarea en Aula.</t>
        </r>
      </text>
    </comment>
    <comment ref="BP31" authorId="0" shapeId="0" xr:uid="{00000000-0006-0000-0F00-000064000000}">
      <text>
        <r>
          <rPr>
            <sz val="10"/>
            <color rgb="FF000000"/>
            <rFont val="Arial"/>
          </rPr>
          <t>======
ID#AAAAU2q74ew
    (2022-01-29 01:12:49)
sin entrega</t>
        </r>
      </text>
    </comment>
    <comment ref="BQ31" authorId="0" shapeId="0" xr:uid="{00000000-0006-0000-0F00-000065000000}">
      <text>
        <r>
          <rPr>
            <sz val="10"/>
            <color rgb="FF000000"/>
            <rFont val="Arial"/>
          </rPr>
          <t>======
ID#AAAAU2q74bM
    (2022-01-29 01:12:49)
No se encuentra tarea en Aula.</t>
        </r>
      </text>
    </comment>
    <comment ref="BK32" authorId="0" shapeId="0" xr:uid="{00000000-0006-0000-0F00-000066000000}">
      <text>
        <r>
          <rPr>
            <sz val="10"/>
            <color rgb="FF000000"/>
            <rFont val="Arial"/>
          </rPr>
          <t>======
ID#AAAAU2q74dg
    (2022-01-29 01:12:49)
No se encuentra tarea en Aula.</t>
        </r>
      </text>
    </comment>
    <comment ref="BM32" authorId="0" shapeId="0" xr:uid="{00000000-0006-0000-0F00-000067000000}">
      <text>
        <r>
          <rPr>
            <sz val="10"/>
            <color rgb="FF000000"/>
            <rFont val="Arial"/>
          </rPr>
          <t>======
ID#AAAAU2q74e0
    (2022-01-29 01:12:49)
No se encuentra tarea en Aula.</t>
        </r>
      </text>
    </comment>
    <comment ref="BO32" authorId="0" shapeId="0" xr:uid="{00000000-0006-0000-0F00-000068000000}">
      <text>
        <r>
          <rPr>
            <sz val="10"/>
            <color rgb="FF000000"/>
            <rFont val="Arial"/>
          </rPr>
          <t>======
ID#AAAAU2q74ek
    (2022-01-29 01:12:49)
No se encuentra tarea en Aula.</t>
        </r>
      </text>
    </comment>
    <comment ref="BP32" authorId="0" shapeId="0" xr:uid="{00000000-0006-0000-0F00-000069000000}">
      <text>
        <r>
          <rPr>
            <sz val="10"/>
            <color rgb="FF000000"/>
            <rFont val="Arial"/>
          </rPr>
          <t>======
ID#AAAAU2q74mI
    (2022-01-29 01:12:49)
sin entrega</t>
        </r>
      </text>
    </comment>
    <comment ref="BH33" authorId="0" shapeId="0" xr:uid="{00000000-0006-0000-0F00-00006A000000}">
      <text>
        <r>
          <rPr>
            <sz val="10"/>
            <color rgb="FF000000"/>
            <rFont val="Arial"/>
          </rPr>
          <t>======
ID#AAAAU2q74l4
    (2022-01-29 01:12:49)
retraso de 14hrs</t>
        </r>
      </text>
    </comment>
    <comment ref="BJ33" authorId="0" shapeId="0" xr:uid="{00000000-0006-0000-0F00-00006B000000}">
      <text>
        <r>
          <rPr>
            <sz val="10"/>
            <color rgb="FF000000"/>
            <rFont val="Arial"/>
          </rPr>
          <t>======
ID#AAAAU2q74e4
    (2022-01-29 01:12:49)
Sospecha de copia con Diego Coñiam y Tomas Figueroa</t>
        </r>
      </text>
    </comment>
    <comment ref="BL33" authorId="0" shapeId="0" xr:uid="{00000000-0006-0000-0F00-00006C000000}">
      <text>
        <r>
          <rPr>
            <sz val="10"/>
            <color rgb="FF000000"/>
            <rFont val="Arial"/>
          </rPr>
          <t>======
ID#AAAAU2q74gw
    (2022-01-29 01:12:49)
sin entrega</t>
        </r>
      </text>
    </comment>
    <comment ref="BM33" authorId="0" shapeId="0" xr:uid="{00000000-0006-0000-0F00-00006D000000}">
      <text>
        <r>
          <rPr>
            <sz val="10"/>
            <color rgb="FF000000"/>
            <rFont val="Arial"/>
          </rPr>
          <t>======
ID#AAAAU2q74jI
    (2022-01-29 01:12:49)
No se encuentra tarea en Aula.</t>
        </r>
      </text>
    </comment>
    <comment ref="BN33" authorId="0" shapeId="0" xr:uid="{00000000-0006-0000-0F00-00006E000000}">
      <text>
        <r>
          <rPr>
            <sz val="10"/>
            <color rgb="FF000000"/>
            <rFont val="Arial"/>
          </rPr>
          <t>======
ID#AAAAU2q74kw
    (2022-01-29 01:12:49)
sin entrega</t>
        </r>
      </text>
    </comment>
    <comment ref="BO33" authorId="0" shapeId="0" xr:uid="{00000000-0006-0000-0F00-00006F000000}">
      <text>
        <r>
          <rPr>
            <sz val="10"/>
            <color rgb="FF000000"/>
            <rFont val="Arial"/>
          </rPr>
          <t>======
ID#AAAAU2q74fY
    (2022-01-29 01:12:49)
No se encuentra tarea en Aula.</t>
        </r>
      </text>
    </comment>
    <comment ref="BP33" authorId="0" shapeId="0" xr:uid="{00000000-0006-0000-0F00-000070000000}">
      <text>
        <r>
          <rPr>
            <sz val="10"/>
            <color rgb="FF000000"/>
            <rFont val="Arial"/>
          </rPr>
          <t>======
ID#AAAAU2q74jQ
    (2022-01-29 01:12:49)
sin entrega</t>
        </r>
      </text>
    </comment>
    <comment ref="BQ33" authorId="0" shapeId="0" xr:uid="{00000000-0006-0000-0F00-000071000000}">
      <text>
        <r>
          <rPr>
            <sz val="10"/>
            <color rgb="FF000000"/>
            <rFont val="Arial"/>
          </rPr>
          <t>======
ID#AAAAU2q74bE
    (2022-01-29 01:12:49)
No se encuentra tarea en Aula.</t>
        </r>
      </text>
    </comment>
    <comment ref="BP36" authorId="0" shapeId="0" xr:uid="{00000000-0006-0000-0F00-000072000000}">
      <text>
        <r>
          <rPr>
            <sz val="10"/>
            <color rgb="FF000000"/>
            <rFont val="Arial"/>
          </rPr>
          <t>======
ID#AAAAU2q74lU
    (2022-01-29 01:12:49)
copia con jonathan ferreira y martin franco (100)</t>
        </r>
      </text>
    </comment>
    <comment ref="BQ36" authorId="0" shapeId="0" xr:uid="{00000000-0006-0000-0F00-000073000000}">
      <text>
        <r>
          <rPr>
            <sz val="10"/>
            <color rgb="FF000000"/>
            <rFont val="Arial"/>
          </rPr>
          <t>======
ID#AAAAU2q74fM
    (2022-01-29 01:12:49)
Sospecha de Copia con Martin Franco
55</t>
        </r>
      </text>
    </comment>
    <comment ref="BK39" authorId="0" shapeId="0" xr:uid="{00000000-0006-0000-0F00-000074000000}">
      <text>
        <r>
          <rPr>
            <sz val="10"/>
            <color rgb="FF000000"/>
            <rFont val="Arial"/>
          </rPr>
          <t>======
ID#AAAAU2q74kQ
    (2022-01-29 01:12:49)
No se encuentra tarea en Aula.</t>
        </r>
      </text>
    </comment>
    <comment ref="BL39" authorId="0" shapeId="0" xr:uid="{00000000-0006-0000-0F00-000075000000}">
      <text>
        <r>
          <rPr>
            <sz val="10"/>
            <color rgb="FF000000"/>
            <rFont val="Arial"/>
          </rPr>
          <t>======
ID#AAAAU2q74hk
    (2022-01-29 01:12:49)
sin entrega</t>
        </r>
      </text>
    </comment>
    <comment ref="BM39" authorId="0" shapeId="0" xr:uid="{00000000-0006-0000-0F00-000076000000}">
      <text>
        <r>
          <rPr>
            <sz val="10"/>
            <color rgb="FF000000"/>
            <rFont val="Arial"/>
          </rPr>
          <t>======
ID#AAAAU2q74lw
    (2022-01-29 01:12:49)
No se encuentra tarea en Aula.</t>
        </r>
      </text>
    </comment>
    <comment ref="BN39" authorId="0" shapeId="0" xr:uid="{00000000-0006-0000-0F00-000077000000}">
      <text>
        <r>
          <rPr>
            <sz val="10"/>
            <color rgb="FF000000"/>
            <rFont val="Arial"/>
          </rPr>
          <t>======
ID#AAAAU2q74eI
    (2022-01-29 01:12:49)
sin entrega</t>
        </r>
      </text>
    </comment>
    <comment ref="BO39" authorId="0" shapeId="0" xr:uid="{00000000-0006-0000-0F00-000078000000}">
      <text>
        <r>
          <rPr>
            <sz val="10"/>
            <color rgb="FF000000"/>
            <rFont val="Arial"/>
          </rPr>
          <t>======
ID#AAAAU2q74iA
    (2022-01-29 01:12:49)
No se encuentra tarea en Aula.</t>
        </r>
      </text>
    </comment>
    <comment ref="BP39" authorId="0" shapeId="0" xr:uid="{00000000-0006-0000-0F00-000079000000}">
      <text>
        <r>
          <rPr>
            <sz val="10"/>
            <color rgb="FF000000"/>
            <rFont val="Arial"/>
          </rPr>
          <t>======
ID#AAAAU2q74l0
    (2022-01-29 01:12:49)
sin entrega</t>
        </r>
      </text>
    </comment>
    <comment ref="BQ39" authorId="0" shapeId="0" xr:uid="{00000000-0006-0000-0F00-00007A000000}">
      <text>
        <r>
          <rPr>
            <sz val="10"/>
            <color rgb="FF000000"/>
            <rFont val="Arial"/>
          </rPr>
          <t>======
ID#AAAAU2q74hw
    (2022-01-29 01:12:49)
No se encuentra tarea en Aula.</t>
        </r>
      </text>
    </comment>
    <comment ref="BM40" authorId="0" shapeId="0" xr:uid="{00000000-0006-0000-0F00-00007B000000}">
      <text>
        <r>
          <rPr>
            <sz val="10"/>
            <color rgb="FF000000"/>
            <rFont val="Arial"/>
          </rPr>
          <t>======
ID#AAAAU2q74gY
    (2022-01-29 01:12:49)
No se encuentra tarea en Aula.</t>
        </r>
      </text>
    </comment>
    <comment ref="BN40" authorId="0" shapeId="0" xr:uid="{00000000-0006-0000-0F00-00007C000000}">
      <text>
        <r>
          <rPr>
            <sz val="10"/>
            <color rgb="FF000000"/>
            <rFont val="Arial"/>
          </rPr>
          <t>======
ID#AAAAU2q74lY
    (2022-01-29 01:12:49)
sin entrega</t>
        </r>
      </text>
    </comment>
    <comment ref="BO40" authorId="0" shapeId="0" xr:uid="{00000000-0006-0000-0F00-00007D000000}">
      <text>
        <r>
          <rPr>
            <sz val="10"/>
            <color rgb="FF000000"/>
            <rFont val="Arial"/>
          </rPr>
          <t>======
ID#AAAAU2q74jc
    (2022-01-29 01:12:49)
No se encuentra tarea en Aula.</t>
        </r>
      </text>
    </comment>
    <comment ref="BP40" authorId="0" shapeId="0" xr:uid="{00000000-0006-0000-0F00-00007E000000}">
      <text>
        <r>
          <rPr>
            <sz val="10"/>
            <color rgb="FF000000"/>
            <rFont val="Arial"/>
          </rPr>
          <t>======
ID#AAAAU2q74gg
    (2022-01-29 01:12:49)
sin entrega</t>
        </r>
      </text>
    </comment>
    <comment ref="BQ40" authorId="0" shapeId="0" xr:uid="{00000000-0006-0000-0F00-00007F000000}">
      <text>
        <r>
          <rPr>
            <sz val="10"/>
            <color rgb="FF000000"/>
            <rFont val="Arial"/>
          </rPr>
          <t>======
ID#AAAAU2q74mA
    (2022-01-29 01:12:49)
No se encuentra tarea en Aula.</t>
        </r>
      </text>
    </comment>
    <comment ref="BH41" authorId="0" shapeId="0" xr:uid="{00000000-0006-0000-0F00-000080000000}">
      <text>
        <r>
          <rPr>
            <sz val="10"/>
            <color rgb="FF000000"/>
            <rFont val="Arial"/>
          </rPr>
          <t>======
ID#AAAAU2q74ak
    (2022-01-29 01:12:49)
retraso de 16hrs</t>
        </r>
      </text>
    </comment>
  </commentList>
</comments>
</file>

<file path=xl/sharedStrings.xml><?xml version="1.0" encoding="utf-8"?>
<sst xmlns="http://schemas.openxmlformats.org/spreadsheetml/2006/main" count="7853" uniqueCount="52">
  <si>
    <t>CERTAMEN 1</t>
  </si>
  <si>
    <t>CERTAMEN 2</t>
  </si>
  <si>
    <t>CERTAMEN REC</t>
  </si>
  <si>
    <t>CONTROLES (EVALUACIONE SUMATIVAS)</t>
  </si>
  <si>
    <t>EVALUACIONES FORMATIVAS</t>
  </si>
  <si>
    <t>TAREAS</t>
  </si>
  <si>
    <t>HACKERRANK</t>
  </si>
  <si>
    <t>RESUMEN</t>
  </si>
  <si>
    <t>OK</t>
  </si>
  <si>
    <t>NN</t>
  </si>
  <si>
    <t>VTR</t>
  </si>
  <si>
    <t>C1</t>
  </si>
  <si>
    <t>C2</t>
  </si>
  <si>
    <t>PC</t>
  </si>
  <si>
    <t>PCt</t>
  </si>
  <si>
    <t>Pef</t>
  </si>
  <si>
    <t>PT</t>
  </si>
  <si>
    <t>PH</t>
  </si>
  <si>
    <t>CR</t>
  </si>
  <si>
    <t>NF</t>
  </si>
  <si>
    <t>P1</t>
  </si>
  <si>
    <t>P2</t>
  </si>
  <si>
    <t>P3</t>
  </si>
  <si>
    <t>Vid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</si>
  <si>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</si>
  <si>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</si>
  <si>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</si>
  <si>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</si>
  <si>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</si>
  <si>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</si>
  <si>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</si>
  <si>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</si>
  <si>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</si>
  <si>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</si>
  <si>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TD</t>
  </si>
  <si>
    <t>PS</t>
  </si>
  <si>
    <t>E</t>
  </si>
  <si>
    <t>F</t>
  </si>
  <si>
    <t>PF</t>
  </si>
  <si>
    <t>Promedio</t>
  </si>
  <si>
    <t>Máximo</t>
  </si>
  <si>
    <t>Mínimo</t>
  </si>
  <si>
    <t>Aprobados</t>
  </si>
  <si>
    <t>Reprobados</t>
  </si>
  <si>
    <t>Inscritos</t>
  </si>
  <si>
    <t>S11</t>
  </si>
  <si>
    <t>S12</t>
  </si>
  <si>
    <t>0,7</t>
  </si>
  <si>
    <t>COLORES EN ROJO, COPIA CERT1. EN MAGENTA, COPIA CERT2</t>
  </si>
  <si>
    <t>Video</t>
  </si>
  <si>
    <t>201954021-1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</si>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</sst>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b/>
      <sz val="10"/>
      <color rgb="FFFFFFFF"/>
      <name val="Arial"/>
    </font>
    <font>
      <sz val="10"/>
      <color theme="1"/>
      <name val="Arial"/>
    </font>
    <font>
      <sz val="10"/>
      <color rgb="FF1C4587"/>
      <name val="Arial"/>
    </font>
    <font>
      <sz val="11"/>
      <color rgb="FFF7981D"/>
      <name val="Arial"/>
    </font>
    <font>
      <b/>
      <sz val="10"/>
      <color rgb="FF1C4587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Inconsolata"/>
    </font>
    <font>
      <i/>
      <sz val="10"/>
      <color theme="1"/>
      <name val="Arial"/>
    </font>
    <font>
      <sz val="10"/>
      <color rgb="FFF7981D"/>
      <name val="Arial"/>
    </font>
    <font>
      <b/>
      <sz val="10"/>
      <color rgb="FF000000"/>
      <name val="Inconsolata"/>
    </font>
    <font>
      <sz val="10"/>
      <color rgb="FF1155CC"/>
      <name val="Arial"/>
    </font>
    <font>
      <sz val="10"/>
      <color rgb="FF3D85C6"/>
      <name val="Arial"/>
    </font>
    <font>
      <sz val="11"/>
      <color rgb="FF006100"/>
      <name val="Calibri"/>
    </font>
    <font>
      <sz val="11"/>
      <color rgb="FF9C0006"/>
      <name val="Calibri"/>
    </font>
    <font>
      <sz val="11"/>
      <color rgb="FF9C5700"/>
      <name val="Calibri"/>
    </font>
    <font>
      <sz val="11"/>
      <color rgb="FF9C5700"/>
      <name val="Arial"/>
    </font>
    <font>
      <sz val="10"/>
      <color rgb="FF000000"/>
      <name val="Arial"/>
    </font>
    <font>
      <b/>
      <sz val="11"/>
      <color rgb="FFF7981D"/>
      <name val="Arial"/>
    </font>
    <font>
      <b/>
      <sz val="10"/>
      <color rgb="FF1C4587"/>
      <name val="Arial"/>
    </font>
    <font>
      <b/>
      <sz val="10"/>
      <color theme="1"/>
      <name val="Calibri"/>
    </font>
    <font>
      <b/>
      <sz val="10"/>
      <color theme="1"/>
      <name val="Arial"/>
    </font>
    <font>
      <sz val="10"/>
      <color rgb="FF1C4587"/>
      <name val="Arial"/>
    </font>
    <font>
      <sz val="11"/>
      <color rgb="FFFF0000"/>
      <name val="Calibri"/>
    </font>
    <font>
      <sz val="10"/>
      <color rgb="FF000000"/>
      <name val="Calibri"/>
    </font>
    <font>
      <sz val="10"/>
      <color rgb="FFFF0000"/>
      <name val="Arial"/>
    </font>
    <font>
      <sz val="11"/>
      <color rgb="FF11A9CC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Alignment="1"/>
    <xf numFmtId="0" fontId="1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9" fontId="3" fillId="10" borderId="0" xfId="0" applyNumberFormat="1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3" borderId="0" xfId="0" applyFont="1" applyFill="1"/>
    <xf numFmtId="0" fontId="3" fillId="3" borderId="1" xfId="0" applyFont="1" applyFill="1" applyBorder="1"/>
    <xf numFmtId="0" fontId="3" fillId="3" borderId="1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" fontId="1" fillId="0" borderId="0" xfId="0" applyNumberFormat="1" applyFont="1"/>
    <xf numFmtId="0" fontId="1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" fontId="8" fillId="0" borderId="1" xfId="0" applyNumberFormat="1" applyFont="1" applyBorder="1" applyAlignment="1">
      <alignment horizontal="right"/>
    </xf>
    <xf numFmtId="1" fontId="9" fillId="0" borderId="1" xfId="0" applyNumberFormat="1" applyFont="1" applyBorder="1"/>
    <xf numFmtId="1" fontId="10" fillId="11" borderId="1" xfId="0" applyNumberFormat="1" applyFont="1" applyFill="1" applyBorder="1" applyAlignment="1">
      <alignment horizontal="right"/>
    </xf>
    <xf numFmtId="1" fontId="8" fillId="0" borderId="1" xfId="0" applyNumberFormat="1" applyFont="1" applyBorder="1"/>
    <xf numFmtId="1" fontId="10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" fontId="11" fillId="0" borderId="1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1" fontId="7" fillId="0" borderId="1" xfId="0" applyNumberFormat="1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7" fillId="0" borderId="1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164" fontId="8" fillId="0" borderId="1" xfId="0" applyNumberFormat="1" applyFont="1" applyBorder="1" applyAlignment="1">
      <alignment horizontal="right"/>
    </xf>
    <xf numFmtId="1" fontId="8" fillId="0" borderId="2" xfId="0" applyNumberFormat="1" applyFont="1" applyBorder="1" applyAlignment="1">
      <alignment horizontal="right"/>
    </xf>
    <xf numFmtId="1" fontId="8" fillId="0" borderId="0" xfId="0" applyNumberFormat="1" applyFont="1" applyAlignment="1">
      <alignment horizontal="right"/>
    </xf>
    <xf numFmtId="0" fontId="1" fillId="0" borderId="2" xfId="0" applyFont="1" applyBorder="1"/>
    <xf numFmtId="1" fontId="8" fillId="0" borderId="0" xfId="0" applyNumberFormat="1" applyFont="1"/>
    <xf numFmtId="0" fontId="8" fillId="0" borderId="0" xfId="0" applyFont="1" applyAlignment="1">
      <alignment horizontal="right"/>
    </xf>
    <xf numFmtId="49" fontId="3" fillId="0" borderId="0" xfId="0" applyNumberFormat="1" applyFont="1"/>
    <xf numFmtId="49" fontId="5" fillId="0" borderId="0" xfId="0" applyNumberFormat="1" applyFont="1"/>
    <xf numFmtId="49" fontId="3" fillId="3" borderId="1" xfId="0" applyNumberFormat="1" applyFont="1" applyFill="1" applyBorder="1"/>
    <xf numFmtId="49" fontId="7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right"/>
    </xf>
    <xf numFmtId="1" fontId="7" fillId="0" borderId="1" xfId="0" applyNumberFormat="1" applyFont="1" applyBorder="1" applyAlignment="1"/>
    <xf numFmtId="1" fontId="13" fillId="12" borderId="0" xfId="0" applyNumberFormat="1" applyFont="1" applyFill="1"/>
    <xf numFmtId="49" fontId="7" fillId="0" borderId="13" xfId="0" applyNumberFormat="1" applyFont="1" applyBorder="1" applyAlignment="1">
      <alignment horizontal="left"/>
    </xf>
    <xf numFmtId="1" fontId="14" fillId="0" borderId="1" xfId="0" applyNumberFormat="1" applyFont="1" applyBorder="1" applyAlignment="1">
      <alignment horizontal="right"/>
    </xf>
    <xf numFmtId="1" fontId="10" fillId="13" borderId="1" xfId="0" applyNumberFormat="1" applyFont="1" applyFill="1" applyBorder="1"/>
    <xf numFmtId="49" fontId="1" fillId="0" borderId="0" xfId="0" applyNumberFormat="1" applyFont="1"/>
    <xf numFmtId="1" fontId="15" fillId="0" borderId="1" xfId="0" applyNumberFormat="1" applyFont="1" applyBorder="1"/>
    <xf numFmtId="1" fontId="16" fillId="12" borderId="1" xfId="0" applyNumberFormat="1" applyFont="1" applyFill="1" applyBorder="1"/>
    <xf numFmtId="1" fontId="17" fillId="0" borderId="1" xfId="0" applyNumberFormat="1" applyFont="1" applyBorder="1" applyAlignment="1">
      <alignment horizontal="right"/>
    </xf>
    <xf numFmtId="1" fontId="18" fillId="0" borderId="1" xfId="0" applyNumberFormat="1" applyFont="1" applyBorder="1" applyAlignment="1">
      <alignment horizontal="right"/>
    </xf>
    <xf numFmtId="1" fontId="1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20" fillId="0" borderId="1" xfId="0" applyNumberFormat="1" applyFont="1" applyBorder="1" applyAlignment="1">
      <alignment horizontal="right"/>
    </xf>
    <xf numFmtId="1" fontId="21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1" fontId="22" fillId="0" borderId="1" xfId="0" applyNumberFormat="1" applyFont="1" applyBorder="1" applyAlignment="1">
      <alignment horizontal="right"/>
    </xf>
    <xf numFmtId="0" fontId="5" fillId="0" borderId="1" xfId="0" applyFont="1" applyBorder="1"/>
    <xf numFmtId="1" fontId="17" fillId="0" borderId="1" xfId="0" applyNumberFormat="1" applyFont="1" applyBorder="1"/>
    <xf numFmtId="1" fontId="23" fillId="0" borderId="1" xfId="0" applyNumberFormat="1" applyFont="1" applyBorder="1" applyAlignment="1"/>
    <xf numFmtId="1" fontId="10" fillId="0" borderId="1" xfId="0" applyNumberFormat="1" applyFont="1" applyBorder="1" applyAlignment="1">
      <alignment horizontal="right"/>
    </xf>
    <xf numFmtId="1" fontId="24" fillId="0" borderId="1" xfId="0" applyNumberFormat="1" applyFont="1" applyBorder="1"/>
    <xf numFmtId="1" fontId="12" fillId="0" borderId="0" xfId="0" applyNumberFormat="1" applyFont="1" applyAlignment="1">
      <alignment horizontal="right"/>
    </xf>
    <xf numFmtId="1" fontId="7" fillId="12" borderId="1" xfId="0" applyNumberFormat="1" applyFont="1" applyFill="1" applyBorder="1" applyAlignment="1">
      <alignment horizontal="right"/>
    </xf>
    <xf numFmtId="1" fontId="7" fillId="0" borderId="0" xfId="0" applyNumberFormat="1" applyFont="1" applyAlignment="1"/>
    <xf numFmtId="0" fontId="3" fillId="14" borderId="0" xfId="0" applyFont="1" applyFill="1"/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7" fillId="15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3" fillId="10" borderId="3" xfId="0" applyFont="1" applyFill="1" applyBorder="1" applyAlignment="1">
      <alignment horizontal="center"/>
    </xf>
    <xf numFmtId="1" fontId="2" fillId="0" borderId="0" xfId="0" applyNumberFormat="1" applyFont="1" applyAlignment="1">
      <alignment horizontal="right"/>
    </xf>
    <xf numFmtId="1" fontId="25" fillId="11" borderId="1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right"/>
    </xf>
    <xf numFmtId="1" fontId="26" fillId="12" borderId="1" xfId="0" applyNumberFormat="1" applyFont="1" applyFill="1" applyBorder="1"/>
    <xf numFmtId="1" fontId="11" fillId="0" borderId="1" xfId="0" applyNumberFormat="1" applyFont="1" applyBorder="1" applyAlignment="1">
      <alignment horizontal="right"/>
    </xf>
    <xf numFmtId="1" fontId="27" fillId="12" borderId="1" xfId="0" applyNumberFormat="1" applyFont="1" applyFill="1" applyBorder="1" applyAlignment="1">
      <alignment horizontal="right"/>
    </xf>
    <xf numFmtId="1" fontId="28" fillId="0" borderId="1" xfId="0" applyNumberFormat="1" applyFont="1" applyBorder="1" applyAlignment="1">
      <alignment horizontal="right"/>
    </xf>
    <xf numFmtId="1" fontId="28" fillId="0" borderId="8" xfId="0" applyNumberFormat="1" applyFont="1" applyBorder="1" applyAlignment="1">
      <alignment horizontal="right"/>
    </xf>
    <xf numFmtId="1" fontId="28" fillId="0" borderId="13" xfId="0" applyNumberFormat="1" applyFont="1" applyBorder="1" applyAlignment="1">
      <alignment horizontal="right"/>
    </xf>
    <xf numFmtId="1" fontId="28" fillId="0" borderId="4" xfId="0" applyNumberFormat="1" applyFont="1" applyBorder="1" applyAlignment="1">
      <alignment horizontal="right"/>
    </xf>
    <xf numFmtId="1" fontId="28" fillId="0" borderId="13" xfId="0" applyNumberFormat="1" applyFont="1" applyBorder="1" applyAlignment="1"/>
    <xf numFmtId="1" fontId="28" fillId="0" borderId="4" xfId="0" applyNumberFormat="1" applyFont="1" applyBorder="1" applyAlignment="1"/>
    <xf numFmtId="4" fontId="8" fillId="0" borderId="1" xfId="0" applyNumberFormat="1" applyFont="1" applyBorder="1"/>
    <xf numFmtId="1" fontId="29" fillId="0" borderId="1" xfId="0" applyNumberFormat="1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1" fontId="30" fillId="0" borderId="1" xfId="0" applyNumberFormat="1" applyFont="1" applyBorder="1" applyAlignment="1">
      <alignment horizontal="right"/>
    </xf>
    <xf numFmtId="1" fontId="23" fillId="0" borderId="1" xfId="0" applyNumberFormat="1" applyFont="1" applyBorder="1" applyAlignment="1">
      <alignment horizontal="right"/>
    </xf>
    <xf numFmtId="1" fontId="7" fillId="13" borderId="0" xfId="0" applyNumberFormat="1" applyFont="1" applyFill="1" applyAlignment="1">
      <alignment horizontal="right"/>
    </xf>
    <xf numFmtId="1" fontId="7" fillId="13" borderId="1" xfId="0" applyNumberFormat="1" applyFont="1" applyFill="1" applyBorder="1" applyAlignment="1">
      <alignment horizontal="right"/>
    </xf>
    <xf numFmtId="1" fontId="7" fillId="13" borderId="1" xfId="0" applyNumberFormat="1" applyFont="1" applyFill="1" applyBorder="1" applyAlignment="1">
      <alignment horizontal="center"/>
    </xf>
    <xf numFmtId="0" fontId="26" fillId="0" borderId="0" xfId="0" applyFont="1"/>
    <xf numFmtId="49" fontId="7" fillId="0" borderId="8" xfId="0" applyNumberFormat="1" applyFont="1" applyBorder="1" applyAlignment="1">
      <alignment horizontal="left"/>
    </xf>
    <xf numFmtId="1" fontId="13" fillId="12" borderId="1" xfId="0" applyNumberFormat="1" applyFont="1" applyFill="1" applyBorder="1"/>
    <xf numFmtId="1" fontId="31" fillId="0" borderId="1" xfId="0" applyNumberFormat="1" applyFont="1" applyBorder="1" applyAlignment="1">
      <alignment horizontal="right"/>
    </xf>
    <xf numFmtId="1" fontId="23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0" fillId="0" borderId="1" xfId="0" applyNumberFormat="1" applyBorder="1" applyAlignment="1"/>
    <xf numFmtId="1" fontId="0" fillId="12" borderId="1" xfId="0" applyNumberFormat="1" applyFill="1" applyBorder="1" applyAlignment="1"/>
    <xf numFmtId="0" fontId="3" fillId="4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right"/>
    </xf>
    <xf numFmtId="1" fontId="10" fillId="9" borderId="16" xfId="0" applyNumberFormat="1" applyFont="1" applyFill="1" applyBorder="1"/>
    <xf numFmtId="1" fontId="8" fillId="0" borderId="17" xfId="0" applyNumberFormat="1" applyFont="1" applyBorder="1"/>
    <xf numFmtId="1" fontId="8" fillId="0" borderId="18" xfId="0" applyNumberFormat="1" applyFont="1" applyBorder="1"/>
    <xf numFmtId="1" fontId="8" fillId="0" borderId="19" xfId="0" applyNumberFormat="1" applyFont="1" applyBorder="1" applyAlignment="1">
      <alignment horizontal="right"/>
    </xf>
    <xf numFmtId="1" fontId="10" fillId="9" borderId="20" xfId="0" applyNumberFormat="1" applyFont="1" applyFill="1" applyBorder="1"/>
    <xf numFmtId="1" fontId="8" fillId="0" borderId="8" xfId="0" applyNumberFormat="1" applyFont="1" applyBorder="1"/>
    <xf numFmtId="1" fontId="8" fillId="0" borderId="6" xfId="0" applyNumberFormat="1" applyFont="1" applyBorder="1"/>
    <xf numFmtId="1" fontId="10" fillId="9" borderId="21" xfId="0" applyNumberFormat="1" applyFont="1" applyFill="1" applyBorder="1"/>
    <xf numFmtId="1" fontId="7" fillId="0" borderId="8" xfId="0" applyNumberFormat="1" applyFont="1" applyBorder="1" applyAlignment="1"/>
    <xf numFmtId="1" fontId="10" fillId="9" borderId="22" xfId="0" applyNumberFormat="1" applyFont="1" applyFill="1" applyBorder="1"/>
    <xf numFmtId="1" fontId="7" fillId="0" borderId="23" xfId="0" applyNumberFormat="1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1" fontId="8" fillId="0" borderId="24" xfId="0" applyNumberFormat="1" applyFont="1" applyBorder="1" applyAlignment="1">
      <alignment horizontal="right"/>
    </xf>
    <xf numFmtId="1" fontId="10" fillId="9" borderId="25" xfId="0" applyNumberFormat="1" applyFont="1" applyFill="1" applyBorder="1"/>
    <xf numFmtId="1" fontId="10" fillId="9" borderId="26" xfId="0" applyNumberFormat="1" applyFont="1" applyFill="1" applyBorder="1"/>
    <xf numFmtId="1" fontId="12" fillId="0" borderId="8" xfId="0" applyNumberFormat="1" applyFont="1" applyBorder="1" applyAlignment="1">
      <alignment horizontal="right"/>
    </xf>
    <xf numFmtId="1" fontId="8" fillId="0" borderId="23" xfId="0" applyNumberFormat="1" applyFont="1" applyBorder="1"/>
    <xf numFmtId="164" fontId="8" fillId="0" borderId="6" xfId="0" applyNumberFormat="1" applyFont="1" applyBorder="1"/>
    <xf numFmtId="1" fontId="32" fillId="0" borderId="0" xfId="0" applyNumberFormat="1" applyFont="1"/>
    <xf numFmtId="1" fontId="10" fillId="9" borderId="27" xfId="0" applyNumberFormat="1" applyFont="1" applyFill="1" applyBorder="1"/>
    <xf numFmtId="1" fontId="7" fillId="0" borderId="28" xfId="0" applyNumberFormat="1" applyFont="1" applyBorder="1" applyAlignment="1">
      <alignment horizontal="right"/>
    </xf>
    <xf numFmtId="1" fontId="8" fillId="0" borderId="29" xfId="0" applyNumberFormat="1" applyFont="1" applyBorder="1"/>
    <xf numFmtId="1" fontId="8" fillId="0" borderId="30" xfId="0" applyNumberFormat="1" applyFont="1" applyBorder="1" applyAlignment="1">
      <alignment horizontal="right"/>
    </xf>
    <xf numFmtId="1" fontId="10" fillId="9" borderId="31" xfId="0" applyNumberFormat="1" applyFont="1" applyFill="1" applyBorder="1"/>
    <xf numFmtId="1" fontId="10" fillId="9" borderId="32" xfId="0" applyNumberFormat="1" applyFont="1" applyFill="1" applyBorder="1"/>
    <xf numFmtId="0" fontId="0" fillId="0" borderId="0" xfId="0"/>
    <xf numFmtId="0" fontId="3" fillId="4" borderId="5" xfId="0" applyFont="1" applyFill="1" applyBorder="1" applyAlignment="1">
      <alignment horizontal="center"/>
    </xf>
    <xf numFmtId="0" fontId="0" fillId="0" borderId="0" xfId="0"/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02"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color rgb="FF990000"/>
      </font>
    </dxf>
    <dxf>
      <font>
        <b/>
        <color rgb="FFFF0000"/>
      </font>
      <fill>
        <patternFill patternType="solid">
          <fgColor rgb="FFF1C232"/>
          <bgColor rgb="FFF1C232"/>
        </patternFill>
      </fill>
    </dxf>
    <dxf>
      <font>
        <color rgb="FF99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C1000"/>
  <sheetViews>
    <sheetView tabSelected="1"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M4" sqref="M4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19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 t="s">
        <v>51</v>
      </c>
      <c r="N4" s="21" t="s">
        <v>11</v>
      </c>
      <c r="O4" s="21" t="s">
        <v>12</v>
      </c>
      <c r="P4" s="22" t="s">
        <v>13</v>
      </c>
      <c r="Q4" s="22" t="s">
        <v>14</v>
      </c>
      <c r="R4" s="22" t="s">
        <v>15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23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31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1">
        <v>1</v>
      </c>
      <c r="L5" s="32" t="s">
        <v>9</v>
      </c>
      <c r="M5" s="32">
        <v>472</v>
      </c>
      <c r="N5" s="33">
        <f t="shared" ref="N5:N45" si="0">Z5</f>
        <v>100</v>
      </c>
      <c r="O5" s="33">
        <f t="shared" ref="O5:O10" si="1">AD5</f>
        <v>27</v>
      </c>
      <c r="P5" s="33">
        <f t="shared" ref="P5:P19" si="2">IF(AH5="",0.5*N5+0.5*O5,(SUM(N5,O5,AH5)-MIN(N5,O5))/2)</f>
        <v>63.5</v>
      </c>
      <c r="Q5" s="33">
        <f t="shared" ref="Q5:Q45" si="3">AT5</f>
        <v>75.555555555555557</v>
      </c>
      <c r="R5" s="33">
        <f t="shared" ref="R5:R45" si="4">BG5</f>
        <v>72.727272727272734</v>
      </c>
      <c r="S5" s="33">
        <f t="shared" ref="S5:S45" si="5">BR5</f>
        <v>93.5</v>
      </c>
      <c r="T5" s="33">
        <f t="shared" ref="T5:T45" si="6">CC5</f>
        <v>100</v>
      </c>
      <c r="U5" s="34">
        <f t="shared" ref="U5:U45" si="7">AH5</f>
        <v>0</v>
      </c>
      <c r="V5" s="35">
        <f t="shared" ref="V5:V17" si="8">IF(P5&gt;=55,P5*0.5+0.2*Q5+0.05*R5+0.2*S5+0.05*T5,P5)</f>
        <v>74.197474747474757</v>
      </c>
      <c r="W5" s="33">
        <v>20</v>
      </c>
      <c r="X5" s="36">
        <v>20</v>
      </c>
      <c r="Y5" s="36">
        <v>60</v>
      </c>
      <c r="Z5" s="37">
        <f t="shared" ref="Z5:Z17" si="9">SUM(W5:Y5)</f>
        <v>100</v>
      </c>
      <c r="AA5" s="36">
        <v>27</v>
      </c>
      <c r="AB5" s="36">
        <v>0</v>
      </c>
      <c r="AC5" s="33">
        <v>0</v>
      </c>
      <c r="AD5" s="37">
        <f t="shared" ref="AD5:AD10" si="10">AA5+AB5*AC5</f>
        <v>27</v>
      </c>
      <c r="AE5" s="36"/>
      <c r="AF5" s="36"/>
      <c r="AG5" s="36"/>
      <c r="AH5" s="37"/>
      <c r="AI5" s="38">
        <v>100</v>
      </c>
      <c r="AJ5" s="39">
        <v>100</v>
      </c>
      <c r="AK5" s="38">
        <v>100</v>
      </c>
      <c r="AL5" s="38">
        <v>50</v>
      </c>
      <c r="AM5" s="38">
        <v>80</v>
      </c>
      <c r="AN5" s="38">
        <v>50</v>
      </c>
      <c r="AO5" s="38">
        <v>100</v>
      </c>
      <c r="AP5" s="38">
        <v>100</v>
      </c>
      <c r="AQ5" s="38">
        <v>0</v>
      </c>
      <c r="AR5" s="38"/>
      <c r="AS5" s="38"/>
      <c r="AT5" s="37">
        <f t="shared" ref="AT5:AT45" si="11">AVERAGE(AI5:AQ5)</f>
        <v>75.555555555555557</v>
      </c>
      <c r="AU5" s="38">
        <v>100</v>
      </c>
      <c r="AV5" s="38">
        <v>0</v>
      </c>
      <c r="AW5" s="38">
        <v>100</v>
      </c>
      <c r="AX5" s="38">
        <v>0</v>
      </c>
      <c r="AY5" s="38">
        <v>100</v>
      </c>
      <c r="AZ5" s="38">
        <v>100</v>
      </c>
      <c r="BA5" s="38">
        <v>100</v>
      </c>
      <c r="BB5" s="38">
        <v>0</v>
      </c>
      <c r="BC5" s="38">
        <v>100</v>
      </c>
      <c r="BD5" s="38">
        <v>100</v>
      </c>
      <c r="BE5" s="38"/>
      <c r="BF5" s="38">
        <v>100</v>
      </c>
      <c r="BG5" s="37">
        <f t="shared" ref="BG5:BG45" si="12">AVERAGE(AU5:BF5)</f>
        <v>72.727272727272734</v>
      </c>
      <c r="BH5" s="40">
        <v>95</v>
      </c>
      <c r="BI5" s="41">
        <v>100</v>
      </c>
      <c r="BJ5" s="41">
        <v>100</v>
      </c>
      <c r="BK5" s="41">
        <v>90</v>
      </c>
      <c r="BL5" s="41">
        <v>100</v>
      </c>
      <c r="BM5" s="41">
        <v>90</v>
      </c>
      <c r="BN5" s="41">
        <v>100</v>
      </c>
      <c r="BO5" s="41">
        <v>70</v>
      </c>
      <c r="BP5" s="41">
        <v>100</v>
      </c>
      <c r="BQ5" s="41">
        <v>90</v>
      </c>
      <c r="BR5" s="37">
        <f t="shared" ref="BR5:BR45" si="13">AVERAGE(BH5:BQ5)</f>
        <v>93.5</v>
      </c>
      <c r="BS5" s="42">
        <v>100</v>
      </c>
      <c r="BT5" s="42">
        <v>100</v>
      </c>
      <c r="BU5" s="42">
        <v>100</v>
      </c>
      <c r="BV5" s="38">
        <v>100</v>
      </c>
      <c r="BW5" s="38">
        <v>100</v>
      </c>
      <c r="BX5" s="38">
        <v>100</v>
      </c>
      <c r="BY5" s="38">
        <v>100</v>
      </c>
      <c r="BZ5" s="38">
        <v>100</v>
      </c>
      <c r="CA5" s="38"/>
      <c r="CB5" s="38"/>
      <c r="CC5" s="37">
        <f t="shared" ref="CC5:CC45" si="14">AVERAGE(BS5:CB5)</f>
        <v>100</v>
      </c>
    </row>
    <row r="6" spans="1:81" ht="15.75" customHeight="1" x14ac:dyDescent="0.2">
      <c r="A6" s="4" t="s">
        <v>9</v>
      </c>
      <c r="B6" s="29" t="s">
        <v>9</v>
      </c>
      <c r="C6" s="30"/>
      <c r="D6" s="43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3">
        <v>1</v>
      </c>
      <c r="L6" s="44" t="s">
        <v>9</v>
      </c>
      <c r="M6" s="44">
        <v>169</v>
      </c>
      <c r="N6" s="33">
        <f t="shared" si="0"/>
        <v>98</v>
      </c>
      <c r="O6" s="33">
        <f t="shared" si="1"/>
        <v>100</v>
      </c>
      <c r="P6" s="33">
        <f t="shared" si="2"/>
        <v>99</v>
      </c>
      <c r="Q6" s="33">
        <f t="shared" si="3"/>
        <v>98.111111111111114</v>
      </c>
      <c r="R6" s="33">
        <f t="shared" si="4"/>
        <v>100</v>
      </c>
      <c r="S6" s="33">
        <f t="shared" si="5"/>
        <v>97</v>
      </c>
      <c r="T6" s="33">
        <f t="shared" si="6"/>
        <v>100</v>
      </c>
      <c r="U6" s="34">
        <f t="shared" si="7"/>
        <v>0</v>
      </c>
      <c r="V6" s="35">
        <f t="shared" si="8"/>
        <v>98.522222222222226</v>
      </c>
      <c r="W6" s="33">
        <v>20</v>
      </c>
      <c r="X6" s="36">
        <v>18</v>
      </c>
      <c r="Y6" s="36">
        <v>60</v>
      </c>
      <c r="Z6" s="37">
        <f t="shared" si="9"/>
        <v>98</v>
      </c>
      <c r="AA6" s="36">
        <v>30</v>
      </c>
      <c r="AB6" s="36">
        <v>70</v>
      </c>
      <c r="AC6" s="33">
        <v>1</v>
      </c>
      <c r="AD6" s="37">
        <f t="shared" si="10"/>
        <v>100</v>
      </c>
      <c r="AE6" s="36"/>
      <c r="AF6" s="36"/>
      <c r="AG6" s="36"/>
      <c r="AH6" s="37"/>
      <c r="AI6" s="38">
        <v>100</v>
      </c>
      <c r="AJ6" s="39">
        <v>100</v>
      </c>
      <c r="AK6" s="38">
        <v>100</v>
      </c>
      <c r="AL6" s="38">
        <v>100</v>
      </c>
      <c r="AM6" s="38">
        <v>100</v>
      </c>
      <c r="AN6" s="38">
        <v>83</v>
      </c>
      <c r="AO6" s="38">
        <v>100</v>
      </c>
      <c r="AP6" s="38">
        <v>100</v>
      </c>
      <c r="AQ6" s="38">
        <v>100</v>
      </c>
      <c r="AR6" s="38"/>
      <c r="AS6" s="38"/>
      <c r="AT6" s="37">
        <f t="shared" si="11"/>
        <v>98.111111111111114</v>
      </c>
      <c r="AU6" s="38">
        <v>100</v>
      </c>
      <c r="AV6" s="38">
        <v>100</v>
      </c>
      <c r="AW6" s="38">
        <v>100</v>
      </c>
      <c r="AX6" s="38">
        <v>100</v>
      </c>
      <c r="AY6" s="38">
        <v>100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>
        <v>100</v>
      </c>
      <c r="BG6" s="37">
        <f t="shared" si="12"/>
        <v>100</v>
      </c>
      <c r="BH6" s="41">
        <v>100</v>
      </c>
      <c r="BI6" s="41">
        <v>90</v>
      </c>
      <c r="BJ6" s="41">
        <v>100</v>
      </c>
      <c r="BK6" s="41">
        <v>100</v>
      </c>
      <c r="BL6" s="41">
        <v>100</v>
      </c>
      <c r="BM6" s="41">
        <v>100</v>
      </c>
      <c r="BN6" s="41">
        <v>100</v>
      </c>
      <c r="BO6" s="41">
        <v>80</v>
      </c>
      <c r="BP6" s="41">
        <v>100</v>
      </c>
      <c r="BQ6" s="41">
        <v>100</v>
      </c>
      <c r="BR6" s="37">
        <f t="shared" si="13"/>
        <v>97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100</v>
      </c>
      <c r="BY6" s="38">
        <v>100</v>
      </c>
      <c r="BZ6" s="38">
        <v>100</v>
      </c>
      <c r="CA6" s="38"/>
      <c r="CB6" s="38"/>
      <c r="CC6" s="37">
        <f t="shared" si="14"/>
        <v>100</v>
      </c>
    </row>
    <row r="7" spans="1:81" ht="15.75" customHeight="1" x14ac:dyDescent="0.2">
      <c r="A7" s="4" t="s">
        <v>9</v>
      </c>
      <c r="B7" s="29" t="s">
        <v>9</v>
      </c>
      <c r="C7" s="30"/>
      <c r="D7" s="43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3">
        <v>1</v>
      </c>
      <c r="L7" s="44" t="s">
        <v>9</v>
      </c>
      <c r="M7" s="44">
        <v>353</v>
      </c>
      <c r="N7" s="33">
        <f t="shared" si="0"/>
        <v>92</v>
      </c>
      <c r="O7" s="33">
        <f t="shared" si="1"/>
        <v>79</v>
      </c>
      <c r="P7" s="33">
        <f t="shared" si="2"/>
        <v>85.5</v>
      </c>
      <c r="Q7" s="33">
        <f t="shared" si="3"/>
        <v>77.777777777777771</v>
      </c>
      <c r="R7" s="33">
        <f t="shared" si="4"/>
        <v>88.63636363636364</v>
      </c>
      <c r="S7" s="33">
        <f t="shared" si="5"/>
        <v>89</v>
      </c>
      <c r="T7" s="33">
        <f t="shared" si="6"/>
        <v>79.125</v>
      </c>
      <c r="U7" s="34">
        <f t="shared" si="7"/>
        <v>0</v>
      </c>
      <c r="V7" s="35">
        <f t="shared" si="8"/>
        <v>84.493623737373738</v>
      </c>
      <c r="W7" s="33">
        <v>18</v>
      </c>
      <c r="X7" s="36">
        <v>17</v>
      </c>
      <c r="Y7" s="36">
        <v>57</v>
      </c>
      <c r="Z7" s="37">
        <f t="shared" si="9"/>
        <v>92</v>
      </c>
      <c r="AA7" s="36">
        <v>30</v>
      </c>
      <c r="AB7" s="36">
        <v>70</v>
      </c>
      <c r="AC7" s="45">
        <v>0.7</v>
      </c>
      <c r="AD7" s="37">
        <f t="shared" si="10"/>
        <v>79</v>
      </c>
      <c r="AE7" s="36"/>
      <c r="AF7" s="36"/>
      <c r="AG7" s="36"/>
      <c r="AH7" s="37"/>
      <c r="AI7" s="38">
        <v>50</v>
      </c>
      <c r="AJ7" s="39">
        <v>100</v>
      </c>
      <c r="AK7" s="38">
        <v>100</v>
      </c>
      <c r="AL7" s="38">
        <v>100</v>
      </c>
      <c r="AM7" s="38">
        <v>90</v>
      </c>
      <c r="AN7" s="38">
        <v>60</v>
      </c>
      <c r="AO7" s="38">
        <v>100</v>
      </c>
      <c r="AP7" s="38">
        <v>100</v>
      </c>
      <c r="AQ7" s="38">
        <v>0</v>
      </c>
      <c r="AR7" s="38"/>
      <c r="AS7" s="38"/>
      <c r="AT7" s="37">
        <f t="shared" si="11"/>
        <v>77.777777777777771</v>
      </c>
      <c r="AU7" s="38">
        <v>100</v>
      </c>
      <c r="AV7" s="38">
        <v>0</v>
      </c>
      <c r="AW7" s="38">
        <v>100</v>
      </c>
      <c r="AX7" s="38">
        <v>100</v>
      </c>
      <c r="AY7" s="38">
        <v>100</v>
      </c>
      <c r="AZ7" s="38">
        <v>100</v>
      </c>
      <c r="BA7" s="38">
        <v>100</v>
      </c>
      <c r="BB7" s="38">
        <v>100</v>
      </c>
      <c r="BC7" s="38">
        <v>100</v>
      </c>
      <c r="BD7" s="38">
        <v>100</v>
      </c>
      <c r="BE7" s="38"/>
      <c r="BF7" s="38">
        <v>75</v>
      </c>
      <c r="BG7" s="37">
        <f t="shared" si="12"/>
        <v>88.63636363636364</v>
      </c>
      <c r="BH7" s="41">
        <v>90</v>
      </c>
      <c r="BI7" s="41">
        <v>100</v>
      </c>
      <c r="BJ7" s="41">
        <v>100</v>
      </c>
      <c r="BK7" s="41">
        <v>75</v>
      </c>
      <c r="BL7" s="41">
        <v>100</v>
      </c>
      <c r="BM7" s="41">
        <v>90</v>
      </c>
      <c r="BN7" s="41">
        <v>95</v>
      </c>
      <c r="BO7" s="41">
        <v>40</v>
      </c>
      <c r="BP7" s="41">
        <v>100</v>
      </c>
      <c r="BQ7" s="41">
        <v>100</v>
      </c>
      <c r="BR7" s="37">
        <f t="shared" si="13"/>
        <v>89</v>
      </c>
      <c r="BS7" s="42">
        <v>0</v>
      </c>
      <c r="BT7" s="42">
        <v>33</v>
      </c>
      <c r="BU7" s="42">
        <v>100</v>
      </c>
      <c r="BV7" s="38">
        <v>100</v>
      </c>
      <c r="BW7" s="38">
        <v>100</v>
      </c>
      <c r="BX7" s="38">
        <v>100</v>
      </c>
      <c r="BY7" s="38">
        <v>100</v>
      </c>
      <c r="BZ7" s="38">
        <v>100</v>
      </c>
      <c r="CA7" s="38"/>
      <c r="CB7" s="38"/>
      <c r="CC7" s="37">
        <f t="shared" si="14"/>
        <v>79.125</v>
      </c>
    </row>
    <row r="8" spans="1:81" ht="15.75" customHeight="1" x14ac:dyDescent="0.2">
      <c r="A8" s="4" t="s">
        <v>9</v>
      </c>
      <c r="B8" s="29" t="s">
        <v>9</v>
      </c>
      <c r="C8" s="30"/>
      <c r="D8" s="43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3">
        <v>1</v>
      </c>
      <c r="L8" s="44" t="s">
        <v>9</v>
      </c>
      <c r="M8" s="44">
        <v>265</v>
      </c>
      <c r="N8" s="33">
        <f t="shared" si="0"/>
        <v>89</v>
      </c>
      <c r="O8" s="33">
        <f t="shared" si="1"/>
        <v>30</v>
      </c>
      <c r="P8" s="33">
        <f t="shared" si="2"/>
        <v>59.5</v>
      </c>
      <c r="Q8" s="33">
        <f t="shared" si="3"/>
        <v>83.333333333333329</v>
      </c>
      <c r="R8" s="33">
        <f t="shared" si="4"/>
        <v>90.909090909090907</v>
      </c>
      <c r="S8" s="33">
        <f t="shared" si="5"/>
        <v>95.5</v>
      </c>
      <c r="T8" s="33">
        <f t="shared" si="6"/>
        <v>100</v>
      </c>
      <c r="U8" s="34">
        <f t="shared" si="7"/>
        <v>0</v>
      </c>
      <c r="V8" s="35">
        <f t="shared" si="8"/>
        <v>75.062121212121212</v>
      </c>
      <c r="W8" s="33">
        <v>20</v>
      </c>
      <c r="X8" s="36">
        <v>18</v>
      </c>
      <c r="Y8" s="36">
        <v>51</v>
      </c>
      <c r="Z8" s="37">
        <f t="shared" si="9"/>
        <v>89</v>
      </c>
      <c r="AA8" s="36">
        <v>30</v>
      </c>
      <c r="AB8" s="36">
        <v>0</v>
      </c>
      <c r="AC8" s="33">
        <v>0</v>
      </c>
      <c r="AD8" s="37">
        <f t="shared" si="10"/>
        <v>30</v>
      </c>
      <c r="AE8" s="36"/>
      <c r="AF8" s="36"/>
      <c r="AG8" s="36"/>
      <c r="AH8" s="37"/>
      <c r="AI8" s="38">
        <v>100</v>
      </c>
      <c r="AJ8" s="39">
        <v>70</v>
      </c>
      <c r="AK8" s="38">
        <v>100</v>
      </c>
      <c r="AL8" s="38">
        <v>100</v>
      </c>
      <c r="AM8" s="38">
        <v>60</v>
      </c>
      <c r="AN8" s="38">
        <v>20</v>
      </c>
      <c r="AO8" s="38">
        <v>100</v>
      </c>
      <c r="AP8" s="38">
        <v>100</v>
      </c>
      <c r="AQ8" s="38">
        <v>100</v>
      </c>
      <c r="AR8" s="38"/>
      <c r="AS8" s="38"/>
      <c r="AT8" s="37">
        <f t="shared" si="11"/>
        <v>83.333333333333329</v>
      </c>
      <c r="AU8" s="38">
        <v>100</v>
      </c>
      <c r="AV8" s="38">
        <v>100</v>
      </c>
      <c r="AW8" s="38">
        <v>100</v>
      </c>
      <c r="AX8" s="38">
        <v>100</v>
      </c>
      <c r="AY8" s="38">
        <v>100</v>
      </c>
      <c r="AZ8" s="38">
        <v>100</v>
      </c>
      <c r="BA8" s="38">
        <v>100</v>
      </c>
      <c r="BB8" s="38">
        <v>0</v>
      </c>
      <c r="BC8" s="38">
        <v>100</v>
      </c>
      <c r="BD8" s="38">
        <v>100</v>
      </c>
      <c r="BE8" s="38"/>
      <c r="BF8" s="38">
        <v>100</v>
      </c>
      <c r="BG8" s="37">
        <f t="shared" si="12"/>
        <v>90.909090909090907</v>
      </c>
      <c r="BH8" s="41">
        <v>90</v>
      </c>
      <c r="BI8" s="41">
        <v>100</v>
      </c>
      <c r="BJ8" s="41">
        <v>100</v>
      </c>
      <c r="BK8" s="41">
        <v>85</v>
      </c>
      <c r="BL8" s="41">
        <v>100</v>
      </c>
      <c r="BM8" s="41">
        <v>100</v>
      </c>
      <c r="BN8" s="41">
        <v>100</v>
      </c>
      <c r="BO8" s="41">
        <v>80</v>
      </c>
      <c r="BP8" s="41">
        <v>100</v>
      </c>
      <c r="BQ8" s="41">
        <v>100</v>
      </c>
      <c r="BR8" s="37">
        <f t="shared" si="13"/>
        <v>95.5</v>
      </c>
      <c r="BS8" s="42">
        <v>100</v>
      </c>
      <c r="BT8" s="42">
        <v>100</v>
      </c>
      <c r="BU8" s="42">
        <v>100</v>
      </c>
      <c r="BV8" s="38">
        <v>100</v>
      </c>
      <c r="BW8" s="38">
        <v>100</v>
      </c>
      <c r="BX8" s="38">
        <v>100</v>
      </c>
      <c r="BY8" s="38">
        <v>100</v>
      </c>
      <c r="BZ8" s="38">
        <v>100</v>
      </c>
      <c r="CA8" s="38"/>
      <c r="CB8" s="38"/>
      <c r="CC8" s="37">
        <f t="shared" si="14"/>
        <v>100</v>
      </c>
    </row>
    <row r="9" spans="1:81" ht="15.75" customHeight="1" x14ac:dyDescent="0.2">
      <c r="A9" s="4" t="s">
        <v>9</v>
      </c>
      <c r="B9" s="29" t="s">
        <v>9</v>
      </c>
      <c r="C9" s="30"/>
      <c r="D9" s="43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3">
        <v>1</v>
      </c>
      <c r="L9" s="44" t="s">
        <v>9</v>
      </c>
      <c r="M9" s="44">
        <v>264</v>
      </c>
      <c r="N9" s="33">
        <f t="shared" si="0"/>
        <v>80</v>
      </c>
      <c r="O9" s="33">
        <f t="shared" si="1"/>
        <v>79</v>
      </c>
      <c r="P9" s="33">
        <f t="shared" si="2"/>
        <v>79.5</v>
      </c>
      <c r="Q9" s="33">
        <f t="shared" si="3"/>
        <v>91.444444444444443</v>
      </c>
      <c r="R9" s="33">
        <f t="shared" si="4"/>
        <v>81.818181818181813</v>
      </c>
      <c r="S9" s="33">
        <f t="shared" si="5"/>
        <v>83.5</v>
      </c>
      <c r="T9" s="33">
        <f t="shared" si="6"/>
        <v>75</v>
      </c>
      <c r="U9" s="34">
        <f t="shared" si="7"/>
        <v>0</v>
      </c>
      <c r="V9" s="35">
        <f t="shared" si="8"/>
        <v>82.579797979797988</v>
      </c>
      <c r="W9" s="33">
        <v>18</v>
      </c>
      <c r="X9" s="36">
        <v>20</v>
      </c>
      <c r="Y9" s="36">
        <v>42</v>
      </c>
      <c r="Z9" s="37">
        <f t="shared" si="9"/>
        <v>80</v>
      </c>
      <c r="AA9" s="36">
        <v>30</v>
      </c>
      <c r="AB9" s="36">
        <v>70</v>
      </c>
      <c r="AC9" s="45">
        <v>0.7</v>
      </c>
      <c r="AD9" s="37">
        <f t="shared" si="10"/>
        <v>79</v>
      </c>
      <c r="AE9" s="36"/>
      <c r="AF9" s="36"/>
      <c r="AG9" s="36"/>
      <c r="AH9" s="37"/>
      <c r="AI9" s="38">
        <v>100</v>
      </c>
      <c r="AJ9" s="39">
        <v>100</v>
      </c>
      <c r="AK9" s="38">
        <v>100</v>
      </c>
      <c r="AL9" s="38">
        <v>50</v>
      </c>
      <c r="AM9" s="38">
        <v>90</v>
      </c>
      <c r="AN9" s="38">
        <v>83</v>
      </c>
      <c r="AO9" s="38">
        <v>100</v>
      </c>
      <c r="AP9" s="38">
        <v>100</v>
      </c>
      <c r="AQ9" s="38">
        <v>100</v>
      </c>
      <c r="AR9" s="38"/>
      <c r="AS9" s="38"/>
      <c r="AT9" s="37">
        <f t="shared" si="11"/>
        <v>91.444444444444443</v>
      </c>
      <c r="AU9" s="38">
        <v>0</v>
      </c>
      <c r="AV9" s="38">
        <v>100</v>
      </c>
      <c r="AW9" s="38">
        <v>100</v>
      </c>
      <c r="AX9" s="38">
        <v>100</v>
      </c>
      <c r="AY9" s="38">
        <v>100</v>
      </c>
      <c r="AZ9" s="38">
        <v>100</v>
      </c>
      <c r="BA9" s="38">
        <v>100</v>
      </c>
      <c r="BB9" s="38">
        <v>100</v>
      </c>
      <c r="BC9" s="38">
        <v>100</v>
      </c>
      <c r="BD9" s="38">
        <v>0</v>
      </c>
      <c r="BE9" s="38"/>
      <c r="BF9" s="38">
        <v>100</v>
      </c>
      <c r="BG9" s="37">
        <f t="shared" si="12"/>
        <v>81.818181818181813</v>
      </c>
      <c r="BH9" s="41">
        <v>100</v>
      </c>
      <c r="BI9" s="41">
        <v>60</v>
      </c>
      <c r="BJ9" s="41">
        <v>100</v>
      </c>
      <c r="BK9" s="41">
        <v>100</v>
      </c>
      <c r="BL9" s="41">
        <v>95</v>
      </c>
      <c r="BM9" s="41">
        <v>0</v>
      </c>
      <c r="BN9" s="41">
        <v>100</v>
      </c>
      <c r="BO9" s="41">
        <v>80</v>
      </c>
      <c r="BP9" s="41">
        <v>100</v>
      </c>
      <c r="BQ9" s="41">
        <v>100</v>
      </c>
      <c r="BR9" s="37">
        <f t="shared" si="13"/>
        <v>83.5</v>
      </c>
      <c r="BS9" s="42">
        <v>100</v>
      </c>
      <c r="BT9" s="42">
        <v>100</v>
      </c>
      <c r="BU9" s="42">
        <v>100</v>
      </c>
      <c r="BV9" s="38">
        <v>100</v>
      </c>
      <c r="BW9" s="38">
        <v>0</v>
      </c>
      <c r="BX9" s="38">
        <v>100</v>
      </c>
      <c r="BY9" s="38">
        <v>0</v>
      </c>
      <c r="BZ9" s="38">
        <v>100</v>
      </c>
      <c r="CA9" s="38"/>
      <c r="CB9" s="38"/>
      <c r="CC9" s="37">
        <f t="shared" si="14"/>
        <v>75</v>
      </c>
    </row>
    <row r="10" spans="1:81" ht="15.75" customHeight="1" x14ac:dyDescent="0.2">
      <c r="A10" s="4" t="s">
        <v>9</v>
      </c>
      <c r="B10" s="29" t="s">
        <v>9</v>
      </c>
      <c r="C10" s="30"/>
      <c r="D10" s="43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3">
        <v>1</v>
      </c>
      <c r="L10" s="44" t="s">
        <v>9</v>
      </c>
      <c r="M10" s="44">
        <v>74</v>
      </c>
      <c r="N10" s="33">
        <f t="shared" si="0"/>
        <v>100</v>
      </c>
      <c r="O10" s="33">
        <f t="shared" si="1"/>
        <v>26</v>
      </c>
      <c r="P10" s="33">
        <f t="shared" si="2"/>
        <v>63</v>
      </c>
      <c r="Q10" s="33">
        <f t="shared" si="3"/>
        <v>87</v>
      </c>
      <c r="R10" s="33">
        <f t="shared" si="4"/>
        <v>81.818181818181813</v>
      </c>
      <c r="S10" s="33">
        <f t="shared" si="5"/>
        <v>63.5</v>
      </c>
      <c r="T10" s="33">
        <f t="shared" si="6"/>
        <v>50</v>
      </c>
      <c r="U10" s="34">
        <f t="shared" si="7"/>
        <v>0</v>
      </c>
      <c r="V10" s="35">
        <f t="shared" si="8"/>
        <v>68.190909090909102</v>
      </c>
      <c r="W10" s="33">
        <v>20</v>
      </c>
      <c r="X10" s="36">
        <v>20</v>
      </c>
      <c r="Y10" s="36">
        <v>60</v>
      </c>
      <c r="Z10" s="37">
        <f t="shared" si="9"/>
        <v>100</v>
      </c>
      <c r="AA10" s="36">
        <v>26</v>
      </c>
      <c r="AB10" s="36">
        <v>0</v>
      </c>
      <c r="AC10" s="33">
        <v>0</v>
      </c>
      <c r="AD10" s="37">
        <f t="shared" si="10"/>
        <v>26</v>
      </c>
      <c r="AE10" s="36"/>
      <c r="AF10" s="36"/>
      <c r="AG10" s="36"/>
      <c r="AH10" s="37"/>
      <c r="AI10" s="38">
        <v>100</v>
      </c>
      <c r="AJ10" s="39">
        <v>100</v>
      </c>
      <c r="AK10" s="38">
        <v>0</v>
      </c>
      <c r="AL10" s="38">
        <v>100</v>
      </c>
      <c r="AM10" s="38">
        <v>100</v>
      </c>
      <c r="AN10" s="38">
        <v>83</v>
      </c>
      <c r="AO10" s="38">
        <v>100</v>
      </c>
      <c r="AP10" s="38">
        <v>100</v>
      </c>
      <c r="AQ10" s="38">
        <v>100</v>
      </c>
      <c r="AR10" s="38"/>
      <c r="AS10" s="38"/>
      <c r="AT10" s="37">
        <f t="shared" si="11"/>
        <v>87</v>
      </c>
      <c r="AU10" s="38">
        <v>0</v>
      </c>
      <c r="AV10" s="38">
        <v>100</v>
      </c>
      <c r="AW10" s="38">
        <v>100</v>
      </c>
      <c r="AX10" s="38">
        <v>100</v>
      </c>
      <c r="AY10" s="38">
        <v>0</v>
      </c>
      <c r="AZ10" s="38">
        <v>100</v>
      </c>
      <c r="BA10" s="38">
        <v>100</v>
      </c>
      <c r="BB10" s="38">
        <v>100</v>
      </c>
      <c r="BC10" s="38">
        <v>100</v>
      </c>
      <c r="BD10" s="38">
        <v>100</v>
      </c>
      <c r="BE10" s="38"/>
      <c r="BF10" s="38">
        <v>100</v>
      </c>
      <c r="BG10" s="37">
        <f t="shared" si="12"/>
        <v>81.818181818181813</v>
      </c>
      <c r="BH10" s="41">
        <v>90</v>
      </c>
      <c r="BI10" s="41">
        <v>100</v>
      </c>
      <c r="BJ10" s="41">
        <v>100</v>
      </c>
      <c r="BK10" s="41">
        <v>80</v>
      </c>
      <c r="BL10" s="41">
        <v>85</v>
      </c>
      <c r="BM10" s="41">
        <v>0</v>
      </c>
      <c r="BN10" s="41">
        <v>100</v>
      </c>
      <c r="BO10" s="41">
        <v>80</v>
      </c>
      <c r="BP10" s="41">
        <v>0</v>
      </c>
      <c r="BQ10" s="41">
        <v>0</v>
      </c>
      <c r="BR10" s="37">
        <f t="shared" si="13"/>
        <v>63.5</v>
      </c>
      <c r="BS10" s="42">
        <v>100</v>
      </c>
      <c r="BT10" s="42">
        <v>100</v>
      </c>
      <c r="BU10" s="42">
        <v>100</v>
      </c>
      <c r="BV10" s="38">
        <v>100</v>
      </c>
      <c r="BW10" s="38">
        <v>0</v>
      </c>
      <c r="BX10" s="38">
        <v>0</v>
      </c>
      <c r="BY10" s="38">
        <v>0</v>
      </c>
      <c r="BZ10" s="38">
        <v>0</v>
      </c>
      <c r="CA10" s="38"/>
      <c r="CB10" s="38"/>
      <c r="CC10" s="37">
        <f t="shared" si="14"/>
        <v>50</v>
      </c>
    </row>
    <row r="11" spans="1:81" ht="15.75" customHeight="1" x14ac:dyDescent="0.2">
      <c r="A11" s="4" t="s">
        <v>9</v>
      </c>
      <c r="B11" s="29" t="s">
        <v>9</v>
      </c>
      <c r="C11" s="30"/>
      <c r="D11" s="43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3">
        <v>1</v>
      </c>
      <c r="L11" s="44" t="s">
        <v>9</v>
      </c>
      <c r="M11" s="44">
        <v>82</v>
      </c>
      <c r="N11" s="33">
        <f t="shared" si="0"/>
        <v>58</v>
      </c>
      <c r="O11" s="33">
        <v>0</v>
      </c>
      <c r="P11" s="33">
        <f t="shared" si="2"/>
        <v>79</v>
      </c>
      <c r="Q11" s="33">
        <f t="shared" si="3"/>
        <v>94.444444444444443</v>
      </c>
      <c r="R11" s="33">
        <f t="shared" si="4"/>
        <v>100</v>
      </c>
      <c r="S11" s="33">
        <f t="shared" si="5"/>
        <v>89.5</v>
      </c>
      <c r="T11" s="33">
        <f t="shared" si="6"/>
        <v>100</v>
      </c>
      <c r="U11" s="34">
        <f t="shared" si="7"/>
        <v>100</v>
      </c>
      <c r="V11" s="35">
        <f t="shared" si="8"/>
        <v>86.288888888888891</v>
      </c>
      <c r="W11" s="33">
        <v>20</v>
      </c>
      <c r="X11" s="36">
        <v>20</v>
      </c>
      <c r="Y11" s="36">
        <v>18</v>
      </c>
      <c r="Z11" s="37">
        <f t="shared" si="9"/>
        <v>58</v>
      </c>
      <c r="AA11" s="36">
        <v>0</v>
      </c>
      <c r="AB11" s="36">
        <v>0</v>
      </c>
      <c r="AC11" s="33">
        <v>0</v>
      </c>
      <c r="AD11" s="37"/>
      <c r="AE11" s="36"/>
      <c r="AF11" s="36"/>
      <c r="AG11" s="36"/>
      <c r="AH11" s="37">
        <v>100</v>
      </c>
      <c r="AI11" s="38">
        <v>100</v>
      </c>
      <c r="AJ11" s="39">
        <v>100</v>
      </c>
      <c r="AK11" s="38">
        <v>100</v>
      </c>
      <c r="AL11" s="38">
        <v>100</v>
      </c>
      <c r="AM11" s="38">
        <v>100</v>
      </c>
      <c r="AN11" s="38">
        <v>50</v>
      </c>
      <c r="AO11" s="38">
        <v>100</v>
      </c>
      <c r="AP11" s="38">
        <v>100</v>
      </c>
      <c r="AQ11" s="38">
        <v>100</v>
      </c>
      <c r="AR11" s="38"/>
      <c r="AS11" s="38"/>
      <c r="AT11" s="37">
        <f t="shared" si="11"/>
        <v>94.444444444444443</v>
      </c>
      <c r="AU11" s="38">
        <v>100</v>
      </c>
      <c r="AV11" s="38">
        <v>100</v>
      </c>
      <c r="AW11" s="38">
        <v>100</v>
      </c>
      <c r="AX11" s="38">
        <v>100</v>
      </c>
      <c r="AY11" s="38">
        <v>100</v>
      </c>
      <c r="AZ11" s="38">
        <v>100</v>
      </c>
      <c r="BA11" s="38">
        <v>100</v>
      </c>
      <c r="BB11" s="38">
        <v>100</v>
      </c>
      <c r="BC11" s="38">
        <v>100</v>
      </c>
      <c r="BD11" s="38">
        <v>100</v>
      </c>
      <c r="BE11" s="38"/>
      <c r="BF11" s="38">
        <v>100</v>
      </c>
      <c r="BG11" s="37">
        <f t="shared" si="12"/>
        <v>100</v>
      </c>
      <c r="BH11" s="41">
        <v>75</v>
      </c>
      <c r="BI11" s="41">
        <v>100</v>
      </c>
      <c r="BJ11" s="41">
        <v>90</v>
      </c>
      <c r="BK11" s="41">
        <v>90</v>
      </c>
      <c r="BL11" s="41">
        <v>100</v>
      </c>
      <c r="BM11" s="41">
        <v>100</v>
      </c>
      <c r="BN11" s="41">
        <v>100</v>
      </c>
      <c r="BO11" s="41">
        <v>40</v>
      </c>
      <c r="BP11" s="41">
        <v>100</v>
      </c>
      <c r="BQ11" s="41">
        <v>100</v>
      </c>
      <c r="BR11" s="37">
        <f t="shared" si="13"/>
        <v>89.5</v>
      </c>
      <c r="BS11" s="42">
        <v>100</v>
      </c>
      <c r="BT11" s="42">
        <v>100</v>
      </c>
      <c r="BU11" s="42">
        <v>100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14"/>
        <v>100</v>
      </c>
    </row>
    <row r="12" spans="1:81" ht="15.75" customHeight="1" x14ac:dyDescent="0.2">
      <c r="A12" s="4" t="s">
        <v>9</v>
      </c>
      <c r="B12" s="29" t="s">
        <v>9</v>
      </c>
      <c r="C12" s="30"/>
      <c r="D12" s="43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3">
        <v>1</v>
      </c>
      <c r="L12" s="44" t="s">
        <v>9</v>
      </c>
      <c r="M12" s="44">
        <v>67</v>
      </c>
      <c r="N12" s="33">
        <f t="shared" si="0"/>
        <v>100</v>
      </c>
      <c r="O12" s="33">
        <f t="shared" ref="O12:O35" si="15">AD12</f>
        <v>15</v>
      </c>
      <c r="P12" s="33">
        <f t="shared" si="2"/>
        <v>57.5</v>
      </c>
      <c r="Q12" s="33">
        <f t="shared" si="3"/>
        <v>82.777777777777771</v>
      </c>
      <c r="R12" s="33">
        <f t="shared" si="4"/>
        <v>90.909090909090907</v>
      </c>
      <c r="S12" s="33">
        <f t="shared" si="5"/>
        <v>75</v>
      </c>
      <c r="T12" s="33">
        <f t="shared" si="6"/>
        <v>100</v>
      </c>
      <c r="U12" s="34">
        <f t="shared" si="7"/>
        <v>0</v>
      </c>
      <c r="V12" s="35">
        <f t="shared" si="8"/>
        <v>69.851010101010104</v>
      </c>
      <c r="W12" s="33">
        <v>20</v>
      </c>
      <c r="X12" s="36">
        <v>20</v>
      </c>
      <c r="Y12" s="36">
        <v>60</v>
      </c>
      <c r="Z12" s="37">
        <f t="shared" si="9"/>
        <v>100</v>
      </c>
      <c r="AA12" s="36">
        <v>15</v>
      </c>
      <c r="AB12" s="36">
        <v>0</v>
      </c>
      <c r="AC12" s="33">
        <v>0</v>
      </c>
      <c r="AD12" s="37">
        <f t="shared" ref="AD12:AD17" si="16">AA12+AB12*AC12</f>
        <v>15</v>
      </c>
      <c r="AE12" s="36"/>
      <c r="AF12" s="36"/>
      <c r="AG12" s="36"/>
      <c r="AH12" s="37"/>
      <c r="AI12" s="38">
        <v>88</v>
      </c>
      <c r="AJ12" s="39">
        <v>100</v>
      </c>
      <c r="AK12" s="38">
        <v>100</v>
      </c>
      <c r="AL12" s="38">
        <v>50</v>
      </c>
      <c r="AM12" s="38">
        <v>90</v>
      </c>
      <c r="AN12" s="38">
        <v>67</v>
      </c>
      <c r="AO12" s="38">
        <v>100</v>
      </c>
      <c r="AP12" s="38">
        <v>50</v>
      </c>
      <c r="AQ12" s="38">
        <v>100</v>
      </c>
      <c r="AR12" s="38"/>
      <c r="AS12" s="38"/>
      <c r="AT12" s="37">
        <f t="shared" si="11"/>
        <v>82.777777777777771</v>
      </c>
      <c r="AU12" s="38">
        <v>100</v>
      </c>
      <c r="AV12" s="38">
        <v>100</v>
      </c>
      <c r="AW12" s="38">
        <v>0</v>
      </c>
      <c r="AX12" s="38">
        <v>100</v>
      </c>
      <c r="AY12" s="38">
        <v>100</v>
      </c>
      <c r="AZ12" s="38">
        <v>100</v>
      </c>
      <c r="BA12" s="38">
        <v>100</v>
      </c>
      <c r="BB12" s="38">
        <v>100</v>
      </c>
      <c r="BC12" s="38">
        <v>100</v>
      </c>
      <c r="BD12" s="38">
        <v>100</v>
      </c>
      <c r="BE12" s="38"/>
      <c r="BF12" s="38">
        <v>100</v>
      </c>
      <c r="BG12" s="37">
        <f t="shared" si="12"/>
        <v>90.909090909090907</v>
      </c>
      <c r="BH12" s="41">
        <v>100</v>
      </c>
      <c r="BI12" s="41">
        <v>100</v>
      </c>
      <c r="BJ12" s="41">
        <v>90</v>
      </c>
      <c r="BK12" s="41">
        <v>35</v>
      </c>
      <c r="BL12" s="41">
        <v>65</v>
      </c>
      <c r="BM12" s="41">
        <v>10</v>
      </c>
      <c r="BN12" s="41">
        <v>100</v>
      </c>
      <c r="BO12" s="41">
        <v>50</v>
      </c>
      <c r="BP12" s="41">
        <v>100</v>
      </c>
      <c r="BQ12" s="41">
        <v>100</v>
      </c>
      <c r="BR12" s="37">
        <f t="shared" si="13"/>
        <v>75</v>
      </c>
      <c r="BS12" s="42">
        <v>100</v>
      </c>
      <c r="BT12" s="42">
        <v>100</v>
      </c>
      <c r="BU12" s="42">
        <v>100</v>
      </c>
      <c r="BV12" s="38">
        <v>100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4"/>
        <v>100</v>
      </c>
    </row>
    <row r="13" spans="1:81" ht="15.75" customHeight="1" x14ac:dyDescent="0.2">
      <c r="A13" s="4" t="s">
        <v>9</v>
      </c>
      <c r="B13" s="29" t="s">
        <v>9</v>
      </c>
      <c r="C13" s="30"/>
      <c r="D13" s="43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3">
        <v>1</v>
      </c>
      <c r="L13" s="44" t="s">
        <v>9</v>
      </c>
      <c r="M13" s="44">
        <v>247</v>
      </c>
      <c r="N13" s="33">
        <f t="shared" si="0"/>
        <v>98</v>
      </c>
      <c r="O13" s="33">
        <f t="shared" si="15"/>
        <v>100</v>
      </c>
      <c r="P13" s="33">
        <f t="shared" si="2"/>
        <v>99</v>
      </c>
      <c r="Q13" s="33">
        <f t="shared" si="3"/>
        <v>98.888888888888886</v>
      </c>
      <c r="R13" s="33">
        <f t="shared" si="4"/>
        <v>81.818181818181813</v>
      </c>
      <c r="S13" s="33">
        <f t="shared" si="5"/>
        <v>92</v>
      </c>
      <c r="T13" s="33">
        <f t="shared" si="6"/>
        <v>100</v>
      </c>
      <c r="U13" s="34">
        <f t="shared" si="7"/>
        <v>0</v>
      </c>
      <c r="V13" s="35">
        <f t="shared" si="8"/>
        <v>96.768686868686871</v>
      </c>
      <c r="W13" s="33">
        <v>18</v>
      </c>
      <c r="X13" s="36">
        <v>20</v>
      </c>
      <c r="Y13" s="36">
        <v>60</v>
      </c>
      <c r="Z13" s="37">
        <f t="shared" si="9"/>
        <v>98</v>
      </c>
      <c r="AA13" s="36">
        <v>30</v>
      </c>
      <c r="AB13" s="36">
        <v>70</v>
      </c>
      <c r="AC13" s="33">
        <v>1</v>
      </c>
      <c r="AD13" s="37">
        <f t="shared" si="16"/>
        <v>100</v>
      </c>
      <c r="AE13" s="36"/>
      <c r="AF13" s="36"/>
      <c r="AG13" s="36"/>
      <c r="AH13" s="37"/>
      <c r="AI13" s="38">
        <v>100</v>
      </c>
      <c r="AJ13" s="39">
        <v>100</v>
      </c>
      <c r="AK13" s="38">
        <v>100</v>
      </c>
      <c r="AL13" s="38">
        <v>100</v>
      </c>
      <c r="AM13" s="38">
        <v>90</v>
      </c>
      <c r="AN13" s="38">
        <v>100</v>
      </c>
      <c r="AO13" s="38">
        <v>100</v>
      </c>
      <c r="AP13" s="38">
        <v>100</v>
      </c>
      <c r="AQ13" s="38">
        <v>100</v>
      </c>
      <c r="AR13" s="38"/>
      <c r="AS13" s="38"/>
      <c r="AT13" s="37">
        <f t="shared" si="11"/>
        <v>98.888888888888886</v>
      </c>
      <c r="AU13" s="38">
        <v>0</v>
      </c>
      <c r="AV13" s="38">
        <v>100</v>
      </c>
      <c r="AW13" s="38">
        <v>100</v>
      </c>
      <c r="AX13" s="38">
        <v>100</v>
      </c>
      <c r="AY13" s="38">
        <v>100</v>
      </c>
      <c r="AZ13" s="38">
        <v>100</v>
      </c>
      <c r="BA13" s="38">
        <v>100</v>
      </c>
      <c r="BB13" s="38">
        <v>0</v>
      </c>
      <c r="BC13" s="38">
        <v>100</v>
      </c>
      <c r="BD13" s="38">
        <v>100</v>
      </c>
      <c r="BE13" s="38"/>
      <c r="BF13" s="38">
        <v>100</v>
      </c>
      <c r="BG13" s="37">
        <f t="shared" si="12"/>
        <v>81.818181818181813</v>
      </c>
      <c r="BH13" s="41">
        <v>90</v>
      </c>
      <c r="BI13" s="41">
        <v>100</v>
      </c>
      <c r="BJ13" s="41">
        <v>100</v>
      </c>
      <c r="BK13" s="41">
        <v>100</v>
      </c>
      <c r="BL13" s="41">
        <v>90</v>
      </c>
      <c r="BM13" s="41">
        <v>100</v>
      </c>
      <c r="BN13" s="41">
        <v>100</v>
      </c>
      <c r="BO13" s="41">
        <v>40</v>
      </c>
      <c r="BP13" s="41">
        <v>100</v>
      </c>
      <c r="BQ13" s="41">
        <v>100</v>
      </c>
      <c r="BR13" s="37">
        <f t="shared" si="13"/>
        <v>92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4"/>
        <v>100</v>
      </c>
    </row>
    <row r="14" spans="1:81" ht="15.75" customHeight="1" x14ac:dyDescent="0.2">
      <c r="A14" s="4" t="s">
        <v>9</v>
      </c>
      <c r="B14" s="29" t="s">
        <v>9</v>
      </c>
      <c r="C14" s="30"/>
      <c r="D14" s="43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3">
        <v>1</v>
      </c>
      <c r="L14" s="44" t="s">
        <v>9</v>
      </c>
      <c r="M14" s="44">
        <v>242</v>
      </c>
      <c r="N14" s="33">
        <f t="shared" si="0"/>
        <v>97</v>
      </c>
      <c r="O14" s="33">
        <f t="shared" si="15"/>
        <v>75</v>
      </c>
      <c r="P14" s="33">
        <f t="shared" si="2"/>
        <v>86</v>
      </c>
      <c r="Q14" s="33">
        <f t="shared" si="3"/>
        <v>88.888888888888886</v>
      </c>
      <c r="R14" s="33">
        <f t="shared" si="4"/>
        <v>100</v>
      </c>
      <c r="S14" s="33">
        <f t="shared" si="5"/>
        <v>94</v>
      </c>
      <c r="T14" s="33">
        <f t="shared" si="6"/>
        <v>100</v>
      </c>
      <c r="U14" s="34">
        <f t="shared" si="7"/>
        <v>0</v>
      </c>
      <c r="V14" s="35">
        <f t="shared" si="8"/>
        <v>89.577777777777769</v>
      </c>
      <c r="W14" s="33">
        <v>20</v>
      </c>
      <c r="X14" s="36">
        <v>20</v>
      </c>
      <c r="Y14" s="36">
        <v>57</v>
      </c>
      <c r="Z14" s="37">
        <f t="shared" si="9"/>
        <v>97</v>
      </c>
      <c r="AA14" s="36">
        <v>30</v>
      </c>
      <c r="AB14" s="36">
        <v>45</v>
      </c>
      <c r="AC14" s="33">
        <v>1</v>
      </c>
      <c r="AD14" s="37">
        <f t="shared" si="16"/>
        <v>75</v>
      </c>
      <c r="AE14" s="36"/>
      <c r="AF14" s="36"/>
      <c r="AG14" s="36"/>
      <c r="AH14" s="37"/>
      <c r="AI14" s="38">
        <v>50</v>
      </c>
      <c r="AJ14" s="39">
        <v>100</v>
      </c>
      <c r="AK14" s="38">
        <v>100</v>
      </c>
      <c r="AL14" s="38">
        <v>50</v>
      </c>
      <c r="AM14" s="38">
        <v>100</v>
      </c>
      <c r="AN14" s="38">
        <v>100</v>
      </c>
      <c r="AO14" s="38">
        <v>100</v>
      </c>
      <c r="AP14" s="38">
        <v>100</v>
      </c>
      <c r="AQ14" s="38">
        <v>100</v>
      </c>
      <c r="AR14" s="38"/>
      <c r="AS14" s="38"/>
      <c r="AT14" s="37">
        <f t="shared" si="11"/>
        <v>88.888888888888886</v>
      </c>
      <c r="AU14" s="38">
        <v>100</v>
      </c>
      <c r="AV14" s="38">
        <v>100</v>
      </c>
      <c r="AW14" s="38">
        <v>100</v>
      </c>
      <c r="AX14" s="38">
        <v>100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>
        <v>100</v>
      </c>
      <c r="BG14" s="37">
        <f t="shared" si="12"/>
        <v>100</v>
      </c>
      <c r="BH14" s="41">
        <v>90</v>
      </c>
      <c r="BI14" s="41">
        <v>100</v>
      </c>
      <c r="BJ14" s="41">
        <v>100</v>
      </c>
      <c r="BK14" s="41">
        <v>100</v>
      </c>
      <c r="BL14" s="41">
        <v>90</v>
      </c>
      <c r="BM14" s="41">
        <v>100</v>
      </c>
      <c r="BN14" s="41">
        <v>100</v>
      </c>
      <c r="BO14" s="41">
        <v>60</v>
      </c>
      <c r="BP14" s="41">
        <v>100</v>
      </c>
      <c r="BQ14" s="41">
        <v>100</v>
      </c>
      <c r="BR14" s="37">
        <f t="shared" si="13"/>
        <v>94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14"/>
        <v>100</v>
      </c>
    </row>
    <row r="15" spans="1:81" ht="15.75" customHeight="1" x14ac:dyDescent="0.2">
      <c r="A15" s="4" t="s">
        <v>9</v>
      </c>
      <c r="B15" s="29" t="s">
        <v>9</v>
      </c>
      <c r="C15" s="30"/>
      <c r="D15" s="43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3">
        <v>1</v>
      </c>
      <c r="L15" s="44" t="s">
        <v>9</v>
      </c>
      <c r="M15" s="44">
        <v>72</v>
      </c>
      <c r="N15" s="33">
        <f t="shared" si="0"/>
        <v>98</v>
      </c>
      <c r="O15" s="33">
        <f t="shared" si="15"/>
        <v>100</v>
      </c>
      <c r="P15" s="33">
        <f t="shared" si="2"/>
        <v>99</v>
      </c>
      <c r="Q15" s="33">
        <f t="shared" si="3"/>
        <v>90</v>
      </c>
      <c r="R15" s="33">
        <f t="shared" si="4"/>
        <v>90.909090909090907</v>
      </c>
      <c r="S15" s="33">
        <f t="shared" si="5"/>
        <v>96.5</v>
      </c>
      <c r="T15" s="33">
        <f t="shared" si="6"/>
        <v>100</v>
      </c>
      <c r="U15" s="34">
        <f t="shared" si="7"/>
        <v>0</v>
      </c>
      <c r="V15" s="35">
        <f t="shared" si="8"/>
        <v>96.345454545454544</v>
      </c>
      <c r="W15" s="33">
        <v>20</v>
      </c>
      <c r="X15" s="36">
        <v>18</v>
      </c>
      <c r="Y15" s="36">
        <v>60</v>
      </c>
      <c r="Z15" s="37">
        <f t="shared" si="9"/>
        <v>98</v>
      </c>
      <c r="AA15" s="36">
        <v>30</v>
      </c>
      <c r="AB15" s="36">
        <v>70</v>
      </c>
      <c r="AC15" s="33">
        <v>1</v>
      </c>
      <c r="AD15" s="37">
        <f t="shared" si="16"/>
        <v>100</v>
      </c>
      <c r="AE15" s="36"/>
      <c r="AF15" s="36"/>
      <c r="AG15" s="36"/>
      <c r="AH15" s="37"/>
      <c r="AI15" s="38">
        <v>100</v>
      </c>
      <c r="AJ15" s="39">
        <v>100</v>
      </c>
      <c r="AK15" s="38">
        <v>100</v>
      </c>
      <c r="AL15" s="38">
        <v>50</v>
      </c>
      <c r="AM15" s="38">
        <v>100</v>
      </c>
      <c r="AN15" s="38">
        <v>60</v>
      </c>
      <c r="AO15" s="38">
        <v>100</v>
      </c>
      <c r="AP15" s="38">
        <v>100</v>
      </c>
      <c r="AQ15" s="38">
        <v>100</v>
      </c>
      <c r="AR15" s="38"/>
      <c r="AS15" s="38"/>
      <c r="AT15" s="37">
        <f t="shared" si="11"/>
        <v>90</v>
      </c>
      <c r="AU15" s="38">
        <v>100</v>
      </c>
      <c r="AV15" s="38">
        <v>100</v>
      </c>
      <c r="AW15" s="38">
        <v>100</v>
      </c>
      <c r="AX15" s="38">
        <v>100</v>
      </c>
      <c r="AY15" s="38">
        <v>0</v>
      </c>
      <c r="AZ15" s="38">
        <v>100</v>
      </c>
      <c r="BA15" s="38">
        <v>100</v>
      </c>
      <c r="BB15" s="38">
        <v>100</v>
      </c>
      <c r="BC15" s="38">
        <v>100</v>
      </c>
      <c r="BD15" s="38">
        <v>100</v>
      </c>
      <c r="BE15" s="38"/>
      <c r="BF15" s="38">
        <v>100</v>
      </c>
      <c r="BG15" s="37">
        <f t="shared" si="12"/>
        <v>90.909090909090907</v>
      </c>
      <c r="BH15" s="41">
        <v>95</v>
      </c>
      <c r="BI15" s="41">
        <v>100</v>
      </c>
      <c r="BJ15" s="41">
        <v>100</v>
      </c>
      <c r="BK15" s="41">
        <v>100</v>
      </c>
      <c r="BL15" s="41">
        <v>90</v>
      </c>
      <c r="BM15" s="41">
        <v>100</v>
      </c>
      <c r="BN15" s="41">
        <v>85</v>
      </c>
      <c r="BO15" s="41">
        <v>95</v>
      </c>
      <c r="BP15" s="41">
        <v>100</v>
      </c>
      <c r="BQ15" s="41">
        <v>100</v>
      </c>
      <c r="BR15" s="37">
        <f t="shared" si="13"/>
        <v>96.5</v>
      </c>
      <c r="BS15" s="42">
        <v>100</v>
      </c>
      <c r="BT15" s="42">
        <v>100</v>
      </c>
      <c r="BU15" s="42">
        <v>100</v>
      </c>
      <c r="BV15" s="38">
        <v>100</v>
      </c>
      <c r="BW15" s="38">
        <v>100</v>
      </c>
      <c r="BX15" s="38">
        <v>100</v>
      </c>
      <c r="BY15" s="38">
        <v>100</v>
      </c>
      <c r="BZ15" s="38">
        <v>100</v>
      </c>
      <c r="CA15" s="38"/>
      <c r="CB15" s="38"/>
      <c r="CC15" s="37">
        <f t="shared" si="14"/>
        <v>100</v>
      </c>
    </row>
    <row r="16" spans="1:81" ht="15.75" customHeight="1" x14ac:dyDescent="0.2">
      <c r="A16" s="4" t="s">
        <v>9</v>
      </c>
      <c r="B16" s="29" t="s">
        <v>9</v>
      </c>
      <c r="C16" s="30"/>
      <c r="D16" s="43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3">
        <v>1</v>
      </c>
      <c r="L16" s="44" t="s">
        <v>9</v>
      </c>
      <c r="M16" s="44"/>
      <c r="N16" s="33">
        <f t="shared" si="0"/>
        <v>85</v>
      </c>
      <c r="O16" s="33">
        <f t="shared" si="15"/>
        <v>51</v>
      </c>
      <c r="P16" s="33">
        <f t="shared" si="2"/>
        <v>68</v>
      </c>
      <c r="Q16" s="33">
        <f t="shared" si="3"/>
        <v>88.888888888888886</v>
      </c>
      <c r="R16" s="33">
        <f t="shared" si="4"/>
        <v>90.909090909090907</v>
      </c>
      <c r="S16" s="33">
        <f t="shared" si="5"/>
        <v>73.5</v>
      </c>
      <c r="T16" s="33">
        <f t="shared" si="6"/>
        <v>0</v>
      </c>
      <c r="U16" s="34">
        <f t="shared" si="7"/>
        <v>0</v>
      </c>
      <c r="V16" s="35">
        <f t="shared" si="8"/>
        <v>71.023232323232321</v>
      </c>
      <c r="W16" s="33">
        <v>20</v>
      </c>
      <c r="X16" s="36">
        <v>14</v>
      </c>
      <c r="Y16" s="36">
        <v>51</v>
      </c>
      <c r="Z16" s="37">
        <f t="shared" si="9"/>
        <v>85</v>
      </c>
      <c r="AA16" s="36">
        <v>26</v>
      </c>
      <c r="AB16" s="36">
        <v>25</v>
      </c>
      <c r="AC16" s="33">
        <v>1</v>
      </c>
      <c r="AD16" s="37">
        <f t="shared" si="16"/>
        <v>51</v>
      </c>
      <c r="AE16" s="36"/>
      <c r="AF16" s="36"/>
      <c r="AG16" s="36"/>
      <c r="AH16" s="37"/>
      <c r="AI16" s="38">
        <v>100</v>
      </c>
      <c r="AJ16" s="39">
        <v>100</v>
      </c>
      <c r="AK16" s="38">
        <v>100</v>
      </c>
      <c r="AL16" s="38">
        <v>100</v>
      </c>
      <c r="AM16" s="38">
        <v>100</v>
      </c>
      <c r="AN16" s="38">
        <v>100</v>
      </c>
      <c r="AO16" s="38">
        <v>100</v>
      </c>
      <c r="AP16" s="38">
        <v>100</v>
      </c>
      <c r="AQ16" s="38">
        <v>0</v>
      </c>
      <c r="AR16" s="38"/>
      <c r="AS16" s="38"/>
      <c r="AT16" s="37">
        <f t="shared" si="11"/>
        <v>88.888888888888886</v>
      </c>
      <c r="AU16" s="38">
        <v>100</v>
      </c>
      <c r="AV16" s="38">
        <v>0</v>
      </c>
      <c r="AW16" s="38">
        <v>100</v>
      </c>
      <c r="AX16" s="38">
        <v>100</v>
      </c>
      <c r="AY16" s="38">
        <v>100</v>
      </c>
      <c r="AZ16" s="38">
        <v>100</v>
      </c>
      <c r="BA16" s="38">
        <v>100</v>
      </c>
      <c r="BB16" s="38">
        <v>100</v>
      </c>
      <c r="BC16" s="38">
        <v>100</v>
      </c>
      <c r="BD16" s="38">
        <v>100</v>
      </c>
      <c r="BE16" s="38"/>
      <c r="BF16" s="38">
        <v>100</v>
      </c>
      <c r="BG16" s="37">
        <f t="shared" si="12"/>
        <v>90.909090909090907</v>
      </c>
      <c r="BH16" s="41">
        <v>70</v>
      </c>
      <c r="BI16" s="41">
        <v>95</v>
      </c>
      <c r="BJ16" s="41">
        <v>90</v>
      </c>
      <c r="BK16" s="41">
        <v>60</v>
      </c>
      <c r="BL16" s="41">
        <v>70</v>
      </c>
      <c r="BM16" s="41">
        <v>80</v>
      </c>
      <c r="BN16" s="41">
        <v>95</v>
      </c>
      <c r="BO16" s="41">
        <v>70</v>
      </c>
      <c r="BP16" s="41">
        <v>100</v>
      </c>
      <c r="BQ16" s="41">
        <v>5</v>
      </c>
      <c r="BR16" s="37">
        <f t="shared" si="13"/>
        <v>73.5</v>
      </c>
      <c r="BS16" s="42">
        <v>0</v>
      </c>
      <c r="BT16" s="42">
        <v>0</v>
      </c>
      <c r="BU16" s="42">
        <v>0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/>
      <c r="CB16" s="38"/>
      <c r="CC16" s="37">
        <f t="shared" si="14"/>
        <v>0</v>
      </c>
    </row>
    <row r="17" spans="1:81" ht="15.75" customHeight="1" x14ac:dyDescent="0.2">
      <c r="A17" s="4" t="s">
        <v>9</v>
      </c>
      <c r="B17" s="29" t="s">
        <v>9</v>
      </c>
      <c r="C17" s="30"/>
      <c r="D17" s="43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3">
        <v>1</v>
      </c>
      <c r="L17" s="44" t="s">
        <v>9</v>
      </c>
      <c r="M17" s="44">
        <v>379</v>
      </c>
      <c r="N17" s="33">
        <f t="shared" si="0"/>
        <v>83</v>
      </c>
      <c r="O17" s="33">
        <f t="shared" si="15"/>
        <v>71.5</v>
      </c>
      <c r="P17" s="33">
        <f t="shared" si="2"/>
        <v>77.25</v>
      </c>
      <c r="Q17" s="33">
        <f t="shared" si="3"/>
        <v>78.555555555555557</v>
      </c>
      <c r="R17" s="33">
        <f t="shared" si="4"/>
        <v>100</v>
      </c>
      <c r="S17" s="33">
        <f t="shared" si="5"/>
        <v>85.5</v>
      </c>
      <c r="T17" s="33">
        <f t="shared" si="6"/>
        <v>87.5</v>
      </c>
      <c r="U17" s="34">
        <f t="shared" si="7"/>
        <v>0</v>
      </c>
      <c r="V17" s="35">
        <f t="shared" si="8"/>
        <v>80.811111111111103</v>
      </c>
      <c r="W17" s="33">
        <v>20</v>
      </c>
      <c r="X17" s="36">
        <v>18</v>
      </c>
      <c r="Y17" s="36">
        <v>45</v>
      </c>
      <c r="Z17" s="37">
        <f t="shared" si="9"/>
        <v>83</v>
      </c>
      <c r="AA17" s="36">
        <v>26</v>
      </c>
      <c r="AB17" s="36">
        <v>65</v>
      </c>
      <c r="AC17" s="45">
        <v>0.7</v>
      </c>
      <c r="AD17" s="37">
        <f t="shared" si="16"/>
        <v>71.5</v>
      </c>
      <c r="AE17" s="36"/>
      <c r="AF17" s="36"/>
      <c r="AG17" s="36"/>
      <c r="AH17" s="37"/>
      <c r="AI17" s="38">
        <v>100</v>
      </c>
      <c r="AJ17" s="39">
        <v>70</v>
      </c>
      <c r="AK17" s="38">
        <v>100</v>
      </c>
      <c r="AL17" s="38">
        <v>67</v>
      </c>
      <c r="AM17" s="38">
        <v>70</v>
      </c>
      <c r="AN17" s="38">
        <v>100</v>
      </c>
      <c r="AO17" s="38">
        <v>100</v>
      </c>
      <c r="AP17" s="38">
        <v>100</v>
      </c>
      <c r="AQ17" s="38">
        <v>0</v>
      </c>
      <c r="AR17" s="38"/>
      <c r="AS17" s="38"/>
      <c r="AT17" s="37">
        <f t="shared" si="11"/>
        <v>78.555555555555557</v>
      </c>
      <c r="AU17" s="38">
        <v>100</v>
      </c>
      <c r="AV17" s="38">
        <v>100</v>
      </c>
      <c r="AW17" s="38">
        <v>100</v>
      </c>
      <c r="AX17" s="38">
        <v>100</v>
      </c>
      <c r="AY17" s="38">
        <v>100</v>
      </c>
      <c r="AZ17" s="38">
        <v>100</v>
      </c>
      <c r="BA17" s="38">
        <v>100</v>
      </c>
      <c r="BB17" s="38">
        <v>100</v>
      </c>
      <c r="BC17" s="38">
        <v>100</v>
      </c>
      <c r="BD17" s="38">
        <v>100</v>
      </c>
      <c r="BE17" s="38"/>
      <c r="BF17" s="38"/>
      <c r="BG17" s="37">
        <f t="shared" si="12"/>
        <v>100</v>
      </c>
      <c r="BH17" s="41">
        <v>90</v>
      </c>
      <c r="BI17" s="41">
        <v>0</v>
      </c>
      <c r="BJ17" s="41">
        <v>100</v>
      </c>
      <c r="BK17" s="41">
        <v>90</v>
      </c>
      <c r="BL17" s="41">
        <v>95</v>
      </c>
      <c r="BM17" s="41">
        <v>100</v>
      </c>
      <c r="BN17" s="41">
        <v>100</v>
      </c>
      <c r="BO17" s="41">
        <v>80</v>
      </c>
      <c r="BP17" s="41">
        <v>100</v>
      </c>
      <c r="BQ17" s="41">
        <v>100</v>
      </c>
      <c r="BR17" s="37">
        <f t="shared" si="13"/>
        <v>85.5</v>
      </c>
      <c r="BS17" s="42">
        <v>100</v>
      </c>
      <c r="BT17" s="42">
        <v>100</v>
      </c>
      <c r="BU17" s="42">
        <v>0</v>
      </c>
      <c r="BV17" s="38">
        <v>100</v>
      </c>
      <c r="BW17" s="38">
        <v>100</v>
      </c>
      <c r="BX17" s="38">
        <v>100</v>
      </c>
      <c r="BY17" s="38">
        <v>100</v>
      </c>
      <c r="BZ17" s="38">
        <v>100</v>
      </c>
      <c r="CA17" s="38"/>
      <c r="CB17" s="38"/>
      <c r="CC17" s="37">
        <f t="shared" si="14"/>
        <v>87.5</v>
      </c>
    </row>
    <row r="18" spans="1:81" ht="15.75" customHeight="1" x14ac:dyDescent="0.2">
      <c r="A18" s="4" t="s">
        <v>9</v>
      </c>
      <c r="B18" s="4" t="s">
        <v>9</v>
      </c>
      <c r="C18" s="30"/>
      <c r="D18" s="43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3">
        <v>1</v>
      </c>
      <c r="L18" s="44" t="s">
        <v>9</v>
      </c>
      <c r="M18" s="44">
        <v>50</v>
      </c>
      <c r="N18" s="33">
        <f t="shared" si="0"/>
        <v>0</v>
      </c>
      <c r="O18" s="33">
        <f t="shared" si="15"/>
        <v>0</v>
      </c>
      <c r="P18" s="33">
        <f t="shared" si="2"/>
        <v>0</v>
      </c>
      <c r="Q18" s="33">
        <f t="shared" si="3"/>
        <v>0</v>
      </c>
      <c r="R18" s="33">
        <f t="shared" si="4"/>
        <v>10</v>
      </c>
      <c r="S18" s="33">
        <f t="shared" si="5"/>
        <v>18.5</v>
      </c>
      <c r="T18" s="33">
        <f t="shared" si="6"/>
        <v>0</v>
      </c>
      <c r="U18" s="34">
        <f t="shared" si="7"/>
        <v>0</v>
      </c>
      <c r="V18" s="35"/>
      <c r="W18" s="33"/>
      <c r="X18" s="36"/>
      <c r="Y18" s="36"/>
      <c r="Z18" s="37"/>
      <c r="AA18" s="36"/>
      <c r="AB18" s="36"/>
      <c r="AC18" s="33"/>
      <c r="AD18" s="37"/>
      <c r="AE18" s="36"/>
      <c r="AF18" s="36"/>
      <c r="AG18" s="36"/>
      <c r="AH18" s="37"/>
      <c r="AI18" s="38">
        <v>0</v>
      </c>
      <c r="AJ18" s="39">
        <v>0</v>
      </c>
      <c r="AK18" s="38">
        <v>0</v>
      </c>
      <c r="AL18" s="38"/>
      <c r="AM18" s="38"/>
      <c r="AN18" s="38"/>
      <c r="AO18" s="38"/>
      <c r="AP18" s="38"/>
      <c r="AQ18" s="38"/>
      <c r="AR18" s="38"/>
      <c r="AS18" s="38"/>
      <c r="AT18" s="37">
        <f t="shared" si="11"/>
        <v>0</v>
      </c>
      <c r="AU18" s="38">
        <v>100</v>
      </c>
      <c r="AV18" s="38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/>
      <c r="BF18" s="38"/>
      <c r="BG18" s="37">
        <f t="shared" si="12"/>
        <v>10</v>
      </c>
      <c r="BH18" s="41">
        <v>95</v>
      </c>
      <c r="BI18" s="41">
        <v>90</v>
      </c>
      <c r="BJ18" s="41">
        <v>0</v>
      </c>
      <c r="BK18" s="41">
        <v>0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0</v>
      </c>
      <c r="BR18" s="37">
        <f t="shared" si="13"/>
        <v>18.5</v>
      </c>
      <c r="BS18" s="42">
        <v>0</v>
      </c>
      <c r="BT18" s="42">
        <v>0</v>
      </c>
      <c r="BU18" s="42">
        <v>0</v>
      </c>
      <c r="BV18" s="38">
        <v>0</v>
      </c>
      <c r="BW18" s="38">
        <v>0</v>
      </c>
      <c r="BX18" s="38">
        <v>0</v>
      </c>
      <c r="BY18" s="38">
        <v>0</v>
      </c>
      <c r="BZ18" s="38">
        <v>0</v>
      </c>
      <c r="CA18" s="38"/>
      <c r="CB18" s="38"/>
      <c r="CC18" s="37">
        <f t="shared" si="14"/>
        <v>0</v>
      </c>
    </row>
    <row r="19" spans="1:81" ht="15.75" customHeight="1" x14ac:dyDescent="0.2">
      <c r="A19" s="4" t="s">
        <v>9</v>
      </c>
      <c r="B19" s="29" t="s">
        <v>9</v>
      </c>
      <c r="C19" s="30"/>
      <c r="D19" s="43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3">
        <v>1</v>
      </c>
      <c r="L19" s="44" t="s">
        <v>9</v>
      </c>
      <c r="M19" s="44">
        <v>106</v>
      </c>
      <c r="N19" s="33">
        <f t="shared" si="0"/>
        <v>100</v>
      </c>
      <c r="O19" s="33">
        <f t="shared" si="15"/>
        <v>30</v>
      </c>
      <c r="P19" s="33">
        <f t="shared" si="2"/>
        <v>65</v>
      </c>
      <c r="Q19" s="33">
        <f t="shared" si="3"/>
        <v>96.666666666666671</v>
      </c>
      <c r="R19" s="33">
        <f t="shared" si="4"/>
        <v>100</v>
      </c>
      <c r="S19" s="33">
        <f t="shared" si="5"/>
        <v>87.5</v>
      </c>
      <c r="T19" s="33">
        <f t="shared" si="6"/>
        <v>87.5</v>
      </c>
      <c r="U19" s="34">
        <f t="shared" si="7"/>
        <v>0</v>
      </c>
      <c r="V19" s="35">
        <f t="shared" ref="V19:V36" si="17">IF(P19&gt;=55,P19*0.5+0.2*Q19+0.05*R19+0.2*S19+0.05*T19,P19)</f>
        <v>78.708333333333343</v>
      </c>
      <c r="W19" s="33">
        <v>20</v>
      </c>
      <c r="X19" s="36">
        <v>20</v>
      </c>
      <c r="Y19" s="36">
        <v>60</v>
      </c>
      <c r="Z19" s="37">
        <f t="shared" ref="Z19:Z36" si="18">SUM(W19:Y19)</f>
        <v>100</v>
      </c>
      <c r="AA19" s="36">
        <v>30</v>
      </c>
      <c r="AB19" s="36">
        <v>0</v>
      </c>
      <c r="AC19" s="33">
        <v>0</v>
      </c>
      <c r="AD19" s="37">
        <f t="shared" ref="AD19:AD35" si="19">AA19+AB19*AC19</f>
        <v>30</v>
      </c>
      <c r="AE19" s="36"/>
      <c r="AF19" s="36"/>
      <c r="AG19" s="36"/>
      <c r="AH19" s="37"/>
      <c r="AI19" s="38">
        <v>100</v>
      </c>
      <c r="AJ19" s="39">
        <v>100</v>
      </c>
      <c r="AK19" s="38">
        <v>100</v>
      </c>
      <c r="AL19" s="38">
        <v>100</v>
      </c>
      <c r="AM19" s="38">
        <v>90</v>
      </c>
      <c r="AN19" s="38">
        <v>80</v>
      </c>
      <c r="AO19" s="38">
        <v>100</v>
      </c>
      <c r="AP19" s="38">
        <v>100</v>
      </c>
      <c r="AQ19" s="38">
        <v>100</v>
      </c>
      <c r="AR19" s="38"/>
      <c r="AS19" s="38"/>
      <c r="AT19" s="37">
        <f t="shared" si="11"/>
        <v>96.666666666666671</v>
      </c>
      <c r="AU19" s="38">
        <v>100</v>
      </c>
      <c r="AV19" s="38">
        <v>100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100</v>
      </c>
      <c r="BC19" s="38">
        <v>100</v>
      </c>
      <c r="BD19" s="38">
        <v>100</v>
      </c>
      <c r="BE19" s="38"/>
      <c r="BF19" s="38">
        <v>100</v>
      </c>
      <c r="BG19" s="37">
        <f t="shared" si="12"/>
        <v>100</v>
      </c>
      <c r="BH19" s="41">
        <v>95</v>
      </c>
      <c r="BI19" s="41">
        <v>100</v>
      </c>
      <c r="BJ19" s="41">
        <v>100</v>
      </c>
      <c r="BK19" s="41">
        <v>85</v>
      </c>
      <c r="BL19" s="41">
        <v>100</v>
      </c>
      <c r="BM19" s="41">
        <v>100</v>
      </c>
      <c r="BN19" s="41">
        <v>0</v>
      </c>
      <c r="BO19" s="41">
        <v>100</v>
      </c>
      <c r="BP19" s="41">
        <v>95</v>
      </c>
      <c r="BQ19" s="41">
        <v>100</v>
      </c>
      <c r="BR19" s="37">
        <f t="shared" si="13"/>
        <v>87.5</v>
      </c>
      <c r="BS19" s="42">
        <v>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4"/>
        <v>87.5</v>
      </c>
    </row>
    <row r="20" spans="1:81" ht="15.75" customHeight="1" x14ac:dyDescent="0.2">
      <c r="A20" s="4" t="s">
        <v>9</v>
      </c>
      <c r="B20" s="29" t="s">
        <v>9</v>
      </c>
      <c r="C20" s="30"/>
      <c r="D20" s="43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3">
        <v>1</v>
      </c>
      <c r="L20" s="44" t="s">
        <v>9</v>
      </c>
      <c r="M20" s="44">
        <v>167</v>
      </c>
      <c r="N20" s="33">
        <f t="shared" si="0"/>
        <v>100</v>
      </c>
      <c r="O20" s="33">
        <f t="shared" si="15"/>
        <v>0</v>
      </c>
      <c r="P20" s="33">
        <v>55</v>
      </c>
      <c r="Q20" s="33">
        <f t="shared" si="3"/>
        <v>93.333333333333329</v>
      </c>
      <c r="R20" s="33">
        <f t="shared" si="4"/>
        <v>100</v>
      </c>
      <c r="S20" s="33">
        <f t="shared" si="5"/>
        <v>98</v>
      </c>
      <c r="T20" s="33">
        <f t="shared" si="6"/>
        <v>100</v>
      </c>
      <c r="U20" s="34">
        <f t="shared" si="7"/>
        <v>70</v>
      </c>
      <c r="V20" s="35">
        <f t="shared" si="17"/>
        <v>75.76666666666668</v>
      </c>
      <c r="W20" s="33">
        <v>20</v>
      </c>
      <c r="X20" s="36">
        <v>20</v>
      </c>
      <c r="Y20" s="36">
        <v>60</v>
      </c>
      <c r="Z20" s="37">
        <f t="shared" si="18"/>
        <v>100</v>
      </c>
      <c r="AA20" s="36">
        <v>0</v>
      </c>
      <c r="AB20" s="36">
        <v>0</v>
      </c>
      <c r="AC20" s="33">
        <v>0</v>
      </c>
      <c r="AD20" s="37">
        <f t="shared" si="19"/>
        <v>0</v>
      </c>
      <c r="AE20" s="36"/>
      <c r="AF20" s="36"/>
      <c r="AG20" s="36"/>
      <c r="AH20" s="37">
        <v>70</v>
      </c>
      <c r="AI20" s="38">
        <v>100</v>
      </c>
      <c r="AJ20" s="39">
        <v>100</v>
      </c>
      <c r="AK20" s="38">
        <v>100</v>
      </c>
      <c r="AL20" s="38">
        <v>100</v>
      </c>
      <c r="AM20" s="38">
        <v>100</v>
      </c>
      <c r="AN20" s="38">
        <v>40</v>
      </c>
      <c r="AO20" s="38">
        <v>100</v>
      </c>
      <c r="AP20" s="38">
        <v>100</v>
      </c>
      <c r="AQ20" s="38">
        <v>100</v>
      </c>
      <c r="AR20" s="38"/>
      <c r="AS20" s="38"/>
      <c r="AT20" s="37">
        <f t="shared" si="11"/>
        <v>93.333333333333329</v>
      </c>
      <c r="AU20" s="38">
        <v>100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100</v>
      </c>
      <c r="BB20" s="38">
        <v>100</v>
      </c>
      <c r="BC20" s="38">
        <v>100</v>
      </c>
      <c r="BD20" s="38">
        <v>100</v>
      </c>
      <c r="BE20" s="38"/>
      <c r="BF20" s="38">
        <v>100</v>
      </c>
      <c r="BG20" s="37">
        <f t="shared" si="12"/>
        <v>100</v>
      </c>
      <c r="BH20" s="41">
        <v>100</v>
      </c>
      <c r="BI20" s="41">
        <v>100</v>
      </c>
      <c r="BJ20" s="41">
        <v>100</v>
      </c>
      <c r="BK20" s="41">
        <v>100</v>
      </c>
      <c r="BL20" s="41">
        <v>100</v>
      </c>
      <c r="BM20" s="41">
        <v>100</v>
      </c>
      <c r="BN20" s="41">
        <v>100</v>
      </c>
      <c r="BO20" s="41">
        <v>80</v>
      </c>
      <c r="BP20" s="41">
        <v>100</v>
      </c>
      <c r="BQ20" s="41">
        <v>100</v>
      </c>
      <c r="BR20" s="37">
        <f t="shared" si="13"/>
        <v>98</v>
      </c>
      <c r="BS20" s="42">
        <v>100</v>
      </c>
      <c r="BT20" s="42">
        <v>100</v>
      </c>
      <c r="BU20" s="42">
        <v>100</v>
      </c>
      <c r="BV20" s="38">
        <v>100</v>
      </c>
      <c r="BW20" s="38">
        <v>100</v>
      </c>
      <c r="BX20" s="38">
        <v>100</v>
      </c>
      <c r="BY20" s="38">
        <v>100</v>
      </c>
      <c r="BZ20" s="38">
        <v>100</v>
      </c>
      <c r="CA20" s="38"/>
      <c r="CB20" s="38"/>
      <c r="CC20" s="37">
        <f t="shared" si="14"/>
        <v>100</v>
      </c>
    </row>
    <row r="21" spans="1:81" ht="15.75" customHeight="1" x14ac:dyDescent="0.2">
      <c r="A21" s="4" t="s">
        <v>9</v>
      </c>
      <c r="B21" s="29" t="s">
        <v>9</v>
      </c>
      <c r="C21" s="30"/>
      <c r="D21" s="43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3">
        <v>1</v>
      </c>
      <c r="L21" s="44" t="s">
        <v>9</v>
      </c>
      <c r="M21" s="44">
        <v>191</v>
      </c>
      <c r="N21" s="33">
        <f t="shared" si="0"/>
        <v>100</v>
      </c>
      <c r="O21" s="33">
        <f t="shared" si="15"/>
        <v>78</v>
      </c>
      <c r="P21" s="33">
        <f t="shared" ref="P21:P35" si="20">IF(AH21="",0.5*N21+0.5*O21,(SUM(N21,O21,AH21)-MIN(N21,O21))/2)</f>
        <v>89</v>
      </c>
      <c r="Q21" s="33">
        <f t="shared" si="3"/>
        <v>93.888888888888886</v>
      </c>
      <c r="R21" s="33">
        <f t="shared" si="4"/>
        <v>81.818181818181813</v>
      </c>
      <c r="S21" s="33">
        <f t="shared" si="5"/>
        <v>81.5</v>
      </c>
      <c r="T21" s="33">
        <f t="shared" si="6"/>
        <v>100</v>
      </c>
      <c r="U21" s="34">
        <f t="shared" si="7"/>
        <v>0</v>
      </c>
      <c r="V21" s="35">
        <f t="shared" si="17"/>
        <v>88.668686868686862</v>
      </c>
      <c r="W21" s="33">
        <v>20</v>
      </c>
      <c r="X21" s="36">
        <v>20</v>
      </c>
      <c r="Y21" s="36">
        <v>60</v>
      </c>
      <c r="Z21" s="37">
        <f t="shared" si="18"/>
        <v>100</v>
      </c>
      <c r="AA21" s="36">
        <v>23</v>
      </c>
      <c r="AB21" s="36">
        <v>55</v>
      </c>
      <c r="AC21" s="33">
        <v>1</v>
      </c>
      <c r="AD21" s="37">
        <f t="shared" si="19"/>
        <v>78</v>
      </c>
      <c r="AE21" s="36"/>
      <c r="AF21" s="36"/>
      <c r="AG21" s="36"/>
      <c r="AH21" s="37"/>
      <c r="AI21" s="38">
        <v>88</v>
      </c>
      <c r="AJ21" s="39">
        <v>100</v>
      </c>
      <c r="AK21" s="38">
        <v>100</v>
      </c>
      <c r="AL21" s="38">
        <v>100</v>
      </c>
      <c r="AM21" s="38">
        <v>90</v>
      </c>
      <c r="AN21" s="38">
        <v>67</v>
      </c>
      <c r="AO21" s="38">
        <v>100</v>
      </c>
      <c r="AP21" s="38">
        <v>100</v>
      </c>
      <c r="AQ21" s="38">
        <v>100</v>
      </c>
      <c r="AR21" s="38"/>
      <c r="AS21" s="38"/>
      <c r="AT21" s="37">
        <f t="shared" si="11"/>
        <v>93.888888888888886</v>
      </c>
      <c r="AU21" s="38">
        <v>0</v>
      </c>
      <c r="AV21" s="38">
        <v>0</v>
      </c>
      <c r="AW21" s="38">
        <v>100</v>
      </c>
      <c r="AX21" s="38">
        <v>100</v>
      </c>
      <c r="AY21" s="38">
        <v>100</v>
      </c>
      <c r="AZ21" s="38">
        <v>100</v>
      </c>
      <c r="BA21" s="38">
        <v>100</v>
      </c>
      <c r="BB21" s="38">
        <v>100</v>
      </c>
      <c r="BC21" s="38">
        <v>100</v>
      </c>
      <c r="BD21" s="38">
        <v>100</v>
      </c>
      <c r="BE21" s="38"/>
      <c r="BF21" s="38">
        <v>100</v>
      </c>
      <c r="BG21" s="37">
        <f t="shared" si="12"/>
        <v>81.818181818181813</v>
      </c>
      <c r="BH21" s="41">
        <v>0</v>
      </c>
      <c r="BI21" s="41">
        <v>100</v>
      </c>
      <c r="BJ21" s="41">
        <v>80</v>
      </c>
      <c r="BK21" s="41">
        <v>100</v>
      </c>
      <c r="BL21" s="41">
        <v>90</v>
      </c>
      <c r="BM21" s="41">
        <v>90</v>
      </c>
      <c r="BN21" s="41">
        <v>95</v>
      </c>
      <c r="BO21" s="41">
        <v>60</v>
      </c>
      <c r="BP21" s="41">
        <v>100</v>
      </c>
      <c r="BQ21" s="41">
        <v>100</v>
      </c>
      <c r="BR21" s="37">
        <f t="shared" si="13"/>
        <v>81.5</v>
      </c>
      <c r="BS21" s="42">
        <v>100</v>
      </c>
      <c r="BT21" s="42">
        <v>100</v>
      </c>
      <c r="BU21" s="42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4"/>
        <v>100</v>
      </c>
    </row>
    <row r="22" spans="1:81" ht="15.75" customHeight="1" x14ac:dyDescent="0.2">
      <c r="A22" s="4" t="s">
        <v>9</v>
      </c>
      <c r="B22" s="29" t="s">
        <v>9</v>
      </c>
      <c r="C22" s="30"/>
      <c r="D22" s="43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3">
        <v>1</v>
      </c>
      <c r="L22" s="44" t="s">
        <v>9</v>
      </c>
      <c r="M22" s="44">
        <v>180</v>
      </c>
      <c r="N22" s="33">
        <f t="shared" si="0"/>
        <v>92</v>
      </c>
      <c r="O22" s="33">
        <f t="shared" si="15"/>
        <v>55</v>
      </c>
      <c r="P22" s="33">
        <f t="shared" si="20"/>
        <v>73.5</v>
      </c>
      <c r="Q22" s="33">
        <f t="shared" si="3"/>
        <v>66.666666666666671</v>
      </c>
      <c r="R22" s="33">
        <f t="shared" si="4"/>
        <v>54.545454545454547</v>
      </c>
      <c r="S22" s="33">
        <f t="shared" si="5"/>
        <v>61.5</v>
      </c>
      <c r="T22" s="33">
        <f t="shared" si="6"/>
        <v>87.5</v>
      </c>
      <c r="U22" s="34">
        <f t="shared" si="7"/>
        <v>0</v>
      </c>
      <c r="V22" s="35">
        <f t="shared" si="17"/>
        <v>69.485606060606059</v>
      </c>
      <c r="W22" s="33">
        <v>16</v>
      </c>
      <c r="X22" s="36">
        <v>16</v>
      </c>
      <c r="Y22" s="36">
        <v>60</v>
      </c>
      <c r="Z22" s="37">
        <f t="shared" si="18"/>
        <v>92</v>
      </c>
      <c r="AA22" s="36">
        <v>30</v>
      </c>
      <c r="AB22" s="36">
        <v>25</v>
      </c>
      <c r="AC22" s="33">
        <v>1</v>
      </c>
      <c r="AD22" s="37">
        <f t="shared" si="19"/>
        <v>55</v>
      </c>
      <c r="AE22" s="36"/>
      <c r="AF22" s="36"/>
      <c r="AG22" s="36"/>
      <c r="AH22" s="37"/>
      <c r="AI22" s="38">
        <v>100</v>
      </c>
      <c r="AJ22" s="39">
        <v>70</v>
      </c>
      <c r="AK22" s="38">
        <v>100</v>
      </c>
      <c r="AL22" s="38">
        <v>50</v>
      </c>
      <c r="AM22" s="38">
        <v>80</v>
      </c>
      <c r="AN22" s="38">
        <v>0</v>
      </c>
      <c r="AO22" s="38">
        <v>100</v>
      </c>
      <c r="AP22" s="38">
        <v>100</v>
      </c>
      <c r="AQ22" s="38">
        <v>0</v>
      </c>
      <c r="AR22" s="38"/>
      <c r="AS22" s="38"/>
      <c r="AT22" s="37">
        <f t="shared" si="11"/>
        <v>66.666666666666671</v>
      </c>
      <c r="AU22" s="38">
        <v>100</v>
      </c>
      <c r="AV22" s="38">
        <v>100</v>
      </c>
      <c r="AW22" s="38">
        <v>0</v>
      </c>
      <c r="AX22" s="38">
        <v>100</v>
      </c>
      <c r="AY22" s="38">
        <v>0</v>
      </c>
      <c r="AZ22" s="38">
        <v>100</v>
      </c>
      <c r="BA22" s="38">
        <v>0</v>
      </c>
      <c r="BB22" s="38">
        <v>0</v>
      </c>
      <c r="BC22" s="38">
        <v>0</v>
      </c>
      <c r="BD22" s="38">
        <v>100</v>
      </c>
      <c r="BE22" s="38"/>
      <c r="BF22" s="38">
        <v>100</v>
      </c>
      <c r="BG22" s="37">
        <f t="shared" si="12"/>
        <v>54.545454545454547</v>
      </c>
      <c r="BH22" s="41">
        <v>0</v>
      </c>
      <c r="BI22" s="41">
        <v>95</v>
      </c>
      <c r="BJ22" s="41">
        <v>90</v>
      </c>
      <c r="BK22" s="41">
        <v>85</v>
      </c>
      <c r="BL22" s="41">
        <v>95</v>
      </c>
      <c r="BM22" s="41">
        <v>70</v>
      </c>
      <c r="BN22" s="41">
        <v>0</v>
      </c>
      <c r="BO22" s="41">
        <v>15</v>
      </c>
      <c r="BP22" s="41">
        <v>75</v>
      </c>
      <c r="BQ22" s="41">
        <v>90</v>
      </c>
      <c r="BR22" s="37">
        <f t="shared" si="13"/>
        <v>61.5</v>
      </c>
      <c r="BS22" s="42">
        <v>100</v>
      </c>
      <c r="BT22" s="42">
        <v>100</v>
      </c>
      <c r="BU22" s="42">
        <v>100</v>
      </c>
      <c r="BV22" s="38">
        <v>100</v>
      </c>
      <c r="BW22" s="38">
        <v>100</v>
      </c>
      <c r="BX22" s="38">
        <v>0</v>
      </c>
      <c r="BY22" s="38">
        <v>100</v>
      </c>
      <c r="BZ22" s="38">
        <v>100</v>
      </c>
      <c r="CA22" s="38"/>
      <c r="CB22" s="38"/>
      <c r="CC22" s="37">
        <f t="shared" si="14"/>
        <v>87.5</v>
      </c>
    </row>
    <row r="23" spans="1:81" ht="15.75" customHeight="1" x14ac:dyDescent="0.2">
      <c r="A23" s="4" t="s">
        <v>9</v>
      </c>
      <c r="B23" s="29" t="s">
        <v>9</v>
      </c>
      <c r="C23" s="30"/>
      <c r="D23" s="43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3">
        <v>1</v>
      </c>
      <c r="L23" s="44" t="s">
        <v>9</v>
      </c>
      <c r="M23" s="44">
        <v>324</v>
      </c>
      <c r="N23" s="33">
        <f t="shared" si="0"/>
        <v>86</v>
      </c>
      <c r="O23" s="33">
        <f t="shared" si="15"/>
        <v>30</v>
      </c>
      <c r="P23" s="33">
        <f t="shared" si="20"/>
        <v>58</v>
      </c>
      <c r="Q23" s="33">
        <f t="shared" si="3"/>
        <v>63.444444444444443</v>
      </c>
      <c r="R23" s="33">
        <f t="shared" si="4"/>
        <v>100</v>
      </c>
      <c r="S23" s="33">
        <f t="shared" si="5"/>
        <v>84</v>
      </c>
      <c r="T23" s="33">
        <f t="shared" si="6"/>
        <v>100</v>
      </c>
      <c r="U23" s="34">
        <f t="shared" si="7"/>
        <v>0</v>
      </c>
      <c r="V23" s="35">
        <f t="shared" si="17"/>
        <v>68.488888888888894</v>
      </c>
      <c r="W23" s="33">
        <v>18</v>
      </c>
      <c r="X23" s="36">
        <v>20</v>
      </c>
      <c r="Y23" s="36">
        <v>48</v>
      </c>
      <c r="Z23" s="37">
        <f t="shared" si="18"/>
        <v>86</v>
      </c>
      <c r="AA23" s="36">
        <v>30</v>
      </c>
      <c r="AB23" s="36">
        <v>0</v>
      </c>
      <c r="AC23" s="33">
        <v>0</v>
      </c>
      <c r="AD23" s="37">
        <f t="shared" si="19"/>
        <v>30</v>
      </c>
      <c r="AE23" s="36"/>
      <c r="AF23" s="36"/>
      <c r="AG23" s="36"/>
      <c r="AH23" s="37"/>
      <c r="AI23" s="38">
        <v>88</v>
      </c>
      <c r="AJ23" s="39">
        <v>50</v>
      </c>
      <c r="AK23" s="38">
        <v>0</v>
      </c>
      <c r="AL23" s="38">
        <v>33</v>
      </c>
      <c r="AM23" s="38">
        <v>100</v>
      </c>
      <c r="AN23" s="38">
        <v>100</v>
      </c>
      <c r="AO23" s="38">
        <v>0</v>
      </c>
      <c r="AP23" s="38">
        <v>100</v>
      </c>
      <c r="AQ23" s="38">
        <v>100</v>
      </c>
      <c r="AR23" s="38"/>
      <c r="AS23" s="38"/>
      <c r="AT23" s="37">
        <f t="shared" si="11"/>
        <v>63.444444444444443</v>
      </c>
      <c r="AU23" s="38">
        <v>100</v>
      </c>
      <c r="AV23" s="38">
        <v>100</v>
      </c>
      <c r="AW23" s="38">
        <v>100</v>
      </c>
      <c r="AX23" s="38">
        <v>100</v>
      </c>
      <c r="AY23" s="38">
        <v>100</v>
      </c>
      <c r="AZ23" s="38">
        <v>100</v>
      </c>
      <c r="BA23" s="38">
        <v>100</v>
      </c>
      <c r="BB23" s="38">
        <v>100</v>
      </c>
      <c r="BC23" s="38">
        <v>100</v>
      </c>
      <c r="BD23" s="38">
        <v>100</v>
      </c>
      <c r="BE23" s="38"/>
      <c r="BF23" s="38">
        <v>100</v>
      </c>
      <c r="BG23" s="37">
        <f t="shared" si="12"/>
        <v>100</v>
      </c>
      <c r="BH23" s="41">
        <v>100</v>
      </c>
      <c r="BI23" s="41">
        <v>0</v>
      </c>
      <c r="BJ23" s="41">
        <v>100</v>
      </c>
      <c r="BK23" s="41">
        <v>100</v>
      </c>
      <c r="BL23" s="41">
        <v>50</v>
      </c>
      <c r="BM23" s="41">
        <v>90</v>
      </c>
      <c r="BN23" s="41">
        <v>100</v>
      </c>
      <c r="BO23" s="41">
        <v>100</v>
      </c>
      <c r="BP23" s="41">
        <v>100</v>
      </c>
      <c r="BQ23" s="41">
        <v>100</v>
      </c>
      <c r="BR23" s="37">
        <f t="shared" si="13"/>
        <v>84</v>
      </c>
      <c r="BS23" s="42">
        <v>100</v>
      </c>
      <c r="BT23" s="42">
        <v>100</v>
      </c>
      <c r="BU23" s="42">
        <v>100</v>
      </c>
      <c r="BV23" s="38">
        <v>100</v>
      </c>
      <c r="BW23" s="38">
        <v>100</v>
      </c>
      <c r="BX23" s="38">
        <v>100</v>
      </c>
      <c r="BY23" s="38">
        <v>100</v>
      </c>
      <c r="BZ23" s="38">
        <v>100</v>
      </c>
      <c r="CA23" s="38"/>
      <c r="CB23" s="38"/>
      <c r="CC23" s="37">
        <f t="shared" si="14"/>
        <v>100</v>
      </c>
    </row>
    <row r="24" spans="1:81" ht="15.75" customHeight="1" x14ac:dyDescent="0.2">
      <c r="A24" s="4" t="s">
        <v>9</v>
      </c>
      <c r="B24" s="29" t="s">
        <v>9</v>
      </c>
      <c r="C24" s="30"/>
      <c r="D24" s="43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3">
        <v>1</v>
      </c>
      <c r="L24" s="44" t="s">
        <v>9</v>
      </c>
      <c r="M24" s="44">
        <v>339</v>
      </c>
      <c r="N24" s="33">
        <f t="shared" si="0"/>
        <v>91</v>
      </c>
      <c r="O24" s="33">
        <f t="shared" si="15"/>
        <v>58</v>
      </c>
      <c r="P24" s="33">
        <f t="shared" si="20"/>
        <v>74.5</v>
      </c>
      <c r="Q24" s="33">
        <f t="shared" si="3"/>
        <v>73</v>
      </c>
      <c r="R24" s="33">
        <f t="shared" si="4"/>
        <v>100</v>
      </c>
      <c r="S24" s="33">
        <f t="shared" si="5"/>
        <v>82.5</v>
      </c>
      <c r="T24" s="33">
        <f t="shared" si="6"/>
        <v>70.875</v>
      </c>
      <c r="U24" s="34">
        <f t="shared" si="7"/>
        <v>0</v>
      </c>
      <c r="V24" s="35">
        <f t="shared" si="17"/>
        <v>76.893749999999997</v>
      </c>
      <c r="W24" s="33">
        <v>16</v>
      </c>
      <c r="X24" s="36">
        <v>18</v>
      </c>
      <c r="Y24" s="36">
        <v>57</v>
      </c>
      <c r="Z24" s="37">
        <f t="shared" si="18"/>
        <v>91</v>
      </c>
      <c r="AA24" s="36">
        <v>18</v>
      </c>
      <c r="AB24" s="36">
        <v>40</v>
      </c>
      <c r="AC24" s="33">
        <v>1</v>
      </c>
      <c r="AD24" s="37">
        <f t="shared" si="19"/>
        <v>58</v>
      </c>
      <c r="AE24" s="36"/>
      <c r="AF24" s="36"/>
      <c r="AG24" s="36"/>
      <c r="AH24" s="37"/>
      <c r="AI24" s="38">
        <v>100</v>
      </c>
      <c r="AJ24" s="39">
        <v>100</v>
      </c>
      <c r="AK24" s="38">
        <v>100</v>
      </c>
      <c r="AL24" s="38">
        <v>100</v>
      </c>
      <c r="AM24" s="38">
        <v>90</v>
      </c>
      <c r="AN24" s="38">
        <v>67</v>
      </c>
      <c r="AO24" s="38">
        <v>0</v>
      </c>
      <c r="AP24" s="38">
        <v>0</v>
      </c>
      <c r="AQ24" s="38">
        <v>100</v>
      </c>
      <c r="AR24" s="38"/>
      <c r="AS24" s="38"/>
      <c r="AT24" s="37">
        <f t="shared" si="11"/>
        <v>73</v>
      </c>
      <c r="AU24" s="38">
        <v>100</v>
      </c>
      <c r="AV24" s="38">
        <v>100</v>
      </c>
      <c r="AW24" s="38">
        <v>100</v>
      </c>
      <c r="AX24" s="38">
        <v>100</v>
      </c>
      <c r="AY24" s="38">
        <v>100</v>
      </c>
      <c r="AZ24" s="38">
        <v>100</v>
      </c>
      <c r="BA24" s="38">
        <v>100</v>
      </c>
      <c r="BB24" s="38">
        <v>100</v>
      </c>
      <c r="BC24" s="38">
        <v>100</v>
      </c>
      <c r="BD24" s="38">
        <v>100</v>
      </c>
      <c r="BE24" s="38"/>
      <c r="BF24" s="38">
        <v>100</v>
      </c>
      <c r="BG24" s="37">
        <f t="shared" si="12"/>
        <v>100</v>
      </c>
      <c r="BH24" s="41">
        <v>85</v>
      </c>
      <c r="BI24" s="41">
        <v>90</v>
      </c>
      <c r="BJ24" s="41">
        <v>100</v>
      </c>
      <c r="BK24" s="41">
        <v>70</v>
      </c>
      <c r="BL24" s="41">
        <v>95</v>
      </c>
      <c r="BM24" s="41">
        <v>50</v>
      </c>
      <c r="BN24" s="41">
        <v>100</v>
      </c>
      <c r="BO24" s="41">
        <v>35</v>
      </c>
      <c r="BP24" s="41">
        <v>100</v>
      </c>
      <c r="BQ24" s="41">
        <v>100</v>
      </c>
      <c r="BR24" s="37">
        <f t="shared" si="13"/>
        <v>82.5</v>
      </c>
      <c r="BS24" s="42">
        <v>100</v>
      </c>
      <c r="BT24" s="42">
        <v>100</v>
      </c>
      <c r="BU24" s="42">
        <v>67</v>
      </c>
      <c r="BV24" s="38">
        <v>100</v>
      </c>
      <c r="BW24" s="38">
        <v>0</v>
      </c>
      <c r="BX24" s="38">
        <v>0</v>
      </c>
      <c r="BY24" s="38">
        <v>100</v>
      </c>
      <c r="BZ24" s="38">
        <v>100</v>
      </c>
      <c r="CA24" s="38"/>
      <c r="CB24" s="38"/>
      <c r="CC24" s="37">
        <f t="shared" si="14"/>
        <v>70.875</v>
      </c>
    </row>
    <row r="25" spans="1:81" ht="15.75" customHeight="1" x14ac:dyDescent="0.2">
      <c r="A25" s="4" t="s">
        <v>9</v>
      </c>
      <c r="B25" s="29" t="s">
        <v>9</v>
      </c>
      <c r="C25" s="30"/>
      <c r="D25" s="43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3">
        <v>1</v>
      </c>
      <c r="L25" s="44" t="s">
        <v>9</v>
      </c>
      <c r="M25" s="44">
        <v>122</v>
      </c>
      <c r="N25" s="33">
        <f t="shared" si="0"/>
        <v>85</v>
      </c>
      <c r="O25" s="33">
        <f t="shared" si="15"/>
        <v>61</v>
      </c>
      <c r="P25" s="33">
        <f t="shared" si="20"/>
        <v>73</v>
      </c>
      <c r="Q25" s="33">
        <f t="shared" si="3"/>
        <v>87.777777777777771</v>
      </c>
      <c r="R25" s="33">
        <f t="shared" si="4"/>
        <v>90.909090909090907</v>
      </c>
      <c r="S25" s="33">
        <f t="shared" si="5"/>
        <v>99</v>
      </c>
      <c r="T25" s="33">
        <f t="shared" si="6"/>
        <v>100</v>
      </c>
      <c r="U25" s="34">
        <f t="shared" si="7"/>
        <v>0</v>
      </c>
      <c r="V25" s="35">
        <f t="shared" si="17"/>
        <v>83.401010101010101</v>
      </c>
      <c r="W25" s="33">
        <v>16</v>
      </c>
      <c r="X25" s="36">
        <v>18</v>
      </c>
      <c r="Y25" s="36">
        <v>51</v>
      </c>
      <c r="Z25" s="37">
        <f t="shared" si="18"/>
        <v>85</v>
      </c>
      <c r="AA25" s="36">
        <v>26</v>
      </c>
      <c r="AB25" s="36">
        <v>35</v>
      </c>
      <c r="AC25" s="33">
        <v>1</v>
      </c>
      <c r="AD25" s="37">
        <f t="shared" si="19"/>
        <v>61</v>
      </c>
      <c r="AE25" s="36"/>
      <c r="AF25" s="36"/>
      <c r="AG25" s="36"/>
      <c r="AH25" s="37"/>
      <c r="AI25" s="38">
        <v>100</v>
      </c>
      <c r="AJ25" s="39">
        <v>100</v>
      </c>
      <c r="AK25" s="38">
        <v>100</v>
      </c>
      <c r="AL25" s="38">
        <v>50</v>
      </c>
      <c r="AM25" s="38">
        <v>100</v>
      </c>
      <c r="AN25" s="38">
        <v>40</v>
      </c>
      <c r="AO25" s="38">
        <v>100</v>
      </c>
      <c r="AP25" s="38">
        <v>100</v>
      </c>
      <c r="AQ25" s="38">
        <v>100</v>
      </c>
      <c r="AR25" s="38"/>
      <c r="AS25" s="38"/>
      <c r="AT25" s="37">
        <f t="shared" si="11"/>
        <v>87.777777777777771</v>
      </c>
      <c r="AU25" s="38">
        <v>100</v>
      </c>
      <c r="AV25" s="38">
        <v>100</v>
      </c>
      <c r="AW25" s="38">
        <v>0</v>
      </c>
      <c r="AX25" s="38">
        <v>100</v>
      </c>
      <c r="AY25" s="38">
        <v>100</v>
      </c>
      <c r="AZ25" s="38">
        <v>100</v>
      </c>
      <c r="BA25" s="38">
        <v>100</v>
      </c>
      <c r="BB25" s="38">
        <v>100</v>
      </c>
      <c r="BC25" s="38">
        <v>100</v>
      </c>
      <c r="BD25" s="38">
        <v>100</v>
      </c>
      <c r="BE25" s="38"/>
      <c r="BF25" s="38">
        <v>100</v>
      </c>
      <c r="BG25" s="37">
        <f t="shared" si="12"/>
        <v>90.909090909090907</v>
      </c>
      <c r="BH25" s="41">
        <v>95</v>
      </c>
      <c r="BI25" s="41">
        <v>100</v>
      </c>
      <c r="BJ25" s="41">
        <v>100</v>
      </c>
      <c r="BK25" s="41">
        <v>100</v>
      </c>
      <c r="BL25" s="41">
        <v>95</v>
      </c>
      <c r="BM25" s="41">
        <v>100</v>
      </c>
      <c r="BN25" s="41">
        <v>100</v>
      </c>
      <c r="BO25" s="41">
        <v>100</v>
      </c>
      <c r="BP25" s="41">
        <v>100</v>
      </c>
      <c r="BQ25" s="41">
        <v>100</v>
      </c>
      <c r="BR25" s="37">
        <f t="shared" si="13"/>
        <v>99</v>
      </c>
      <c r="BS25" s="42">
        <v>100</v>
      </c>
      <c r="BT25" s="42">
        <v>100</v>
      </c>
      <c r="BU25" s="42">
        <v>100</v>
      </c>
      <c r="BV25" s="38">
        <v>100</v>
      </c>
      <c r="BW25" s="38">
        <v>100</v>
      </c>
      <c r="BX25" s="38">
        <v>100</v>
      </c>
      <c r="BY25" s="38">
        <v>100</v>
      </c>
      <c r="BZ25" s="38">
        <v>100</v>
      </c>
      <c r="CA25" s="38"/>
      <c r="CB25" s="38"/>
      <c r="CC25" s="37">
        <f t="shared" si="14"/>
        <v>100</v>
      </c>
    </row>
    <row r="26" spans="1:81" ht="15.75" customHeight="1" x14ac:dyDescent="0.2">
      <c r="A26" s="4" t="s">
        <v>9</v>
      </c>
      <c r="B26" s="29" t="s">
        <v>9</v>
      </c>
      <c r="C26" s="30"/>
      <c r="D26" s="43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3">
        <v>1</v>
      </c>
      <c r="L26" s="44" t="s">
        <v>9</v>
      </c>
      <c r="M26" s="44">
        <v>234</v>
      </c>
      <c r="N26" s="33">
        <f t="shared" si="0"/>
        <v>38</v>
      </c>
      <c r="O26" s="33">
        <f t="shared" si="15"/>
        <v>100</v>
      </c>
      <c r="P26" s="33">
        <f t="shared" si="20"/>
        <v>69</v>
      </c>
      <c r="Q26" s="33">
        <f t="shared" si="3"/>
        <v>73.666666666666671</v>
      </c>
      <c r="R26" s="33">
        <f t="shared" si="4"/>
        <v>100</v>
      </c>
      <c r="S26" s="33">
        <f t="shared" si="5"/>
        <v>68.5</v>
      </c>
      <c r="T26" s="33">
        <f t="shared" si="6"/>
        <v>87.5</v>
      </c>
      <c r="U26" s="34">
        <f t="shared" si="7"/>
        <v>0</v>
      </c>
      <c r="V26" s="35">
        <f t="shared" si="17"/>
        <v>72.308333333333337</v>
      </c>
      <c r="W26" s="33">
        <v>20</v>
      </c>
      <c r="X26" s="36">
        <v>18</v>
      </c>
      <c r="Y26" s="36">
        <v>0</v>
      </c>
      <c r="Z26" s="37">
        <f t="shared" si="18"/>
        <v>38</v>
      </c>
      <c r="AA26" s="36">
        <v>30</v>
      </c>
      <c r="AB26" s="36">
        <v>70</v>
      </c>
      <c r="AC26" s="33">
        <v>1</v>
      </c>
      <c r="AD26" s="37">
        <f t="shared" si="19"/>
        <v>100</v>
      </c>
      <c r="AE26" s="36"/>
      <c r="AF26" s="36"/>
      <c r="AG26" s="36"/>
      <c r="AH26" s="37"/>
      <c r="AI26" s="38">
        <v>100</v>
      </c>
      <c r="AJ26" s="39">
        <v>100</v>
      </c>
      <c r="AK26" s="38">
        <v>100</v>
      </c>
      <c r="AL26" s="38">
        <v>100</v>
      </c>
      <c r="AM26" s="38">
        <v>80</v>
      </c>
      <c r="AN26" s="38">
        <v>83</v>
      </c>
      <c r="AO26" s="38">
        <v>0</v>
      </c>
      <c r="AP26" s="38">
        <v>100</v>
      </c>
      <c r="AQ26" s="38">
        <v>0</v>
      </c>
      <c r="AR26" s="38"/>
      <c r="AS26" s="38"/>
      <c r="AT26" s="37">
        <f t="shared" si="11"/>
        <v>73.666666666666671</v>
      </c>
      <c r="AU26" s="38">
        <v>100</v>
      </c>
      <c r="AV26" s="38">
        <v>100</v>
      </c>
      <c r="AW26" s="38">
        <v>100</v>
      </c>
      <c r="AX26" s="38">
        <v>100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100</v>
      </c>
      <c r="BE26" s="38"/>
      <c r="BF26" s="38"/>
      <c r="BG26" s="37">
        <f t="shared" si="12"/>
        <v>100</v>
      </c>
      <c r="BH26" s="41">
        <v>90</v>
      </c>
      <c r="BI26" s="41">
        <v>90</v>
      </c>
      <c r="BJ26" s="41">
        <v>100</v>
      </c>
      <c r="BK26" s="41">
        <v>95</v>
      </c>
      <c r="BL26" s="41">
        <v>90</v>
      </c>
      <c r="BM26" s="41">
        <v>0</v>
      </c>
      <c r="BN26" s="41">
        <v>100</v>
      </c>
      <c r="BO26" s="41">
        <v>20</v>
      </c>
      <c r="BP26" s="41">
        <v>100</v>
      </c>
      <c r="BQ26" s="41">
        <v>0</v>
      </c>
      <c r="BR26" s="37">
        <f t="shared" si="13"/>
        <v>68.5</v>
      </c>
      <c r="BS26" s="42">
        <v>100</v>
      </c>
      <c r="BT26" s="42">
        <v>100</v>
      </c>
      <c r="BU26" s="42">
        <v>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4"/>
        <v>87.5</v>
      </c>
    </row>
    <row r="27" spans="1:81" ht="15.75" customHeight="1" x14ac:dyDescent="0.2">
      <c r="A27" s="4" t="s">
        <v>9</v>
      </c>
      <c r="B27" s="29" t="s">
        <v>9</v>
      </c>
      <c r="C27" s="30"/>
      <c r="D27" s="43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3">
        <v>1</v>
      </c>
      <c r="L27" s="44" t="s">
        <v>9</v>
      </c>
      <c r="M27" s="44">
        <v>214</v>
      </c>
      <c r="N27" s="33">
        <f t="shared" si="0"/>
        <v>85</v>
      </c>
      <c r="O27" s="33">
        <f t="shared" si="15"/>
        <v>100</v>
      </c>
      <c r="P27" s="33">
        <f t="shared" si="20"/>
        <v>92.5</v>
      </c>
      <c r="Q27" s="33">
        <f t="shared" si="3"/>
        <v>35.222222222222221</v>
      </c>
      <c r="R27" s="33">
        <f t="shared" si="4"/>
        <v>100</v>
      </c>
      <c r="S27" s="33">
        <f t="shared" si="5"/>
        <v>73</v>
      </c>
      <c r="T27" s="33">
        <f t="shared" si="6"/>
        <v>75</v>
      </c>
      <c r="U27" s="34">
        <f t="shared" si="7"/>
        <v>0</v>
      </c>
      <c r="V27" s="35">
        <f t="shared" si="17"/>
        <v>76.644444444444446</v>
      </c>
      <c r="W27" s="33">
        <v>20</v>
      </c>
      <c r="X27" s="36">
        <v>14</v>
      </c>
      <c r="Y27" s="36">
        <v>51</v>
      </c>
      <c r="Z27" s="37">
        <f t="shared" si="18"/>
        <v>85</v>
      </c>
      <c r="AA27" s="36">
        <v>30</v>
      </c>
      <c r="AB27" s="36">
        <v>70</v>
      </c>
      <c r="AC27" s="33">
        <v>1</v>
      </c>
      <c r="AD27" s="37">
        <f t="shared" si="19"/>
        <v>100</v>
      </c>
      <c r="AE27" s="36"/>
      <c r="AF27" s="36"/>
      <c r="AG27" s="36"/>
      <c r="AH27" s="37"/>
      <c r="AI27" s="38">
        <v>100</v>
      </c>
      <c r="AJ27" s="39">
        <v>0</v>
      </c>
      <c r="AK27" s="38">
        <v>0</v>
      </c>
      <c r="AL27" s="38">
        <v>67</v>
      </c>
      <c r="AM27" s="38">
        <v>0</v>
      </c>
      <c r="AN27" s="38">
        <v>100</v>
      </c>
      <c r="AO27" s="38">
        <v>0</v>
      </c>
      <c r="AP27" s="38">
        <v>50</v>
      </c>
      <c r="AQ27" s="38">
        <v>0</v>
      </c>
      <c r="AR27" s="38"/>
      <c r="AS27" s="38"/>
      <c r="AT27" s="37">
        <f t="shared" si="11"/>
        <v>35.222222222222221</v>
      </c>
      <c r="AU27" s="38">
        <v>100</v>
      </c>
      <c r="AV27" s="38">
        <v>100</v>
      </c>
      <c r="AW27" s="38">
        <v>100</v>
      </c>
      <c r="AX27" s="38">
        <v>100</v>
      </c>
      <c r="AY27" s="38">
        <v>100</v>
      </c>
      <c r="AZ27" s="38">
        <v>100</v>
      </c>
      <c r="BA27" s="38">
        <v>100</v>
      </c>
      <c r="BB27" s="38">
        <v>100</v>
      </c>
      <c r="BC27" s="38">
        <v>100</v>
      </c>
      <c r="BD27" s="38">
        <v>100</v>
      </c>
      <c r="BE27" s="38"/>
      <c r="BF27" s="38">
        <v>100</v>
      </c>
      <c r="BG27" s="37">
        <f t="shared" si="12"/>
        <v>100</v>
      </c>
      <c r="BH27" s="41">
        <v>100</v>
      </c>
      <c r="BI27" s="41">
        <v>100</v>
      </c>
      <c r="BJ27" s="41">
        <v>100</v>
      </c>
      <c r="BK27" s="41">
        <v>90</v>
      </c>
      <c r="BL27" s="41">
        <v>100</v>
      </c>
      <c r="BM27" s="41">
        <v>0</v>
      </c>
      <c r="BN27" s="41">
        <v>45</v>
      </c>
      <c r="BO27" s="41">
        <v>0</v>
      </c>
      <c r="BP27" s="41">
        <v>95</v>
      </c>
      <c r="BQ27" s="41">
        <v>100</v>
      </c>
      <c r="BR27" s="37">
        <f t="shared" si="13"/>
        <v>73</v>
      </c>
      <c r="BS27" s="42">
        <v>100</v>
      </c>
      <c r="BT27" s="42">
        <v>100</v>
      </c>
      <c r="BU27" s="42">
        <v>100</v>
      </c>
      <c r="BV27" s="38">
        <v>100</v>
      </c>
      <c r="BW27" s="38">
        <v>100</v>
      </c>
      <c r="BX27" s="38">
        <v>0</v>
      </c>
      <c r="BY27" s="38">
        <v>0</v>
      </c>
      <c r="BZ27" s="38">
        <v>100</v>
      </c>
      <c r="CA27" s="38"/>
      <c r="CB27" s="38"/>
      <c r="CC27" s="37">
        <f t="shared" si="14"/>
        <v>75</v>
      </c>
    </row>
    <row r="28" spans="1:81" ht="15.75" customHeight="1" x14ac:dyDescent="0.2">
      <c r="A28" s="4" t="s">
        <v>9</v>
      </c>
      <c r="B28" s="29" t="s">
        <v>9</v>
      </c>
      <c r="C28" s="30"/>
      <c r="D28" s="43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3">
        <v>1</v>
      </c>
      <c r="L28" s="44" t="s">
        <v>9</v>
      </c>
      <c r="M28" s="44">
        <v>243</v>
      </c>
      <c r="N28" s="33">
        <f t="shared" si="0"/>
        <v>96</v>
      </c>
      <c r="O28" s="33">
        <f t="shared" si="15"/>
        <v>0</v>
      </c>
      <c r="P28" s="33">
        <f t="shared" si="20"/>
        <v>71.5</v>
      </c>
      <c r="Q28" s="33">
        <f t="shared" si="3"/>
        <v>70.777777777777771</v>
      </c>
      <c r="R28" s="33">
        <f t="shared" si="4"/>
        <v>81.818181818181813</v>
      </c>
      <c r="S28" s="33">
        <f t="shared" si="5"/>
        <v>74.5</v>
      </c>
      <c r="T28" s="33">
        <f t="shared" si="6"/>
        <v>100</v>
      </c>
      <c r="U28" s="34">
        <f t="shared" si="7"/>
        <v>47</v>
      </c>
      <c r="V28" s="35">
        <f t="shared" si="17"/>
        <v>73.896464646464651</v>
      </c>
      <c r="W28" s="33">
        <v>16</v>
      </c>
      <c r="X28" s="36">
        <v>20</v>
      </c>
      <c r="Y28" s="36">
        <v>60</v>
      </c>
      <c r="Z28" s="37">
        <f t="shared" si="18"/>
        <v>96</v>
      </c>
      <c r="AA28" s="36">
        <v>0</v>
      </c>
      <c r="AB28" s="36">
        <v>0</v>
      </c>
      <c r="AC28" s="33">
        <v>0</v>
      </c>
      <c r="AD28" s="37">
        <f t="shared" si="19"/>
        <v>0</v>
      </c>
      <c r="AE28" s="36"/>
      <c r="AF28" s="36"/>
      <c r="AG28" s="36"/>
      <c r="AH28" s="37">
        <v>47</v>
      </c>
      <c r="AI28" s="38">
        <v>100</v>
      </c>
      <c r="AJ28" s="39">
        <v>100</v>
      </c>
      <c r="AK28" s="38">
        <v>100</v>
      </c>
      <c r="AL28" s="38">
        <v>100</v>
      </c>
      <c r="AM28" s="38">
        <v>70</v>
      </c>
      <c r="AN28" s="38">
        <v>67</v>
      </c>
      <c r="AO28" s="38">
        <v>0</v>
      </c>
      <c r="AP28" s="38">
        <v>100</v>
      </c>
      <c r="AQ28" s="38">
        <v>0</v>
      </c>
      <c r="AR28" s="38"/>
      <c r="AS28" s="38"/>
      <c r="AT28" s="37">
        <f t="shared" si="11"/>
        <v>70.777777777777771</v>
      </c>
      <c r="AU28" s="38">
        <v>0</v>
      </c>
      <c r="AV28" s="38">
        <v>100</v>
      </c>
      <c r="AW28" s="38">
        <v>100</v>
      </c>
      <c r="AX28" s="38">
        <v>100</v>
      </c>
      <c r="AY28" s="38">
        <v>0</v>
      </c>
      <c r="AZ28" s="38">
        <v>100</v>
      </c>
      <c r="BA28" s="38">
        <v>100</v>
      </c>
      <c r="BB28" s="38">
        <v>100</v>
      </c>
      <c r="BC28" s="38">
        <v>100</v>
      </c>
      <c r="BD28" s="38">
        <v>100</v>
      </c>
      <c r="BE28" s="38"/>
      <c r="BF28" s="38">
        <v>100</v>
      </c>
      <c r="BG28" s="37">
        <f t="shared" si="12"/>
        <v>81.818181818181813</v>
      </c>
      <c r="BH28" s="41">
        <v>80</v>
      </c>
      <c r="BI28" s="41">
        <v>85</v>
      </c>
      <c r="BJ28" s="41">
        <v>100</v>
      </c>
      <c r="BK28" s="41">
        <v>80</v>
      </c>
      <c r="BL28" s="41">
        <v>85</v>
      </c>
      <c r="BM28" s="41">
        <v>0</v>
      </c>
      <c r="BN28" s="41">
        <v>100</v>
      </c>
      <c r="BO28" s="41">
        <v>30</v>
      </c>
      <c r="BP28" s="41">
        <v>95</v>
      </c>
      <c r="BQ28" s="41">
        <v>90</v>
      </c>
      <c r="BR28" s="37">
        <f t="shared" si="13"/>
        <v>74.5</v>
      </c>
      <c r="BS28" s="42">
        <v>100</v>
      </c>
      <c r="BT28" s="42">
        <v>100</v>
      </c>
      <c r="BU28" s="42">
        <v>100</v>
      </c>
      <c r="BV28" s="38">
        <v>100</v>
      </c>
      <c r="BW28" s="38">
        <v>100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14"/>
        <v>100</v>
      </c>
    </row>
    <row r="29" spans="1:81" ht="15.75" customHeight="1" x14ac:dyDescent="0.2">
      <c r="A29" s="4" t="s">
        <v>9</v>
      </c>
      <c r="B29" s="29" t="s">
        <v>9</v>
      </c>
      <c r="C29" s="30"/>
      <c r="D29" s="43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3">
        <v>1</v>
      </c>
      <c r="L29" s="44" t="s">
        <v>9</v>
      </c>
      <c r="M29" s="44">
        <v>302</v>
      </c>
      <c r="N29" s="33">
        <f t="shared" si="0"/>
        <v>98</v>
      </c>
      <c r="O29" s="33">
        <f t="shared" si="15"/>
        <v>30</v>
      </c>
      <c r="P29" s="33">
        <f t="shared" si="20"/>
        <v>64</v>
      </c>
      <c r="Q29" s="33">
        <f t="shared" si="3"/>
        <v>78.888888888888886</v>
      </c>
      <c r="R29" s="33">
        <f t="shared" si="4"/>
        <v>81.818181818181813</v>
      </c>
      <c r="S29" s="33">
        <f t="shared" si="5"/>
        <v>96</v>
      </c>
      <c r="T29" s="33">
        <f t="shared" si="6"/>
        <v>100</v>
      </c>
      <c r="U29" s="34">
        <f t="shared" si="7"/>
        <v>0</v>
      </c>
      <c r="V29" s="35">
        <f t="shared" si="17"/>
        <v>76.068686868686882</v>
      </c>
      <c r="W29" s="33">
        <v>20</v>
      </c>
      <c r="X29" s="36">
        <v>18</v>
      </c>
      <c r="Y29" s="36">
        <v>60</v>
      </c>
      <c r="Z29" s="37">
        <f t="shared" si="18"/>
        <v>98</v>
      </c>
      <c r="AA29" s="36">
        <v>30</v>
      </c>
      <c r="AB29" s="36">
        <v>0</v>
      </c>
      <c r="AC29" s="33">
        <v>0</v>
      </c>
      <c r="AD29" s="37">
        <f t="shared" si="19"/>
        <v>30</v>
      </c>
      <c r="AE29" s="36"/>
      <c r="AF29" s="36"/>
      <c r="AG29" s="36"/>
      <c r="AH29" s="37"/>
      <c r="AI29" s="38">
        <v>100</v>
      </c>
      <c r="AJ29" s="39">
        <v>80</v>
      </c>
      <c r="AK29" s="38">
        <v>0</v>
      </c>
      <c r="AL29" s="38">
        <v>100</v>
      </c>
      <c r="AM29" s="38">
        <v>90</v>
      </c>
      <c r="AN29" s="38">
        <v>40</v>
      </c>
      <c r="AO29" s="38">
        <v>100</v>
      </c>
      <c r="AP29" s="38">
        <v>100</v>
      </c>
      <c r="AQ29" s="38">
        <v>100</v>
      </c>
      <c r="AR29" s="38"/>
      <c r="AS29" s="38"/>
      <c r="AT29" s="37">
        <f t="shared" si="11"/>
        <v>78.888888888888886</v>
      </c>
      <c r="AU29" s="38">
        <v>100</v>
      </c>
      <c r="AV29" s="38">
        <v>100</v>
      </c>
      <c r="AW29" s="38">
        <v>100</v>
      </c>
      <c r="AX29" s="38">
        <v>100</v>
      </c>
      <c r="AY29" s="38">
        <v>100</v>
      </c>
      <c r="AZ29" s="38">
        <v>0</v>
      </c>
      <c r="BA29" s="38">
        <v>0</v>
      </c>
      <c r="BB29" s="38">
        <v>100</v>
      </c>
      <c r="BC29" s="38">
        <v>100</v>
      </c>
      <c r="BD29" s="38">
        <v>100</v>
      </c>
      <c r="BE29" s="38"/>
      <c r="BF29" s="38">
        <v>100</v>
      </c>
      <c r="BG29" s="37">
        <f t="shared" si="12"/>
        <v>81.818181818181813</v>
      </c>
      <c r="BH29" s="41">
        <v>95</v>
      </c>
      <c r="BI29" s="41">
        <v>100</v>
      </c>
      <c r="BJ29" s="41">
        <v>100</v>
      </c>
      <c r="BK29" s="41">
        <v>100</v>
      </c>
      <c r="BL29" s="41">
        <v>100</v>
      </c>
      <c r="BM29" s="41">
        <v>100</v>
      </c>
      <c r="BN29" s="41">
        <v>90</v>
      </c>
      <c r="BO29" s="41">
        <v>100</v>
      </c>
      <c r="BP29" s="41">
        <v>75</v>
      </c>
      <c r="BQ29" s="41">
        <v>100</v>
      </c>
      <c r="BR29" s="37">
        <f t="shared" si="13"/>
        <v>96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100</v>
      </c>
      <c r="BY29" s="38">
        <v>100</v>
      </c>
      <c r="BZ29" s="38">
        <v>100</v>
      </c>
      <c r="CA29" s="38"/>
      <c r="CB29" s="38"/>
      <c r="CC29" s="37">
        <f t="shared" si="14"/>
        <v>100</v>
      </c>
    </row>
    <row r="30" spans="1:81" ht="15.75" customHeight="1" x14ac:dyDescent="0.2">
      <c r="A30" s="4" t="s">
        <v>9</v>
      </c>
      <c r="B30" s="29" t="s">
        <v>9</v>
      </c>
      <c r="C30" s="30"/>
      <c r="D30" s="43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3">
        <v>1</v>
      </c>
      <c r="L30" s="44" t="s">
        <v>9</v>
      </c>
      <c r="M30" s="44">
        <v>256</v>
      </c>
      <c r="N30" s="33">
        <f t="shared" si="0"/>
        <v>97</v>
      </c>
      <c r="O30" s="33">
        <f t="shared" si="15"/>
        <v>100</v>
      </c>
      <c r="P30" s="33">
        <f t="shared" si="20"/>
        <v>98.5</v>
      </c>
      <c r="Q30" s="33">
        <f t="shared" si="3"/>
        <v>100</v>
      </c>
      <c r="R30" s="33">
        <f t="shared" si="4"/>
        <v>100</v>
      </c>
      <c r="S30" s="33">
        <f t="shared" si="5"/>
        <v>99</v>
      </c>
      <c r="T30" s="33">
        <f t="shared" si="6"/>
        <v>100</v>
      </c>
      <c r="U30" s="34">
        <f t="shared" si="7"/>
        <v>0</v>
      </c>
      <c r="V30" s="35">
        <f t="shared" si="17"/>
        <v>99.05</v>
      </c>
      <c r="W30" s="33">
        <v>20</v>
      </c>
      <c r="X30" s="36">
        <v>20</v>
      </c>
      <c r="Y30" s="36">
        <v>57</v>
      </c>
      <c r="Z30" s="37">
        <f t="shared" si="18"/>
        <v>97</v>
      </c>
      <c r="AA30" s="36">
        <v>30</v>
      </c>
      <c r="AB30" s="36">
        <v>70</v>
      </c>
      <c r="AC30" s="33">
        <v>1</v>
      </c>
      <c r="AD30" s="37">
        <f t="shared" si="19"/>
        <v>100</v>
      </c>
      <c r="AE30" s="36"/>
      <c r="AF30" s="36"/>
      <c r="AG30" s="36"/>
      <c r="AH30" s="37"/>
      <c r="AI30" s="38">
        <v>100</v>
      </c>
      <c r="AJ30" s="39">
        <v>100</v>
      </c>
      <c r="AK30" s="38">
        <v>100</v>
      </c>
      <c r="AL30" s="38">
        <v>100</v>
      </c>
      <c r="AM30" s="38">
        <v>100</v>
      </c>
      <c r="AN30" s="38">
        <v>100</v>
      </c>
      <c r="AO30" s="38">
        <v>100</v>
      </c>
      <c r="AP30" s="38">
        <v>100</v>
      </c>
      <c r="AQ30" s="38">
        <v>100</v>
      </c>
      <c r="AR30" s="38"/>
      <c r="AS30" s="38"/>
      <c r="AT30" s="37">
        <f t="shared" si="11"/>
        <v>100</v>
      </c>
      <c r="AU30" s="38">
        <v>100</v>
      </c>
      <c r="AV30" s="38">
        <v>100</v>
      </c>
      <c r="AW30" s="38">
        <v>100</v>
      </c>
      <c r="AX30" s="38">
        <v>100</v>
      </c>
      <c r="AY30" s="38">
        <v>100</v>
      </c>
      <c r="AZ30" s="38">
        <v>100</v>
      </c>
      <c r="BA30" s="38">
        <v>100</v>
      </c>
      <c r="BB30" s="38">
        <v>100</v>
      </c>
      <c r="BC30" s="38">
        <v>100</v>
      </c>
      <c r="BD30" s="38">
        <v>100</v>
      </c>
      <c r="BE30" s="38"/>
      <c r="BF30" s="38">
        <v>100</v>
      </c>
      <c r="BG30" s="37">
        <f t="shared" si="12"/>
        <v>100</v>
      </c>
      <c r="BH30" s="41">
        <v>100</v>
      </c>
      <c r="BI30" s="41">
        <v>90</v>
      </c>
      <c r="BJ30" s="41">
        <v>100</v>
      </c>
      <c r="BK30" s="41">
        <v>100</v>
      </c>
      <c r="BL30" s="41">
        <v>100</v>
      </c>
      <c r="BM30" s="41">
        <v>100</v>
      </c>
      <c r="BN30" s="41">
        <v>100</v>
      </c>
      <c r="BO30" s="41">
        <v>100</v>
      </c>
      <c r="BP30" s="41">
        <v>100</v>
      </c>
      <c r="BQ30" s="41">
        <v>100</v>
      </c>
      <c r="BR30" s="37">
        <f t="shared" si="13"/>
        <v>99</v>
      </c>
      <c r="BS30" s="42">
        <v>100</v>
      </c>
      <c r="BT30" s="42">
        <v>100</v>
      </c>
      <c r="BU30" s="42">
        <v>100</v>
      </c>
      <c r="BV30" s="38">
        <v>100</v>
      </c>
      <c r="BW30" s="38">
        <v>100</v>
      </c>
      <c r="BX30" s="38">
        <v>100</v>
      </c>
      <c r="BY30" s="38">
        <v>100</v>
      </c>
      <c r="BZ30" s="38">
        <v>100</v>
      </c>
      <c r="CA30" s="38"/>
      <c r="CB30" s="38"/>
      <c r="CC30" s="37">
        <f t="shared" si="14"/>
        <v>100</v>
      </c>
    </row>
    <row r="31" spans="1:81" ht="15.75" customHeight="1" x14ac:dyDescent="0.2">
      <c r="A31" s="4" t="s">
        <v>9</v>
      </c>
      <c r="B31" s="29" t="s">
        <v>9</v>
      </c>
      <c r="C31" s="30"/>
      <c r="D31" s="43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3">
        <v>1</v>
      </c>
      <c r="L31" s="44" t="s">
        <v>9</v>
      </c>
      <c r="M31" s="44">
        <v>251</v>
      </c>
      <c r="N31" s="33">
        <f t="shared" si="0"/>
        <v>87</v>
      </c>
      <c r="O31" s="33">
        <f t="shared" si="15"/>
        <v>100</v>
      </c>
      <c r="P31" s="33">
        <f t="shared" si="20"/>
        <v>93.5</v>
      </c>
      <c r="Q31" s="33">
        <f t="shared" si="3"/>
        <v>100</v>
      </c>
      <c r="R31" s="33">
        <f t="shared" si="4"/>
        <v>100</v>
      </c>
      <c r="S31" s="33">
        <f t="shared" si="5"/>
        <v>94.5</v>
      </c>
      <c r="T31" s="33">
        <f t="shared" si="6"/>
        <v>100</v>
      </c>
      <c r="U31" s="34">
        <f t="shared" si="7"/>
        <v>0</v>
      </c>
      <c r="V31" s="35">
        <f t="shared" si="17"/>
        <v>95.65</v>
      </c>
      <c r="W31" s="33">
        <v>18</v>
      </c>
      <c r="X31" s="36">
        <v>18</v>
      </c>
      <c r="Y31" s="36">
        <v>51</v>
      </c>
      <c r="Z31" s="37">
        <f t="shared" si="18"/>
        <v>87</v>
      </c>
      <c r="AA31" s="36">
        <v>30</v>
      </c>
      <c r="AB31" s="36">
        <v>70</v>
      </c>
      <c r="AC31" s="33">
        <v>1</v>
      </c>
      <c r="AD31" s="37">
        <f t="shared" si="19"/>
        <v>100</v>
      </c>
      <c r="AE31" s="36"/>
      <c r="AF31" s="36"/>
      <c r="AG31" s="36"/>
      <c r="AH31" s="37"/>
      <c r="AI31" s="38">
        <v>100</v>
      </c>
      <c r="AJ31" s="39">
        <v>100</v>
      </c>
      <c r="AK31" s="38">
        <v>100</v>
      </c>
      <c r="AL31" s="38">
        <v>100</v>
      </c>
      <c r="AM31" s="38">
        <v>100</v>
      </c>
      <c r="AN31" s="38">
        <v>100</v>
      </c>
      <c r="AO31" s="38">
        <v>100</v>
      </c>
      <c r="AP31" s="38">
        <v>100</v>
      </c>
      <c r="AQ31" s="38">
        <v>100</v>
      </c>
      <c r="AR31" s="38"/>
      <c r="AS31" s="38"/>
      <c r="AT31" s="37">
        <f t="shared" si="11"/>
        <v>100</v>
      </c>
      <c r="AU31" s="38">
        <v>100</v>
      </c>
      <c r="AV31" s="38">
        <v>100</v>
      </c>
      <c r="AW31" s="38">
        <v>100</v>
      </c>
      <c r="AX31" s="38">
        <v>100</v>
      </c>
      <c r="AY31" s="38">
        <v>100</v>
      </c>
      <c r="AZ31" s="38">
        <v>100</v>
      </c>
      <c r="BA31" s="38">
        <v>100</v>
      </c>
      <c r="BB31" s="38">
        <v>100</v>
      </c>
      <c r="BC31" s="38">
        <v>100</v>
      </c>
      <c r="BD31" s="38">
        <v>100</v>
      </c>
      <c r="BE31" s="38"/>
      <c r="BF31" s="38">
        <v>100</v>
      </c>
      <c r="BG31" s="37">
        <f t="shared" si="12"/>
        <v>100</v>
      </c>
      <c r="BH31" s="41">
        <v>100</v>
      </c>
      <c r="BI31" s="41">
        <v>95</v>
      </c>
      <c r="BJ31" s="41">
        <v>100</v>
      </c>
      <c r="BK31" s="41">
        <v>100</v>
      </c>
      <c r="BL31" s="41">
        <v>100</v>
      </c>
      <c r="BM31" s="41">
        <v>100</v>
      </c>
      <c r="BN31" s="41">
        <v>90</v>
      </c>
      <c r="BO31" s="41">
        <v>60</v>
      </c>
      <c r="BP31" s="41">
        <v>100</v>
      </c>
      <c r="BQ31" s="41">
        <v>100</v>
      </c>
      <c r="BR31" s="37">
        <f t="shared" si="13"/>
        <v>94.5</v>
      </c>
      <c r="BS31" s="42">
        <v>100</v>
      </c>
      <c r="BT31" s="42">
        <v>100</v>
      </c>
      <c r="BU31" s="42">
        <v>100</v>
      </c>
      <c r="BV31" s="38">
        <v>100</v>
      </c>
      <c r="BW31" s="38">
        <v>100</v>
      </c>
      <c r="BX31" s="38">
        <v>100</v>
      </c>
      <c r="BY31" s="38">
        <v>100</v>
      </c>
      <c r="BZ31" s="38">
        <v>100</v>
      </c>
      <c r="CA31" s="38"/>
      <c r="CB31" s="38"/>
      <c r="CC31" s="37">
        <f t="shared" si="14"/>
        <v>100</v>
      </c>
    </row>
    <row r="32" spans="1:81" ht="15.75" customHeight="1" x14ac:dyDescent="0.2">
      <c r="A32" s="4" t="s">
        <v>9</v>
      </c>
      <c r="B32" s="29" t="s">
        <v>9</v>
      </c>
      <c r="C32" s="30"/>
      <c r="D32" s="43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3">
        <v>1</v>
      </c>
      <c r="L32" s="44" t="s">
        <v>9</v>
      </c>
      <c r="M32" s="44">
        <v>171</v>
      </c>
      <c r="N32" s="33">
        <f t="shared" si="0"/>
        <v>91</v>
      </c>
      <c r="O32" s="33">
        <f t="shared" si="15"/>
        <v>18</v>
      </c>
      <c r="P32" s="33">
        <f t="shared" si="20"/>
        <v>54.5</v>
      </c>
      <c r="Q32" s="33">
        <f t="shared" si="3"/>
        <v>70.333333333333329</v>
      </c>
      <c r="R32" s="33">
        <f t="shared" si="4"/>
        <v>63.636363636363633</v>
      </c>
      <c r="S32" s="33">
        <f t="shared" si="5"/>
        <v>34</v>
      </c>
      <c r="T32" s="33">
        <f t="shared" si="6"/>
        <v>0</v>
      </c>
      <c r="U32" s="34">
        <f t="shared" si="7"/>
        <v>0</v>
      </c>
      <c r="V32" s="35">
        <f t="shared" si="17"/>
        <v>54.5</v>
      </c>
      <c r="W32" s="33">
        <v>18</v>
      </c>
      <c r="X32" s="36">
        <v>13</v>
      </c>
      <c r="Y32" s="36">
        <v>60</v>
      </c>
      <c r="Z32" s="37">
        <f t="shared" si="18"/>
        <v>91</v>
      </c>
      <c r="AA32" s="36">
        <v>18</v>
      </c>
      <c r="AB32" s="36">
        <v>0</v>
      </c>
      <c r="AC32" s="33">
        <v>0</v>
      </c>
      <c r="AD32" s="37">
        <f t="shared" si="19"/>
        <v>18</v>
      </c>
      <c r="AE32" s="36"/>
      <c r="AF32" s="36"/>
      <c r="AG32" s="36"/>
      <c r="AH32" s="37"/>
      <c r="AI32" s="38">
        <v>100</v>
      </c>
      <c r="AJ32" s="39">
        <v>100</v>
      </c>
      <c r="AK32" s="38">
        <v>100</v>
      </c>
      <c r="AL32" s="38">
        <v>50</v>
      </c>
      <c r="AM32" s="38">
        <v>100</v>
      </c>
      <c r="AN32" s="38">
        <v>33</v>
      </c>
      <c r="AO32" s="38">
        <v>100</v>
      </c>
      <c r="AP32" s="38">
        <v>50</v>
      </c>
      <c r="AQ32" s="38">
        <v>0</v>
      </c>
      <c r="AR32" s="38"/>
      <c r="AS32" s="38"/>
      <c r="AT32" s="37">
        <f t="shared" si="11"/>
        <v>70.333333333333329</v>
      </c>
      <c r="AU32" s="38">
        <v>100</v>
      </c>
      <c r="AV32" s="38">
        <v>100</v>
      </c>
      <c r="AW32" s="38">
        <v>100</v>
      </c>
      <c r="AX32" s="38">
        <v>100</v>
      </c>
      <c r="AY32" s="38">
        <v>100</v>
      </c>
      <c r="AZ32" s="38">
        <v>0</v>
      </c>
      <c r="BA32" s="38">
        <v>0</v>
      </c>
      <c r="BB32" s="38">
        <v>0</v>
      </c>
      <c r="BC32" s="38">
        <v>0</v>
      </c>
      <c r="BD32" s="38">
        <v>100</v>
      </c>
      <c r="BE32" s="38"/>
      <c r="BF32" s="38">
        <v>100</v>
      </c>
      <c r="BG32" s="37">
        <f t="shared" si="12"/>
        <v>63.636363636363633</v>
      </c>
      <c r="BH32" s="41">
        <v>85</v>
      </c>
      <c r="BI32" s="41">
        <v>80</v>
      </c>
      <c r="BJ32" s="41">
        <v>100</v>
      </c>
      <c r="BK32" s="41">
        <v>75</v>
      </c>
      <c r="BL32" s="41">
        <v>0</v>
      </c>
      <c r="BM32" s="41">
        <v>0</v>
      </c>
      <c r="BN32" s="41">
        <v>0</v>
      </c>
      <c r="BO32" s="41">
        <v>0</v>
      </c>
      <c r="BP32" s="41">
        <v>0</v>
      </c>
      <c r="BQ32" s="41">
        <v>0</v>
      </c>
      <c r="BR32" s="37">
        <f t="shared" si="13"/>
        <v>34</v>
      </c>
      <c r="BS32" s="42">
        <v>0</v>
      </c>
      <c r="BT32" s="42">
        <v>0</v>
      </c>
      <c r="BU32" s="42">
        <v>0</v>
      </c>
      <c r="BV32" s="38">
        <v>0</v>
      </c>
      <c r="BW32" s="38">
        <v>0</v>
      </c>
      <c r="BX32" s="38">
        <v>0</v>
      </c>
      <c r="BY32" s="38">
        <v>0</v>
      </c>
      <c r="BZ32" s="38">
        <v>0</v>
      </c>
      <c r="CA32" s="38"/>
      <c r="CB32" s="38"/>
      <c r="CC32" s="37">
        <f t="shared" si="14"/>
        <v>0</v>
      </c>
    </row>
    <row r="33" spans="1:81" ht="15.75" customHeight="1" x14ac:dyDescent="0.2">
      <c r="A33" s="4" t="s">
        <v>9</v>
      </c>
      <c r="B33" s="29" t="s">
        <v>9</v>
      </c>
      <c r="C33" s="30"/>
      <c r="D33" s="43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3">
        <v>1</v>
      </c>
      <c r="L33" s="44" t="s">
        <v>9</v>
      </c>
      <c r="M33" s="44">
        <v>252</v>
      </c>
      <c r="N33" s="33">
        <f t="shared" si="0"/>
        <v>98</v>
      </c>
      <c r="O33" s="33">
        <f t="shared" si="15"/>
        <v>100</v>
      </c>
      <c r="P33" s="33">
        <f t="shared" si="20"/>
        <v>99</v>
      </c>
      <c r="Q33" s="33">
        <f t="shared" si="3"/>
        <v>74.444444444444443</v>
      </c>
      <c r="R33" s="33">
        <f t="shared" si="4"/>
        <v>100</v>
      </c>
      <c r="S33" s="33">
        <f t="shared" si="5"/>
        <v>92.5</v>
      </c>
      <c r="T33" s="33">
        <f t="shared" si="6"/>
        <v>87.5</v>
      </c>
      <c r="U33" s="34">
        <f t="shared" si="7"/>
        <v>0</v>
      </c>
      <c r="V33" s="35">
        <f t="shared" si="17"/>
        <v>92.263888888888886</v>
      </c>
      <c r="W33" s="33">
        <v>20</v>
      </c>
      <c r="X33" s="36">
        <v>18</v>
      </c>
      <c r="Y33" s="36">
        <v>60</v>
      </c>
      <c r="Z33" s="37">
        <f t="shared" si="18"/>
        <v>98</v>
      </c>
      <c r="AA33" s="36">
        <v>30</v>
      </c>
      <c r="AB33" s="36">
        <v>70</v>
      </c>
      <c r="AC33" s="33">
        <v>1</v>
      </c>
      <c r="AD33" s="37">
        <f t="shared" si="19"/>
        <v>100</v>
      </c>
      <c r="AE33" s="36"/>
      <c r="AF33" s="36"/>
      <c r="AG33" s="36"/>
      <c r="AH33" s="37"/>
      <c r="AI33" s="38">
        <v>100</v>
      </c>
      <c r="AJ33" s="39">
        <v>100</v>
      </c>
      <c r="AK33" s="38">
        <v>0</v>
      </c>
      <c r="AL33" s="38">
        <v>50</v>
      </c>
      <c r="AM33" s="38">
        <v>80</v>
      </c>
      <c r="AN33" s="38">
        <v>40</v>
      </c>
      <c r="AO33" s="38">
        <v>100</v>
      </c>
      <c r="AP33" s="38">
        <v>100</v>
      </c>
      <c r="AQ33" s="38">
        <v>100</v>
      </c>
      <c r="AR33" s="38"/>
      <c r="AS33" s="38"/>
      <c r="AT33" s="37">
        <f t="shared" si="11"/>
        <v>74.444444444444443</v>
      </c>
      <c r="AU33" s="38">
        <v>100</v>
      </c>
      <c r="AV33" s="38">
        <v>100</v>
      </c>
      <c r="AW33" s="38">
        <v>100</v>
      </c>
      <c r="AX33" s="38">
        <v>100</v>
      </c>
      <c r="AY33" s="38">
        <v>100</v>
      </c>
      <c r="AZ33" s="38">
        <v>100</v>
      </c>
      <c r="BA33" s="38">
        <v>100</v>
      </c>
      <c r="BB33" s="38">
        <v>100</v>
      </c>
      <c r="BC33" s="38">
        <v>100</v>
      </c>
      <c r="BD33" s="38">
        <v>100</v>
      </c>
      <c r="BE33" s="38"/>
      <c r="BF33" s="38">
        <v>100</v>
      </c>
      <c r="BG33" s="37">
        <f t="shared" si="12"/>
        <v>100</v>
      </c>
      <c r="BH33" s="41">
        <v>90</v>
      </c>
      <c r="BI33" s="41">
        <v>95</v>
      </c>
      <c r="BJ33" s="41">
        <v>100</v>
      </c>
      <c r="BK33" s="41">
        <v>90</v>
      </c>
      <c r="BL33" s="41">
        <v>50</v>
      </c>
      <c r="BM33" s="41">
        <v>100</v>
      </c>
      <c r="BN33" s="41">
        <v>100</v>
      </c>
      <c r="BO33" s="41">
        <v>100</v>
      </c>
      <c r="BP33" s="41">
        <v>100</v>
      </c>
      <c r="BQ33" s="41">
        <v>100</v>
      </c>
      <c r="BR33" s="37">
        <f t="shared" si="13"/>
        <v>92.5</v>
      </c>
      <c r="BS33" s="42">
        <v>100</v>
      </c>
      <c r="BT33" s="42">
        <v>100</v>
      </c>
      <c r="BU33" s="42">
        <v>100</v>
      </c>
      <c r="BV33" s="38">
        <v>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14"/>
        <v>87.5</v>
      </c>
    </row>
    <row r="34" spans="1:81" ht="15.75" customHeight="1" x14ac:dyDescent="0.2">
      <c r="A34" s="4" t="s">
        <v>9</v>
      </c>
      <c r="B34" s="29" t="s">
        <v>9</v>
      </c>
      <c r="C34" s="30"/>
      <c r="D34" s="43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3">
        <v>1</v>
      </c>
      <c r="L34" s="44" t="s">
        <v>9</v>
      </c>
      <c r="M34" s="44">
        <v>196</v>
      </c>
      <c r="N34" s="33">
        <f t="shared" si="0"/>
        <v>96</v>
      </c>
      <c r="O34" s="33">
        <f t="shared" si="15"/>
        <v>100</v>
      </c>
      <c r="P34" s="33">
        <f t="shared" si="20"/>
        <v>98</v>
      </c>
      <c r="Q34" s="33">
        <f t="shared" si="3"/>
        <v>85.555555555555557</v>
      </c>
      <c r="R34" s="33">
        <f t="shared" si="4"/>
        <v>90.909090909090907</v>
      </c>
      <c r="S34" s="33">
        <f t="shared" si="5"/>
        <v>69</v>
      </c>
      <c r="T34" s="33">
        <f t="shared" si="6"/>
        <v>83.375</v>
      </c>
      <c r="U34" s="34">
        <f t="shared" si="7"/>
        <v>0</v>
      </c>
      <c r="V34" s="35">
        <f t="shared" si="17"/>
        <v>88.625315656565661</v>
      </c>
      <c r="W34" s="33">
        <v>18</v>
      </c>
      <c r="X34" s="36">
        <v>18</v>
      </c>
      <c r="Y34" s="36">
        <v>60</v>
      </c>
      <c r="Z34" s="37">
        <f t="shared" si="18"/>
        <v>96</v>
      </c>
      <c r="AA34" s="36">
        <v>30</v>
      </c>
      <c r="AB34" s="36">
        <v>70</v>
      </c>
      <c r="AC34" s="33">
        <v>1</v>
      </c>
      <c r="AD34" s="37">
        <f t="shared" si="19"/>
        <v>100</v>
      </c>
      <c r="AE34" s="36"/>
      <c r="AF34" s="36"/>
      <c r="AG34" s="36"/>
      <c r="AH34" s="37"/>
      <c r="AI34" s="38">
        <v>100</v>
      </c>
      <c r="AJ34" s="39">
        <v>80</v>
      </c>
      <c r="AK34" s="38">
        <v>100</v>
      </c>
      <c r="AL34" s="38">
        <v>100</v>
      </c>
      <c r="AM34" s="38">
        <v>90</v>
      </c>
      <c r="AN34" s="38">
        <v>100</v>
      </c>
      <c r="AO34" s="38">
        <v>0</v>
      </c>
      <c r="AP34" s="38">
        <v>100</v>
      </c>
      <c r="AQ34" s="38">
        <v>100</v>
      </c>
      <c r="AR34" s="38"/>
      <c r="AS34" s="38"/>
      <c r="AT34" s="37">
        <f t="shared" si="11"/>
        <v>85.555555555555557</v>
      </c>
      <c r="AU34" s="38">
        <v>100</v>
      </c>
      <c r="AV34" s="38">
        <v>100</v>
      </c>
      <c r="AW34" s="38">
        <v>100</v>
      </c>
      <c r="AX34" s="38">
        <v>0</v>
      </c>
      <c r="AY34" s="38">
        <v>100</v>
      </c>
      <c r="AZ34" s="38">
        <v>100</v>
      </c>
      <c r="BA34" s="38">
        <v>100</v>
      </c>
      <c r="BB34" s="38">
        <v>100</v>
      </c>
      <c r="BC34" s="38">
        <v>100</v>
      </c>
      <c r="BD34" s="38">
        <v>100</v>
      </c>
      <c r="BE34" s="38"/>
      <c r="BF34" s="38">
        <v>100</v>
      </c>
      <c r="BG34" s="37">
        <f t="shared" si="12"/>
        <v>90.909090909090907</v>
      </c>
      <c r="BH34" s="41">
        <v>100</v>
      </c>
      <c r="BI34" s="41">
        <v>30</v>
      </c>
      <c r="BJ34" s="41">
        <v>100</v>
      </c>
      <c r="BK34" s="41">
        <v>55</v>
      </c>
      <c r="BL34" s="41">
        <v>95</v>
      </c>
      <c r="BM34" s="41">
        <v>90</v>
      </c>
      <c r="BN34" s="41">
        <v>50</v>
      </c>
      <c r="BO34" s="41">
        <v>25</v>
      </c>
      <c r="BP34" s="41">
        <v>100</v>
      </c>
      <c r="BQ34" s="41">
        <v>45</v>
      </c>
      <c r="BR34" s="37">
        <f t="shared" si="13"/>
        <v>69</v>
      </c>
      <c r="BS34" s="42">
        <v>67</v>
      </c>
      <c r="BT34" s="42">
        <v>100</v>
      </c>
      <c r="BU34" s="42">
        <v>100</v>
      </c>
      <c r="BV34" s="38">
        <v>100</v>
      </c>
      <c r="BW34" s="38">
        <v>100</v>
      </c>
      <c r="BX34" s="38">
        <v>0</v>
      </c>
      <c r="BY34" s="38">
        <v>100</v>
      </c>
      <c r="BZ34" s="38">
        <v>100</v>
      </c>
      <c r="CA34" s="38"/>
      <c r="CB34" s="38"/>
      <c r="CC34" s="37">
        <f t="shared" si="14"/>
        <v>83.375</v>
      </c>
    </row>
    <row r="35" spans="1:81" ht="15.75" customHeight="1" x14ac:dyDescent="0.2">
      <c r="A35" s="4" t="s">
        <v>9</v>
      </c>
      <c r="B35" s="29" t="s">
        <v>9</v>
      </c>
      <c r="C35" s="30"/>
      <c r="D35" s="43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3">
        <v>1</v>
      </c>
      <c r="L35" s="44" t="s">
        <v>9</v>
      </c>
      <c r="M35" s="44">
        <v>170</v>
      </c>
      <c r="N35" s="33">
        <f t="shared" si="0"/>
        <v>98</v>
      </c>
      <c r="O35" s="33">
        <f t="shared" si="15"/>
        <v>30</v>
      </c>
      <c r="P35" s="33">
        <f t="shared" si="20"/>
        <v>64</v>
      </c>
      <c r="Q35" s="33">
        <f t="shared" si="3"/>
        <v>85.555555555555557</v>
      </c>
      <c r="R35" s="33">
        <f t="shared" si="4"/>
        <v>100</v>
      </c>
      <c r="S35" s="33">
        <f t="shared" si="5"/>
        <v>95.3</v>
      </c>
      <c r="T35" s="33">
        <f t="shared" si="6"/>
        <v>100</v>
      </c>
      <c r="U35" s="34">
        <f t="shared" si="7"/>
        <v>0</v>
      </c>
      <c r="V35" s="35">
        <f t="shared" si="17"/>
        <v>78.171111111111117</v>
      </c>
      <c r="W35" s="33">
        <v>20</v>
      </c>
      <c r="X35" s="36">
        <v>18</v>
      </c>
      <c r="Y35" s="36">
        <v>60</v>
      </c>
      <c r="Z35" s="37">
        <f t="shared" si="18"/>
        <v>98</v>
      </c>
      <c r="AA35" s="36">
        <v>30</v>
      </c>
      <c r="AB35" s="36">
        <v>0</v>
      </c>
      <c r="AC35" s="33">
        <v>0</v>
      </c>
      <c r="AD35" s="37">
        <f t="shared" si="19"/>
        <v>30</v>
      </c>
      <c r="AE35" s="36"/>
      <c r="AF35" s="36"/>
      <c r="AG35" s="36"/>
      <c r="AH35" s="37"/>
      <c r="AI35" s="38">
        <v>100</v>
      </c>
      <c r="AJ35" s="39">
        <v>100</v>
      </c>
      <c r="AK35" s="38">
        <v>100</v>
      </c>
      <c r="AL35" s="38">
        <v>50</v>
      </c>
      <c r="AM35" s="38">
        <v>80</v>
      </c>
      <c r="AN35" s="38">
        <v>40</v>
      </c>
      <c r="AO35" s="38">
        <v>100</v>
      </c>
      <c r="AP35" s="38">
        <v>100</v>
      </c>
      <c r="AQ35" s="38">
        <v>100</v>
      </c>
      <c r="AR35" s="38"/>
      <c r="AS35" s="38"/>
      <c r="AT35" s="37">
        <f t="shared" si="11"/>
        <v>85.555555555555557</v>
      </c>
      <c r="AU35" s="38">
        <v>100</v>
      </c>
      <c r="AV35" s="38">
        <v>100</v>
      </c>
      <c r="AW35" s="38">
        <v>100</v>
      </c>
      <c r="AX35" s="38">
        <v>100</v>
      </c>
      <c r="AY35" s="38">
        <v>100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/>
      <c r="BF35" s="38">
        <v>100</v>
      </c>
      <c r="BG35" s="37">
        <f t="shared" si="12"/>
        <v>100</v>
      </c>
      <c r="BH35" s="41">
        <v>80</v>
      </c>
      <c r="BI35" s="41">
        <v>100</v>
      </c>
      <c r="BJ35" s="41">
        <v>98</v>
      </c>
      <c r="BK35" s="41">
        <v>100</v>
      </c>
      <c r="BL35" s="41">
        <v>100</v>
      </c>
      <c r="BM35" s="41">
        <v>100</v>
      </c>
      <c r="BN35" s="41">
        <v>100</v>
      </c>
      <c r="BO35" s="41">
        <v>75</v>
      </c>
      <c r="BP35" s="41">
        <v>100</v>
      </c>
      <c r="BQ35" s="41">
        <v>100</v>
      </c>
      <c r="BR35" s="37">
        <f t="shared" si="13"/>
        <v>95.3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14"/>
        <v>100</v>
      </c>
    </row>
    <row r="36" spans="1:81" ht="15.75" customHeight="1" x14ac:dyDescent="0.2">
      <c r="A36" s="4" t="s">
        <v>9</v>
      </c>
      <c r="B36" s="29" t="s">
        <v>9</v>
      </c>
      <c r="C36" s="30"/>
      <c r="D36" s="43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3">
        <v>1</v>
      </c>
      <c r="L36" s="44" t="s">
        <v>9</v>
      </c>
      <c r="M36" s="44">
        <v>182</v>
      </c>
      <c r="N36" s="33">
        <f t="shared" si="0"/>
        <v>98</v>
      </c>
      <c r="O36" s="33">
        <v>0</v>
      </c>
      <c r="P36" s="33">
        <f>SUM(N36,O36,AH36)/3</f>
        <v>64.666666666666671</v>
      </c>
      <c r="Q36" s="33">
        <f t="shared" si="3"/>
        <v>76.25</v>
      </c>
      <c r="R36" s="33">
        <f t="shared" si="4"/>
        <v>81.818181818181813</v>
      </c>
      <c r="S36" s="33">
        <f t="shared" si="5"/>
        <v>98.5</v>
      </c>
      <c r="T36" s="33">
        <f t="shared" si="6"/>
        <v>83.375</v>
      </c>
      <c r="U36" s="34">
        <f t="shared" si="7"/>
        <v>96</v>
      </c>
      <c r="V36" s="35">
        <f t="shared" si="17"/>
        <v>75.542992424242428</v>
      </c>
      <c r="W36" s="33">
        <v>20</v>
      </c>
      <c r="X36" s="36">
        <v>18</v>
      </c>
      <c r="Y36" s="36">
        <v>60</v>
      </c>
      <c r="Z36" s="37">
        <f t="shared" si="18"/>
        <v>98</v>
      </c>
      <c r="AA36" s="36">
        <v>0</v>
      </c>
      <c r="AB36" s="36">
        <v>0</v>
      </c>
      <c r="AC36" s="33">
        <v>0</v>
      </c>
      <c r="AD36" s="37"/>
      <c r="AE36" s="36"/>
      <c r="AF36" s="36"/>
      <c r="AG36" s="36"/>
      <c r="AH36" s="37">
        <v>96</v>
      </c>
      <c r="AI36" s="38"/>
      <c r="AJ36" s="39">
        <v>100</v>
      </c>
      <c r="AK36" s="38">
        <v>0</v>
      </c>
      <c r="AL36" s="38">
        <v>100</v>
      </c>
      <c r="AM36" s="38">
        <v>90</v>
      </c>
      <c r="AN36" s="38">
        <v>20</v>
      </c>
      <c r="AO36" s="38">
        <v>100</v>
      </c>
      <c r="AP36" s="38">
        <v>100</v>
      </c>
      <c r="AQ36" s="38">
        <v>100</v>
      </c>
      <c r="AR36" s="38"/>
      <c r="AS36" s="38"/>
      <c r="AT36" s="37">
        <f t="shared" si="11"/>
        <v>76.25</v>
      </c>
      <c r="AU36" s="38">
        <v>0</v>
      </c>
      <c r="AV36" s="38">
        <v>0</v>
      </c>
      <c r="AW36" s="38">
        <v>100</v>
      </c>
      <c r="AX36" s="38">
        <v>100</v>
      </c>
      <c r="AY36" s="38">
        <v>100</v>
      </c>
      <c r="AZ36" s="38">
        <v>100</v>
      </c>
      <c r="BA36" s="38">
        <v>100</v>
      </c>
      <c r="BB36" s="38">
        <v>100</v>
      </c>
      <c r="BC36" s="38">
        <v>100</v>
      </c>
      <c r="BD36" s="38">
        <v>100</v>
      </c>
      <c r="BE36" s="38"/>
      <c r="BF36" s="38">
        <v>100</v>
      </c>
      <c r="BG36" s="37">
        <f t="shared" si="12"/>
        <v>81.818181818181813</v>
      </c>
      <c r="BH36" s="41">
        <v>100</v>
      </c>
      <c r="BI36" s="41">
        <v>100</v>
      </c>
      <c r="BJ36" s="41">
        <v>100</v>
      </c>
      <c r="BK36" s="41">
        <v>100</v>
      </c>
      <c r="BL36" s="41">
        <v>90</v>
      </c>
      <c r="BM36" s="41">
        <v>100</v>
      </c>
      <c r="BN36" s="41">
        <v>100</v>
      </c>
      <c r="BO36" s="41">
        <v>100</v>
      </c>
      <c r="BP36" s="41">
        <v>100</v>
      </c>
      <c r="BQ36" s="41">
        <v>95</v>
      </c>
      <c r="BR36" s="37">
        <f t="shared" si="13"/>
        <v>98.5</v>
      </c>
      <c r="BS36" s="42">
        <v>67</v>
      </c>
      <c r="BT36" s="42">
        <v>100</v>
      </c>
      <c r="BU36" s="42">
        <v>100</v>
      </c>
      <c r="BV36" s="38">
        <v>100</v>
      </c>
      <c r="BW36" s="38">
        <v>100</v>
      </c>
      <c r="BX36" s="38">
        <v>100</v>
      </c>
      <c r="BY36" s="38">
        <v>0</v>
      </c>
      <c r="BZ36" s="38">
        <v>100</v>
      </c>
      <c r="CA36" s="38"/>
      <c r="CB36" s="38"/>
      <c r="CC36" s="37">
        <f t="shared" si="14"/>
        <v>83.375</v>
      </c>
    </row>
    <row r="37" spans="1:81" ht="15.75" customHeight="1" x14ac:dyDescent="0.2">
      <c r="A37" s="4" t="s">
        <v>9</v>
      </c>
      <c r="B37" s="4" t="s">
        <v>9</v>
      </c>
      <c r="C37" s="30"/>
      <c r="D37" s="43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3">
        <v>1</v>
      </c>
      <c r="L37" s="44" t="s">
        <v>9</v>
      </c>
      <c r="M37" s="44">
        <v>394</v>
      </c>
      <c r="N37" s="33">
        <f t="shared" si="0"/>
        <v>0</v>
      </c>
      <c r="O37" s="33">
        <f t="shared" ref="O37:O45" si="21">AD37</f>
        <v>0</v>
      </c>
      <c r="P37" s="33">
        <f t="shared" ref="P37:P45" si="22">IF(AH37="",0.5*N37+0.5*O37,(SUM(N37,O37,AH37)-MIN(N37,O37))/2)</f>
        <v>0</v>
      </c>
      <c r="Q37" s="33">
        <f t="shared" si="3"/>
        <v>20</v>
      </c>
      <c r="R37" s="33">
        <f t="shared" si="4"/>
        <v>30</v>
      </c>
      <c r="S37" s="33">
        <f t="shared" si="5"/>
        <v>10</v>
      </c>
      <c r="T37" s="33">
        <f t="shared" si="6"/>
        <v>12.5</v>
      </c>
      <c r="U37" s="34">
        <f t="shared" si="7"/>
        <v>0</v>
      </c>
      <c r="V37" s="35"/>
      <c r="W37" s="33"/>
      <c r="Z37" s="37"/>
      <c r="AA37" s="36"/>
      <c r="AB37" s="36"/>
      <c r="AC37" s="33"/>
      <c r="AD37" s="37"/>
      <c r="AE37" s="36"/>
      <c r="AF37" s="36"/>
      <c r="AG37" s="36"/>
      <c r="AH37" s="37"/>
      <c r="AI37" s="38">
        <v>100</v>
      </c>
      <c r="AJ37" s="39">
        <v>80</v>
      </c>
      <c r="AK37" s="38">
        <v>0</v>
      </c>
      <c r="AL37" s="38">
        <v>0</v>
      </c>
      <c r="AM37" s="38">
        <v>0</v>
      </c>
      <c r="AN37" s="38">
        <v>0</v>
      </c>
      <c r="AO37" s="38">
        <v>0</v>
      </c>
      <c r="AP37" s="38">
        <v>0</v>
      </c>
      <c r="AQ37" s="38">
        <v>0</v>
      </c>
      <c r="AR37" s="38"/>
      <c r="AS37" s="38"/>
      <c r="AT37" s="37">
        <f t="shared" si="11"/>
        <v>20</v>
      </c>
      <c r="AU37" s="38">
        <v>100</v>
      </c>
      <c r="AV37" s="38">
        <v>100</v>
      </c>
      <c r="AW37" s="38">
        <v>100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/>
      <c r="BF37" s="38"/>
      <c r="BG37" s="37">
        <f t="shared" si="12"/>
        <v>30</v>
      </c>
      <c r="BH37" s="41">
        <v>100</v>
      </c>
      <c r="BI37" s="41">
        <v>0</v>
      </c>
      <c r="BJ37" s="41">
        <v>0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0</v>
      </c>
      <c r="BQ37" s="41">
        <v>0</v>
      </c>
      <c r="BR37" s="37">
        <f t="shared" si="13"/>
        <v>10</v>
      </c>
      <c r="BS37" s="42">
        <v>100</v>
      </c>
      <c r="BT37" s="42">
        <v>0</v>
      </c>
      <c r="BU37" s="42">
        <v>0</v>
      </c>
      <c r="BV37" s="38">
        <v>0</v>
      </c>
      <c r="BW37" s="38">
        <v>0</v>
      </c>
      <c r="BX37" s="38">
        <v>0</v>
      </c>
      <c r="BY37" s="38">
        <v>0</v>
      </c>
      <c r="BZ37" s="38">
        <v>0</v>
      </c>
      <c r="CA37" s="38"/>
      <c r="CB37" s="38"/>
      <c r="CC37" s="37">
        <f t="shared" si="14"/>
        <v>12.5</v>
      </c>
    </row>
    <row r="38" spans="1:81" ht="15.75" customHeight="1" x14ac:dyDescent="0.2">
      <c r="A38" s="4" t="s">
        <v>9</v>
      </c>
      <c r="B38" s="29" t="s">
        <v>9</v>
      </c>
      <c r="C38" s="30"/>
      <c r="D38" s="43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3">
        <v>1</v>
      </c>
      <c r="L38" s="44" t="s">
        <v>9</v>
      </c>
      <c r="M38" s="44">
        <v>18</v>
      </c>
      <c r="N38" s="33">
        <f t="shared" si="0"/>
        <v>80</v>
      </c>
      <c r="O38" s="33">
        <f t="shared" si="21"/>
        <v>65</v>
      </c>
      <c r="P38" s="33">
        <f t="shared" si="22"/>
        <v>72.5</v>
      </c>
      <c r="Q38" s="33">
        <f t="shared" si="3"/>
        <v>86.666666666666671</v>
      </c>
      <c r="R38" s="33">
        <f t="shared" si="4"/>
        <v>100</v>
      </c>
      <c r="S38" s="33">
        <f t="shared" si="5"/>
        <v>68</v>
      </c>
      <c r="T38" s="33">
        <f t="shared" si="6"/>
        <v>95.875</v>
      </c>
      <c r="U38" s="34">
        <f t="shared" si="7"/>
        <v>0</v>
      </c>
      <c r="V38" s="35">
        <f t="shared" ref="V38:V45" si="23">IF(P38&gt;=55,P38*0.5+0.2*Q38+0.05*R38+0.2*S38+0.05*T38,P38)</f>
        <v>76.97708333333334</v>
      </c>
      <c r="W38" s="33">
        <v>18</v>
      </c>
      <c r="X38" s="36">
        <v>20</v>
      </c>
      <c r="Y38" s="36">
        <v>42</v>
      </c>
      <c r="Z38" s="37">
        <f t="shared" ref="Z38:Z45" si="24">SUM(W38:Y38)</f>
        <v>80</v>
      </c>
      <c r="AA38" s="36">
        <v>30</v>
      </c>
      <c r="AB38" s="36">
        <v>35</v>
      </c>
      <c r="AC38" s="33">
        <v>1</v>
      </c>
      <c r="AD38" s="37">
        <f>AA38+AB38*AC38</f>
        <v>65</v>
      </c>
      <c r="AE38" s="37"/>
      <c r="AF38" s="36"/>
      <c r="AG38" s="36"/>
      <c r="AH38" s="37"/>
      <c r="AI38" s="38">
        <v>50</v>
      </c>
      <c r="AJ38" s="39">
        <v>100</v>
      </c>
      <c r="AK38" s="38">
        <v>100</v>
      </c>
      <c r="AL38" s="38">
        <v>50</v>
      </c>
      <c r="AM38" s="38">
        <v>100</v>
      </c>
      <c r="AN38" s="38">
        <v>80</v>
      </c>
      <c r="AO38" s="38">
        <v>100</v>
      </c>
      <c r="AP38" s="38">
        <v>100</v>
      </c>
      <c r="AQ38" s="38">
        <v>100</v>
      </c>
      <c r="AR38" s="38"/>
      <c r="AS38" s="38"/>
      <c r="AT38" s="37">
        <f t="shared" si="11"/>
        <v>86.666666666666671</v>
      </c>
      <c r="AU38" s="38">
        <v>100</v>
      </c>
      <c r="AV38" s="38">
        <v>100</v>
      </c>
      <c r="AW38" s="38">
        <v>100</v>
      </c>
      <c r="AX38" s="38">
        <v>100</v>
      </c>
      <c r="AY38" s="38">
        <v>100</v>
      </c>
      <c r="AZ38" s="38">
        <v>100</v>
      </c>
      <c r="BA38" s="38">
        <v>100</v>
      </c>
      <c r="BB38" s="38">
        <v>100</v>
      </c>
      <c r="BC38" s="38">
        <v>100</v>
      </c>
      <c r="BD38" s="38">
        <v>100</v>
      </c>
      <c r="BE38" s="38"/>
      <c r="BF38" s="38"/>
      <c r="BG38" s="37">
        <f t="shared" si="12"/>
        <v>100</v>
      </c>
      <c r="BH38" s="41">
        <v>80</v>
      </c>
      <c r="BI38" s="41">
        <v>100</v>
      </c>
      <c r="BJ38" s="41">
        <v>100</v>
      </c>
      <c r="BK38" s="41">
        <v>90</v>
      </c>
      <c r="BL38" s="41">
        <v>85</v>
      </c>
      <c r="BM38" s="41">
        <v>30</v>
      </c>
      <c r="BN38" s="41">
        <v>0</v>
      </c>
      <c r="BO38" s="41">
        <v>5</v>
      </c>
      <c r="BP38" s="41">
        <v>100</v>
      </c>
      <c r="BQ38" s="41">
        <v>90</v>
      </c>
      <c r="BR38" s="37">
        <f t="shared" si="13"/>
        <v>68</v>
      </c>
      <c r="BS38" s="42">
        <v>100</v>
      </c>
      <c r="BT38" s="42">
        <v>100</v>
      </c>
      <c r="BU38" s="42">
        <v>100</v>
      </c>
      <c r="BV38" s="38">
        <v>100</v>
      </c>
      <c r="BW38" s="38">
        <v>100</v>
      </c>
      <c r="BX38" s="38">
        <v>100</v>
      </c>
      <c r="BY38" s="38">
        <v>67</v>
      </c>
      <c r="BZ38" s="38">
        <v>100</v>
      </c>
      <c r="CA38" s="38"/>
      <c r="CB38" s="38"/>
      <c r="CC38" s="37">
        <f t="shared" si="14"/>
        <v>95.875</v>
      </c>
    </row>
    <row r="39" spans="1:81" ht="15.75" customHeight="1" x14ac:dyDescent="0.2">
      <c r="A39" s="4" t="s">
        <v>9</v>
      </c>
      <c r="B39" s="29" t="s">
        <v>9</v>
      </c>
      <c r="C39" s="30"/>
      <c r="D39" s="43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3">
        <v>1</v>
      </c>
      <c r="L39" s="44" t="s">
        <v>9</v>
      </c>
      <c r="M39" s="44">
        <v>233</v>
      </c>
      <c r="N39" s="33">
        <f t="shared" si="0"/>
        <v>100</v>
      </c>
      <c r="O39" s="33">
        <f t="shared" si="21"/>
        <v>30</v>
      </c>
      <c r="P39" s="33">
        <f t="shared" si="22"/>
        <v>65</v>
      </c>
      <c r="Q39" s="33">
        <f t="shared" si="3"/>
        <v>87.777777777777771</v>
      </c>
      <c r="R39" s="33">
        <f t="shared" si="4"/>
        <v>81.818181818181813</v>
      </c>
      <c r="S39" s="33">
        <f t="shared" si="5"/>
        <v>88</v>
      </c>
      <c r="T39" s="33">
        <f t="shared" si="6"/>
        <v>75</v>
      </c>
      <c r="U39" s="34">
        <f t="shared" si="7"/>
        <v>0</v>
      </c>
      <c r="V39" s="35">
        <f t="shared" si="23"/>
        <v>75.496464646464659</v>
      </c>
      <c r="W39" s="33">
        <v>20</v>
      </c>
      <c r="X39" s="36">
        <v>20</v>
      </c>
      <c r="Y39" s="36">
        <v>60</v>
      </c>
      <c r="Z39" s="37">
        <f t="shared" si="24"/>
        <v>100</v>
      </c>
      <c r="AA39" s="36">
        <v>30</v>
      </c>
      <c r="AB39" s="36">
        <v>0</v>
      </c>
      <c r="AC39" s="33">
        <v>0</v>
      </c>
      <c r="AD39" s="37">
        <f>AA39+AB39*AC39</f>
        <v>30</v>
      </c>
      <c r="AE39" s="37"/>
      <c r="AF39" s="36"/>
      <c r="AG39" s="36"/>
      <c r="AH39" s="37"/>
      <c r="AI39" s="38">
        <v>100</v>
      </c>
      <c r="AJ39" s="39">
        <v>100</v>
      </c>
      <c r="AK39" s="38">
        <v>100</v>
      </c>
      <c r="AL39" s="38">
        <v>100</v>
      </c>
      <c r="AM39" s="38">
        <v>90</v>
      </c>
      <c r="AN39" s="38">
        <v>100</v>
      </c>
      <c r="AO39" s="38">
        <v>100</v>
      </c>
      <c r="AP39" s="38">
        <v>100</v>
      </c>
      <c r="AQ39" s="38">
        <v>0</v>
      </c>
      <c r="AR39" s="38"/>
      <c r="AS39" s="38"/>
      <c r="AT39" s="37">
        <f t="shared" si="11"/>
        <v>87.777777777777771</v>
      </c>
      <c r="AU39" s="38">
        <v>100</v>
      </c>
      <c r="AV39" s="38">
        <v>0</v>
      </c>
      <c r="AW39" s="38">
        <v>100</v>
      </c>
      <c r="AX39" s="38">
        <v>100</v>
      </c>
      <c r="AY39" s="38">
        <v>100</v>
      </c>
      <c r="AZ39" s="38">
        <v>0</v>
      </c>
      <c r="BA39" s="38">
        <v>100</v>
      </c>
      <c r="BB39" s="38">
        <v>100</v>
      </c>
      <c r="BC39" s="38">
        <v>100</v>
      </c>
      <c r="BD39" s="38">
        <v>100</v>
      </c>
      <c r="BE39" s="38"/>
      <c r="BF39" s="38">
        <v>100</v>
      </c>
      <c r="BG39" s="37">
        <f t="shared" si="12"/>
        <v>81.818181818181813</v>
      </c>
      <c r="BH39" s="41">
        <v>100</v>
      </c>
      <c r="BI39" s="41">
        <v>100</v>
      </c>
      <c r="BJ39" s="41">
        <v>100</v>
      </c>
      <c r="BK39" s="41">
        <v>100</v>
      </c>
      <c r="BL39" s="41">
        <v>100</v>
      </c>
      <c r="BM39" s="41">
        <v>100</v>
      </c>
      <c r="BN39" s="41">
        <v>100</v>
      </c>
      <c r="BO39" s="41">
        <v>80</v>
      </c>
      <c r="BP39" s="41">
        <v>100</v>
      </c>
      <c r="BQ39" s="41">
        <v>0</v>
      </c>
      <c r="BR39" s="37">
        <f t="shared" si="13"/>
        <v>88</v>
      </c>
      <c r="BS39" s="42">
        <v>100</v>
      </c>
      <c r="BT39" s="42">
        <v>100</v>
      </c>
      <c r="BU39" s="42">
        <v>100</v>
      </c>
      <c r="BV39" s="38">
        <v>100</v>
      </c>
      <c r="BW39" s="38">
        <v>0</v>
      </c>
      <c r="BX39" s="38">
        <v>100</v>
      </c>
      <c r="BY39" s="38">
        <v>100</v>
      </c>
      <c r="BZ39" s="38">
        <v>0</v>
      </c>
      <c r="CA39" s="38"/>
      <c r="CB39" s="38"/>
      <c r="CC39" s="37">
        <f t="shared" si="14"/>
        <v>75</v>
      </c>
    </row>
    <row r="40" spans="1:81" ht="15.75" customHeight="1" x14ac:dyDescent="0.2">
      <c r="A40" s="4" t="s">
        <v>9</v>
      </c>
      <c r="B40" s="29" t="s">
        <v>9</v>
      </c>
      <c r="C40" s="30"/>
      <c r="D40" s="43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3">
        <v>1</v>
      </c>
      <c r="L40" s="44" t="s">
        <v>9</v>
      </c>
      <c r="M40" s="44">
        <v>179</v>
      </c>
      <c r="N40" s="33">
        <f t="shared" si="0"/>
        <v>98</v>
      </c>
      <c r="O40" s="33">
        <f t="shared" si="21"/>
        <v>100</v>
      </c>
      <c r="P40" s="33">
        <f t="shared" si="22"/>
        <v>99</v>
      </c>
      <c r="Q40" s="33">
        <f t="shared" si="3"/>
        <v>88.888888888888886</v>
      </c>
      <c r="R40" s="33">
        <f t="shared" si="4"/>
        <v>90.909090909090907</v>
      </c>
      <c r="S40" s="33">
        <f t="shared" si="5"/>
        <v>97.5</v>
      </c>
      <c r="T40" s="33">
        <f t="shared" si="6"/>
        <v>100</v>
      </c>
      <c r="U40" s="34">
        <f t="shared" si="7"/>
        <v>0</v>
      </c>
      <c r="V40" s="35">
        <f t="shared" si="23"/>
        <v>96.323232323232318</v>
      </c>
      <c r="W40" s="33">
        <v>20</v>
      </c>
      <c r="X40" s="36">
        <v>18</v>
      </c>
      <c r="Y40" s="36">
        <v>60</v>
      </c>
      <c r="Z40" s="37">
        <f t="shared" si="24"/>
        <v>98</v>
      </c>
      <c r="AA40" s="36">
        <v>30</v>
      </c>
      <c r="AB40" s="36">
        <v>70</v>
      </c>
      <c r="AC40" s="33">
        <v>1</v>
      </c>
      <c r="AD40" s="37">
        <f>AA40+AB40*AC40</f>
        <v>100</v>
      </c>
      <c r="AE40" s="37"/>
      <c r="AF40" s="36"/>
      <c r="AG40" s="36"/>
      <c r="AH40" s="37"/>
      <c r="AI40" s="38">
        <v>100</v>
      </c>
      <c r="AJ40" s="39">
        <v>100</v>
      </c>
      <c r="AK40" s="38">
        <v>0</v>
      </c>
      <c r="AL40" s="38">
        <v>100</v>
      </c>
      <c r="AM40" s="38">
        <v>100</v>
      </c>
      <c r="AN40" s="38">
        <v>100</v>
      </c>
      <c r="AO40" s="38">
        <v>100</v>
      </c>
      <c r="AP40" s="38">
        <v>100</v>
      </c>
      <c r="AQ40" s="38">
        <v>100</v>
      </c>
      <c r="AR40" s="38"/>
      <c r="AS40" s="38"/>
      <c r="AT40" s="37">
        <f t="shared" si="11"/>
        <v>88.888888888888886</v>
      </c>
      <c r="AU40" s="38">
        <v>0</v>
      </c>
      <c r="AV40" s="38">
        <v>100</v>
      </c>
      <c r="AW40" s="38">
        <v>100</v>
      </c>
      <c r="AX40" s="38">
        <v>100</v>
      </c>
      <c r="AY40" s="38">
        <v>100</v>
      </c>
      <c r="AZ40" s="38">
        <v>100</v>
      </c>
      <c r="BA40" s="38">
        <v>100</v>
      </c>
      <c r="BB40" s="38">
        <v>100</v>
      </c>
      <c r="BC40" s="38">
        <v>100</v>
      </c>
      <c r="BD40" s="38">
        <v>100</v>
      </c>
      <c r="BE40" s="38"/>
      <c r="BF40" s="38">
        <v>100</v>
      </c>
      <c r="BG40" s="37">
        <f t="shared" si="12"/>
        <v>90.909090909090907</v>
      </c>
      <c r="BH40" s="41">
        <v>100</v>
      </c>
      <c r="BI40" s="41">
        <v>100</v>
      </c>
      <c r="BJ40" s="41">
        <v>100</v>
      </c>
      <c r="BK40" s="41">
        <v>100</v>
      </c>
      <c r="BL40" s="41">
        <v>95</v>
      </c>
      <c r="BM40" s="41">
        <v>100</v>
      </c>
      <c r="BN40" s="41">
        <v>100</v>
      </c>
      <c r="BO40" s="41">
        <v>80</v>
      </c>
      <c r="BP40" s="41">
        <v>100</v>
      </c>
      <c r="BQ40" s="41">
        <v>100</v>
      </c>
      <c r="BR40" s="37">
        <f t="shared" si="13"/>
        <v>97.5</v>
      </c>
      <c r="BS40" s="42">
        <v>100</v>
      </c>
      <c r="BT40" s="42">
        <v>100</v>
      </c>
      <c r="BU40" s="42">
        <v>100</v>
      </c>
      <c r="BV40" s="38">
        <v>100</v>
      </c>
      <c r="BW40" s="38">
        <v>100</v>
      </c>
      <c r="BX40" s="38">
        <v>100</v>
      </c>
      <c r="BY40" s="38">
        <v>100</v>
      </c>
      <c r="BZ40" s="38">
        <v>100</v>
      </c>
      <c r="CA40" s="38"/>
      <c r="CB40" s="38"/>
      <c r="CC40" s="37">
        <f t="shared" si="14"/>
        <v>100</v>
      </c>
    </row>
    <row r="41" spans="1:81" ht="15.75" customHeight="1" x14ac:dyDescent="0.2">
      <c r="A41" s="4" t="s">
        <v>9</v>
      </c>
      <c r="B41" s="29" t="s">
        <v>9</v>
      </c>
      <c r="C41" s="30"/>
      <c r="D41" s="43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3">
        <v>1</v>
      </c>
      <c r="L41" s="44" t="s">
        <v>9</v>
      </c>
      <c r="M41" s="44">
        <v>103</v>
      </c>
      <c r="N41" s="33">
        <f t="shared" si="0"/>
        <v>100</v>
      </c>
      <c r="O41" s="33">
        <f t="shared" si="21"/>
        <v>100</v>
      </c>
      <c r="P41" s="33">
        <f t="shared" si="22"/>
        <v>100</v>
      </c>
      <c r="Q41" s="33">
        <f t="shared" si="3"/>
        <v>100</v>
      </c>
      <c r="R41" s="33">
        <f t="shared" si="4"/>
        <v>100</v>
      </c>
      <c r="S41" s="33">
        <f t="shared" si="5"/>
        <v>97</v>
      </c>
      <c r="T41" s="33">
        <f t="shared" si="6"/>
        <v>100</v>
      </c>
      <c r="U41" s="34">
        <f t="shared" si="7"/>
        <v>0</v>
      </c>
      <c r="V41" s="35">
        <f t="shared" si="23"/>
        <v>99.4</v>
      </c>
      <c r="W41" s="33">
        <v>20</v>
      </c>
      <c r="X41" s="36">
        <v>20</v>
      </c>
      <c r="Y41" s="36">
        <v>60</v>
      </c>
      <c r="Z41" s="37">
        <f t="shared" si="24"/>
        <v>100</v>
      </c>
      <c r="AA41" s="36">
        <v>30</v>
      </c>
      <c r="AB41" s="36">
        <v>70</v>
      </c>
      <c r="AC41" s="33">
        <v>1</v>
      </c>
      <c r="AD41" s="37">
        <f>AA41+AB41*AC41</f>
        <v>100</v>
      </c>
      <c r="AE41" s="37"/>
      <c r="AF41" s="36"/>
      <c r="AG41" s="36"/>
      <c r="AH41" s="37"/>
      <c r="AI41" s="38">
        <v>100</v>
      </c>
      <c r="AJ41" s="39">
        <v>100</v>
      </c>
      <c r="AK41" s="38">
        <v>100</v>
      </c>
      <c r="AL41" s="38">
        <v>100</v>
      </c>
      <c r="AM41" s="38">
        <v>100</v>
      </c>
      <c r="AN41" s="38">
        <v>100</v>
      </c>
      <c r="AO41" s="38">
        <v>100</v>
      </c>
      <c r="AP41" s="38">
        <v>100</v>
      </c>
      <c r="AQ41" s="38">
        <v>100</v>
      </c>
      <c r="AR41" s="38"/>
      <c r="AS41" s="38"/>
      <c r="AT41" s="37">
        <f t="shared" si="11"/>
        <v>100</v>
      </c>
      <c r="AU41" s="38">
        <v>100</v>
      </c>
      <c r="AV41" s="38">
        <v>100</v>
      </c>
      <c r="AW41" s="38">
        <v>100</v>
      </c>
      <c r="AX41" s="38">
        <v>100</v>
      </c>
      <c r="AY41" s="38">
        <v>100</v>
      </c>
      <c r="AZ41" s="38">
        <v>100</v>
      </c>
      <c r="BA41" s="38">
        <v>100</v>
      </c>
      <c r="BB41" s="38">
        <v>100</v>
      </c>
      <c r="BC41" s="38">
        <v>100</v>
      </c>
      <c r="BD41" s="38">
        <v>100</v>
      </c>
      <c r="BE41" s="38"/>
      <c r="BF41" s="38">
        <v>100</v>
      </c>
      <c r="BG41" s="37">
        <f t="shared" si="12"/>
        <v>100</v>
      </c>
      <c r="BH41" s="41">
        <v>95</v>
      </c>
      <c r="BI41" s="41">
        <v>100</v>
      </c>
      <c r="BJ41" s="41">
        <v>100</v>
      </c>
      <c r="BK41" s="41">
        <v>100</v>
      </c>
      <c r="BL41" s="41">
        <v>100</v>
      </c>
      <c r="BM41" s="41">
        <v>100</v>
      </c>
      <c r="BN41" s="41">
        <v>100</v>
      </c>
      <c r="BO41" s="41">
        <v>75</v>
      </c>
      <c r="BP41" s="41">
        <v>100</v>
      </c>
      <c r="BQ41" s="41">
        <v>100</v>
      </c>
      <c r="BR41" s="37">
        <f t="shared" si="13"/>
        <v>97</v>
      </c>
      <c r="BS41" s="42">
        <v>100</v>
      </c>
      <c r="BT41" s="42">
        <v>100</v>
      </c>
      <c r="BU41" s="42">
        <v>100</v>
      </c>
      <c r="BV41" s="38">
        <v>100</v>
      </c>
      <c r="BW41" s="38">
        <v>100</v>
      </c>
      <c r="BX41" s="38">
        <v>100</v>
      </c>
      <c r="BY41" s="38">
        <v>100</v>
      </c>
      <c r="BZ41" s="38">
        <v>100</v>
      </c>
      <c r="CA41" s="38"/>
      <c r="CB41" s="38"/>
      <c r="CC41" s="37">
        <f t="shared" si="14"/>
        <v>100</v>
      </c>
    </row>
    <row r="42" spans="1:81" ht="15.75" customHeight="1" x14ac:dyDescent="0.2">
      <c r="A42" s="4" t="s">
        <v>9</v>
      </c>
      <c r="B42" s="29" t="s">
        <v>9</v>
      </c>
      <c r="C42" s="30"/>
      <c r="D42" s="43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3">
        <v>1</v>
      </c>
      <c r="L42" s="44" t="s">
        <v>9</v>
      </c>
      <c r="M42" s="44">
        <v>66</v>
      </c>
      <c r="N42" s="33">
        <f t="shared" si="0"/>
        <v>100</v>
      </c>
      <c r="O42" s="33">
        <f t="shared" si="21"/>
        <v>92</v>
      </c>
      <c r="P42" s="33">
        <f t="shared" si="22"/>
        <v>96</v>
      </c>
      <c r="Q42" s="33">
        <f t="shared" si="3"/>
        <v>88.888888888888886</v>
      </c>
      <c r="R42" s="33">
        <f t="shared" si="4"/>
        <v>72.727272727272734</v>
      </c>
      <c r="S42" s="33">
        <f t="shared" si="5"/>
        <v>91</v>
      </c>
      <c r="T42" s="33">
        <f t="shared" si="6"/>
        <v>0</v>
      </c>
      <c r="U42" s="34">
        <f t="shared" si="7"/>
        <v>0</v>
      </c>
      <c r="V42" s="35">
        <f t="shared" si="23"/>
        <v>87.614141414141415</v>
      </c>
      <c r="W42" s="33">
        <v>20</v>
      </c>
      <c r="X42" s="36">
        <v>20</v>
      </c>
      <c r="Y42" s="36">
        <v>60</v>
      </c>
      <c r="Z42" s="37">
        <f t="shared" si="24"/>
        <v>100</v>
      </c>
      <c r="AA42" s="36">
        <v>27</v>
      </c>
      <c r="AB42" s="36">
        <v>65</v>
      </c>
      <c r="AC42" s="33">
        <v>1</v>
      </c>
      <c r="AD42" s="37">
        <f>AA42+AB42*AC42</f>
        <v>92</v>
      </c>
      <c r="AE42" s="37"/>
      <c r="AF42" s="36"/>
      <c r="AG42" s="36"/>
      <c r="AH42" s="37"/>
      <c r="AI42" s="38">
        <v>100</v>
      </c>
      <c r="AJ42" s="39">
        <v>100</v>
      </c>
      <c r="AK42" s="38">
        <v>100</v>
      </c>
      <c r="AL42" s="38">
        <v>0</v>
      </c>
      <c r="AM42" s="38">
        <v>100</v>
      </c>
      <c r="AN42" s="38">
        <v>100</v>
      </c>
      <c r="AO42" s="38">
        <v>100</v>
      </c>
      <c r="AP42" s="38">
        <v>100</v>
      </c>
      <c r="AQ42" s="38">
        <v>100</v>
      </c>
      <c r="AR42" s="38"/>
      <c r="AS42" s="38"/>
      <c r="AT42" s="37">
        <f t="shared" si="11"/>
        <v>88.888888888888886</v>
      </c>
      <c r="AU42" s="38">
        <v>100</v>
      </c>
      <c r="AV42" s="38">
        <v>100</v>
      </c>
      <c r="AW42" s="38">
        <v>100</v>
      </c>
      <c r="AX42" s="38">
        <v>0</v>
      </c>
      <c r="AY42" s="38">
        <v>100</v>
      </c>
      <c r="AZ42" s="38">
        <v>0</v>
      </c>
      <c r="BA42" s="38">
        <v>0</v>
      </c>
      <c r="BB42" s="38">
        <v>100</v>
      </c>
      <c r="BC42" s="38">
        <v>100</v>
      </c>
      <c r="BD42" s="38">
        <v>100</v>
      </c>
      <c r="BE42" s="38"/>
      <c r="BF42" s="38">
        <v>100</v>
      </c>
      <c r="BG42" s="37">
        <f t="shared" si="12"/>
        <v>72.727272727272734</v>
      </c>
      <c r="BH42" s="41">
        <v>85</v>
      </c>
      <c r="BI42" s="41">
        <v>95</v>
      </c>
      <c r="BJ42" s="41">
        <v>100</v>
      </c>
      <c r="BK42" s="41">
        <v>90</v>
      </c>
      <c r="BL42" s="41">
        <v>95</v>
      </c>
      <c r="BM42" s="41">
        <v>100</v>
      </c>
      <c r="BN42" s="41">
        <v>95</v>
      </c>
      <c r="BO42" s="41">
        <v>75</v>
      </c>
      <c r="BP42" s="41">
        <v>75</v>
      </c>
      <c r="BQ42" s="41">
        <v>100</v>
      </c>
      <c r="BR42" s="37">
        <f t="shared" si="13"/>
        <v>91</v>
      </c>
      <c r="BS42" s="42">
        <v>0</v>
      </c>
      <c r="BT42" s="42">
        <v>0</v>
      </c>
      <c r="BU42" s="42">
        <v>0</v>
      </c>
      <c r="BV42" s="38">
        <v>0</v>
      </c>
      <c r="BW42" s="38">
        <v>0</v>
      </c>
      <c r="BX42" s="38">
        <v>0</v>
      </c>
      <c r="BY42" s="38">
        <v>0</v>
      </c>
      <c r="BZ42" s="38">
        <v>0</v>
      </c>
      <c r="CA42" s="38"/>
      <c r="CB42" s="38"/>
      <c r="CC42" s="37">
        <f t="shared" si="14"/>
        <v>0</v>
      </c>
    </row>
    <row r="43" spans="1:81" ht="15.75" customHeight="1" x14ac:dyDescent="0.2">
      <c r="A43" s="4" t="s">
        <v>9</v>
      </c>
      <c r="B43" s="29" t="s">
        <v>9</v>
      </c>
      <c r="C43" s="30"/>
      <c r="D43" s="43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3">
        <v>1</v>
      </c>
      <c r="L43" s="44" t="s">
        <v>9</v>
      </c>
      <c r="M43" s="44">
        <v>164</v>
      </c>
      <c r="N43" s="33">
        <f t="shared" si="0"/>
        <v>98</v>
      </c>
      <c r="O43" s="33">
        <f t="shared" si="21"/>
        <v>0</v>
      </c>
      <c r="P43" s="33">
        <f t="shared" si="22"/>
        <v>57</v>
      </c>
      <c r="Q43" s="33">
        <f t="shared" si="3"/>
        <v>71.111111111111114</v>
      </c>
      <c r="R43" s="33">
        <f t="shared" si="4"/>
        <v>100</v>
      </c>
      <c r="S43" s="33">
        <f t="shared" si="5"/>
        <v>66</v>
      </c>
      <c r="T43" s="33">
        <f t="shared" si="6"/>
        <v>50</v>
      </c>
      <c r="U43" s="34">
        <f t="shared" si="7"/>
        <v>16</v>
      </c>
      <c r="V43" s="35">
        <f t="shared" si="23"/>
        <v>63.422222222222224</v>
      </c>
      <c r="W43" s="33">
        <v>20</v>
      </c>
      <c r="X43" s="36">
        <v>18</v>
      </c>
      <c r="Y43" s="36">
        <v>60</v>
      </c>
      <c r="Z43" s="37">
        <f t="shared" si="24"/>
        <v>98</v>
      </c>
      <c r="AA43" s="36">
        <v>15</v>
      </c>
      <c r="AB43" s="36">
        <v>25</v>
      </c>
      <c r="AC43" s="33">
        <v>1</v>
      </c>
      <c r="AD43" s="37">
        <v>0</v>
      </c>
      <c r="AE43" s="37"/>
      <c r="AF43" s="36"/>
      <c r="AG43" s="36"/>
      <c r="AH43" s="37">
        <v>16</v>
      </c>
      <c r="AI43" s="38">
        <v>100</v>
      </c>
      <c r="AJ43" s="39">
        <v>100</v>
      </c>
      <c r="AK43" s="38">
        <v>100</v>
      </c>
      <c r="AL43" s="38">
        <v>100</v>
      </c>
      <c r="AM43" s="38">
        <v>90</v>
      </c>
      <c r="AN43" s="38">
        <v>50</v>
      </c>
      <c r="AO43" s="38">
        <v>100</v>
      </c>
      <c r="AP43" s="38">
        <v>0</v>
      </c>
      <c r="AQ43" s="38">
        <v>0</v>
      </c>
      <c r="AR43" s="38"/>
      <c r="AS43" s="38"/>
      <c r="AT43" s="37">
        <f t="shared" si="11"/>
        <v>71.111111111111114</v>
      </c>
      <c r="AU43" s="38">
        <v>100</v>
      </c>
      <c r="AV43" s="38">
        <v>100</v>
      </c>
      <c r="AW43" s="38">
        <v>100</v>
      </c>
      <c r="AX43" s="38">
        <v>100</v>
      </c>
      <c r="AY43" s="38">
        <v>100</v>
      </c>
      <c r="AZ43" s="38">
        <v>100</v>
      </c>
      <c r="BA43" s="38">
        <v>100</v>
      </c>
      <c r="BB43" s="38">
        <v>100</v>
      </c>
      <c r="BC43" s="38">
        <v>100</v>
      </c>
      <c r="BD43" s="38">
        <v>100</v>
      </c>
      <c r="BE43" s="38"/>
      <c r="BF43" s="38">
        <v>100</v>
      </c>
      <c r="BG43" s="37">
        <f t="shared" si="12"/>
        <v>100</v>
      </c>
      <c r="BH43" s="41">
        <v>80</v>
      </c>
      <c r="BI43" s="41">
        <v>100</v>
      </c>
      <c r="BJ43" s="41">
        <v>100</v>
      </c>
      <c r="BK43" s="41">
        <v>100</v>
      </c>
      <c r="BL43" s="41">
        <v>90</v>
      </c>
      <c r="BM43" s="41">
        <v>10</v>
      </c>
      <c r="BN43" s="41">
        <v>95</v>
      </c>
      <c r="BO43" s="41">
        <v>0</v>
      </c>
      <c r="BP43" s="41">
        <v>85</v>
      </c>
      <c r="BQ43" s="41">
        <v>0</v>
      </c>
      <c r="BR43" s="37">
        <f t="shared" si="13"/>
        <v>66</v>
      </c>
      <c r="BS43" s="42">
        <v>100</v>
      </c>
      <c r="BT43" s="42">
        <v>100</v>
      </c>
      <c r="BU43" s="42">
        <v>100</v>
      </c>
      <c r="BV43" s="38">
        <v>0</v>
      </c>
      <c r="BW43" s="38">
        <v>0</v>
      </c>
      <c r="BX43" s="38">
        <v>0</v>
      </c>
      <c r="BY43" s="38">
        <v>0</v>
      </c>
      <c r="BZ43" s="38">
        <v>100</v>
      </c>
      <c r="CA43" s="38"/>
      <c r="CB43" s="38"/>
      <c r="CC43" s="37">
        <f t="shared" si="14"/>
        <v>50</v>
      </c>
    </row>
    <row r="44" spans="1:81" ht="15.75" customHeight="1" x14ac:dyDescent="0.2">
      <c r="A44" s="4" t="s">
        <v>9</v>
      </c>
      <c r="B44" s="29" t="s">
        <v>9</v>
      </c>
      <c r="C44" s="30"/>
      <c r="D44" s="43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3">
        <v>1</v>
      </c>
      <c r="L44" s="44" t="s">
        <v>9</v>
      </c>
      <c r="M44" s="44">
        <v>100</v>
      </c>
      <c r="N44" s="33">
        <f t="shared" si="0"/>
        <v>100</v>
      </c>
      <c r="O44" s="33">
        <f t="shared" si="21"/>
        <v>100</v>
      </c>
      <c r="P44" s="33">
        <f t="shared" si="22"/>
        <v>100</v>
      </c>
      <c r="Q44" s="33">
        <f t="shared" si="3"/>
        <v>91.444444444444443</v>
      </c>
      <c r="R44" s="33">
        <f t="shared" si="4"/>
        <v>100</v>
      </c>
      <c r="S44" s="33">
        <f t="shared" si="5"/>
        <v>97.5</v>
      </c>
      <c r="T44" s="33">
        <f t="shared" si="6"/>
        <v>100</v>
      </c>
      <c r="U44" s="34">
        <f t="shared" si="7"/>
        <v>0</v>
      </c>
      <c r="V44" s="35">
        <f t="shared" si="23"/>
        <v>97.788888888888891</v>
      </c>
      <c r="W44" s="33">
        <v>20</v>
      </c>
      <c r="X44" s="36">
        <v>20</v>
      </c>
      <c r="Y44" s="36">
        <v>60</v>
      </c>
      <c r="Z44" s="37">
        <f t="shared" si="24"/>
        <v>100</v>
      </c>
      <c r="AA44" s="36">
        <v>30</v>
      </c>
      <c r="AB44" s="36">
        <v>70</v>
      </c>
      <c r="AC44" s="33">
        <v>1</v>
      </c>
      <c r="AD44" s="37">
        <f>AA44+AB44*AC44</f>
        <v>100</v>
      </c>
      <c r="AE44" s="37"/>
      <c r="AF44" s="36"/>
      <c r="AG44" s="36"/>
      <c r="AH44" s="37"/>
      <c r="AI44" s="38">
        <v>100</v>
      </c>
      <c r="AJ44" s="39">
        <v>100</v>
      </c>
      <c r="AK44" s="38">
        <v>100</v>
      </c>
      <c r="AL44" s="38">
        <v>50</v>
      </c>
      <c r="AM44" s="38">
        <v>90</v>
      </c>
      <c r="AN44" s="38">
        <v>83</v>
      </c>
      <c r="AO44" s="38">
        <v>100</v>
      </c>
      <c r="AP44" s="38">
        <v>100</v>
      </c>
      <c r="AQ44" s="38">
        <v>100</v>
      </c>
      <c r="AR44" s="38"/>
      <c r="AS44" s="38"/>
      <c r="AT44" s="37">
        <f t="shared" si="11"/>
        <v>91.444444444444443</v>
      </c>
      <c r="AU44" s="38">
        <v>100</v>
      </c>
      <c r="AV44" s="38">
        <v>100</v>
      </c>
      <c r="AW44" s="38">
        <v>100</v>
      </c>
      <c r="AX44" s="38">
        <v>100</v>
      </c>
      <c r="AY44" s="38">
        <v>100</v>
      </c>
      <c r="AZ44" s="38">
        <v>100</v>
      </c>
      <c r="BA44" s="38">
        <v>100</v>
      </c>
      <c r="BB44" s="38">
        <v>100</v>
      </c>
      <c r="BC44" s="38">
        <v>100</v>
      </c>
      <c r="BD44" s="38">
        <v>100</v>
      </c>
      <c r="BE44" s="38"/>
      <c r="BF44" s="38">
        <v>100</v>
      </c>
      <c r="BG44" s="37">
        <f t="shared" si="12"/>
        <v>100</v>
      </c>
      <c r="BH44" s="41">
        <v>100</v>
      </c>
      <c r="BI44" s="41">
        <v>100</v>
      </c>
      <c r="BJ44" s="41">
        <v>100</v>
      </c>
      <c r="BK44" s="41">
        <v>100</v>
      </c>
      <c r="BL44" s="41">
        <v>100</v>
      </c>
      <c r="BM44" s="41">
        <v>100</v>
      </c>
      <c r="BN44" s="41">
        <v>100</v>
      </c>
      <c r="BO44" s="41">
        <v>75</v>
      </c>
      <c r="BP44" s="41">
        <v>100</v>
      </c>
      <c r="BQ44" s="41">
        <v>100</v>
      </c>
      <c r="BR44" s="37">
        <f t="shared" si="13"/>
        <v>97.5</v>
      </c>
      <c r="BS44" s="42">
        <v>100</v>
      </c>
      <c r="BT44" s="42">
        <v>100</v>
      </c>
      <c r="BU44" s="42">
        <v>100</v>
      </c>
      <c r="BV44" s="38">
        <v>100</v>
      </c>
      <c r="BW44" s="38">
        <v>100</v>
      </c>
      <c r="BX44" s="38">
        <v>100</v>
      </c>
      <c r="BY44" s="38">
        <v>100</v>
      </c>
      <c r="BZ44" s="38">
        <v>100</v>
      </c>
      <c r="CA44" s="38"/>
      <c r="CB44" s="38"/>
      <c r="CC44" s="37">
        <f t="shared" si="14"/>
        <v>100</v>
      </c>
    </row>
    <row r="45" spans="1:81" ht="15.75" customHeight="1" x14ac:dyDescent="0.2">
      <c r="A45" s="4" t="s">
        <v>9</v>
      </c>
      <c r="B45" s="29" t="s">
        <v>9</v>
      </c>
      <c r="C45" s="30"/>
      <c r="D45" s="43" t="s">
        <v>9</v>
      </c>
      <c r="E45" s="44" t="s">
        <v>9</v>
      </c>
      <c r="F45" s="44" t="s">
        <v>9</v>
      </c>
      <c r="G45" s="44" t="s">
        <v>9</v>
      </c>
      <c r="H45" s="44" t="s">
        <v>9</v>
      </c>
      <c r="I45" s="44" t="s">
        <v>9</v>
      </c>
      <c r="J45" s="44" t="s">
        <v>9</v>
      </c>
      <c r="K45" s="43">
        <v>1</v>
      </c>
      <c r="L45" s="44" t="s">
        <v>9</v>
      </c>
      <c r="M45" s="44">
        <v>156</v>
      </c>
      <c r="N45" s="33">
        <f t="shared" si="0"/>
        <v>90</v>
      </c>
      <c r="O45" s="33">
        <f t="shared" si="21"/>
        <v>100</v>
      </c>
      <c r="P45" s="33">
        <f t="shared" si="22"/>
        <v>95</v>
      </c>
      <c r="Q45" s="33">
        <f t="shared" si="3"/>
        <v>85.222222222222229</v>
      </c>
      <c r="R45" s="33">
        <f t="shared" si="4"/>
        <v>90.909090909090907</v>
      </c>
      <c r="S45" s="33">
        <f t="shared" si="5"/>
        <v>96</v>
      </c>
      <c r="T45" s="33">
        <f t="shared" si="6"/>
        <v>100</v>
      </c>
      <c r="U45" s="34">
        <f t="shared" si="7"/>
        <v>0</v>
      </c>
      <c r="V45" s="35">
        <f t="shared" si="23"/>
        <v>93.289898989899001</v>
      </c>
      <c r="W45" s="33">
        <v>20</v>
      </c>
      <c r="X45" s="36">
        <v>19</v>
      </c>
      <c r="Y45" s="36">
        <v>51</v>
      </c>
      <c r="Z45" s="37">
        <f t="shared" si="24"/>
        <v>90</v>
      </c>
      <c r="AA45" s="36">
        <v>30</v>
      </c>
      <c r="AB45" s="36">
        <v>70</v>
      </c>
      <c r="AC45" s="33">
        <v>1</v>
      </c>
      <c r="AD45" s="37">
        <f>AA45+AB45*AC45</f>
        <v>100</v>
      </c>
      <c r="AE45" s="37"/>
      <c r="AF45" s="36"/>
      <c r="AG45" s="36"/>
      <c r="AH45" s="37"/>
      <c r="AI45" s="38">
        <v>100</v>
      </c>
      <c r="AJ45" s="39">
        <v>100</v>
      </c>
      <c r="AK45" s="38">
        <v>0</v>
      </c>
      <c r="AL45" s="38">
        <v>100</v>
      </c>
      <c r="AM45" s="38">
        <v>100</v>
      </c>
      <c r="AN45" s="38">
        <v>67</v>
      </c>
      <c r="AO45" s="38">
        <v>100</v>
      </c>
      <c r="AP45" s="38">
        <v>100</v>
      </c>
      <c r="AQ45" s="38">
        <v>100</v>
      </c>
      <c r="AR45" s="38"/>
      <c r="AS45" s="38"/>
      <c r="AT45" s="37">
        <f t="shared" si="11"/>
        <v>85.222222222222229</v>
      </c>
      <c r="AU45" s="38">
        <v>100</v>
      </c>
      <c r="AV45" s="38">
        <v>100</v>
      </c>
      <c r="AW45" s="38">
        <v>100</v>
      </c>
      <c r="AX45" s="38">
        <v>0</v>
      </c>
      <c r="AY45" s="38">
        <v>100</v>
      </c>
      <c r="AZ45" s="38">
        <v>100</v>
      </c>
      <c r="BA45" s="38">
        <v>100</v>
      </c>
      <c r="BB45" s="38">
        <v>100</v>
      </c>
      <c r="BC45" s="38">
        <v>100</v>
      </c>
      <c r="BD45" s="38">
        <v>100</v>
      </c>
      <c r="BE45" s="38"/>
      <c r="BF45" s="38">
        <v>100</v>
      </c>
      <c r="BG45" s="37">
        <f t="shared" si="12"/>
        <v>90.909090909090907</v>
      </c>
      <c r="BH45" s="41">
        <v>80</v>
      </c>
      <c r="BI45" s="41">
        <v>100</v>
      </c>
      <c r="BJ45" s="41">
        <v>100</v>
      </c>
      <c r="BK45" s="41">
        <v>100</v>
      </c>
      <c r="BL45" s="41">
        <v>100</v>
      </c>
      <c r="BM45" s="41">
        <v>100</v>
      </c>
      <c r="BN45" s="41">
        <v>100</v>
      </c>
      <c r="BO45" s="41">
        <v>80</v>
      </c>
      <c r="BP45" s="41">
        <v>100</v>
      </c>
      <c r="BQ45" s="41">
        <v>100</v>
      </c>
      <c r="BR45" s="37">
        <f t="shared" si="13"/>
        <v>96</v>
      </c>
      <c r="BS45" s="42">
        <v>100</v>
      </c>
      <c r="BT45" s="42">
        <v>100</v>
      </c>
      <c r="BU45" s="42">
        <v>100</v>
      </c>
      <c r="BV45" s="38">
        <v>100</v>
      </c>
      <c r="BW45" s="38">
        <v>100</v>
      </c>
      <c r="BX45" s="38">
        <v>100</v>
      </c>
      <c r="BY45" s="38">
        <v>100</v>
      </c>
      <c r="BZ45" s="38">
        <v>100</v>
      </c>
      <c r="CA45" s="38"/>
      <c r="CB45" s="38"/>
      <c r="CC45" s="37">
        <f t="shared" si="14"/>
        <v>100</v>
      </c>
    </row>
    <row r="46" spans="1:81" ht="15.75" customHeight="1" x14ac:dyDescent="0.15">
      <c r="A46" s="4"/>
      <c r="B46" s="4"/>
      <c r="C46" s="4"/>
      <c r="J46" s="1"/>
      <c r="K46" s="4"/>
      <c r="L46" s="4"/>
      <c r="M46" s="4"/>
      <c r="N46" s="46"/>
      <c r="O46" s="46"/>
      <c r="P46" s="46"/>
      <c r="Q46" s="46"/>
      <c r="R46" s="33"/>
      <c r="S46" s="46"/>
      <c r="T46" s="33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15">
      <c r="A47" s="4"/>
      <c r="B47" s="4"/>
      <c r="C47" s="4"/>
      <c r="J47" s="1"/>
      <c r="K47" s="4"/>
      <c r="L47" s="4"/>
      <c r="M47" s="4"/>
      <c r="N47" s="46"/>
      <c r="O47" s="46"/>
      <c r="P47" s="46"/>
      <c r="Q47" s="46"/>
      <c r="R47" s="33"/>
      <c r="S47" s="46"/>
      <c r="T47" s="33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15">
      <c r="A48" s="4"/>
      <c r="B48" s="4"/>
      <c r="C48" s="4"/>
      <c r="J48" s="1"/>
      <c r="K48" s="4"/>
      <c r="L48" s="4"/>
      <c r="M48" s="4"/>
      <c r="N48" s="46"/>
      <c r="O48" s="46"/>
      <c r="P48" s="46"/>
      <c r="Q48" s="46"/>
      <c r="R48" s="33"/>
      <c r="S48" s="46"/>
      <c r="T48" s="33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>IF(COUNT(N5:N45)&gt;0,ROUND(SUM(N5:N45)/COUNTIF(N5:N45,"&lt;&gt;"),0),0)</f>
        <v>87</v>
      </c>
      <c r="O49" s="46">
        <f>IF(COUNT(O5:O45)&gt;0,ROUND(SUM(O5:O45)/COUNTIF(O5:O45,"&lt;&gt;"),0),0)</f>
        <v>57</v>
      </c>
      <c r="P49" s="46">
        <f>IF(COUNT(P5:P45)&gt;0,ROUND(SUM(P5:P45)/COUNTIF(P5:P45,"&lt;&gt;"),0),0)</f>
        <v>75</v>
      </c>
      <c r="Q49" s="46">
        <f>IF(COUNT(Q5:Q45)&gt;0,ROUND(SUM(Q5:Q45)/COUNTIF(Q5:Q45,"&lt;&gt;"),0),0)</f>
        <v>80</v>
      </c>
      <c r="R49" s="33">
        <f>BG49</f>
        <v>87</v>
      </c>
      <c r="S49" s="46">
        <f>IF(COUNT(S5:S45)&gt;0,ROUND(SUM(S5:S45)/COUNTIF(S5:S45,"&lt;&gt;"),0),0)</f>
        <v>82</v>
      </c>
      <c r="T49" s="33">
        <f>CC49</f>
        <v>80</v>
      </c>
      <c r="U49" s="46">
        <f t="shared" ref="U49:AL49" si="25">IF(COUNT(U5:U45)&gt;0,ROUND(SUM(U5:U45)/COUNTIF(U5:U45,"&lt;&gt;"),0),0)</f>
        <v>8</v>
      </c>
      <c r="V49" s="46">
        <f t="shared" si="25"/>
        <v>82</v>
      </c>
      <c r="W49" s="47">
        <f t="shared" si="25"/>
        <v>19</v>
      </c>
      <c r="X49" s="47">
        <f t="shared" si="25"/>
        <v>19</v>
      </c>
      <c r="Y49" s="47">
        <f t="shared" si="25"/>
        <v>54</v>
      </c>
      <c r="Z49" s="47">
        <f t="shared" si="25"/>
        <v>92</v>
      </c>
      <c r="AA49" s="47">
        <f t="shared" si="25"/>
        <v>25</v>
      </c>
      <c r="AB49" s="47">
        <f t="shared" si="25"/>
        <v>38</v>
      </c>
      <c r="AC49" s="47">
        <f t="shared" si="25"/>
        <v>1</v>
      </c>
      <c r="AD49" s="47">
        <f t="shared" si="25"/>
        <v>63</v>
      </c>
      <c r="AE49" s="47">
        <f t="shared" si="25"/>
        <v>0</v>
      </c>
      <c r="AF49" s="47">
        <f t="shared" si="25"/>
        <v>0</v>
      </c>
      <c r="AG49" s="47">
        <f t="shared" si="25"/>
        <v>0</v>
      </c>
      <c r="AH49" s="47">
        <f t="shared" si="25"/>
        <v>66</v>
      </c>
      <c r="AI49" s="47">
        <f t="shared" si="25"/>
        <v>93</v>
      </c>
      <c r="AJ49" s="47">
        <f t="shared" si="25"/>
        <v>90</v>
      </c>
      <c r="AK49" s="47">
        <f t="shared" si="25"/>
        <v>76</v>
      </c>
      <c r="AL49" s="47">
        <f t="shared" si="25"/>
        <v>77</v>
      </c>
      <c r="AM49" s="47"/>
      <c r="AN49" s="47"/>
      <c r="AO49" s="47"/>
      <c r="AP49" s="47"/>
      <c r="AQ49" s="47"/>
      <c r="AR49" s="47"/>
      <c r="AS49" s="47"/>
      <c r="AT49" s="47">
        <f>IF(COUNT(AT5:AT45)&gt;0,ROUND(SUM(AT5:AT45)/COUNTIF(AT5:AT45,"&lt;&gt;"),0),0)</f>
        <v>80</v>
      </c>
      <c r="AU49" s="47">
        <f>IF(COUNT(AU5:AU45)&gt;0,ROUND(SUM(AU5:AU45)/COUNTIF(AU5:AU45,"&lt;&gt;"),0),0)</f>
        <v>83</v>
      </c>
      <c r="AV49" s="47">
        <f>IF(COUNT(AV5:AV45)&gt;0,ROUND(SUM(AV5:AV45)/COUNTIF(AV5:AV45,"&lt;&gt;"),0),0)</f>
        <v>83</v>
      </c>
      <c r="AW49" s="47"/>
      <c r="AX49" s="47"/>
      <c r="AY49" s="47"/>
      <c r="AZ49" s="47"/>
      <c r="BA49" s="47">
        <f>IF(COUNT(BA5:BA45)&gt;0,ROUND(SUM(BA5:BA45)/COUNTIF(BA5:BA45,"&lt;&gt;"),0),0)</f>
        <v>85</v>
      </c>
      <c r="BB49" s="47"/>
      <c r="BC49" s="47"/>
      <c r="BD49" s="47">
        <f>IF(COUNT(BD5:BD45)&gt;0,ROUND(SUM(BD5:BD45)/COUNTIF(BD5:BD45,"&lt;&gt;"),0),0)</f>
        <v>93</v>
      </c>
      <c r="BE49" s="47"/>
      <c r="BF49" s="47"/>
      <c r="BG49" s="47">
        <f>IF(COUNT(BG5:BG45)&gt;0,ROUND(SUM(BG5:BG45)/COUNTIF(BG5:BG45,"&lt;&gt;"),0),0)</f>
        <v>87</v>
      </c>
      <c r="BH49" s="47">
        <f>IF(COUNT(BH5:BH45)&gt;0,ROUND(SUM(BH5:BH45)/COUNTIF(BH5:BH45,"&lt;&gt;"),0),0)</f>
        <v>87</v>
      </c>
      <c r="BI49" s="47">
        <f>IF(COUNT(BI5:BI45)&gt;0,ROUND(SUM(BI5:BI45)/COUNTIF(BI5:BI45,"&lt;&gt;"),0),0)</f>
        <v>87</v>
      </c>
      <c r="BJ49" s="47"/>
      <c r="BK49" s="47"/>
      <c r="BL49" s="47"/>
      <c r="BM49" s="47"/>
      <c r="BN49" s="47">
        <f>IF(COUNT(BN5:BN45)&gt;0,ROUND(SUM(BN5:BN45)/COUNTIF(BN5:BN45,"&lt;&gt;"),0),0)</f>
        <v>81</v>
      </c>
      <c r="BO49" s="47"/>
      <c r="BP49" s="47"/>
      <c r="BQ49" s="47">
        <f>IF(COUNT(BQ5:BQ45)&gt;0,ROUND(SUM(BQ5:BQ45)/COUNTIF(BQ5:BQ45,"&lt;&gt;"),0),0)</f>
        <v>78</v>
      </c>
      <c r="BR49" s="47">
        <f>IF(COUNT(BR5:BR45)&gt;0,ROUND(SUM(BR5:BR45)/COUNTIF(BR5:BR45,"&lt;&gt;"),0),0)</f>
        <v>82</v>
      </c>
      <c r="BS49" s="47">
        <f>IF(COUNT(BS5:BS45)&gt;0,ROUND(SUM(BS5:BS45)/COUNTIF(BS5:BS45,"&lt;&gt;"),0),0)</f>
        <v>84</v>
      </c>
      <c r="BT49" s="47">
        <f>IF(COUNT(BT5:BT45)&gt;0,ROUND(SUM(BT5:BT45)/COUNTIF(BT5:BT45,"&lt;&gt;"),0),0)</f>
        <v>86</v>
      </c>
      <c r="BU49" s="47">
        <f>IF(COUNT(BU5:BU45)&gt;0,ROUND(SUM(BU5:BU45)/COUNTIF(BU5:BU45,"&lt;&gt;"),0),0)</f>
        <v>82</v>
      </c>
      <c r="BV49" s="47"/>
      <c r="BW49" s="47"/>
      <c r="BX49" s="47"/>
      <c r="BY49" s="47"/>
      <c r="BZ49" s="47"/>
      <c r="CA49" s="47"/>
      <c r="CB49" s="47">
        <f>IF(COUNT(CB5:CB45)&gt;0,ROUND(SUM(CB5:CB45)/COUNTIF(CB5:CB45,"&lt;&gt;"),0),0)</f>
        <v>0</v>
      </c>
      <c r="CC49" s="47">
        <f>IF(COUNT(CC5:CC45)&gt;0,ROUND(SUM(CC5:CC45)/COUNTIF(CC5:CC45,"&lt;&gt;"),0),0)</f>
        <v>80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MAX(N5:N45)</f>
        <v>100</v>
      </c>
      <c r="O50" s="47">
        <f>MAX(O5:O45)</f>
        <v>100</v>
      </c>
      <c r="P50" s="47">
        <f>MAX(P5:P45)</f>
        <v>100</v>
      </c>
      <c r="Q50" s="47">
        <f>MAX(Q5:Q45)</f>
        <v>100</v>
      </c>
      <c r="R50" s="33">
        <f>BG50</f>
        <v>100</v>
      </c>
      <c r="S50" s="47">
        <f>MAX(S5:S45)</f>
        <v>99</v>
      </c>
      <c r="T50" s="33">
        <f>CC50</f>
        <v>100</v>
      </c>
      <c r="U50" s="47">
        <f t="shared" ref="U50:AL50" si="26">MAX(U5:U45)</f>
        <v>100</v>
      </c>
      <c r="V50" s="47">
        <f t="shared" si="26"/>
        <v>99.4</v>
      </c>
      <c r="W50" s="47">
        <f t="shared" si="26"/>
        <v>20</v>
      </c>
      <c r="X50" s="47">
        <f t="shared" si="26"/>
        <v>20</v>
      </c>
      <c r="Y50" s="47">
        <f t="shared" si="26"/>
        <v>60</v>
      </c>
      <c r="Z50" s="47">
        <f t="shared" si="26"/>
        <v>100</v>
      </c>
      <c r="AA50" s="47">
        <f t="shared" si="26"/>
        <v>30</v>
      </c>
      <c r="AB50" s="47">
        <f t="shared" si="26"/>
        <v>70</v>
      </c>
      <c r="AC50" s="47">
        <f t="shared" si="26"/>
        <v>1</v>
      </c>
      <c r="AD50" s="47">
        <f t="shared" si="26"/>
        <v>100</v>
      </c>
      <c r="AE50" s="47">
        <f t="shared" si="26"/>
        <v>0</v>
      </c>
      <c r="AF50" s="47">
        <f t="shared" si="26"/>
        <v>0</v>
      </c>
      <c r="AG50" s="47">
        <f t="shared" si="26"/>
        <v>0</v>
      </c>
      <c r="AH50" s="47">
        <f t="shared" si="26"/>
        <v>100</v>
      </c>
      <c r="AI50" s="47">
        <f t="shared" si="26"/>
        <v>100</v>
      </c>
      <c r="AJ50" s="47">
        <f t="shared" si="26"/>
        <v>100</v>
      </c>
      <c r="AK50" s="47">
        <f t="shared" si="26"/>
        <v>100</v>
      </c>
      <c r="AL50" s="47">
        <f t="shared" si="26"/>
        <v>100</v>
      </c>
      <c r="AM50" s="47"/>
      <c r="AN50" s="47"/>
      <c r="AO50" s="47"/>
      <c r="AP50" s="47"/>
      <c r="AQ50" s="47"/>
      <c r="AR50" s="47"/>
      <c r="AS50" s="47"/>
      <c r="AT50" s="47">
        <f>MAX(AT5:AT45)</f>
        <v>100</v>
      </c>
      <c r="AU50" s="47">
        <f>MAX(AU5:AU45)</f>
        <v>100</v>
      </c>
      <c r="AV50" s="47">
        <f>MAX(AV5:AV45)</f>
        <v>100</v>
      </c>
      <c r="AW50" s="47"/>
      <c r="AX50" s="47"/>
      <c r="AY50" s="47"/>
      <c r="AZ50" s="47"/>
      <c r="BA50" s="47">
        <f>MAX(BA5:BA45)</f>
        <v>100</v>
      </c>
      <c r="BB50" s="47"/>
      <c r="BC50" s="47"/>
      <c r="BD50" s="47">
        <f>MAX(BD5:BD45)</f>
        <v>100</v>
      </c>
      <c r="BE50" s="47"/>
      <c r="BF50" s="47"/>
      <c r="BG50" s="49">
        <f>MAX(BG5:BG45)</f>
        <v>100</v>
      </c>
      <c r="BH50" s="47">
        <f>MAX(BH5:BH45)</f>
        <v>100</v>
      </c>
      <c r="BI50" s="47">
        <f>MAX(BI5:BI45)</f>
        <v>100</v>
      </c>
      <c r="BJ50" s="47"/>
      <c r="BK50" s="47"/>
      <c r="BL50" s="47"/>
      <c r="BM50" s="47"/>
      <c r="BN50" s="47">
        <f>MAX(BN5:BN45)</f>
        <v>100</v>
      </c>
      <c r="BO50" s="47"/>
      <c r="BP50" s="47"/>
      <c r="BQ50" s="47">
        <f>MAX(BQ5:BQ45)</f>
        <v>100</v>
      </c>
      <c r="BR50" s="49">
        <f>MAX(BR5:BR45)</f>
        <v>99</v>
      </c>
      <c r="BS50" s="47">
        <f>MAX(BS5:BS45)</f>
        <v>100</v>
      </c>
      <c r="BT50" s="47">
        <f>MAX(BT5:BT45)</f>
        <v>100</v>
      </c>
      <c r="BU50" s="47">
        <f>MAX(BU5:BU45)</f>
        <v>100</v>
      </c>
      <c r="BV50" s="47"/>
      <c r="BW50" s="47"/>
      <c r="BX50" s="47"/>
      <c r="BY50" s="47"/>
      <c r="BZ50" s="47"/>
      <c r="CA50" s="47"/>
      <c r="CB50" s="47">
        <f>MAX(CB5:CB45)</f>
        <v>0</v>
      </c>
      <c r="CC50" s="49">
        <f>MAX(CC5:CC45)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MIN(N5:N45)</f>
        <v>0</v>
      </c>
      <c r="O51" s="47">
        <f>MIN(O5:O45)</f>
        <v>0</v>
      </c>
      <c r="P51" s="47">
        <f>MIN(P5:P45)</f>
        <v>0</v>
      </c>
      <c r="Q51" s="47">
        <f>MIN(Q5:Q45)</f>
        <v>0</v>
      </c>
      <c r="R51" s="33">
        <f>BG51</f>
        <v>10</v>
      </c>
      <c r="S51" s="47">
        <f>MIN(S5:S45)</f>
        <v>10</v>
      </c>
      <c r="T51" s="33">
        <f>CC51</f>
        <v>0</v>
      </c>
      <c r="U51" s="47">
        <f t="shared" ref="U51:AL51" si="27">MIN(U5:U45)</f>
        <v>0</v>
      </c>
      <c r="V51" s="47">
        <f t="shared" si="27"/>
        <v>54.5</v>
      </c>
      <c r="W51" s="47">
        <f t="shared" si="27"/>
        <v>16</v>
      </c>
      <c r="X51" s="47">
        <f t="shared" si="27"/>
        <v>13</v>
      </c>
      <c r="Y51" s="47">
        <f t="shared" si="27"/>
        <v>0</v>
      </c>
      <c r="Z51" s="47">
        <f t="shared" si="27"/>
        <v>38</v>
      </c>
      <c r="AA51" s="47">
        <f t="shared" si="27"/>
        <v>0</v>
      </c>
      <c r="AB51" s="47">
        <f t="shared" si="27"/>
        <v>0</v>
      </c>
      <c r="AC51" s="47">
        <f t="shared" si="27"/>
        <v>0</v>
      </c>
      <c r="AD51" s="47">
        <f t="shared" si="27"/>
        <v>0</v>
      </c>
      <c r="AE51" s="47">
        <f t="shared" si="27"/>
        <v>0</v>
      </c>
      <c r="AF51" s="47">
        <f t="shared" si="27"/>
        <v>0</v>
      </c>
      <c r="AG51" s="47">
        <f t="shared" si="27"/>
        <v>0</v>
      </c>
      <c r="AH51" s="47">
        <f t="shared" si="27"/>
        <v>16</v>
      </c>
      <c r="AI51" s="47">
        <f t="shared" si="27"/>
        <v>0</v>
      </c>
      <c r="AJ51" s="47">
        <f t="shared" si="27"/>
        <v>0</v>
      </c>
      <c r="AK51" s="47">
        <f t="shared" si="27"/>
        <v>0</v>
      </c>
      <c r="AL51" s="47">
        <f t="shared" si="27"/>
        <v>0</v>
      </c>
      <c r="AM51" s="47"/>
      <c r="AN51" s="47"/>
      <c r="AO51" s="47"/>
      <c r="AP51" s="47"/>
      <c r="AQ51" s="47"/>
      <c r="AR51" s="47"/>
      <c r="AS51" s="47"/>
      <c r="AT51" s="47">
        <f>MIN(AT5:AT45)</f>
        <v>0</v>
      </c>
      <c r="AU51" s="47">
        <f>MIN(AU5:AU45)</f>
        <v>0</v>
      </c>
      <c r="AV51" s="47">
        <f>MIN(AV5:AV45)</f>
        <v>0</v>
      </c>
      <c r="AW51" s="47"/>
      <c r="AX51" s="47"/>
      <c r="AY51" s="47"/>
      <c r="AZ51" s="47"/>
      <c r="BA51" s="47">
        <f>MIN(BA5:BA45)</f>
        <v>0</v>
      </c>
      <c r="BB51" s="47"/>
      <c r="BC51" s="47"/>
      <c r="BD51" s="47">
        <f>MIN(BD5:BD45)</f>
        <v>0</v>
      </c>
      <c r="BE51" s="47"/>
      <c r="BF51" s="47"/>
      <c r="BG51" s="49">
        <f>MIN(BG5:BG45)</f>
        <v>10</v>
      </c>
      <c r="BH51" s="47">
        <f>MIN(BH5:BH45)</f>
        <v>0</v>
      </c>
      <c r="BI51" s="47">
        <f>MIN(BI5:BI45)</f>
        <v>0</v>
      </c>
      <c r="BJ51" s="47"/>
      <c r="BK51" s="47"/>
      <c r="BL51" s="47"/>
      <c r="BM51" s="47"/>
      <c r="BN51" s="47">
        <f>MIN(BN5:BN45)</f>
        <v>0</v>
      </c>
      <c r="BO51" s="47"/>
      <c r="BP51" s="47"/>
      <c r="BQ51" s="47">
        <f>MIN(BQ5:BQ45)</f>
        <v>0</v>
      </c>
      <c r="BR51" s="49">
        <f>MIN(BR5:BR45)</f>
        <v>10</v>
      </c>
      <c r="BS51" s="47">
        <f>MIN(BS5:BS45)</f>
        <v>0</v>
      </c>
      <c r="BT51" s="47">
        <f>MIN(BT5:BT45)</f>
        <v>0</v>
      </c>
      <c r="BU51" s="47">
        <f>MIN(BU5:BU45)</f>
        <v>0</v>
      </c>
      <c r="BV51" s="47"/>
      <c r="BW51" s="47"/>
      <c r="BX51" s="47"/>
      <c r="BY51" s="47"/>
      <c r="BZ51" s="47"/>
      <c r="CA51" s="47"/>
      <c r="CB51" s="47">
        <f>MIN(CB5:CB45)</f>
        <v>0</v>
      </c>
      <c r="CC51" s="49">
        <f>MIN(CC5:CC45)</f>
        <v>0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COUNTIF(N5:N45,"&gt;=55")</f>
        <v>38</v>
      </c>
      <c r="O52" s="50">
        <f>COUNTIF(O5:O45,"&gt;=55")</f>
        <v>23</v>
      </c>
      <c r="P52" s="50">
        <f>COUNTIF(P5:P45,"&gt;=55")</f>
        <v>38</v>
      </c>
      <c r="Q52" s="50">
        <f>COUNTIF(Q5:Q45,"&gt;=55")</f>
        <v>38</v>
      </c>
      <c r="R52" s="33">
        <f>BG52</f>
        <v>38</v>
      </c>
      <c r="S52" s="50">
        <f>COUNTIF(S5:S45,"&gt;=55")</f>
        <v>38</v>
      </c>
      <c r="T52" s="33">
        <f>CC52</f>
        <v>34</v>
      </c>
      <c r="U52" s="50">
        <f t="shared" ref="U52:AL52" si="28">COUNTIF(U5:U45,"&gt;=55")</f>
        <v>3</v>
      </c>
      <c r="V52" s="50">
        <f t="shared" si="28"/>
        <v>38</v>
      </c>
      <c r="W52" s="50">
        <f t="shared" si="28"/>
        <v>0</v>
      </c>
      <c r="X52" s="50">
        <f t="shared" si="28"/>
        <v>0</v>
      </c>
      <c r="Y52" s="50">
        <f t="shared" si="28"/>
        <v>27</v>
      </c>
      <c r="Z52" s="50">
        <f t="shared" si="28"/>
        <v>38</v>
      </c>
      <c r="AA52" s="50">
        <f t="shared" si="28"/>
        <v>0</v>
      </c>
      <c r="AB52" s="50">
        <f t="shared" si="28"/>
        <v>18</v>
      </c>
      <c r="AC52" s="50">
        <f t="shared" si="28"/>
        <v>0</v>
      </c>
      <c r="AD52" s="50">
        <f t="shared" si="28"/>
        <v>23</v>
      </c>
      <c r="AE52" s="50">
        <f t="shared" si="28"/>
        <v>0</v>
      </c>
      <c r="AF52" s="50">
        <f t="shared" si="28"/>
        <v>0</v>
      </c>
      <c r="AG52" s="50">
        <f t="shared" si="28"/>
        <v>0</v>
      </c>
      <c r="AH52" s="50">
        <f t="shared" si="28"/>
        <v>3</v>
      </c>
      <c r="AI52" s="50">
        <f t="shared" si="28"/>
        <v>36</v>
      </c>
      <c r="AJ52" s="50">
        <f t="shared" si="28"/>
        <v>38</v>
      </c>
      <c r="AK52" s="50">
        <f t="shared" si="28"/>
        <v>31</v>
      </c>
      <c r="AL52" s="50">
        <f t="shared" si="28"/>
        <v>25</v>
      </c>
      <c r="AM52" s="50"/>
      <c r="AN52" s="50"/>
      <c r="AO52" s="50"/>
      <c r="AP52" s="50"/>
      <c r="AQ52" s="50"/>
      <c r="AR52" s="50"/>
      <c r="AS52" s="50"/>
      <c r="AT52" s="47">
        <f>COUNTIF(AT5:AT45,"&gt;=55")</f>
        <v>38</v>
      </c>
      <c r="AU52" s="50">
        <f>COUNTIF(AU5:AU45,"&gt;=55")</f>
        <v>34</v>
      </c>
      <c r="AV52" s="50">
        <f>COUNTIF(AV5:AV45,"&gt;=55")</f>
        <v>34</v>
      </c>
      <c r="AW52" s="50"/>
      <c r="AX52" s="50"/>
      <c r="AY52" s="50"/>
      <c r="AZ52" s="50"/>
      <c r="BA52" s="50">
        <f>COUNTIF(BA5:BA45,"&gt;=55")</f>
        <v>35</v>
      </c>
      <c r="BB52" s="50"/>
      <c r="BC52" s="50"/>
      <c r="BD52" s="50">
        <f>COUNTIF(BD5:BD45,"&gt;=55")</f>
        <v>38</v>
      </c>
      <c r="BE52" s="50"/>
      <c r="BF52" s="50"/>
      <c r="BG52" s="49">
        <f>COUNTIF(BG5:BG45,"&gt;=55")</f>
        <v>38</v>
      </c>
      <c r="BH52" s="50">
        <f>COUNTIF(BH5:BH45,"&gt;=55")</f>
        <v>39</v>
      </c>
      <c r="BI52" s="50">
        <f>COUNTIF(BI5:BI45,"&gt;=55")</f>
        <v>37</v>
      </c>
      <c r="BJ52" s="50"/>
      <c r="BK52" s="50"/>
      <c r="BL52" s="50"/>
      <c r="BM52" s="50"/>
      <c r="BN52" s="50">
        <f>COUNTIF(BN5:BN45,"&gt;=55")</f>
        <v>33</v>
      </c>
      <c r="BO52" s="50"/>
      <c r="BP52" s="50"/>
      <c r="BQ52" s="50">
        <f>COUNTIF(BQ5:BQ45,"&gt;=55")</f>
        <v>32</v>
      </c>
      <c r="BR52" s="49">
        <f>COUNTIF(BR5:BR45,"&gt;=55")</f>
        <v>38</v>
      </c>
      <c r="BS52" s="50">
        <f>COUNTIF(BS5:BS45,"&gt;=55")</f>
        <v>35</v>
      </c>
      <c r="BT52" s="50">
        <f>COUNTIF(BT5:BT45,"&gt;=55")</f>
        <v>35</v>
      </c>
      <c r="BU52" s="50">
        <f>COUNTIF(BU5:BU45,"&gt;=55")</f>
        <v>34</v>
      </c>
      <c r="BV52" s="50"/>
      <c r="BW52" s="50"/>
      <c r="BX52" s="50"/>
      <c r="BY52" s="50"/>
      <c r="BZ52" s="50"/>
      <c r="CA52" s="50"/>
      <c r="CB52" s="50">
        <f>COUNTIF(CB5:CB45,"&gt;=55")</f>
        <v>0</v>
      </c>
      <c r="CC52" s="49">
        <f>COUNTIF(CC5:CC45,"&gt;=55")</f>
        <v>34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3</v>
      </c>
      <c r="O53" s="50">
        <f>+$J$54-O52</f>
        <v>18</v>
      </c>
      <c r="P53" s="50">
        <f>+$J$54-P52</f>
        <v>3</v>
      </c>
      <c r="Q53" s="50">
        <f>+$J$54-Q52</f>
        <v>3</v>
      </c>
      <c r="R53" s="33">
        <f>BG53</f>
        <v>3</v>
      </c>
      <c r="S53" s="50">
        <f>+$J$54-S52</f>
        <v>3</v>
      </c>
      <c r="T53" s="33">
        <f>CC53</f>
        <v>7</v>
      </c>
      <c r="U53" s="50">
        <f t="shared" ref="U53:AL53" si="29">+$J$54-U52</f>
        <v>38</v>
      </c>
      <c r="V53" s="50">
        <f t="shared" si="29"/>
        <v>3</v>
      </c>
      <c r="W53" s="50">
        <f t="shared" si="29"/>
        <v>41</v>
      </c>
      <c r="X53" s="50">
        <f t="shared" si="29"/>
        <v>41</v>
      </c>
      <c r="Y53" s="50">
        <f t="shared" si="29"/>
        <v>14</v>
      </c>
      <c r="Z53" s="50">
        <f t="shared" si="29"/>
        <v>3</v>
      </c>
      <c r="AA53" s="50">
        <f t="shared" si="29"/>
        <v>41</v>
      </c>
      <c r="AB53" s="50">
        <f t="shared" si="29"/>
        <v>23</v>
      </c>
      <c r="AC53" s="50">
        <f t="shared" si="29"/>
        <v>41</v>
      </c>
      <c r="AD53" s="50">
        <f t="shared" si="29"/>
        <v>18</v>
      </c>
      <c r="AE53" s="50">
        <f t="shared" si="29"/>
        <v>41</v>
      </c>
      <c r="AF53" s="50">
        <f t="shared" si="29"/>
        <v>41</v>
      </c>
      <c r="AG53" s="50">
        <f t="shared" si="29"/>
        <v>41</v>
      </c>
      <c r="AH53" s="50">
        <f t="shared" si="29"/>
        <v>38</v>
      </c>
      <c r="AI53" s="50">
        <f t="shared" si="29"/>
        <v>5</v>
      </c>
      <c r="AJ53" s="50">
        <f t="shared" si="29"/>
        <v>3</v>
      </c>
      <c r="AK53" s="50">
        <f t="shared" si="29"/>
        <v>10</v>
      </c>
      <c r="AL53" s="50">
        <f t="shared" si="29"/>
        <v>16</v>
      </c>
      <c r="AM53" s="50"/>
      <c r="AN53" s="50"/>
      <c r="AO53" s="50"/>
      <c r="AP53" s="50"/>
      <c r="AQ53" s="50"/>
      <c r="AR53" s="50"/>
      <c r="AS53" s="50"/>
      <c r="AT53" s="47">
        <f>+$J$54-AT52</f>
        <v>3</v>
      </c>
      <c r="AU53" s="50">
        <f>+$J$54-AU52</f>
        <v>7</v>
      </c>
      <c r="AV53" s="50">
        <f>+$J$54-AV52</f>
        <v>7</v>
      </c>
      <c r="AW53" s="50"/>
      <c r="AX53" s="50"/>
      <c r="AY53" s="50"/>
      <c r="AZ53" s="50"/>
      <c r="BA53" s="50">
        <f>+$J$54-BA52</f>
        <v>6</v>
      </c>
      <c r="BB53" s="50"/>
      <c r="BC53" s="50"/>
      <c r="BD53" s="50">
        <f>+$J$54-BD52</f>
        <v>3</v>
      </c>
      <c r="BE53" s="50"/>
      <c r="BF53" s="50"/>
      <c r="BG53" s="49">
        <f>+$J$54-BG52</f>
        <v>3</v>
      </c>
      <c r="BH53" s="50">
        <f>+$J$54-BH52</f>
        <v>2</v>
      </c>
      <c r="BI53" s="50">
        <f>+$J$54-BI52</f>
        <v>4</v>
      </c>
      <c r="BJ53" s="50"/>
      <c r="BK53" s="50"/>
      <c r="BL53" s="50"/>
      <c r="BM53" s="50"/>
      <c r="BN53" s="50">
        <f>+$J$54-BN52</f>
        <v>8</v>
      </c>
      <c r="BO53" s="50"/>
      <c r="BP53" s="50"/>
      <c r="BQ53" s="50">
        <f>+$J$54-BQ52</f>
        <v>9</v>
      </c>
      <c r="BR53" s="49">
        <f>+$J$54-BR52</f>
        <v>3</v>
      </c>
      <c r="BS53" s="50">
        <f>+$J$54-BS52</f>
        <v>6</v>
      </c>
      <c r="BT53" s="50">
        <f>+$J$54-BT52</f>
        <v>6</v>
      </c>
      <c r="BU53" s="50">
        <f>+$J$54-BU52</f>
        <v>7</v>
      </c>
      <c r="BV53" s="50"/>
      <c r="BW53" s="50"/>
      <c r="BX53" s="50"/>
      <c r="BY53" s="50"/>
      <c r="BZ53" s="50"/>
      <c r="CA53" s="50"/>
      <c r="CB53" s="50">
        <f>+$J$54-CB52</f>
        <v>41</v>
      </c>
      <c r="CC53" s="49">
        <f>+$J$54-CC52</f>
        <v>7</v>
      </c>
    </row>
    <row r="54" spans="1:81" ht="15.75" customHeight="1" x14ac:dyDescent="0.15">
      <c r="I54" s="4" t="s">
        <v>44</v>
      </c>
      <c r="J54" s="4">
        <f>COUNTA(J5:J45)</f>
        <v>41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Q49 R5:R53 S5:S49 T5:T53 U5:V49 W46:Y49 Z5:Z49 AA46:AC49 AD5:AD49 AE38:AE49 AF46:AG49 AH5:AH49 AI46:AS49 AT5:BG49 BH46:BQ49 BR5:CC49">
    <cfRule type="cellIs" dxfId="101" priority="1" operator="lessThan">
      <formula>54.5</formula>
    </cfRule>
  </conditionalFormatting>
  <conditionalFormatting sqref="Z5:Z45 AD5:AD45 AE38:AE45 AH5:BQ45 BS5:CB45">
    <cfRule type="containsText" dxfId="100" priority="2" operator="containsText" text="A">
      <formula>NOT(ISERROR(SEARCH(("A"),(Z5))))</formula>
    </cfRule>
  </conditionalFormatting>
  <conditionalFormatting sqref="BG50:BG53 BR50:CC53">
    <cfRule type="cellIs" dxfId="99" priority="3" operator="lessThan">
      <formula>54.5</formula>
    </cfRule>
  </conditionalFormatting>
  <conditionalFormatting sqref="BG51 BR51:CC51">
    <cfRule type="cellIs" dxfId="98" priority="4" operator="lessThan">
      <formula>54.5</formula>
    </cfRule>
  </conditionalFormatting>
  <conditionalFormatting sqref="BG52 BR52:CC52">
    <cfRule type="cellIs" dxfId="97" priority="5" operator="lessThan">
      <formula>54.5</formula>
    </cfRule>
  </conditionalFormatting>
  <conditionalFormatting sqref="BG53 BR53:CC53">
    <cfRule type="cellIs" dxfId="96" priority="6" operator="lessThan">
      <formula>54.5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19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31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2</v>
      </c>
      <c r="L5" s="32" t="s">
        <v>9</v>
      </c>
      <c r="M5" s="32">
        <v>452</v>
      </c>
      <c r="N5" s="33">
        <f t="shared" ref="N5:N20" si="0">Z5</f>
        <v>94</v>
      </c>
      <c r="O5" s="33">
        <f t="shared" ref="O5:O20" si="1">AD5</f>
        <v>100</v>
      </c>
      <c r="P5" s="33">
        <f t="shared" ref="P5:P20" si="2">IF(AH5="",0.5*N5+0.5*O5,(SUM(N5,O5,AH5)-MIN(N5,O5))/2)</f>
        <v>100</v>
      </c>
      <c r="Q5" s="33">
        <f t="shared" ref="Q5:Q20" si="3">AT5</f>
        <v>69.25</v>
      </c>
      <c r="R5" s="33">
        <f t="shared" ref="R5:R20" si="4">BG5</f>
        <v>20</v>
      </c>
      <c r="S5" s="33">
        <f t="shared" ref="S5:S20" si="5">BR5</f>
        <v>74.5</v>
      </c>
      <c r="T5" s="33">
        <f t="shared" ref="T5:T20" si="6">CC5</f>
        <v>0</v>
      </c>
      <c r="U5" s="34">
        <f t="shared" ref="U5:U20" si="7">AH5</f>
        <v>100</v>
      </c>
      <c r="V5" s="35">
        <f t="shared" ref="V5:V20" si="8">IF(P5&gt;=55,P5*0.5+0.2*Q5+0.05*R5+0.2*S5+0.05*T5,P5)</f>
        <v>79.75</v>
      </c>
      <c r="W5" s="33">
        <v>14</v>
      </c>
      <c r="X5" s="36">
        <v>20</v>
      </c>
      <c r="Y5" s="36">
        <v>60</v>
      </c>
      <c r="Z5" s="37">
        <f t="shared" ref="Z5:Z20" si="9">SUM(W5:Y5)</f>
        <v>94</v>
      </c>
      <c r="AA5" s="36">
        <v>30</v>
      </c>
      <c r="AB5" s="36">
        <v>70</v>
      </c>
      <c r="AC5" s="33">
        <v>0</v>
      </c>
      <c r="AD5" s="37">
        <f t="shared" ref="AD5:AD13" si="10">SUM(AA5:AC5)</f>
        <v>100</v>
      </c>
      <c r="AE5" s="36">
        <v>40</v>
      </c>
      <c r="AF5" s="36">
        <v>60</v>
      </c>
      <c r="AG5" s="36"/>
      <c r="AH5" s="37">
        <v>100</v>
      </c>
      <c r="AI5" s="55">
        <v>50</v>
      </c>
      <c r="AJ5" s="56"/>
      <c r="AK5" s="55">
        <v>100</v>
      </c>
      <c r="AL5" s="56"/>
      <c r="AM5" s="55">
        <v>60</v>
      </c>
      <c r="AN5" s="55">
        <v>17</v>
      </c>
      <c r="AO5" s="56"/>
      <c r="AP5" s="55">
        <v>100</v>
      </c>
      <c r="AQ5" s="56"/>
      <c r="AR5" s="38"/>
      <c r="AS5" s="38"/>
      <c r="AT5" s="105">
        <f t="shared" ref="AT5:AT20" si="11">AVERAGE(AJ5:AR5)</f>
        <v>69.25</v>
      </c>
      <c r="AU5" s="38">
        <v>100</v>
      </c>
      <c r="AV5" s="38">
        <v>0</v>
      </c>
      <c r="AW5" s="38">
        <v>100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/>
      <c r="BF5" s="38"/>
      <c r="BG5" s="38">
        <f t="shared" ref="BG5:BG20" si="12">AVERAGE(AU5:BD5)</f>
        <v>20</v>
      </c>
      <c r="BH5" s="40">
        <v>0</v>
      </c>
      <c r="BI5" s="41">
        <v>100</v>
      </c>
      <c r="BJ5" s="41">
        <v>100</v>
      </c>
      <c r="BK5" s="41">
        <v>65</v>
      </c>
      <c r="BL5" s="41">
        <v>100</v>
      </c>
      <c r="BM5" s="41">
        <v>100</v>
      </c>
      <c r="BN5" s="41">
        <v>85</v>
      </c>
      <c r="BO5" s="41">
        <v>0</v>
      </c>
      <c r="BP5" s="41">
        <v>100</v>
      </c>
      <c r="BQ5" s="41">
        <v>95</v>
      </c>
      <c r="BR5" s="106">
        <f t="shared" ref="BR5:BR20" si="13">AVERAGE(BH5:BQ5)</f>
        <v>74.5</v>
      </c>
      <c r="BS5" s="42">
        <v>0</v>
      </c>
      <c r="BT5" s="42">
        <v>0</v>
      </c>
      <c r="BU5" s="42">
        <v>0</v>
      </c>
      <c r="BV5" s="38">
        <v>0</v>
      </c>
      <c r="BW5" s="38">
        <v>0</v>
      </c>
      <c r="BX5" s="38">
        <v>0</v>
      </c>
      <c r="BY5" s="38">
        <v>0</v>
      </c>
      <c r="BZ5" s="38">
        <v>0</v>
      </c>
      <c r="CA5" s="38"/>
      <c r="CB5" s="38"/>
      <c r="CC5" s="37">
        <f t="shared" ref="CC5:CC20" si="14">AVERAGE(BS5:CB5)</f>
        <v>0</v>
      </c>
    </row>
    <row r="6" spans="1:81" ht="15.75" customHeight="1" x14ac:dyDescent="0.2">
      <c r="A6" s="4" t="s">
        <v>9</v>
      </c>
      <c r="B6" s="29" t="s">
        <v>9</v>
      </c>
      <c r="C6" s="30"/>
      <c r="D6" s="43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2</v>
      </c>
      <c r="L6" s="44" t="s">
        <v>9</v>
      </c>
      <c r="M6" s="44">
        <v>314</v>
      </c>
      <c r="N6" s="33">
        <f t="shared" si="0"/>
        <v>96</v>
      </c>
      <c r="O6" s="33">
        <f t="shared" si="1"/>
        <v>70</v>
      </c>
      <c r="P6" s="33">
        <f t="shared" si="2"/>
        <v>83</v>
      </c>
      <c r="Q6" s="33">
        <f t="shared" si="3"/>
        <v>69.625</v>
      </c>
      <c r="R6" s="33">
        <f t="shared" si="4"/>
        <v>90</v>
      </c>
      <c r="S6" s="33">
        <f t="shared" si="5"/>
        <v>80.5</v>
      </c>
      <c r="T6" s="33">
        <f t="shared" si="6"/>
        <v>87.5</v>
      </c>
      <c r="U6" s="34">
        <f t="shared" si="7"/>
        <v>0</v>
      </c>
      <c r="V6" s="35">
        <f t="shared" si="8"/>
        <v>80.400000000000006</v>
      </c>
      <c r="W6" s="33">
        <v>16</v>
      </c>
      <c r="X6" s="36">
        <v>20</v>
      </c>
      <c r="Y6" s="36">
        <v>60</v>
      </c>
      <c r="Z6" s="37">
        <f t="shared" si="9"/>
        <v>96</v>
      </c>
      <c r="AA6" s="36">
        <v>30</v>
      </c>
      <c r="AB6" s="36">
        <v>40</v>
      </c>
      <c r="AC6" s="33">
        <v>0</v>
      </c>
      <c r="AD6" s="37">
        <f t="shared" si="10"/>
        <v>70</v>
      </c>
      <c r="AE6" s="36"/>
      <c r="AF6" s="36"/>
      <c r="AG6" s="36"/>
      <c r="AH6" s="37"/>
      <c r="AI6" s="55">
        <v>50</v>
      </c>
      <c r="AJ6" s="79">
        <v>100</v>
      </c>
      <c r="AK6" s="79">
        <v>100</v>
      </c>
      <c r="AL6" s="79">
        <v>67</v>
      </c>
      <c r="AM6" s="79">
        <v>90</v>
      </c>
      <c r="AN6" s="79">
        <v>100</v>
      </c>
      <c r="AO6" s="79">
        <v>0</v>
      </c>
      <c r="AP6" s="79">
        <v>100</v>
      </c>
      <c r="AQ6" s="55">
        <v>0</v>
      </c>
      <c r="AR6" s="38"/>
      <c r="AS6" s="38"/>
      <c r="AT6" s="106">
        <f t="shared" si="11"/>
        <v>69.625</v>
      </c>
      <c r="AU6" s="38">
        <v>100</v>
      </c>
      <c r="AV6" s="38">
        <v>100</v>
      </c>
      <c r="AW6" s="38">
        <v>100</v>
      </c>
      <c r="AX6" s="38">
        <v>100</v>
      </c>
      <c r="AY6" s="38">
        <v>100</v>
      </c>
      <c r="AZ6" s="38">
        <v>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/>
      <c r="BG6" s="38">
        <f t="shared" si="12"/>
        <v>90</v>
      </c>
      <c r="BH6" s="41">
        <v>50</v>
      </c>
      <c r="BI6" s="41">
        <v>100</v>
      </c>
      <c r="BJ6" s="41">
        <v>100</v>
      </c>
      <c r="BK6" s="41">
        <v>65</v>
      </c>
      <c r="BL6" s="41">
        <v>100</v>
      </c>
      <c r="BM6" s="41">
        <v>80</v>
      </c>
      <c r="BN6" s="41">
        <v>50</v>
      </c>
      <c r="BO6" s="41">
        <v>100</v>
      </c>
      <c r="BP6" s="41">
        <v>100</v>
      </c>
      <c r="BQ6" s="41">
        <v>60</v>
      </c>
      <c r="BR6" s="106">
        <f t="shared" si="13"/>
        <v>80.5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0</v>
      </c>
      <c r="BY6" s="38">
        <v>100</v>
      </c>
      <c r="BZ6" s="38">
        <v>100</v>
      </c>
      <c r="CA6" s="38"/>
      <c r="CB6" s="38"/>
      <c r="CC6" s="37">
        <f t="shared" si="14"/>
        <v>87.5</v>
      </c>
    </row>
    <row r="7" spans="1:81" ht="15.75" customHeight="1" x14ac:dyDescent="0.2">
      <c r="A7" s="4" t="s">
        <v>9</v>
      </c>
      <c r="B7" s="29" t="s">
        <v>9</v>
      </c>
      <c r="C7" s="30"/>
      <c r="D7" s="43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2</v>
      </c>
      <c r="L7" s="44" t="s">
        <v>9</v>
      </c>
      <c r="M7" s="44"/>
      <c r="N7" s="33">
        <f t="shared" si="0"/>
        <v>0</v>
      </c>
      <c r="O7" s="33">
        <f t="shared" si="1"/>
        <v>0</v>
      </c>
      <c r="P7" s="33">
        <f t="shared" si="2"/>
        <v>0</v>
      </c>
      <c r="Q7" s="33" t="e">
        <f t="shared" si="3"/>
        <v>#DIV/0!</v>
      </c>
      <c r="R7" s="33">
        <f t="shared" si="4"/>
        <v>0</v>
      </c>
      <c r="S7" s="33">
        <f t="shared" si="5"/>
        <v>16</v>
      </c>
      <c r="T7" s="33">
        <f t="shared" si="6"/>
        <v>12.5</v>
      </c>
      <c r="U7" s="34">
        <f t="shared" si="7"/>
        <v>0</v>
      </c>
      <c r="V7" s="35">
        <f t="shared" si="8"/>
        <v>0</v>
      </c>
      <c r="W7" s="33">
        <v>0</v>
      </c>
      <c r="X7" s="36">
        <v>0</v>
      </c>
      <c r="Y7" s="36">
        <v>0</v>
      </c>
      <c r="Z7" s="37">
        <f t="shared" si="9"/>
        <v>0</v>
      </c>
      <c r="AA7" s="36">
        <v>0</v>
      </c>
      <c r="AB7" s="36">
        <v>0</v>
      </c>
      <c r="AC7" s="33">
        <v>0</v>
      </c>
      <c r="AD7" s="37">
        <f t="shared" si="10"/>
        <v>0</v>
      </c>
      <c r="AE7" s="36"/>
      <c r="AF7" s="36"/>
      <c r="AG7" s="36"/>
      <c r="AH7" s="37"/>
      <c r="AI7" s="56"/>
      <c r="AJ7" s="81"/>
      <c r="AK7" s="81"/>
      <c r="AL7" s="81"/>
      <c r="AM7" s="81"/>
      <c r="AN7" s="81"/>
      <c r="AO7" s="81"/>
      <c r="AP7" s="81"/>
      <c r="AQ7" s="56"/>
      <c r="AR7" s="38"/>
      <c r="AS7" s="38"/>
      <c r="AT7" s="107" t="e">
        <f t="shared" si="11"/>
        <v>#DIV/0!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/>
      <c r="BF7" s="38"/>
      <c r="BG7" s="38">
        <f t="shared" si="12"/>
        <v>0</v>
      </c>
      <c r="BH7" s="41">
        <v>0</v>
      </c>
      <c r="BI7" s="41">
        <v>0</v>
      </c>
      <c r="BJ7" s="41">
        <v>100</v>
      </c>
      <c r="BK7" s="41">
        <v>60</v>
      </c>
      <c r="BL7" s="41">
        <v>0</v>
      </c>
      <c r="BM7" s="41">
        <v>0</v>
      </c>
      <c r="BN7" s="41">
        <v>0</v>
      </c>
      <c r="BO7" s="41">
        <v>0</v>
      </c>
      <c r="BP7" s="41">
        <v>0</v>
      </c>
      <c r="BQ7" s="41">
        <v>0</v>
      </c>
      <c r="BR7" s="106">
        <f t="shared" si="13"/>
        <v>16</v>
      </c>
      <c r="BS7" s="42">
        <v>0</v>
      </c>
      <c r="BT7" s="42">
        <v>0</v>
      </c>
      <c r="BU7" s="42">
        <v>0</v>
      </c>
      <c r="BV7" s="38">
        <v>0</v>
      </c>
      <c r="BW7" s="38">
        <v>100</v>
      </c>
      <c r="BX7" s="38">
        <v>0</v>
      </c>
      <c r="BY7" s="38">
        <v>0</v>
      </c>
      <c r="BZ7" s="38">
        <v>0</v>
      </c>
      <c r="CA7" s="38"/>
      <c r="CB7" s="38"/>
      <c r="CC7" s="37">
        <f t="shared" si="14"/>
        <v>12.5</v>
      </c>
    </row>
    <row r="8" spans="1:81" ht="15.75" customHeight="1" x14ac:dyDescent="0.2">
      <c r="A8" s="4" t="s">
        <v>9</v>
      </c>
      <c r="B8" s="29" t="s">
        <v>9</v>
      </c>
      <c r="C8" s="30"/>
      <c r="D8" s="43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3</v>
      </c>
      <c r="L8" s="44" t="s">
        <v>9</v>
      </c>
      <c r="M8" s="44">
        <v>497</v>
      </c>
      <c r="N8" s="33">
        <f t="shared" si="0"/>
        <v>90</v>
      </c>
      <c r="O8" s="33">
        <f t="shared" si="1"/>
        <v>30</v>
      </c>
      <c r="P8" s="33">
        <f t="shared" si="2"/>
        <v>60</v>
      </c>
      <c r="Q8" s="33">
        <f t="shared" si="3"/>
        <v>71.857142857142861</v>
      </c>
      <c r="R8" s="33">
        <f t="shared" si="4"/>
        <v>80</v>
      </c>
      <c r="S8" s="33">
        <f t="shared" si="5"/>
        <v>38.5</v>
      </c>
      <c r="T8" s="33">
        <f t="shared" si="6"/>
        <v>50</v>
      </c>
      <c r="U8" s="34">
        <f t="shared" si="7"/>
        <v>0</v>
      </c>
      <c r="V8" s="35">
        <f t="shared" si="8"/>
        <v>58.571428571428577</v>
      </c>
      <c r="W8" s="33">
        <v>14</v>
      </c>
      <c r="X8" s="36">
        <v>20</v>
      </c>
      <c r="Y8" s="36">
        <v>56</v>
      </c>
      <c r="Z8" s="37">
        <f t="shared" si="9"/>
        <v>90</v>
      </c>
      <c r="AA8" s="36">
        <v>30</v>
      </c>
      <c r="AB8" s="36">
        <v>0</v>
      </c>
      <c r="AC8" s="33">
        <v>0</v>
      </c>
      <c r="AD8" s="37">
        <f t="shared" si="10"/>
        <v>30</v>
      </c>
      <c r="AE8" s="36"/>
      <c r="AF8" s="36"/>
      <c r="AG8" s="36"/>
      <c r="AH8" s="37"/>
      <c r="AI8" s="55">
        <v>50</v>
      </c>
      <c r="AJ8" s="79">
        <v>0</v>
      </c>
      <c r="AK8" s="79">
        <v>100</v>
      </c>
      <c r="AL8" s="79">
        <v>50</v>
      </c>
      <c r="AM8" s="79">
        <v>70</v>
      </c>
      <c r="AN8" s="79">
        <v>83</v>
      </c>
      <c r="AO8" s="79">
        <v>100</v>
      </c>
      <c r="AP8" s="81"/>
      <c r="AQ8" s="55">
        <v>100</v>
      </c>
      <c r="AR8" s="38"/>
      <c r="AS8" s="38"/>
      <c r="AT8" s="106">
        <f t="shared" si="11"/>
        <v>71.857142857142861</v>
      </c>
      <c r="AU8" s="38">
        <v>100</v>
      </c>
      <c r="AV8" s="38">
        <v>100</v>
      </c>
      <c r="AW8" s="38">
        <v>0</v>
      </c>
      <c r="AX8" s="38">
        <v>0</v>
      </c>
      <c r="AY8" s="38">
        <v>100</v>
      </c>
      <c r="AZ8" s="38">
        <v>100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8"/>
      <c r="BG8" s="38">
        <f t="shared" si="12"/>
        <v>80</v>
      </c>
      <c r="BH8" s="41">
        <v>80</v>
      </c>
      <c r="BI8" s="41">
        <v>0</v>
      </c>
      <c r="BJ8" s="41">
        <v>50</v>
      </c>
      <c r="BK8" s="41">
        <v>0</v>
      </c>
      <c r="BL8" s="41">
        <v>0</v>
      </c>
      <c r="BM8" s="41">
        <v>80</v>
      </c>
      <c r="BN8" s="41">
        <v>0</v>
      </c>
      <c r="BO8" s="41">
        <v>0</v>
      </c>
      <c r="BP8" s="41">
        <v>80</v>
      </c>
      <c r="BQ8" s="41">
        <v>95</v>
      </c>
      <c r="BR8" s="106">
        <f t="shared" si="13"/>
        <v>38.5</v>
      </c>
      <c r="BS8" s="42">
        <v>100</v>
      </c>
      <c r="BT8" s="42">
        <v>100</v>
      </c>
      <c r="BU8" s="42">
        <v>0</v>
      </c>
      <c r="BV8" s="38">
        <v>100</v>
      </c>
      <c r="BW8" s="38">
        <v>100</v>
      </c>
      <c r="BX8" s="38">
        <v>0</v>
      </c>
      <c r="BY8" s="38">
        <v>0</v>
      </c>
      <c r="BZ8" s="38">
        <v>0</v>
      </c>
      <c r="CA8" s="38"/>
      <c r="CB8" s="38"/>
      <c r="CC8" s="37">
        <f t="shared" si="14"/>
        <v>50</v>
      </c>
    </row>
    <row r="9" spans="1:81" ht="15.75" customHeight="1" x14ac:dyDescent="0.2">
      <c r="A9" s="4" t="s">
        <v>9</v>
      </c>
      <c r="B9" s="29" t="s">
        <v>9</v>
      </c>
      <c r="C9" s="30"/>
      <c r="D9" s="43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2</v>
      </c>
      <c r="L9" s="44" t="s">
        <v>9</v>
      </c>
      <c r="M9" s="44"/>
      <c r="N9" s="33">
        <f t="shared" si="0"/>
        <v>100</v>
      </c>
      <c r="O9" s="33">
        <f t="shared" si="1"/>
        <v>100</v>
      </c>
      <c r="P9" s="33">
        <f t="shared" si="2"/>
        <v>100</v>
      </c>
      <c r="Q9" s="33">
        <f t="shared" si="3"/>
        <v>100</v>
      </c>
      <c r="R9" s="33">
        <f t="shared" si="4"/>
        <v>40</v>
      </c>
      <c r="S9" s="33">
        <f t="shared" si="5"/>
        <v>99</v>
      </c>
      <c r="T9" s="33">
        <f t="shared" si="6"/>
        <v>87.5</v>
      </c>
      <c r="U9" s="34">
        <f t="shared" si="7"/>
        <v>0</v>
      </c>
      <c r="V9" s="35">
        <f t="shared" si="8"/>
        <v>96.174999999999997</v>
      </c>
      <c r="W9" s="33">
        <v>20</v>
      </c>
      <c r="X9" s="36">
        <v>20</v>
      </c>
      <c r="Y9" s="36">
        <v>60</v>
      </c>
      <c r="Z9" s="37">
        <f t="shared" si="9"/>
        <v>100</v>
      </c>
      <c r="AA9" s="36">
        <v>30</v>
      </c>
      <c r="AB9" s="36">
        <v>70</v>
      </c>
      <c r="AC9" s="33">
        <v>0</v>
      </c>
      <c r="AD9" s="37">
        <f t="shared" si="10"/>
        <v>100</v>
      </c>
      <c r="AE9" s="36"/>
      <c r="AF9" s="36"/>
      <c r="AG9" s="36"/>
      <c r="AH9" s="37"/>
      <c r="AI9" s="55">
        <v>100</v>
      </c>
      <c r="AJ9" s="79">
        <v>100</v>
      </c>
      <c r="AK9" s="79">
        <v>100</v>
      </c>
      <c r="AL9" s="79">
        <v>100</v>
      </c>
      <c r="AM9" s="79">
        <v>100</v>
      </c>
      <c r="AN9" s="79">
        <v>100</v>
      </c>
      <c r="AO9" s="79">
        <v>100</v>
      </c>
      <c r="AP9" s="79">
        <v>100</v>
      </c>
      <c r="AQ9" s="55">
        <v>100</v>
      </c>
      <c r="AR9" s="38"/>
      <c r="AS9" s="38"/>
      <c r="AT9" s="106">
        <f t="shared" si="11"/>
        <v>100</v>
      </c>
      <c r="AU9" s="38">
        <v>0</v>
      </c>
      <c r="AV9" s="38">
        <v>0</v>
      </c>
      <c r="AW9" s="38">
        <v>0</v>
      </c>
      <c r="AX9" s="38">
        <v>0</v>
      </c>
      <c r="AY9" s="38">
        <v>100</v>
      </c>
      <c r="AZ9" s="38">
        <v>0</v>
      </c>
      <c r="BA9" s="38">
        <v>0</v>
      </c>
      <c r="BB9" s="38">
        <v>100</v>
      </c>
      <c r="BC9" s="38">
        <v>100</v>
      </c>
      <c r="BD9" s="38">
        <v>100</v>
      </c>
      <c r="BE9" s="38"/>
      <c r="BF9" s="38"/>
      <c r="BG9" s="38">
        <f t="shared" si="12"/>
        <v>40</v>
      </c>
      <c r="BH9" s="41">
        <v>100</v>
      </c>
      <c r="BI9" s="41">
        <v>100</v>
      </c>
      <c r="BJ9" s="41">
        <v>100</v>
      </c>
      <c r="BK9" s="41">
        <v>100</v>
      </c>
      <c r="BL9" s="41">
        <v>100</v>
      </c>
      <c r="BM9" s="41">
        <v>100</v>
      </c>
      <c r="BN9" s="41">
        <v>100</v>
      </c>
      <c r="BO9" s="41">
        <v>90</v>
      </c>
      <c r="BP9" s="41">
        <v>100</v>
      </c>
      <c r="BQ9" s="41">
        <v>100</v>
      </c>
      <c r="BR9" s="106">
        <f t="shared" si="13"/>
        <v>99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0</v>
      </c>
      <c r="BY9" s="38">
        <v>100</v>
      </c>
      <c r="BZ9" s="38">
        <v>100</v>
      </c>
      <c r="CA9" s="38"/>
      <c r="CB9" s="38"/>
      <c r="CC9" s="37">
        <f t="shared" si="14"/>
        <v>87.5</v>
      </c>
    </row>
    <row r="10" spans="1:81" ht="15.75" customHeight="1" x14ac:dyDescent="0.2">
      <c r="A10" s="4" t="s">
        <v>9</v>
      </c>
      <c r="B10" s="29" t="s">
        <v>9</v>
      </c>
      <c r="C10" s="30"/>
      <c r="D10" s="43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2</v>
      </c>
      <c r="L10" s="44" t="s">
        <v>9</v>
      </c>
      <c r="M10" s="44">
        <v>309</v>
      </c>
      <c r="N10" s="33">
        <f t="shared" si="0"/>
        <v>100</v>
      </c>
      <c r="O10" s="33">
        <f t="shared" si="1"/>
        <v>90</v>
      </c>
      <c r="P10" s="33">
        <f t="shared" si="2"/>
        <v>95</v>
      </c>
      <c r="Q10" s="33">
        <f t="shared" si="3"/>
        <v>97.5</v>
      </c>
      <c r="R10" s="33">
        <f t="shared" si="4"/>
        <v>90</v>
      </c>
      <c r="S10" s="33">
        <f t="shared" si="5"/>
        <v>89.5</v>
      </c>
      <c r="T10" s="33">
        <f t="shared" si="6"/>
        <v>100</v>
      </c>
      <c r="U10" s="34">
        <f t="shared" si="7"/>
        <v>0</v>
      </c>
      <c r="V10" s="35">
        <f t="shared" si="8"/>
        <v>94.4</v>
      </c>
      <c r="W10" s="33">
        <v>20</v>
      </c>
      <c r="X10" s="36">
        <v>20</v>
      </c>
      <c r="Y10" s="36">
        <v>60</v>
      </c>
      <c r="Z10" s="37">
        <f t="shared" si="9"/>
        <v>100</v>
      </c>
      <c r="AA10" s="36">
        <v>30</v>
      </c>
      <c r="AB10" s="36">
        <v>60</v>
      </c>
      <c r="AC10" s="33">
        <v>0</v>
      </c>
      <c r="AD10" s="37">
        <f t="shared" si="10"/>
        <v>90</v>
      </c>
      <c r="AE10" s="36"/>
      <c r="AF10" s="36"/>
      <c r="AG10" s="36"/>
      <c r="AH10" s="37"/>
      <c r="AI10" s="55">
        <v>100</v>
      </c>
      <c r="AJ10" s="79">
        <v>100</v>
      </c>
      <c r="AK10" s="79">
        <v>100</v>
      </c>
      <c r="AL10" s="79">
        <v>100</v>
      </c>
      <c r="AM10" s="79">
        <v>80</v>
      </c>
      <c r="AN10" s="79">
        <v>100</v>
      </c>
      <c r="AO10" s="79">
        <v>100</v>
      </c>
      <c r="AP10" s="79">
        <v>100</v>
      </c>
      <c r="AQ10" s="55">
        <v>100</v>
      </c>
      <c r="AR10" s="38"/>
      <c r="AS10" s="38"/>
      <c r="AT10" s="106">
        <f t="shared" si="11"/>
        <v>97.5</v>
      </c>
      <c r="AU10" s="38">
        <v>100</v>
      </c>
      <c r="AV10" s="38">
        <v>100</v>
      </c>
      <c r="AW10" s="38">
        <v>100</v>
      </c>
      <c r="AX10" s="38">
        <v>0</v>
      </c>
      <c r="AY10" s="38">
        <v>100</v>
      </c>
      <c r="AZ10" s="38">
        <v>100</v>
      </c>
      <c r="BA10" s="38">
        <v>100</v>
      </c>
      <c r="BB10" s="38">
        <v>100</v>
      </c>
      <c r="BC10" s="38">
        <v>100</v>
      </c>
      <c r="BD10" s="38">
        <v>100</v>
      </c>
      <c r="BE10" s="38"/>
      <c r="BF10" s="38"/>
      <c r="BG10" s="38">
        <f t="shared" si="12"/>
        <v>90</v>
      </c>
      <c r="BH10" s="41">
        <v>75</v>
      </c>
      <c r="BI10" s="41">
        <v>100</v>
      </c>
      <c r="BJ10" s="41">
        <v>90</v>
      </c>
      <c r="BK10" s="41">
        <v>100</v>
      </c>
      <c r="BL10" s="41">
        <v>90</v>
      </c>
      <c r="BM10" s="41">
        <v>80</v>
      </c>
      <c r="BN10" s="41">
        <v>100</v>
      </c>
      <c r="BO10" s="41">
        <v>75</v>
      </c>
      <c r="BP10" s="41">
        <v>95</v>
      </c>
      <c r="BQ10" s="41">
        <v>90</v>
      </c>
      <c r="BR10" s="106">
        <f t="shared" si="13"/>
        <v>89.5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100</v>
      </c>
      <c r="CA10" s="38"/>
      <c r="CB10" s="38"/>
      <c r="CC10" s="37">
        <f t="shared" si="14"/>
        <v>100</v>
      </c>
    </row>
    <row r="11" spans="1:81" ht="15.75" customHeight="1" x14ac:dyDescent="0.2">
      <c r="A11" s="4" t="s">
        <v>9</v>
      </c>
      <c r="B11" s="29" t="s">
        <v>9</v>
      </c>
      <c r="C11" s="30"/>
      <c r="D11" s="43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1</v>
      </c>
      <c r="L11" s="44" t="s">
        <v>9</v>
      </c>
      <c r="M11" s="44"/>
      <c r="N11" s="33">
        <f t="shared" si="0"/>
        <v>100</v>
      </c>
      <c r="O11" s="33">
        <f t="shared" si="1"/>
        <v>80</v>
      </c>
      <c r="P11" s="33">
        <f t="shared" si="2"/>
        <v>90</v>
      </c>
      <c r="Q11" s="33">
        <f t="shared" si="3"/>
        <v>90</v>
      </c>
      <c r="R11" s="33">
        <f t="shared" si="4"/>
        <v>80</v>
      </c>
      <c r="S11" s="33">
        <f t="shared" si="5"/>
        <v>58.5</v>
      </c>
      <c r="T11" s="33">
        <f t="shared" si="6"/>
        <v>75</v>
      </c>
      <c r="U11" s="34">
        <f t="shared" si="7"/>
        <v>0</v>
      </c>
      <c r="V11" s="35">
        <f t="shared" si="8"/>
        <v>82.45</v>
      </c>
      <c r="W11" s="33">
        <v>20</v>
      </c>
      <c r="X11" s="36">
        <v>20</v>
      </c>
      <c r="Y11" s="36">
        <v>60</v>
      </c>
      <c r="Z11" s="37">
        <f t="shared" si="9"/>
        <v>100</v>
      </c>
      <c r="AA11" s="36">
        <v>30</v>
      </c>
      <c r="AB11" s="36">
        <v>50</v>
      </c>
      <c r="AC11" s="33">
        <v>0</v>
      </c>
      <c r="AD11" s="37">
        <f t="shared" si="10"/>
        <v>80</v>
      </c>
      <c r="AE11" s="36"/>
      <c r="AF11" s="36"/>
      <c r="AG11" s="36"/>
      <c r="AH11" s="37"/>
      <c r="AI11" s="55">
        <v>50</v>
      </c>
      <c r="AJ11" s="79">
        <v>100</v>
      </c>
      <c r="AK11" s="79">
        <v>100</v>
      </c>
      <c r="AL11" s="79">
        <v>100</v>
      </c>
      <c r="AM11" s="79">
        <v>40</v>
      </c>
      <c r="AN11" s="79">
        <v>80</v>
      </c>
      <c r="AO11" s="79">
        <v>100</v>
      </c>
      <c r="AP11" s="79">
        <v>100</v>
      </c>
      <c r="AQ11" s="55">
        <v>100</v>
      </c>
      <c r="AR11" s="38"/>
      <c r="AS11" s="38"/>
      <c r="AT11" s="106">
        <f t="shared" si="11"/>
        <v>90</v>
      </c>
      <c r="AU11" s="38">
        <v>100</v>
      </c>
      <c r="AV11" s="38">
        <v>0</v>
      </c>
      <c r="AW11" s="38">
        <v>0</v>
      </c>
      <c r="AX11" s="38">
        <v>100</v>
      </c>
      <c r="AY11" s="38">
        <v>100</v>
      </c>
      <c r="AZ11" s="38">
        <v>100</v>
      </c>
      <c r="BA11" s="38">
        <v>100</v>
      </c>
      <c r="BB11" s="38">
        <v>100</v>
      </c>
      <c r="BC11" s="38">
        <v>100</v>
      </c>
      <c r="BD11" s="38">
        <v>100</v>
      </c>
      <c r="BE11" s="38"/>
      <c r="BF11" s="38"/>
      <c r="BG11" s="38">
        <f t="shared" si="12"/>
        <v>80</v>
      </c>
      <c r="BH11" s="41">
        <v>90</v>
      </c>
      <c r="BI11" s="41">
        <v>80</v>
      </c>
      <c r="BJ11" s="41">
        <v>100</v>
      </c>
      <c r="BK11" s="41">
        <v>65</v>
      </c>
      <c r="BL11" s="41">
        <v>55</v>
      </c>
      <c r="BM11" s="41">
        <v>0</v>
      </c>
      <c r="BN11" s="41">
        <v>60</v>
      </c>
      <c r="BO11" s="41">
        <v>5</v>
      </c>
      <c r="BP11" s="41">
        <v>70</v>
      </c>
      <c r="BQ11" s="41">
        <v>60</v>
      </c>
      <c r="BR11" s="106">
        <f t="shared" si="13"/>
        <v>58.5</v>
      </c>
      <c r="BS11" s="42">
        <v>0</v>
      </c>
      <c r="BT11" s="42">
        <v>100</v>
      </c>
      <c r="BU11" s="42">
        <v>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14"/>
        <v>75</v>
      </c>
    </row>
    <row r="12" spans="1:81" ht="15.75" customHeight="1" x14ac:dyDescent="0.2">
      <c r="A12" s="4" t="s">
        <v>9</v>
      </c>
      <c r="B12" s="29" t="s">
        <v>9</v>
      </c>
      <c r="C12" s="30"/>
      <c r="D12" s="43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2</v>
      </c>
      <c r="L12" s="44" t="s">
        <v>9</v>
      </c>
      <c r="M12" s="44">
        <v>95</v>
      </c>
      <c r="N12" s="33">
        <f t="shared" si="0"/>
        <v>100</v>
      </c>
      <c r="O12" s="33">
        <f t="shared" si="1"/>
        <v>65</v>
      </c>
      <c r="P12" s="33">
        <f t="shared" si="2"/>
        <v>82.5</v>
      </c>
      <c r="Q12" s="33">
        <f t="shared" si="3"/>
        <v>55</v>
      </c>
      <c r="R12" s="33">
        <f t="shared" si="4"/>
        <v>80</v>
      </c>
      <c r="S12" s="33">
        <f t="shared" si="5"/>
        <v>77.5</v>
      </c>
      <c r="T12" s="33">
        <f t="shared" si="6"/>
        <v>100</v>
      </c>
      <c r="U12" s="34">
        <f t="shared" si="7"/>
        <v>0</v>
      </c>
      <c r="V12" s="35">
        <f t="shared" si="8"/>
        <v>76.75</v>
      </c>
      <c r="W12" s="33">
        <v>20</v>
      </c>
      <c r="X12" s="36">
        <v>20</v>
      </c>
      <c r="Y12" s="36">
        <v>60</v>
      </c>
      <c r="Z12" s="37">
        <f t="shared" si="9"/>
        <v>100</v>
      </c>
      <c r="AA12" s="36">
        <v>30</v>
      </c>
      <c r="AB12" s="36">
        <v>35</v>
      </c>
      <c r="AC12" s="33">
        <v>0</v>
      </c>
      <c r="AD12" s="37">
        <f t="shared" si="10"/>
        <v>65</v>
      </c>
      <c r="AE12" s="36"/>
      <c r="AF12" s="36"/>
      <c r="AG12" s="36"/>
      <c r="AH12" s="37"/>
      <c r="AI12" s="55">
        <v>100</v>
      </c>
      <c r="AJ12" s="79">
        <v>0</v>
      </c>
      <c r="AK12" s="79">
        <v>100</v>
      </c>
      <c r="AL12" s="79">
        <v>100</v>
      </c>
      <c r="AM12" s="79">
        <v>80</v>
      </c>
      <c r="AN12" s="79">
        <v>60</v>
      </c>
      <c r="AO12" s="79">
        <v>0</v>
      </c>
      <c r="AP12" s="79">
        <v>100</v>
      </c>
      <c r="AQ12" s="55">
        <v>0</v>
      </c>
      <c r="AR12" s="38"/>
      <c r="AS12" s="38"/>
      <c r="AT12" s="106">
        <f t="shared" si="11"/>
        <v>55</v>
      </c>
      <c r="AU12" s="38">
        <v>100</v>
      </c>
      <c r="AV12" s="38">
        <v>100</v>
      </c>
      <c r="AW12" s="38">
        <v>100</v>
      </c>
      <c r="AX12" s="38">
        <v>100</v>
      </c>
      <c r="AY12" s="38">
        <v>0</v>
      </c>
      <c r="AZ12" s="38">
        <v>100</v>
      </c>
      <c r="BA12" s="38">
        <v>100</v>
      </c>
      <c r="BB12" s="38">
        <v>0</v>
      </c>
      <c r="BC12" s="38">
        <v>100</v>
      </c>
      <c r="BD12" s="38">
        <v>100</v>
      </c>
      <c r="BE12" s="38"/>
      <c r="BF12" s="38"/>
      <c r="BG12" s="38">
        <f t="shared" si="12"/>
        <v>80</v>
      </c>
      <c r="BH12" s="41">
        <v>90</v>
      </c>
      <c r="BI12" s="41">
        <v>40</v>
      </c>
      <c r="BJ12" s="41">
        <v>100</v>
      </c>
      <c r="BK12" s="41">
        <v>100</v>
      </c>
      <c r="BL12" s="41">
        <v>85</v>
      </c>
      <c r="BM12" s="41">
        <v>70</v>
      </c>
      <c r="BN12" s="41">
        <v>95</v>
      </c>
      <c r="BO12" s="41">
        <v>0</v>
      </c>
      <c r="BP12" s="41">
        <v>100</v>
      </c>
      <c r="BQ12" s="41">
        <v>95</v>
      </c>
      <c r="BR12" s="106">
        <f t="shared" si="13"/>
        <v>77.5</v>
      </c>
      <c r="BS12" s="42">
        <v>100</v>
      </c>
      <c r="BT12" s="42">
        <v>100</v>
      </c>
      <c r="BU12" s="42">
        <v>100</v>
      </c>
      <c r="BV12" s="38">
        <v>100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4"/>
        <v>100</v>
      </c>
    </row>
    <row r="13" spans="1:81" ht="15.75" customHeight="1" x14ac:dyDescent="0.2">
      <c r="A13" s="4" t="s">
        <v>9</v>
      </c>
      <c r="B13" s="29" t="s">
        <v>9</v>
      </c>
      <c r="C13" s="30"/>
      <c r="D13" s="43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1</v>
      </c>
      <c r="L13" s="44" t="s">
        <v>9</v>
      </c>
      <c r="M13" s="44">
        <v>439</v>
      </c>
      <c r="N13" s="33">
        <f t="shared" si="0"/>
        <v>100</v>
      </c>
      <c r="O13" s="33">
        <f t="shared" si="1"/>
        <v>100</v>
      </c>
      <c r="P13" s="33">
        <f t="shared" si="2"/>
        <v>100</v>
      </c>
      <c r="Q13" s="33">
        <f t="shared" si="3"/>
        <v>44.125</v>
      </c>
      <c r="R13" s="33">
        <f t="shared" si="4"/>
        <v>90</v>
      </c>
      <c r="S13" s="33">
        <f t="shared" si="5"/>
        <v>75</v>
      </c>
      <c r="T13" s="33">
        <f t="shared" si="6"/>
        <v>87.5</v>
      </c>
      <c r="U13" s="34">
        <f t="shared" si="7"/>
        <v>0</v>
      </c>
      <c r="V13" s="35">
        <f t="shared" si="8"/>
        <v>82.7</v>
      </c>
      <c r="W13" s="33">
        <v>20</v>
      </c>
      <c r="X13" s="36">
        <v>20</v>
      </c>
      <c r="Y13" s="36">
        <v>60</v>
      </c>
      <c r="Z13" s="37">
        <f t="shared" si="9"/>
        <v>100</v>
      </c>
      <c r="AA13" s="36">
        <v>30</v>
      </c>
      <c r="AB13" s="36">
        <v>70</v>
      </c>
      <c r="AC13" s="33">
        <v>0</v>
      </c>
      <c r="AD13" s="37">
        <f t="shared" si="10"/>
        <v>100</v>
      </c>
      <c r="AE13" s="36"/>
      <c r="AF13" s="36"/>
      <c r="AG13" s="36"/>
      <c r="AH13" s="37"/>
      <c r="AI13" s="55">
        <v>0</v>
      </c>
      <c r="AJ13" s="79">
        <v>0</v>
      </c>
      <c r="AK13" s="79">
        <v>100</v>
      </c>
      <c r="AL13" s="79">
        <v>50</v>
      </c>
      <c r="AM13" s="79">
        <v>70</v>
      </c>
      <c r="AN13" s="79">
        <v>33</v>
      </c>
      <c r="AO13" s="79">
        <v>0</v>
      </c>
      <c r="AP13" s="79">
        <v>100</v>
      </c>
      <c r="AQ13" s="55">
        <v>0</v>
      </c>
      <c r="AR13" s="38"/>
      <c r="AS13" s="38"/>
      <c r="AT13" s="106">
        <f t="shared" si="11"/>
        <v>44.125</v>
      </c>
      <c r="AU13" s="38">
        <v>100</v>
      </c>
      <c r="AV13" s="38">
        <v>0</v>
      </c>
      <c r="AW13" s="38">
        <v>100</v>
      </c>
      <c r="AX13" s="38">
        <v>100</v>
      </c>
      <c r="AY13" s="38">
        <v>100</v>
      </c>
      <c r="AZ13" s="38">
        <v>100</v>
      </c>
      <c r="BA13" s="38">
        <v>100</v>
      </c>
      <c r="BB13" s="38">
        <v>100</v>
      </c>
      <c r="BC13" s="38">
        <v>100</v>
      </c>
      <c r="BD13" s="38">
        <v>100</v>
      </c>
      <c r="BE13" s="38"/>
      <c r="BF13" s="38"/>
      <c r="BG13" s="38">
        <f t="shared" si="12"/>
        <v>90</v>
      </c>
      <c r="BH13" s="41">
        <v>45</v>
      </c>
      <c r="BI13" s="41">
        <v>50</v>
      </c>
      <c r="BJ13" s="41">
        <v>100</v>
      </c>
      <c r="BK13" s="41">
        <v>80</v>
      </c>
      <c r="BL13" s="41">
        <v>100</v>
      </c>
      <c r="BM13" s="41">
        <v>80</v>
      </c>
      <c r="BN13" s="41">
        <v>95</v>
      </c>
      <c r="BO13" s="41">
        <v>20</v>
      </c>
      <c r="BP13" s="41">
        <v>85</v>
      </c>
      <c r="BQ13" s="41">
        <v>95</v>
      </c>
      <c r="BR13" s="106">
        <f t="shared" si="13"/>
        <v>75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0</v>
      </c>
      <c r="BY13" s="38">
        <v>100</v>
      </c>
      <c r="BZ13" s="38">
        <v>100</v>
      </c>
      <c r="CA13" s="38"/>
      <c r="CB13" s="38"/>
      <c r="CC13" s="37">
        <f t="shared" si="14"/>
        <v>87.5</v>
      </c>
    </row>
    <row r="14" spans="1:81" ht="15.75" customHeight="1" x14ac:dyDescent="0.2">
      <c r="A14" s="4" t="s">
        <v>9</v>
      </c>
      <c r="B14" s="29" t="s">
        <v>9</v>
      </c>
      <c r="C14" s="30"/>
      <c r="D14" s="43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>
        <v>359</v>
      </c>
      <c r="N14" s="33">
        <f t="shared" si="0"/>
        <v>100</v>
      </c>
      <c r="O14" s="33">
        <f t="shared" si="1"/>
        <v>0</v>
      </c>
      <c r="P14" s="33">
        <f t="shared" si="2"/>
        <v>87.5</v>
      </c>
      <c r="Q14" s="33">
        <f t="shared" si="3"/>
        <v>68.75</v>
      </c>
      <c r="R14" s="33">
        <f t="shared" si="4"/>
        <v>100</v>
      </c>
      <c r="S14" s="33">
        <f t="shared" si="5"/>
        <v>99</v>
      </c>
      <c r="T14" s="33">
        <f t="shared" si="6"/>
        <v>81.25</v>
      </c>
      <c r="U14" s="34">
        <f t="shared" si="7"/>
        <v>75</v>
      </c>
      <c r="V14" s="35">
        <f t="shared" si="8"/>
        <v>86.362499999999997</v>
      </c>
      <c r="W14" s="33">
        <v>20</v>
      </c>
      <c r="X14" s="36">
        <v>20</v>
      </c>
      <c r="Y14" s="36">
        <v>60</v>
      </c>
      <c r="Z14" s="37">
        <f t="shared" si="9"/>
        <v>100</v>
      </c>
      <c r="AA14" s="36">
        <v>30</v>
      </c>
      <c r="AB14" s="36">
        <v>70</v>
      </c>
      <c r="AC14" s="33">
        <v>0</v>
      </c>
      <c r="AD14" s="37">
        <v>0</v>
      </c>
      <c r="AE14" s="36">
        <v>40</v>
      </c>
      <c r="AF14" s="36">
        <v>35</v>
      </c>
      <c r="AG14" s="36"/>
      <c r="AH14" s="37">
        <v>75</v>
      </c>
      <c r="AI14" s="55">
        <v>100</v>
      </c>
      <c r="AJ14" s="79">
        <v>0</v>
      </c>
      <c r="AK14" s="79">
        <v>100</v>
      </c>
      <c r="AL14" s="79">
        <v>33</v>
      </c>
      <c r="AM14" s="79">
        <v>50</v>
      </c>
      <c r="AN14" s="79">
        <v>67</v>
      </c>
      <c r="AO14" s="79">
        <v>100</v>
      </c>
      <c r="AP14" s="79">
        <v>100</v>
      </c>
      <c r="AQ14" s="55">
        <v>100</v>
      </c>
      <c r="AR14" s="38"/>
      <c r="AS14" s="38"/>
      <c r="AT14" s="106">
        <f t="shared" si="11"/>
        <v>68.75</v>
      </c>
      <c r="AU14" s="38">
        <v>100</v>
      </c>
      <c r="AV14" s="38">
        <v>100</v>
      </c>
      <c r="AW14" s="38">
        <v>100</v>
      </c>
      <c r="AX14" s="38">
        <v>100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/>
      <c r="BG14" s="38">
        <f t="shared" si="12"/>
        <v>100</v>
      </c>
      <c r="BH14" s="41">
        <v>100</v>
      </c>
      <c r="BI14" s="41">
        <v>100</v>
      </c>
      <c r="BJ14" s="41">
        <v>100</v>
      </c>
      <c r="BK14" s="41">
        <v>90</v>
      </c>
      <c r="BL14" s="41">
        <v>100</v>
      </c>
      <c r="BM14" s="41">
        <v>100</v>
      </c>
      <c r="BN14" s="41">
        <v>100</v>
      </c>
      <c r="BO14" s="41">
        <v>100</v>
      </c>
      <c r="BP14" s="41">
        <v>100</v>
      </c>
      <c r="BQ14" s="41">
        <v>100</v>
      </c>
      <c r="BR14" s="106">
        <f t="shared" si="13"/>
        <v>99</v>
      </c>
      <c r="BS14" s="42">
        <v>0</v>
      </c>
      <c r="BT14" s="42">
        <v>100</v>
      </c>
      <c r="BU14" s="42">
        <v>100</v>
      </c>
      <c r="BV14" s="38">
        <v>50</v>
      </c>
      <c r="BW14" s="38">
        <v>100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14"/>
        <v>81.25</v>
      </c>
    </row>
    <row r="15" spans="1:81" ht="15.75" customHeight="1" x14ac:dyDescent="0.2">
      <c r="A15" s="4" t="s">
        <v>9</v>
      </c>
      <c r="B15" s="29" t="s">
        <v>9</v>
      </c>
      <c r="C15" s="30"/>
      <c r="D15" s="43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2</v>
      </c>
      <c r="L15" s="44" t="s">
        <v>9</v>
      </c>
      <c r="M15" s="44"/>
      <c r="N15" s="33">
        <f t="shared" si="0"/>
        <v>100</v>
      </c>
      <c r="O15" s="33">
        <f t="shared" si="1"/>
        <v>65</v>
      </c>
      <c r="P15" s="33">
        <f t="shared" si="2"/>
        <v>82.5</v>
      </c>
      <c r="Q15" s="33">
        <f t="shared" si="3"/>
        <v>97.142857142857139</v>
      </c>
      <c r="R15" s="33">
        <f t="shared" si="4"/>
        <v>50</v>
      </c>
      <c r="S15" s="33">
        <f t="shared" si="5"/>
        <v>89.5</v>
      </c>
      <c r="T15" s="33">
        <f t="shared" si="6"/>
        <v>75</v>
      </c>
      <c r="U15" s="34">
        <f t="shared" si="7"/>
        <v>0</v>
      </c>
      <c r="V15" s="35">
        <f t="shared" si="8"/>
        <v>84.828571428571436</v>
      </c>
      <c r="W15" s="33">
        <v>20</v>
      </c>
      <c r="X15" s="36">
        <v>20</v>
      </c>
      <c r="Y15" s="36">
        <v>60</v>
      </c>
      <c r="Z15" s="37">
        <f t="shared" si="9"/>
        <v>100</v>
      </c>
      <c r="AA15" s="36">
        <v>30</v>
      </c>
      <c r="AB15" s="36">
        <v>35</v>
      </c>
      <c r="AC15" s="33">
        <v>0</v>
      </c>
      <c r="AD15" s="37">
        <f t="shared" ref="AD15:AD20" si="15">SUM(AA15:AC15)</f>
        <v>65</v>
      </c>
      <c r="AE15" s="36"/>
      <c r="AF15" s="36"/>
      <c r="AG15" s="36"/>
      <c r="AH15" s="37"/>
      <c r="AI15" s="56"/>
      <c r="AJ15" s="79">
        <v>100</v>
      </c>
      <c r="AK15" s="79">
        <v>100</v>
      </c>
      <c r="AL15" s="79">
        <v>100</v>
      </c>
      <c r="AM15" s="79">
        <v>80</v>
      </c>
      <c r="AN15" s="79">
        <v>100</v>
      </c>
      <c r="AO15" s="79">
        <v>100</v>
      </c>
      <c r="AP15" s="79">
        <v>100</v>
      </c>
      <c r="AQ15" s="56"/>
      <c r="AR15" s="38"/>
      <c r="AS15" s="38"/>
      <c r="AT15" s="106">
        <f t="shared" si="11"/>
        <v>97.142857142857139</v>
      </c>
      <c r="AU15" s="38">
        <v>0</v>
      </c>
      <c r="AV15" s="38">
        <v>0</v>
      </c>
      <c r="AW15" s="38">
        <v>0</v>
      </c>
      <c r="AX15" s="38">
        <v>100</v>
      </c>
      <c r="AY15" s="38">
        <v>0</v>
      </c>
      <c r="AZ15" s="38">
        <v>100</v>
      </c>
      <c r="BA15" s="38">
        <v>100</v>
      </c>
      <c r="BB15" s="38">
        <v>100</v>
      </c>
      <c r="BC15" s="38">
        <v>100</v>
      </c>
      <c r="BD15" s="38">
        <v>0</v>
      </c>
      <c r="BE15" s="38"/>
      <c r="BF15" s="38"/>
      <c r="BG15" s="38">
        <f t="shared" si="12"/>
        <v>50</v>
      </c>
      <c r="BH15" s="41">
        <v>100</v>
      </c>
      <c r="BI15" s="41">
        <v>100</v>
      </c>
      <c r="BJ15" s="41">
        <v>100</v>
      </c>
      <c r="BK15" s="41">
        <v>100</v>
      </c>
      <c r="BL15" s="41">
        <v>100</v>
      </c>
      <c r="BM15" s="41">
        <v>100</v>
      </c>
      <c r="BN15" s="41">
        <v>100</v>
      </c>
      <c r="BO15" s="41">
        <v>95</v>
      </c>
      <c r="BP15" s="41">
        <v>100</v>
      </c>
      <c r="BQ15" s="41">
        <v>0</v>
      </c>
      <c r="BR15" s="106">
        <f t="shared" si="13"/>
        <v>89.5</v>
      </c>
      <c r="BS15" s="42">
        <v>100</v>
      </c>
      <c r="BT15" s="42">
        <v>0</v>
      </c>
      <c r="BU15" s="42">
        <v>0</v>
      </c>
      <c r="BV15" s="38">
        <v>100</v>
      </c>
      <c r="BW15" s="38">
        <v>100</v>
      </c>
      <c r="BX15" s="38">
        <v>100</v>
      </c>
      <c r="BY15" s="38">
        <v>100</v>
      </c>
      <c r="BZ15" s="38">
        <v>100</v>
      </c>
      <c r="CA15" s="38"/>
      <c r="CB15" s="38"/>
      <c r="CC15" s="37">
        <f t="shared" si="14"/>
        <v>75</v>
      </c>
    </row>
    <row r="16" spans="1:81" ht="15.75" customHeight="1" x14ac:dyDescent="0.2">
      <c r="A16" s="4" t="s">
        <v>9</v>
      </c>
      <c r="B16" s="29" t="s">
        <v>9</v>
      </c>
      <c r="C16" s="30"/>
      <c r="D16" s="43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2</v>
      </c>
      <c r="L16" s="44" t="s">
        <v>9</v>
      </c>
      <c r="M16" s="44">
        <v>293</v>
      </c>
      <c r="N16" s="33">
        <f t="shared" si="0"/>
        <v>91</v>
      </c>
      <c r="O16" s="33">
        <f t="shared" si="1"/>
        <v>70</v>
      </c>
      <c r="P16" s="33">
        <f t="shared" si="2"/>
        <v>80.5</v>
      </c>
      <c r="Q16" s="33">
        <f t="shared" si="3"/>
        <v>95</v>
      </c>
      <c r="R16" s="33">
        <f t="shared" si="4"/>
        <v>80</v>
      </c>
      <c r="S16" s="33">
        <f t="shared" si="5"/>
        <v>34</v>
      </c>
      <c r="T16" s="33">
        <f t="shared" si="6"/>
        <v>78.125</v>
      </c>
      <c r="U16" s="34">
        <f t="shared" si="7"/>
        <v>0</v>
      </c>
      <c r="V16" s="35">
        <f t="shared" si="8"/>
        <v>73.956249999999997</v>
      </c>
      <c r="W16" s="33">
        <v>20</v>
      </c>
      <c r="X16" s="3">
        <v>20</v>
      </c>
      <c r="Y16" s="36">
        <v>51</v>
      </c>
      <c r="Z16" s="37">
        <f t="shared" si="9"/>
        <v>91</v>
      </c>
      <c r="AA16" s="36">
        <v>30</v>
      </c>
      <c r="AB16" s="36">
        <v>40</v>
      </c>
      <c r="AC16" s="33">
        <v>0</v>
      </c>
      <c r="AD16" s="37">
        <f t="shared" si="15"/>
        <v>70</v>
      </c>
      <c r="AE16" s="36"/>
      <c r="AF16" s="36"/>
      <c r="AG16" s="36"/>
      <c r="AH16" s="37"/>
      <c r="AI16" s="55">
        <v>100</v>
      </c>
      <c r="AJ16" s="79">
        <v>100</v>
      </c>
      <c r="AK16" s="79">
        <v>100</v>
      </c>
      <c r="AL16" s="79">
        <v>100</v>
      </c>
      <c r="AM16" s="79">
        <v>100</v>
      </c>
      <c r="AN16" s="79">
        <v>60</v>
      </c>
      <c r="AO16" s="79">
        <v>100</v>
      </c>
      <c r="AP16" s="79">
        <v>100</v>
      </c>
      <c r="AQ16" s="55">
        <v>100</v>
      </c>
      <c r="AR16" s="38"/>
      <c r="AS16" s="38"/>
      <c r="AT16" s="106">
        <f t="shared" si="11"/>
        <v>95</v>
      </c>
      <c r="AU16" s="38">
        <v>0</v>
      </c>
      <c r="AV16" s="38">
        <v>100</v>
      </c>
      <c r="AW16" s="38">
        <v>100</v>
      </c>
      <c r="AX16" s="38">
        <v>100</v>
      </c>
      <c r="AY16" s="38">
        <v>100</v>
      </c>
      <c r="AZ16" s="38">
        <v>0</v>
      </c>
      <c r="BA16" s="38">
        <v>100</v>
      </c>
      <c r="BB16" s="38">
        <v>100</v>
      </c>
      <c r="BC16" s="38">
        <v>100</v>
      </c>
      <c r="BD16" s="38">
        <v>100</v>
      </c>
      <c r="BE16" s="38"/>
      <c r="BF16" s="38"/>
      <c r="BG16" s="38">
        <f t="shared" si="12"/>
        <v>80</v>
      </c>
      <c r="BH16" s="41">
        <v>100</v>
      </c>
      <c r="BI16" s="41">
        <v>70</v>
      </c>
      <c r="BJ16" s="41">
        <v>100</v>
      </c>
      <c r="BK16" s="41">
        <v>0</v>
      </c>
      <c r="BL16" s="41">
        <v>30</v>
      </c>
      <c r="BM16" s="41">
        <v>20</v>
      </c>
      <c r="BN16" s="41">
        <v>10</v>
      </c>
      <c r="BO16" s="41">
        <v>10</v>
      </c>
      <c r="BP16" s="41">
        <v>0</v>
      </c>
      <c r="BQ16" s="41">
        <v>0</v>
      </c>
      <c r="BR16" s="106">
        <f t="shared" si="13"/>
        <v>34</v>
      </c>
      <c r="BS16" s="42">
        <v>100</v>
      </c>
      <c r="BT16" s="42">
        <v>100</v>
      </c>
      <c r="BU16" s="42">
        <v>100</v>
      </c>
      <c r="BV16" s="38">
        <v>100</v>
      </c>
      <c r="BW16" s="38">
        <v>100</v>
      </c>
      <c r="BX16" s="38">
        <v>25</v>
      </c>
      <c r="BY16" s="38">
        <v>100</v>
      </c>
      <c r="BZ16" s="38">
        <v>0</v>
      </c>
      <c r="CA16" s="38"/>
      <c r="CB16" s="38"/>
      <c r="CC16" s="37">
        <f t="shared" si="14"/>
        <v>78.125</v>
      </c>
    </row>
    <row r="17" spans="1:81" ht="15.75" customHeight="1" x14ac:dyDescent="0.2">
      <c r="A17" s="4" t="s">
        <v>9</v>
      </c>
      <c r="B17" s="29" t="s">
        <v>9</v>
      </c>
      <c r="C17" s="30"/>
      <c r="D17" s="43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2</v>
      </c>
      <c r="L17" s="44" t="s">
        <v>9</v>
      </c>
      <c r="M17" s="44">
        <v>322</v>
      </c>
      <c r="N17" s="33">
        <f t="shared" si="0"/>
        <v>91</v>
      </c>
      <c r="O17" s="33">
        <f t="shared" si="1"/>
        <v>80</v>
      </c>
      <c r="P17" s="33">
        <f t="shared" si="2"/>
        <v>85.5</v>
      </c>
      <c r="Q17" s="33">
        <f t="shared" si="3"/>
        <v>81.25</v>
      </c>
      <c r="R17" s="33">
        <f t="shared" si="4"/>
        <v>70</v>
      </c>
      <c r="S17" s="33">
        <f t="shared" si="5"/>
        <v>95.5</v>
      </c>
      <c r="T17" s="33">
        <f t="shared" si="6"/>
        <v>100</v>
      </c>
      <c r="U17" s="34">
        <f t="shared" si="7"/>
        <v>0</v>
      </c>
      <c r="V17" s="35">
        <f t="shared" si="8"/>
        <v>86.6</v>
      </c>
      <c r="W17" s="33">
        <v>20</v>
      </c>
      <c r="X17" s="36">
        <v>20</v>
      </c>
      <c r="Y17" s="36">
        <v>51</v>
      </c>
      <c r="Z17" s="37">
        <f t="shared" si="9"/>
        <v>91</v>
      </c>
      <c r="AA17" s="36">
        <v>30</v>
      </c>
      <c r="AB17" s="36">
        <v>50</v>
      </c>
      <c r="AC17" s="33">
        <v>0</v>
      </c>
      <c r="AD17" s="37">
        <f t="shared" si="15"/>
        <v>80</v>
      </c>
      <c r="AE17" s="36"/>
      <c r="AF17" s="36"/>
      <c r="AG17" s="36"/>
      <c r="AH17" s="37"/>
      <c r="AI17" s="55">
        <v>100</v>
      </c>
      <c r="AJ17" s="79">
        <v>100</v>
      </c>
      <c r="AK17" s="79">
        <v>100</v>
      </c>
      <c r="AL17" s="79">
        <v>50</v>
      </c>
      <c r="AM17" s="79">
        <v>100</v>
      </c>
      <c r="AN17" s="79">
        <v>100</v>
      </c>
      <c r="AO17" s="79">
        <v>0</v>
      </c>
      <c r="AP17" s="79">
        <v>100</v>
      </c>
      <c r="AQ17" s="55">
        <v>100</v>
      </c>
      <c r="AR17" s="38"/>
      <c r="AS17" s="38"/>
      <c r="AT17" s="106">
        <f t="shared" si="11"/>
        <v>81.25</v>
      </c>
      <c r="AU17" s="38">
        <v>100</v>
      </c>
      <c r="AV17" s="38">
        <v>0</v>
      </c>
      <c r="AW17" s="38">
        <v>100</v>
      </c>
      <c r="AX17" s="38">
        <v>100</v>
      </c>
      <c r="AY17" s="38">
        <v>100</v>
      </c>
      <c r="AZ17" s="38">
        <v>100</v>
      </c>
      <c r="BA17" s="38">
        <v>100</v>
      </c>
      <c r="BB17" s="38">
        <v>0</v>
      </c>
      <c r="BC17" s="38">
        <v>0</v>
      </c>
      <c r="BD17" s="38">
        <v>100</v>
      </c>
      <c r="BE17" s="38"/>
      <c r="BF17" s="38"/>
      <c r="BG17" s="38">
        <f t="shared" si="12"/>
        <v>70</v>
      </c>
      <c r="BH17" s="41">
        <v>100</v>
      </c>
      <c r="BI17" s="41">
        <v>75</v>
      </c>
      <c r="BJ17" s="41">
        <v>100</v>
      </c>
      <c r="BK17" s="41">
        <v>90</v>
      </c>
      <c r="BL17" s="41">
        <v>95</v>
      </c>
      <c r="BM17" s="41">
        <v>100</v>
      </c>
      <c r="BN17" s="41">
        <v>100</v>
      </c>
      <c r="BO17" s="41">
        <v>100</v>
      </c>
      <c r="BP17" s="41">
        <v>95</v>
      </c>
      <c r="BQ17" s="41">
        <v>100</v>
      </c>
      <c r="BR17" s="106">
        <f t="shared" si="13"/>
        <v>95.5</v>
      </c>
      <c r="BS17" s="42">
        <v>100</v>
      </c>
      <c r="BT17" s="42">
        <v>100</v>
      </c>
      <c r="BU17" s="42">
        <v>100</v>
      </c>
      <c r="BV17" s="38">
        <v>100</v>
      </c>
      <c r="BW17" s="38">
        <v>100</v>
      </c>
      <c r="BX17" s="38">
        <v>100</v>
      </c>
      <c r="BY17" s="38">
        <v>100</v>
      </c>
      <c r="BZ17" s="38">
        <v>100</v>
      </c>
      <c r="CA17" s="38"/>
      <c r="CB17" s="38"/>
      <c r="CC17" s="37">
        <f t="shared" si="14"/>
        <v>100</v>
      </c>
    </row>
    <row r="18" spans="1:81" ht="15.75" customHeight="1" x14ac:dyDescent="0.2">
      <c r="A18" s="4" t="s">
        <v>9</v>
      </c>
      <c r="B18" s="29" t="s">
        <v>9</v>
      </c>
      <c r="C18" s="30"/>
      <c r="D18" s="43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2</v>
      </c>
      <c r="L18" s="44" t="s">
        <v>9</v>
      </c>
      <c r="M18" s="44">
        <v>424</v>
      </c>
      <c r="N18" s="33">
        <f t="shared" si="0"/>
        <v>98</v>
      </c>
      <c r="O18" s="33">
        <f t="shared" si="1"/>
        <v>100</v>
      </c>
      <c r="P18" s="33">
        <f t="shared" si="2"/>
        <v>99</v>
      </c>
      <c r="Q18" s="33">
        <f t="shared" si="3"/>
        <v>100</v>
      </c>
      <c r="R18" s="33">
        <f t="shared" si="4"/>
        <v>80</v>
      </c>
      <c r="S18" s="33">
        <f t="shared" si="5"/>
        <v>96.5</v>
      </c>
      <c r="T18" s="33">
        <f t="shared" si="6"/>
        <v>100</v>
      </c>
      <c r="U18" s="34">
        <f t="shared" si="7"/>
        <v>0</v>
      </c>
      <c r="V18" s="35">
        <f t="shared" si="8"/>
        <v>97.8</v>
      </c>
      <c r="W18" s="33">
        <v>18</v>
      </c>
      <c r="X18" s="36">
        <v>20</v>
      </c>
      <c r="Y18" s="36">
        <v>60</v>
      </c>
      <c r="Z18" s="37">
        <f t="shared" si="9"/>
        <v>98</v>
      </c>
      <c r="AA18" s="36">
        <v>30</v>
      </c>
      <c r="AB18" s="36">
        <v>70</v>
      </c>
      <c r="AC18" s="33">
        <v>0</v>
      </c>
      <c r="AD18" s="37">
        <f t="shared" si="15"/>
        <v>100</v>
      </c>
      <c r="AE18" s="36"/>
      <c r="AF18" s="36"/>
      <c r="AG18" s="36"/>
      <c r="AH18" s="37"/>
      <c r="AI18" s="56"/>
      <c r="AJ18" s="79">
        <v>100</v>
      </c>
      <c r="AK18" s="79">
        <v>100</v>
      </c>
      <c r="AL18" s="79">
        <v>100</v>
      </c>
      <c r="AM18" s="79">
        <v>100</v>
      </c>
      <c r="AN18" s="79">
        <v>100</v>
      </c>
      <c r="AO18" s="79">
        <v>100</v>
      </c>
      <c r="AP18" s="81"/>
      <c r="AQ18" s="55">
        <v>100</v>
      </c>
      <c r="AR18" s="38"/>
      <c r="AS18" s="38"/>
      <c r="AT18" s="106">
        <f t="shared" si="11"/>
        <v>100</v>
      </c>
      <c r="AU18" s="38">
        <v>100</v>
      </c>
      <c r="AV18" s="38">
        <v>0</v>
      </c>
      <c r="AW18" s="38">
        <v>100</v>
      </c>
      <c r="AX18" s="38">
        <v>100</v>
      </c>
      <c r="AY18" s="38">
        <v>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/>
      <c r="BG18" s="38">
        <f t="shared" si="12"/>
        <v>80</v>
      </c>
      <c r="BH18" s="41">
        <v>90</v>
      </c>
      <c r="BI18" s="41">
        <v>75</v>
      </c>
      <c r="BJ18" s="41">
        <v>100</v>
      </c>
      <c r="BK18" s="41">
        <v>100</v>
      </c>
      <c r="BL18" s="41">
        <v>100</v>
      </c>
      <c r="BM18" s="41">
        <v>100</v>
      </c>
      <c r="BN18" s="41">
        <v>100</v>
      </c>
      <c r="BO18" s="41">
        <v>100</v>
      </c>
      <c r="BP18" s="41">
        <v>100</v>
      </c>
      <c r="BQ18" s="41">
        <v>100</v>
      </c>
      <c r="BR18" s="106">
        <f t="shared" si="13"/>
        <v>96.5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14"/>
        <v>100</v>
      </c>
    </row>
    <row r="19" spans="1:81" ht="15.75" customHeight="1" x14ac:dyDescent="0.2">
      <c r="A19" s="4" t="s">
        <v>9</v>
      </c>
      <c r="B19" s="29" t="s">
        <v>9</v>
      </c>
      <c r="C19" s="30"/>
      <c r="D19" s="43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2</v>
      </c>
      <c r="L19" s="44" t="s">
        <v>9</v>
      </c>
      <c r="M19" s="44">
        <v>189</v>
      </c>
      <c r="N19" s="33">
        <f t="shared" si="0"/>
        <v>100</v>
      </c>
      <c r="O19" s="33">
        <f t="shared" si="1"/>
        <v>90</v>
      </c>
      <c r="P19" s="33">
        <f t="shared" si="2"/>
        <v>95</v>
      </c>
      <c r="Q19" s="33">
        <f t="shared" si="3"/>
        <v>89.125</v>
      </c>
      <c r="R19" s="33">
        <f t="shared" si="4"/>
        <v>90</v>
      </c>
      <c r="S19" s="33">
        <f t="shared" si="5"/>
        <v>100</v>
      </c>
      <c r="T19" s="33">
        <f t="shared" si="6"/>
        <v>100</v>
      </c>
      <c r="U19" s="34">
        <f t="shared" si="7"/>
        <v>0</v>
      </c>
      <c r="V19" s="35">
        <f t="shared" si="8"/>
        <v>94.825000000000003</v>
      </c>
      <c r="W19" s="33">
        <v>20</v>
      </c>
      <c r="X19" s="36">
        <v>20</v>
      </c>
      <c r="Y19" s="36">
        <v>60</v>
      </c>
      <c r="Z19" s="37">
        <f t="shared" si="9"/>
        <v>100</v>
      </c>
      <c r="AA19" s="36">
        <v>30</v>
      </c>
      <c r="AB19" s="36">
        <v>60</v>
      </c>
      <c r="AC19" s="33">
        <v>0</v>
      </c>
      <c r="AD19" s="37">
        <f t="shared" si="15"/>
        <v>90</v>
      </c>
      <c r="AE19" s="36"/>
      <c r="AF19" s="36"/>
      <c r="AG19" s="36"/>
      <c r="AH19" s="37"/>
      <c r="AI19" s="55">
        <v>100</v>
      </c>
      <c r="AJ19" s="79">
        <v>100</v>
      </c>
      <c r="AK19" s="79">
        <v>100</v>
      </c>
      <c r="AL19" s="79">
        <v>50</v>
      </c>
      <c r="AM19" s="79">
        <v>80</v>
      </c>
      <c r="AN19" s="79">
        <v>83</v>
      </c>
      <c r="AO19" s="79">
        <v>100</v>
      </c>
      <c r="AP19" s="79">
        <v>100</v>
      </c>
      <c r="AQ19" s="55">
        <v>100</v>
      </c>
      <c r="AR19" s="38"/>
      <c r="AS19" s="38"/>
      <c r="AT19" s="106">
        <f t="shared" si="11"/>
        <v>89.125</v>
      </c>
      <c r="AU19" s="38">
        <v>0</v>
      </c>
      <c r="AV19" s="38">
        <v>100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100</v>
      </c>
      <c r="BC19" s="38">
        <v>100</v>
      </c>
      <c r="BD19" s="38">
        <v>100</v>
      </c>
      <c r="BE19" s="38"/>
      <c r="BF19" s="38"/>
      <c r="BG19" s="38">
        <f t="shared" si="12"/>
        <v>90</v>
      </c>
      <c r="BH19" s="41">
        <v>100</v>
      </c>
      <c r="BI19" s="41">
        <v>100</v>
      </c>
      <c r="BJ19" s="41">
        <v>100</v>
      </c>
      <c r="BK19" s="41">
        <v>100</v>
      </c>
      <c r="BL19" s="41">
        <v>100</v>
      </c>
      <c r="BM19" s="41">
        <v>100</v>
      </c>
      <c r="BN19" s="41">
        <v>100</v>
      </c>
      <c r="BO19" s="41">
        <v>100</v>
      </c>
      <c r="BP19" s="41">
        <v>100</v>
      </c>
      <c r="BQ19" s="41">
        <v>100</v>
      </c>
      <c r="BR19" s="106">
        <f t="shared" si="13"/>
        <v>100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4"/>
        <v>100</v>
      </c>
    </row>
    <row r="20" spans="1:81" ht="15.75" customHeight="1" x14ac:dyDescent="0.2">
      <c r="A20" s="4" t="s">
        <v>9</v>
      </c>
      <c r="B20" s="29" t="s">
        <v>9</v>
      </c>
      <c r="C20" s="30"/>
      <c r="D20" s="43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2</v>
      </c>
      <c r="L20" s="44" t="s">
        <v>9</v>
      </c>
      <c r="M20" s="44"/>
      <c r="N20" s="33">
        <f t="shared" si="0"/>
        <v>100</v>
      </c>
      <c r="O20" s="33">
        <f t="shared" si="1"/>
        <v>0</v>
      </c>
      <c r="P20" s="33">
        <f t="shared" si="2"/>
        <v>50</v>
      </c>
      <c r="Q20" s="33">
        <f t="shared" si="3"/>
        <v>37.5</v>
      </c>
      <c r="R20" s="33">
        <f t="shared" si="4"/>
        <v>0</v>
      </c>
      <c r="S20" s="33">
        <f t="shared" si="5"/>
        <v>0</v>
      </c>
      <c r="T20" s="33">
        <f t="shared" si="6"/>
        <v>0</v>
      </c>
      <c r="U20" s="34">
        <f t="shared" si="7"/>
        <v>0</v>
      </c>
      <c r="V20" s="35">
        <f t="shared" si="8"/>
        <v>50</v>
      </c>
      <c r="W20" s="33">
        <v>20</v>
      </c>
      <c r="X20" s="36">
        <v>20</v>
      </c>
      <c r="Y20" s="36">
        <v>60</v>
      </c>
      <c r="Z20" s="37">
        <f t="shared" si="9"/>
        <v>100</v>
      </c>
      <c r="AA20" s="36">
        <v>0</v>
      </c>
      <c r="AB20" s="36">
        <v>0</v>
      </c>
      <c r="AC20" s="33">
        <v>0</v>
      </c>
      <c r="AD20" s="37">
        <f t="shared" si="15"/>
        <v>0</v>
      </c>
      <c r="AE20" s="36"/>
      <c r="AF20" s="36"/>
      <c r="AG20" s="36"/>
      <c r="AH20" s="37"/>
      <c r="AI20" s="56"/>
      <c r="AJ20" s="81"/>
      <c r="AK20" s="79">
        <v>0</v>
      </c>
      <c r="AL20" s="79">
        <v>50</v>
      </c>
      <c r="AM20" s="81"/>
      <c r="AN20" s="81"/>
      <c r="AO20" s="79">
        <v>100</v>
      </c>
      <c r="AP20" s="79">
        <v>0</v>
      </c>
      <c r="AQ20" s="56"/>
      <c r="AR20" s="38"/>
      <c r="AS20" s="38"/>
      <c r="AT20" s="106">
        <f t="shared" si="11"/>
        <v>37.5</v>
      </c>
      <c r="AU20" s="38">
        <v>0</v>
      </c>
      <c r="AV20" s="38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/>
      <c r="BF20" s="38"/>
      <c r="BG20" s="38">
        <f t="shared" si="12"/>
        <v>0</v>
      </c>
      <c r="BH20" s="41">
        <v>0</v>
      </c>
      <c r="BI20" s="41">
        <v>0</v>
      </c>
      <c r="BJ20" s="41">
        <v>0</v>
      </c>
      <c r="BK20" s="41">
        <v>0</v>
      </c>
      <c r="BL20" s="41">
        <v>0</v>
      </c>
      <c r="BM20" s="41">
        <v>0</v>
      </c>
      <c r="BN20" s="41">
        <v>0</v>
      </c>
      <c r="BO20" s="41">
        <v>0</v>
      </c>
      <c r="BP20" s="41">
        <v>0</v>
      </c>
      <c r="BQ20" s="41">
        <v>0</v>
      </c>
      <c r="BR20" s="106">
        <f t="shared" si="13"/>
        <v>0</v>
      </c>
      <c r="BS20" s="42">
        <v>0</v>
      </c>
      <c r="BT20" s="42">
        <v>0</v>
      </c>
      <c r="BU20" s="42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0</v>
      </c>
      <c r="CA20" s="38"/>
      <c r="CB20" s="38"/>
      <c r="CC20" s="37">
        <f t="shared" si="14"/>
        <v>0</v>
      </c>
    </row>
    <row r="21" spans="1:81" ht="15.75" customHeight="1" x14ac:dyDescent="0.15">
      <c r="A21" s="4"/>
      <c r="B21" s="4"/>
      <c r="C21" s="4"/>
      <c r="J21" s="1"/>
      <c r="K21" s="4"/>
      <c r="L21" s="4"/>
      <c r="M21" s="4"/>
      <c r="N21" s="46"/>
      <c r="O21" s="46"/>
      <c r="P21" s="46"/>
      <c r="Q21" s="46"/>
      <c r="R21" s="46"/>
      <c r="S21" s="46"/>
      <c r="T21" s="46"/>
      <c r="U21" s="46"/>
      <c r="V21" s="46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</row>
    <row r="22" spans="1:81" ht="15.75" customHeight="1" x14ac:dyDescent="0.15">
      <c r="A22" s="4"/>
      <c r="B22" s="4"/>
      <c r="C22" s="4"/>
      <c r="J22" s="1"/>
      <c r="K22" s="4"/>
      <c r="L22" s="4"/>
      <c r="M22" s="4"/>
      <c r="N22" s="46"/>
      <c r="O22" s="46"/>
      <c r="P22" s="46"/>
      <c r="Q22" s="46"/>
      <c r="R22" s="46"/>
      <c r="S22" s="46"/>
      <c r="T22" s="46"/>
      <c r="U22" s="46"/>
      <c r="V22" s="46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</row>
    <row r="23" spans="1:81" ht="15.75" customHeight="1" x14ac:dyDescent="0.15">
      <c r="A23" s="4"/>
      <c r="B23" s="4"/>
      <c r="C23" s="4"/>
      <c r="J23" s="1"/>
      <c r="K23" s="4"/>
      <c r="L23" s="4"/>
      <c r="M23" s="4"/>
      <c r="N23" s="46"/>
      <c r="O23" s="46"/>
      <c r="P23" s="46"/>
      <c r="Q23" s="46"/>
      <c r="R23" s="46"/>
      <c r="S23" s="46"/>
      <c r="T23" s="46"/>
      <c r="U23" s="46"/>
      <c r="V23" s="46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</row>
    <row r="24" spans="1:81" ht="15.75" customHeight="1" x14ac:dyDescent="0.15">
      <c r="A24" s="4"/>
      <c r="B24" s="4"/>
      <c r="C24" s="4"/>
      <c r="J24" s="1"/>
      <c r="K24" s="4"/>
      <c r="L24" s="4"/>
      <c r="M24" s="4"/>
      <c r="N24" s="46"/>
      <c r="O24" s="46"/>
      <c r="P24" s="46"/>
      <c r="Q24" s="46"/>
      <c r="R24" s="46"/>
      <c r="S24" s="46"/>
      <c r="T24" s="46"/>
      <c r="U24" s="46"/>
      <c r="V24" s="46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</row>
    <row r="25" spans="1:81" ht="15.75" customHeight="1" x14ac:dyDescent="0.15">
      <c r="A25" s="4"/>
      <c r="B25" s="4"/>
      <c r="C25" s="4"/>
      <c r="J25" s="1"/>
      <c r="K25" s="4"/>
      <c r="L25" s="4"/>
      <c r="M25" s="4"/>
      <c r="N25" s="46"/>
      <c r="O25" s="46"/>
      <c r="P25" s="46"/>
      <c r="Q25" s="46"/>
      <c r="R25" s="46"/>
      <c r="S25" s="46"/>
      <c r="T25" s="46"/>
      <c r="U25" s="46"/>
      <c r="V25" s="46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</row>
    <row r="26" spans="1:81" ht="15.75" customHeight="1" x14ac:dyDescent="0.15">
      <c r="A26" s="4"/>
      <c r="B26" s="4"/>
      <c r="C26" s="4"/>
      <c r="J26" s="1"/>
      <c r="K26" s="4"/>
      <c r="L26" s="4"/>
      <c r="M26" s="4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</row>
    <row r="27" spans="1:81" ht="15.75" customHeight="1" x14ac:dyDescent="0.15">
      <c r="A27" s="4"/>
      <c r="B27" s="4"/>
      <c r="C27" s="4"/>
      <c r="J27" s="1"/>
      <c r="K27" s="4"/>
      <c r="L27" s="4"/>
      <c r="M27" s="4"/>
      <c r="N27" s="46"/>
      <c r="O27" s="46"/>
      <c r="P27" s="46"/>
      <c r="Q27" s="46"/>
      <c r="R27" s="46"/>
      <c r="S27" s="46"/>
      <c r="T27" s="46"/>
      <c r="U27" s="46"/>
      <c r="V27" s="46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</row>
    <row r="28" spans="1:81" ht="15.75" customHeight="1" x14ac:dyDescent="0.15">
      <c r="A28" s="4"/>
      <c r="B28" s="4"/>
      <c r="C28" s="4"/>
      <c r="J28" s="1"/>
      <c r="K28" s="4"/>
      <c r="L28" s="4"/>
      <c r="M28" s="4"/>
      <c r="N28" s="46"/>
      <c r="O28" s="46"/>
      <c r="P28" s="46"/>
      <c r="Q28" s="46"/>
      <c r="R28" s="46"/>
      <c r="S28" s="46"/>
      <c r="T28" s="46"/>
      <c r="U28" s="46"/>
      <c r="V28" s="46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</row>
    <row r="29" spans="1:81" ht="15.75" customHeight="1" x14ac:dyDescent="0.15">
      <c r="A29" s="4"/>
      <c r="B29" s="4"/>
      <c r="C29" s="4"/>
      <c r="J29" s="1"/>
      <c r="K29" s="4"/>
      <c r="L29" s="4"/>
      <c r="M29" s="4"/>
      <c r="N29" s="46"/>
      <c r="O29" s="46"/>
      <c r="P29" s="46"/>
      <c r="Q29" s="46"/>
      <c r="R29" s="46"/>
      <c r="S29" s="46"/>
      <c r="T29" s="46"/>
      <c r="U29" s="46"/>
      <c r="V29" s="46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</row>
    <row r="30" spans="1:81" ht="15.75" customHeight="1" x14ac:dyDescent="0.15">
      <c r="A30" s="4"/>
      <c r="B30" s="4"/>
      <c r="C30" s="4"/>
      <c r="J30" s="1"/>
      <c r="K30" s="4"/>
      <c r="L30" s="4"/>
      <c r="M30" s="4"/>
      <c r="N30" s="46"/>
      <c r="O30" s="46"/>
      <c r="P30" s="46"/>
      <c r="Q30" s="46"/>
      <c r="R30" s="46"/>
      <c r="S30" s="46"/>
      <c r="T30" s="46"/>
      <c r="U30" s="46"/>
      <c r="V30" s="46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</row>
    <row r="31" spans="1:81" ht="15.75" customHeight="1" x14ac:dyDescent="0.15">
      <c r="A31" s="4"/>
      <c r="B31" s="4"/>
      <c r="C31" s="4"/>
      <c r="J31" s="1"/>
      <c r="K31" s="4"/>
      <c r="L31" s="4"/>
      <c r="M31" s="4"/>
      <c r="N31" s="46"/>
      <c r="O31" s="46"/>
      <c r="P31" s="46"/>
      <c r="Q31" s="46"/>
      <c r="R31" s="46"/>
      <c r="S31" s="46"/>
      <c r="T31" s="46"/>
      <c r="U31" s="46"/>
      <c r="V31" s="46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</row>
    <row r="32" spans="1:81" ht="15.75" customHeight="1" x14ac:dyDescent="0.15">
      <c r="A32" s="4"/>
      <c r="B32" s="4"/>
      <c r="C32" s="4"/>
      <c r="J32" s="1"/>
      <c r="K32" s="4"/>
      <c r="L32" s="4"/>
      <c r="M32" s="4"/>
      <c r="N32" s="46"/>
      <c r="O32" s="46"/>
      <c r="P32" s="46"/>
      <c r="Q32" s="46"/>
      <c r="R32" s="46"/>
      <c r="S32" s="46"/>
      <c r="T32" s="46"/>
      <c r="U32" s="46"/>
      <c r="V32" s="46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</row>
    <row r="33" spans="1:81" ht="15.75" customHeight="1" x14ac:dyDescent="0.15">
      <c r="A33" s="4"/>
      <c r="B33" s="4"/>
      <c r="C33" s="4"/>
      <c r="J33" s="1"/>
      <c r="K33" s="4"/>
      <c r="L33" s="4"/>
      <c r="M33" s="4"/>
      <c r="N33" s="46"/>
      <c r="O33" s="46"/>
      <c r="P33" s="46"/>
      <c r="Q33" s="46"/>
      <c r="R33" s="46"/>
      <c r="S33" s="46"/>
      <c r="T33" s="46"/>
      <c r="U33" s="46"/>
      <c r="V33" s="46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</row>
    <row r="34" spans="1:81" ht="15.75" customHeight="1" x14ac:dyDescent="0.15">
      <c r="A34" s="4"/>
      <c r="B34" s="4"/>
      <c r="C34" s="4"/>
      <c r="J34" s="1"/>
      <c r="K34" s="4"/>
      <c r="L34" s="4"/>
      <c r="M34" s="4"/>
      <c r="N34" s="46"/>
      <c r="O34" s="46"/>
      <c r="P34" s="46"/>
      <c r="Q34" s="46"/>
      <c r="R34" s="46"/>
      <c r="S34" s="46"/>
      <c r="T34" s="46"/>
      <c r="U34" s="46"/>
      <c r="V34" s="46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</row>
    <row r="35" spans="1:81" ht="15.75" customHeight="1" x14ac:dyDescent="0.15">
      <c r="A35" s="4"/>
      <c r="B35" s="4"/>
      <c r="C35" s="4"/>
      <c r="J35" s="1"/>
      <c r="K35" s="4"/>
      <c r="L35" s="4"/>
      <c r="M35" s="4"/>
      <c r="N35" s="46"/>
      <c r="O35" s="46"/>
      <c r="P35" s="46"/>
      <c r="Q35" s="46"/>
      <c r="R35" s="46"/>
      <c r="S35" s="46"/>
      <c r="T35" s="46"/>
      <c r="U35" s="46"/>
      <c r="V35" s="46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</row>
    <row r="36" spans="1:81" ht="15.75" customHeight="1" x14ac:dyDescent="0.15">
      <c r="A36" s="4"/>
      <c r="B36" s="4"/>
      <c r="C36" s="4"/>
      <c r="J36" s="1"/>
      <c r="K36" s="4"/>
      <c r="L36" s="4"/>
      <c r="M36" s="4"/>
      <c r="N36" s="46"/>
      <c r="O36" s="46"/>
      <c r="P36" s="46"/>
      <c r="Q36" s="46"/>
      <c r="R36" s="46"/>
      <c r="S36" s="46"/>
      <c r="T36" s="46"/>
      <c r="U36" s="46"/>
      <c r="V36" s="46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</row>
    <row r="37" spans="1:81" ht="15.75" customHeight="1" x14ac:dyDescent="0.15">
      <c r="A37" s="4"/>
      <c r="B37" s="4"/>
      <c r="C37" s="4"/>
      <c r="J37" s="1"/>
      <c r="K37" s="4"/>
      <c r="L37" s="4"/>
      <c r="M37" s="4"/>
      <c r="N37" s="46"/>
      <c r="O37" s="46"/>
      <c r="P37" s="46"/>
      <c r="Q37" s="46"/>
      <c r="R37" s="46"/>
      <c r="S37" s="46"/>
      <c r="T37" s="46"/>
      <c r="U37" s="46"/>
      <c r="V37" s="46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</row>
    <row r="38" spans="1:81" ht="15.75" customHeight="1" x14ac:dyDescent="0.15">
      <c r="A38" s="4"/>
      <c r="B38" s="4"/>
      <c r="C38" s="4"/>
      <c r="J38" s="1"/>
      <c r="K38" s="4"/>
      <c r="L38" s="4"/>
      <c r="M38" s="4"/>
      <c r="N38" s="46"/>
      <c r="O38" s="46"/>
      <c r="P38" s="46"/>
      <c r="Q38" s="46"/>
      <c r="R38" s="46"/>
      <c r="S38" s="46"/>
      <c r="T38" s="46"/>
      <c r="U38" s="46"/>
      <c r="V38" s="46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</row>
    <row r="39" spans="1:81" ht="15.75" customHeight="1" x14ac:dyDescent="0.15">
      <c r="A39" s="4"/>
      <c r="B39" s="4"/>
      <c r="C39" s="4"/>
      <c r="J39" s="1"/>
      <c r="K39" s="4"/>
      <c r="L39" s="4"/>
      <c r="M39" s="4"/>
      <c r="N39" s="46"/>
      <c r="O39" s="46"/>
      <c r="P39" s="46"/>
      <c r="Q39" s="46"/>
      <c r="R39" s="46"/>
      <c r="S39" s="46"/>
      <c r="T39" s="46"/>
      <c r="U39" s="46"/>
      <c r="V39" s="46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</row>
    <row r="40" spans="1:81" ht="15.75" customHeight="1" x14ac:dyDescent="0.15">
      <c r="A40" s="4"/>
      <c r="B40" s="4"/>
      <c r="C40" s="4"/>
      <c r="J40" s="1"/>
      <c r="K40" s="4"/>
      <c r="L40" s="4"/>
      <c r="M40" s="4"/>
      <c r="N40" s="46"/>
      <c r="O40" s="46"/>
      <c r="P40" s="46"/>
      <c r="Q40" s="46"/>
      <c r="R40" s="46"/>
      <c r="S40" s="46"/>
      <c r="T40" s="46"/>
      <c r="U40" s="46"/>
      <c r="V40" s="46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</row>
    <row r="41" spans="1:81" ht="15.75" customHeight="1" x14ac:dyDescent="0.15">
      <c r="A41" s="4"/>
      <c r="B41" s="4"/>
      <c r="C41" s="4"/>
      <c r="J41" s="1"/>
      <c r="K41" s="4"/>
      <c r="L41" s="4"/>
      <c r="M41" s="4"/>
      <c r="N41" s="46"/>
      <c r="O41" s="46"/>
      <c r="P41" s="46"/>
      <c r="Q41" s="46"/>
      <c r="R41" s="46"/>
      <c r="S41" s="46"/>
      <c r="T41" s="46"/>
      <c r="U41" s="46"/>
      <c r="V41" s="46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</row>
    <row r="42" spans="1:81" ht="15.75" customHeight="1" x14ac:dyDescent="0.15">
      <c r="A42" s="4"/>
      <c r="B42" s="4"/>
      <c r="C42" s="4"/>
      <c r="J42" s="1"/>
      <c r="K42" s="4"/>
      <c r="L42" s="4"/>
      <c r="M42" s="4"/>
      <c r="N42" s="46"/>
      <c r="O42" s="46"/>
      <c r="P42" s="46"/>
      <c r="Q42" s="46"/>
      <c r="R42" s="46"/>
      <c r="S42" s="46"/>
      <c r="T42" s="46"/>
      <c r="U42" s="46"/>
      <c r="V42" s="46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</row>
    <row r="43" spans="1:81" ht="15.75" customHeight="1" x14ac:dyDescent="0.15">
      <c r="A43" s="4"/>
      <c r="B43" s="4"/>
      <c r="C43" s="4"/>
      <c r="J43" s="1"/>
      <c r="K43" s="4"/>
      <c r="L43" s="4"/>
      <c r="M43" s="4"/>
      <c r="N43" s="46"/>
      <c r="O43" s="46"/>
      <c r="P43" s="46"/>
      <c r="Q43" s="46"/>
      <c r="R43" s="46"/>
      <c r="S43" s="46"/>
      <c r="T43" s="46"/>
      <c r="U43" s="46"/>
      <c r="V43" s="46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</row>
    <row r="44" spans="1:81" ht="15.75" customHeight="1" x14ac:dyDescent="0.15">
      <c r="A44" s="4"/>
      <c r="B44" s="4"/>
      <c r="C44" s="4"/>
      <c r="J44" s="1"/>
      <c r="K44" s="4"/>
      <c r="L44" s="4"/>
      <c r="M44" s="4"/>
      <c r="N44" s="46"/>
      <c r="O44" s="46"/>
      <c r="P44" s="46"/>
      <c r="Q44" s="46"/>
      <c r="R44" s="46"/>
      <c r="S44" s="46"/>
      <c r="T44" s="46"/>
      <c r="U44" s="46"/>
      <c r="V44" s="46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</row>
    <row r="45" spans="1:81" ht="15.75" customHeight="1" x14ac:dyDescent="0.15">
      <c r="A45" s="4"/>
      <c r="B45" s="4"/>
      <c r="C45" s="4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15">
      <c r="A46" s="4"/>
      <c r="B46" s="4"/>
      <c r="C46" s="4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15">
      <c r="A47" s="4"/>
      <c r="B47" s="4"/>
      <c r="C47" s="4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15">
      <c r="A48" s="4"/>
      <c r="B48" s="4"/>
      <c r="C48" s="4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>IF(COUNT(N5:N20)&gt;0,ROUND(SUM(N5:N20)/COUNTIF(N5:N20,"&lt;&gt;"),0),0)</f>
        <v>91</v>
      </c>
      <c r="O49" s="46">
        <f>IF(COUNT(O5:O20)&gt;0,ROUND(SUM(O5:O20)/COUNTIF(O5:O20,"&lt;&gt;"),0),0)</f>
        <v>65</v>
      </c>
      <c r="P49" s="46">
        <f>IF(COUNT(P5:P20)&gt;0,ROUND(SUM(P5:P20)/COUNTIF(P5:P20,"&lt;&gt;"),0),0)</f>
        <v>81</v>
      </c>
      <c r="Q49" s="46" t="e">
        <f>IF(COUNT(Q5:Q20)&gt;0,ROUND(SUM(Q5:Q20)/COUNTIF(Q5:Q20,"&lt;&gt;"),0),0)</f>
        <v>#DIV/0!</v>
      </c>
      <c r="R49" s="46"/>
      <c r="S49" s="46">
        <f>IF(COUNT(S5:S20)&gt;0,ROUND(SUM(S5:S20)/COUNTIF(S5:S20,"&lt;&gt;"),0),0)</f>
        <v>70</v>
      </c>
      <c r="T49" s="46"/>
      <c r="U49" s="46">
        <f t="shared" ref="U49:AL49" si="16">IF(COUNT(U5:U20)&gt;0,ROUND(SUM(U5:U20)/COUNTIF(U5:U20,"&lt;&gt;"),0),0)</f>
        <v>11</v>
      </c>
      <c r="V49" s="46">
        <f t="shared" si="16"/>
        <v>77</v>
      </c>
      <c r="W49" s="47">
        <f t="shared" si="16"/>
        <v>18</v>
      </c>
      <c r="X49" s="47">
        <f t="shared" si="16"/>
        <v>19</v>
      </c>
      <c r="Y49" s="47">
        <f t="shared" si="16"/>
        <v>55</v>
      </c>
      <c r="Z49" s="47">
        <f t="shared" si="16"/>
        <v>91</v>
      </c>
      <c r="AA49" s="47">
        <f t="shared" si="16"/>
        <v>26</v>
      </c>
      <c r="AB49" s="47">
        <f t="shared" si="16"/>
        <v>45</v>
      </c>
      <c r="AC49" s="47">
        <f t="shared" si="16"/>
        <v>0</v>
      </c>
      <c r="AD49" s="47">
        <f t="shared" si="16"/>
        <v>65</v>
      </c>
      <c r="AE49" s="47">
        <f t="shared" si="16"/>
        <v>40</v>
      </c>
      <c r="AF49" s="47">
        <f t="shared" si="16"/>
        <v>48</v>
      </c>
      <c r="AG49" s="47">
        <f t="shared" si="16"/>
        <v>0</v>
      </c>
      <c r="AH49" s="47">
        <f t="shared" si="16"/>
        <v>88</v>
      </c>
      <c r="AI49" s="47">
        <f t="shared" si="16"/>
        <v>75</v>
      </c>
      <c r="AJ49" s="47">
        <f t="shared" si="16"/>
        <v>69</v>
      </c>
      <c r="AK49" s="47">
        <f t="shared" si="16"/>
        <v>93</v>
      </c>
      <c r="AL49" s="47">
        <f t="shared" si="16"/>
        <v>75</v>
      </c>
      <c r="AM49" s="47"/>
      <c r="AN49" s="47"/>
      <c r="AO49" s="47"/>
      <c r="AP49" s="47"/>
      <c r="AQ49" s="47"/>
      <c r="AR49" s="47"/>
      <c r="AS49" s="47"/>
      <c r="AT49" s="47" t="e">
        <f>IF(COUNT(AT5:AT20)&gt;0,ROUND(SUM(AT5:AT20)/COUNTIF(AT5:AT20,"&lt;&gt;"),0),0)</f>
        <v>#DIV/0!</v>
      </c>
      <c r="AU49" s="47">
        <f>IF(COUNT(AU5:AU20)&gt;0,ROUND(SUM(AU5:AU20)/COUNTIF(AU5:AU20,"&lt;&gt;"),0),0)</f>
        <v>63</v>
      </c>
      <c r="AV49" s="47">
        <f>IF(COUNT(AV5:AV20)&gt;0,ROUND(SUM(AV5:AV20)/COUNTIF(AV5:AV20,"&lt;&gt;"),0),0)</f>
        <v>44</v>
      </c>
      <c r="AW49" s="47"/>
      <c r="AX49" s="47"/>
      <c r="AY49" s="47"/>
      <c r="AZ49" s="47"/>
      <c r="BA49" s="47">
        <f>IF(COUNT(BA5:BA20)&gt;0,ROUND(SUM(BA5:BA20)/COUNTIF(BA5:BA20,"&lt;&gt;"),0),0)</f>
        <v>75</v>
      </c>
      <c r="BB49" s="47"/>
      <c r="BC49" s="47"/>
      <c r="BD49" s="47">
        <f>IF(COUNT(BD5:BD20)&gt;0,ROUND(SUM(BD5:BD20)/COUNTIF(BD5:BD20,"&lt;&gt;"),0),0)</f>
        <v>75</v>
      </c>
      <c r="BE49" s="47"/>
      <c r="BF49" s="47"/>
      <c r="BG49" s="47">
        <f>IF(COUNT(BG5:BG20)&gt;0,ROUND(SUM(BG5:BG20)/COUNTIF(BG5:BG20,"&lt;&gt;"),0),0)</f>
        <v>65</v>
      </c>
      <c r="BH49" s="47">
        <f>IF(COUNT(BH5:BH20)&gt;0,ROUND(SUM(BH5:BH20)/COUNTIF(BH5:BH20,"&lt;&gt;"),0),0)</f>
        <v>70</v>
      </c>
      <c r="BI49" s="47">
        <f>IF(COUNT(BI5:BI20)&gt;0,ROUND(SUM(BI5:BI20)/COUNTIF(BI5:BI20,"&lt;&gt;"),0),0)</f>
        <v>68</v>
      </c>
      <c r="BJ49" s="47"/>
      <c r="BK49" s="47"/>
      <c r="BL49" s="47"/>
      <c r="BM49" s="47"/>
      <c r="BN49" s="47">
        <f>IF(COUNT(BN5:BN20)&gt;0,ROUND(SUM(BN5:BN20)/COUNTIF(BN5:BN20,"&lt;&gt;"),0),0)</f>
        <v>68</v>
      </c>
      <c r="BO49" s="47"/>
      <c r="BP49" s="47"/>
      <c r="BQ49" s="47">
        <f>IF(COUNT(BQ5:BQ20)&gt;0,ROUND(SUM(BQ5:BQ20)/COUNTIF(BQ5:BQ20,"&lt;&gt;"),0),0)</f>
        <v>68</v>
      </c>
      <c r="BR49" s="47">
        <f>IF(COUNT(BR5:BR20)&gt;0,ROUND(SUM(BR5:BR20)/COUNTIF(BR5:BR20,"&lt;&gt;"),0),0)</f>
        <v>70</v>
      </c>
      <c r="BS49" s="47">
        <f>IF(COUNT(BS5:BS20)&gt;0,ROUND(SUM(BS5:BS20)/COUNTIF(BS5:BS20,"&lt;&gt;"),0),0)</f>
        <v>69</v>
      </c>
      <c r="BT49" s="47">
        <f>IF(COUNT(BT5:BT20)&gt;0,ROUND(SUM(BT5:BT20)/COUNTIF(BT5:BT20,"&lt;&gt;"),0),0)</f>
        <v>75</v>
      </c>
      <c r="BU49" s="47">
        <f>IF(COUNT(BU5:BU20)&gt;0,ROUND(SUM(BU5:BU20)/COUNTIF(BU5:BU20,"&lt;&gt;"),0),0)</f>
        <v>63</v>
      </c>
      <c r="BV49" s="47"/>
      <c r="BW49" s="47"/>
      <c r="BX49" s="47"/>
      <c r="BY49" s="47"/>
      <c r="BZ49" s="47"/>
      <c r="CA49" s="47"/>
      <c r="CB49" s="47">
        <f>IF(COUNT(CB5:CB20)&gt;0,ROUND(SUM(CB5:CB20)/COUNTIF(CB5:CB20,"&lt;&gt;"),0),0)</f>
        <v>0</v>
      </c>
      <c r="CC49" s="47">
        <f>IF(COUNT(CC5:CC20)&gt;0,ROUND(SUM(CC5:CC20)/COUNTIF(CC5:CC20,"&lt;&gt;"),0),0)</f>
        <v>71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MAX(N5:N20)</f>
        <v>100</v>
      </c>
      <c r="O50" s="47">
        <f>MAX(O5:O20)</f>
        <v>100</v>
      </c>
      <c r="P50" s="47">
        <f>MAX(P5:P20)</f>
        <v>100</v>
      </c>
      <c r="Q50" s="47" t="e">
        <f>MAX(Q5:Q20)</f>
        <v>#DIV/0!</v>
      </c>
      <c r="R50" s="47"/>
      <c r="S50" s="47">
        <f>MAX(S5:S20)</f>
        <v>100</v>
      </c>
      <c r="T50" s="47"/>
      <c r="U50" s="47">
        <f t="shared" ref="U50:AL50" si="17">MAX(U5:U20)</f>
        <v>100</v>
      </c>
      <c r="V50" s="47">
        <f t="shared" si="17"/>
        <v>97.8</v>
      </c>
      <c r="W50" s="47">
        <f t="shared" si="17"/>
        <v>20</v>
      </c>
      <c r="X50" s="47">
        <f t="shared" si="17"/>
        <v>20</v>
      </c>
      <c r="Y50" s="47">
        <f t="shared" si="17"/>
        <v>60</v>
      </c>
      <c r="Z50" s="47">
        <f t="shared" si="17"/>
        <v>100</v>
      </c>
      <c r="AA50" s="47">
        <f t="shared" si="17"/>
        <v>30</v>
      </c>
      <c r="AB50" s="47">
        <f t="shared" si="17"/>
        <v>70</v>
      </c>
      <c r="AC50" s="47">
        <f t="shared" si="17"/>
        <v>0</v>
      </c>
      <c r="AD50" s="47">
        <f t="shared" si="17"/>
        <v>100</v>
      </c>
      <c r="AE50" s="47">
        <f t="shared" si="17"/>
        <v>40</v>
      </c>
      <c r="AF50" s="47">
        <f t="shared" si="17"/>
        <v>60</v>
      </c>
      <c r="AG50" s="47">
        <f t="shared" si="17"/>
        <v>0</v>
      </c>
      <c r="AH50" s="47">
        <f t="shared" si="17"/>
        <v>100</v>
      </c>
      <c r="AI50" s="47">
        <f t="shared" si="17"/>
        <v>100</v>
      </c>
      <c r="AJ50" s="47">
        <f t="shared" si="17"/>
        <v>100</v>
      </c>
      <c r="AK50" s="47">
        <f t="shared" si="17"/>
        <v>100</v>
      </c>
      <c r="AL50" s="47">
        <f t="shared" si="17"/>
        <v>100</v>
      </c>
      <c r="AM50" s="47"/>
      <c r="AN50" s="47"/>
      <c r="AO50" s="47"/>
      <c r="AP50" s="47"/>
      <c r="AQ50" s="47"/>
      <c r="AR50" s="47"/>
      <c r="AS50" s="47"/>
      <c r="AT50" s="47" t="e">
        <f>MAX(AT5:AT20)</f>
        <v>#DIV/0!</v>
      </c>
      <c r="AU50" s="47">
        <f>MAX(AU5:AU20)</f>
        <v>100</v>
      </c>
      <c r="AV50" s="47">
        <f>MAX(AV5:AV20)</f>
        <v>100</v>
      </c>
      <c r="AW50" s="47"/>
      <c r="AX50" s="47"/>
      <c r="AY50" s="47"/>
      <c r="AZ50" s="47"/>
      <c r="BA50" s="47">
        <f>MAX(BA5:BA20)</f>
        <v>100</v>
      </c>
      <c r="BB50" s="47"/>
      <c r="BC50" s="47"/>
      <c r="BD50" s="47">
        <f>MAX(BD5:BD20)</f>
        <v>100</v>
      </c>
      <c r="BE50" s="47"/>
      <c r="BF50" s="47"/>
      <c r="BG50" s="49">
        <f>MAX(BG5:BG20)</f>
        <v>100</v>
      </c>
      <c r="BH50" s="47">
        <f>MAX(BH5:BH20)</f>
        <v>100</v>
      </c>
      <c r="BI50" s="47">
        <f>MAX(BI5:BI20)</f>
        <v>100</v>
      </c>
      <c r="BJ50" s="47"/>
      <c r="BK50" s="47"/>
      <c r="BL50" s="47"/>
      <c r="BM50" s="47"/>
      <c r="BN50" s="47">
        <f>MAX(BN5:BN20)</f>
        <v>100</v>
      </c>
      <c r="BO50" s="47"/>
      <c r="BP50" s="47"/>
      <c r="BQ50" s="47">
        <f>MAX(BQ5:BQ20)</f>
        <v>100</v>
      </c>
      <c r="BR50" s="49">
        <f>MAX(BR5:BR20)</f>
        <v>100</v>
      </c>
      <c r="BS50" s="47">
        <f>MAX(BS5:BS20)</f>
        <v>100</v>
      </c>
      <c r="BT50" s="47">
        <f>MAX(BT5:BT20)</f>
        <v>100</v>
      </c>
      <c r="BU50" s="47">
        <f>MAX(BU5:BU20)</f>
        <v>100</v>
      </c>
      <c r="BV50" s="47"/>
      <c r="BW50" s="47"/>
      <c r="BX50" s="47"/>
      <c r="BY50" s="47"/>
      <c r="BZ50" s="47"/>
      <c r="CA50" s="47"/>
      <c r="CB50" s="47">
        <f>MAX(CB5:CB20)</f>
        <v>0</v>
      </c>
      <c r="CC50" s="49">
        <f>MAX(CC5:CC20)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MIN(N5:N20)</f>
        <v>0</v>
      </c>
      <c r="O51" s="47">
        <f>MIN(O5:O20)</f>
        <v>0</v>
      </c>
      <c r="P51" s="47">
        <f>MIN(P5:P20)</f>
        <v>0</v>
      </c>
      <c r="Q51" s="47" t="e">
        <f>MIN(Q5:Q20)</f>
        <v>#DIV/0!</v>
      </c>
      <c r="R51" s="47"/>
      <c r="S51" s="47">
        <f>MIN(S5:S20)</f>
        <v>0</v>
      </c>
      <c r="T51" s="47"/>
      <c r="U51" s="47">
        <f t="shared" ref="U51:AL51" si="18">MIN(U5:U20)</f>
        <v>0</v>
      </c>
      <c r="V51" s="47">
        <f t="shared" si="18"/>
        <v>0</v>
      </c>
      <c r="W51" s="47">
        <f t="shared" si="18"/>
        <v>0</v>
      </c>
      <c r="X51" s="47">
        <f t="shared" si="18"/>
        <v>0</v>
      </c>
      <c r="Y51" s="47">
        <f t="shared" si="18"/>
        <v>0</v>
      </c>
      <c r="Z51" s="47">
        <f t="shared" si="18"/>
        <v>0</v>
      </c>
      <c r="AA51" s="47">
        <f t="shared" si="18"/>
        <v>0</v>
      </c>
      <c r="AB51" s="47">
        <f t="shared" si="18"/>
        <v>0</v>
      </c>
      <c r="AC51" s="47">
        <f t="shared" si="18"/>
        <v>0</v>
      </c>
      <c r="AD51" s="47">
        <f t="shared" si="18"/>
        <v>0</v>
      </c>
      <c r="AE51" s="47">
        <f t="shared" si="18"/>
        <v>40</v>
      </c>
      <c r="AF51" s="47">
        <f t="shared" si="18"/>
        <v>35</v>
      </c>
      <c r="AG51" s="47">
        <f t="shared" si="18"/>
        <v>0</v>
      </c>
      <c r="AH51" s="47">
        <f t="shared" si="18"/>
        <v>75</v>
      </c>
      <c r="AI51" s="47">
        <f t="shared" si="18"/>
        <v>0</v>
      </c>
      <c r="AJ51" s="47">
        <f t="shared" si="18"/>
        <v>0</v>
      </c>
      <c r="AK51" s="47">
        <f t="shared" si="18"/>
        <v>0</v>
      </c>
      <c r="AL51" s="47">
        <f t="shared" si="18"/>
        <v>33</v>
      </c>
      <c r="AM51" s="47"/>
      <c r="AN51" s="47"/>
      <c r="AO51" s="47"/>
      <c r="AP51" s="47"/>
      <c r="AQ51" s="47"/>
      <c r="AR51" s="47"/>
      <c r="AS51" s="47"/>
      <c r="AT51" s="47" t="e">
        <f>MIN(AT5:AT20)</f>
        <v>#DIV/0!</v>
      </c>
      <c r="AU51" s="47">
        <f>MIN(AU5:AU20)</f>
        <v>0</v>
      </c>
      <c r="AV51" s="47">
        <f>MIN(AV5:AV20)</f>
        <v>0</v>
      </c>
      <c r="AW51" s="47"/>
      <c r="AX51" s="47"/>
      <c r="AY51" s="47"/>
      <c r="AZ51" s="47"/>
      <c r="BA51" s="47">
        <f>MIN(BA5:BA20)</f>
        <v>0</v>
      </c>
      <c r="BB51" s="47"/>
      <c r="BC51" s="47"/>
      <c r="BD51" s="47">
        <f>MIN(BD5:BD20)</f>
        <v>0</v>
      </c>
      <c r="BE51" s="47"/>
      <c r="BF51" s="47"/>
      <c r="BG51" s="49">
        <f>MIN(BG5:BG20)</f>
        <v>0</v>
      </c>
      <c r="BH51" s="47">
        <f>MIN(BH5:BH20)</f>
        <v>0</v>
      </c>
      <c r="BI51" s="47">
        <f>MIN(BI5:BI20)</f>
        <v>0</v>
      </c>
      <c r="BJ51" s="47"/>
      <c r="BK51" s="47"/>
      <c r="BL51" s="47"/>
      <c r="BM51" s="47"/>
      <c r="BN51" s="47">
        <f>MIN(BN5:BN20)</f>
        <v>0</v>
      </c>
      <c r="BO51" s="47"/>
      <c r="BP51" s="47"/>
      <c r="BQ51" s="47">
        <f>MIN(BQ5:BQ20)</f>
        <v>0</v>
      </c>
      <c r="BR51" s="49">
        <f>MIN(BR5:BR20)</f>
        <v>0</v>
      </c>
      <c r="BS51" s="47">
        <f>MIN(BS5:BS20)</f>
        <v>0</v>
      </c>
      <c r="BT51" s="47">
        <f>MIN(BT5:BT20)</f>
        <v>0</v>
      </c>
      <c r="BU51" s="47">
        <f>MIN(BU5:BU20)</f>
        <v>0</v>
      </c>
      <c r="BV51" s="47"/>
      <c r="BW51" s="47"/>
      <c r="BX51" s="47"/>
      <c r="BY51" s="47"/>
      <c r="BZ51" s="47"/>
      <c r="CA51" s="47"/>
      <c r="CB51" s="47">
        <f>MIN(CB5:CB20)</f>
        <v>0</v>
      </c>
      <c r="CC51" s="49">
        <f>MIN(CC5:CC20)</f>
        <v>0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COUNTIF(N5:N20,"&gt;=55")</f>
        <v>15</v>
      </c>
      <c r="O52" s="50">
        <f>COUNTIF(O5:O20,"&gt;=55")</f>
        <v>12</v>
      </c>
      <c r="P52" s="50">
        <f>COUNTIF(P5:P20,"&gt;=55")</f>
        <v>14</v>
      </c>
      <c r="Q52" s="50">
        <f>COUNTIF(Q5:Q20,"&gt;=55")</f>
        <v>13</v>
      </c>
      <c r="R52" s="50"/>
      <c r="S52" s="50">
        <f>COUNTIF(S5:S20,"&gt;=55")</f>
        <v>12</v>
      </c>
      <c r="T52" s="50"/>
      <c r="U52" s="50">
        <f t="shared" ref="U52:AL52" si="19">COUNTIF(U5:U20,"&gt;=55")</f>
        <v>2</v>
      </c>
      <c r="V52" s="50">
        <f t="shared" si="19"/>
        <v>14</v>
      </c>
      <c r="W52" s="50">
        <f t="shared" si="19"/>
        <v>0</v>
      </c>
      <c r="X52" s="50">
        <f t="shared" si="19"/>
        <v>0</v>
      </c>
      <c r="Y52" s="50">
        <f t="shared" si="19"/>
        <v>13</v>
      </c>
      <c r="Z52" s="50">
        <f t="shared" si="19"/>
        <v>15</v>
      </c>
      <c r="AA52" s="50">
        <f t="shared" si="19"/>
        <v>0</v>
      </c>
      <c r="AB52" s="50">
        <f t="shared" si="19"/>
        <v>7</v>
      </c>
      <c r="AC52" s="50">
        <f t="shared" si="19"/>
        <v>0</v>
      </c>
      <c r="AD52" s="50">
        <f t="shared" si="19"/>
        <v>12</v>
      </c>
      <c r="AE52" s="50">
        <f t="shared" si="19"/>
        <v>0</v>
      </c>
      <c r="AF52" s="50">
        <f t="shared" si="19"/>
        <v>1</v>
      </c>
      <c r="AG52" s="50">
        <f t="shared" si="19"/>
        <v>0</v>
      </c>
      <c r="AH52" s="50">
        <f t="shared" si="19"/>
        <v>2</v>
      </c>
      <c r="AI52" s="50">
        <f t="shared" si="19"/>
        <v>7</v>
      </c>
      <c r="AJ52" s="50">
        <f t="shared" si="19"/>
        <v>9</v>
      </c>
      <c r="AK52" s="50">
        <f t="shared" si="19"/>
        <v>14</v>
      </c>
      <c r="AL52" s="50">
        <f t="shared" si="19"/>
        <v>8</v>
      </c>
      <c r="AM52" s="50"/>
      <c r="AN52" s="50"/>
      <c r="AO52" s="50"/>
      <c r="AP52" s="50"/>
      <c r="AQ52" s="50"/>
      <c r="AR52" s="50"/>
      <c r="AS52" s="50"/>
      <c r="AT52" s="47">
        <f>COUNTIF(AT5:AT20,"&gt;=55")</f>
        <v>13</v>
      </c>
      <c r="AU52" s="50">
        <f>COUNTIF(AU5:AU20,"&gt;=55")</f>
        <v>10</v>
      </c>
      <c r="AV52" s="50">
        <f>COUNTIF(AV5:AV20,"&gt;=55")</f>
        <v>7</v>
      </c>
      <c r="AW52" s="50"/>
      <c r="AX52" s="50"/>
      <c r="AY52" s="50"/>
      <c r="AZ52" s="50"/>
      <c r="BA52" s="50">
        <f>COUNTIF(BA5:BA20,"&gt;=55")</f>
        <v>12</v>
      </c>
      <c r="BB52" s="50"/>
      <c r="BC52" s="50"/>
      <c r="BD52" s="50">
        <f>COUNTIF(BD5:BD20,"&gt;=55")</f>
        <v>12</v>
      </c>
      <c r="BE52" s="50"/>
      <c r="BF52" s="50"/>
      <c r="BG52" s="49">
        <f>COUNTIF(BG5:BG20,"&gt;=55")</f>
        <v>11</v>
      </c>
      <c r="BH52" s="50">
        <f>COUNTIF(BH5:BH20,"&gt;=55")</f>
        <v>11</v>
      </c>
      <c r="BI52" s="50">
        <f>COUNTIF(BI5:BI20,"&gt;=55")</f>
        <v>11</v>
      </c>
      <c r="BJ52" s="50"/>
      <c r="BK52" s="50"/>
      <c r="BL52" s="50"/>
      <c r="BM52" s="50"/>
      <c r="BN52" s="50">
        <f>COUNTIF(BN5:BN20,"&gt;=55")</f>
        <v>11</v>
      </c>
      <c r="BO52" s="50"/>
      <c r="BP52" s="50"/>
      <c r="BQ52" s="50">
        <f>COUNTIF(BQ5:BQ20,"&gt;=55")</f>
        <v>12</v>
      </c>
      <c r="BR52" s="49">
        <f>COUNTIF(BR5:BR20,"&gt;=55")</f>
        <v>12</v>
      </c>
      <c r="BS52" s="50">
        <f>COUNTIF(BS5:BS20,"&gt;=55")</f>
        <v>11</v>
      </c>
      <c r="BT52" s="50">
        <f>COUNTIF(BT5:BT20,"&gt;=55")</f>
        <v>12</v>
      </c>
      <c r="BU52" s="50">
        <f>COUNTIF(BU5:BU20,"&gt;=55")</f>
        <v>10</v>
      </c>
      <c r="BV52" s="50"/>
      <c r="BW52" s="50"/>
      <c r="BX52" s="50"/>
      <c r="BY52" s="50"/>
      <c r="BZ52" s="50"/>
      <c r="CA52" s="50"/>
      <c r="CB52" s="50">
        <f>COUNTIF(CB5:CB20,"&gt;=55")</f>
        <v>0</v>
      </c>
      <c r="CC52" s="49">
        <f>COUNTIF(CC5:CC20,"&gt;=55")</f>
        <v>12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1</v>
      </c>
      <c r="O53" s="50">
        <f>+$J$54-O52</f>
        <v>4</v>
      </c>
      <c r="P53" s="50">
        <f>+$J$54-P52</f>
        <v>2</v>
      </c>
      <c r="Q53" s="50">
        <f>+$J$54-Q52</f>
        <v>3</v>
      </c>
      <c r="R53" s="50"/>
      <c r="S53" s="50">
        <f>+$J$54-S52</f>
        <v>4</v>
      </c>
      <c r="T53" s="50"/>
      <c r="U53" s="50">
        <f t="shared" ref="U53:AL53" si="20">+$J$54-U52</f>
        <v>14</v>
      </c>
      <c r="V53" s="50">
        <f t="shared" si="20"/>
        <v>2</v>
      </c>
      <c r="W53" s="50">
        <f t="shared" si="20"/>
        <v>16</v>
      </c>
      <c r="X53" s="50">
        <f t="shared" si="20"/>
        <v>16</v>
      </c>
      <c r="Y53" s="50">
        <f t="shared" si="20"/>
        <v>3</v>
      </c>
      <c r="Z53" s="50">
        <f t="shared" si="20"/>
        <v>1</v>
      </c>
      <c r="AA53" s="50">
        <f t="shared" si="20"/>
        <v>16</v>
      </c>
      <c r="AB53" s="50">
        <f t="shared" si="20"/>
        <v>9</v>
      </c>
      <c r="AC53" s="50">
        <f t="shared" si="20"/>
        <v>16</v>
      </c>
      <c r="AD53" s="50">
        <f t="shared" si="20"/>
        <v>4</v>
      </c>
      <c r="AE53" s="50">
        <f t="shared" si="20"/>
        <v>16</v>
      </c>
      <c r="AF53" s="50">
        <f t="shared" si="20"/>
        <v>15</v>
      </c>
      <c r="AG53" s="50">
        <f t="shared" si="20"/>
        <v>16</v>
      </c>
      <c r="AH53" s="50">
        <f t="shared" si="20"/>
        <v>14</v>
      </c>
      <c r="AI53" s="50">
        <f t="shared" si="20"/>
        <v>9</v>
      </c>
      <c r="AJ53" s="50">
        <f t="shared" si="20"/>
        <v>7</v>
      </c>
      <c r="AK53" s="50">
        <f t="shared" si="20"/>
        <v>2</v>
      </c>
      <c r="AL53" s="50">
        <f t="shared" si="20"/>
        <v>8</v>
      </c>
      <c r="AM53" s="50"/>
      <c r="AN53" s="50"/>
      <c r="AO53" s="50"/>
      <c r="AP53" s="50"/>
      <c r="AQ53" s="50"/>
      <c r="AR53" s="50"/>
      <c r="AS53" s="50"/>
      <c r="AT53" s="47">
        <f>+$J$54-AT52</f>
        <v>3</v>
      </c>
      <c r="AU53" s="50">
        <f>+$J$54-AU52</f>
        <v>6</v>
      </c>
      <c r="AV53" s="50">
        <f>+$J$54-AV52</f>
        <v>9</v>
      </c>
      <c r="AW53" s="50"/>
      <c r="AX53" s="50"/>
      <c r="AY53" s="50"/>
      <c r="AZ53" s="50"/>
      <c r="BA53" s="50">
        <f>+$J$54-BA52</f>
        <v>4</v>
      </c>
      <c r="BB53" s="50"/>
      <c r="BC53" s="50"/>
      <c r="BD53" s="50">
        <f>+$J$54-BD52</f>
        <v>4</v>
      </c>
      <c r="BE53" s="50"/>
      <c r="BF53" s="50"/>
      <c r="BG53" s="49">
        <f>+$J$54-BG52</f>
        <v>5</v>
      </c>
      <c r="BH53" s="50">
        <f>+$J$54-BH52</f>
        <v>5</v>
      </c>
      <c r="BI53" s="50">
        <f>+$J$54-BI52</f>
        <v>5</v>
      </c>
      <c r="BJ53" s="50"/>
      <c r="BK53" s="50"/>
      <c r="BL53" s="50"/>
      <c r="BM53" s="50"/>
      <c r="BN53" s="50">
        <f>+$J$54-BN52</f>
        <v>5</v>
      </c>
      <c r="BO53" s="50"/>
      <c r="BP53" s="50"/>
      <c r="BQ53" s="50">
        <f>+$J$54-BQ52</f>
        <v>4</v>
      </c>
      <c r="BR53" s="49">
        <f>+$J$54-BR52</f>
        <v>4</v>
      </c>
      <c r="BS53" s="50">
        <f>+$J$54-BS52</f>
        <v>5</v>
      </c>
      <c r="BT53" s="50">
        <f>+$J$54-BT52</f>
        <v>4</v>
      </c>
      <c r="BU53" s="50">
        <f>+$J$54-BU52</f>
        <v>6</v>
      </c>
      <c r="BV53" s="50"/>
      <c r="BW53" s="50"/>
      <c r="BX53" s="50"/>
      <c r="BY53" s="50"/>
      <c r="BZ53" s="50"/>
      <c r="CA53" s="50"/>
      <c r="CB53" s="50">
        <f>+$J$54-CB52</f>
        <v>16</v>
      </c>
      <c r="CC53" s="49">
        <f>+$J$54-CC52</f>
        <v>4</v>
      </c>
    </row>
    <row r="54" spans="1:81" ht="15.75" customHeight="1" x14ac:dyDescent="0.15">
      <c r="I54" s="4" t="s">
        <v>44</v>
      </c>
      <c r="J54" s="4">
        <f>COUNTA(J5:J20)</f>
        <v>16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21:Y49 Z5:Z49 AA21:AC49 AD5:AD49 AE21:AG49 AH5:AH49 AI21:AS49 AT5:BG49 BH21:BQ49 BR5:CC49">
    <cfRule type="cellIs" dxfId="47" priority="1" operator="lessThan">
      <formula>54.5</formula>
    </cfRule>
  </conditionalFormatting>
  <conditionalFormatting sqref="Z5:Z20 AD5:AD20 AH5:BQ20 BS5:CB20">
    <cfRule type="containsText" dxfId="46" priority="2" operator="containsText" text="A">
      <formula>NOT(ISERROR(SEARCH(("A"),(Z5))))</formula>
    </cfRule>
  </conditionalFormatting>
  <conditionalFormatting sqref="BG50:BG53 BR50:CC53">
    <cfRule type="cellIs" dxfId="45" priority="3" operator="lessThan">
      <formula>54.5</formula>
    </cfRule>
  </conditionalFormatting>
  <conditionalFormatting sqref="BG51 BR51:CC51">
    <cfRule type="cellIs" dxfId="44" priority="4" operator="lessThan">
      <formula>54.5</formula>
    </cfRule>
  </conditionalFormatting>
  <conditionalFormatting sqref="BG52 BR52:CC52">
    <cfRule type="cellIs" dxfId="43" priority="5" operator="lessThan">
      <formula>54.5</formula>
    </cfRule>
  </conditionalFormatting>
  <conditionalFormatting sqref="BG53 BR53:CC53">
    <cfRule type="cellIs" dxfId="42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C1000"/>
  <sheetViews>
    <sheetView workbookViewId="0">
      <pane xSplit="10" topLeftCell="K1" activePane="topRight" state="frozen"/>
      <selection pane="topRight" activeCell="L2" sqref="L2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1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2">
      <c r="A2" s="5"/>
      <c r="B2" s="5"/>
      <c r="C2" s="5"/>
      <c r="D2" s="52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1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53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54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2</v>
      </c>
      <c r="L5" s="32" t="s">
        <v>9</v>
      </c>
      <c r="M5" s="32">
        <v>40</v>
      </c>
      <c r="N5" s="33">
        <f t="shared" ref="N5:N30" si="0">Z5</f>
        <v>97</v>
      </c>
      <c r="O5" s="33">
        <f t="shared" ref="O5:O30" si="1">AD5</f>
        <v>30</v>
      </c>
      <c r="P5" s="33">
        <f t="shared" ref="P5:P30" si="2">AVERAGE(N5:O5)</f>
        <v>63.5</v>
      </c>
      <c r="Q5" s="33">
        <f t="shared" ref="Q5:Q30" si="3">AT5</f>
        <v>97</v>
      </c>
      <c r="R5" s="33">
        <f t="shared" ref="R5:R30" si="4">BG5</f>
        <v>90</v>
      </c>
      <c r="S5" s="33">
        <f t="shared" ref="S5:S30" si="5">BR5</f>
        <v>100</v>
      </c>
      <c r="T5" s="33">
        <f t="shared" ref="T5:T30" si="6">CC5</f>
        <v>100</v>
      </c>
      <c r="U5" s="34"/>
      <c r="V5" s="35">
        <f t="shared" ref="V5:V12" si="7">IF(P5&gt;=55,P5*0.5+0.2*Q5+0.05*R5+0.2*S5+0.05*T5,P5)</f>
        <v>80.650000000000006</v>
      </c>
      <c r="W5" s="33">
        <v>20</v>
      </c>
      <c r="X5" s="36">
        <v>20</v>
      </c>
      <c r="Y5" s="36">
        <v>57</v>
      </c>
      <c r="Z5" s="37">
        <f t="shared" ref="Z5:Z30" si="8">SUM(W5:Y5)</f>
        <v>97</v>
      </c>
      <c r="AA5" s="36">
        <v>30</v>
      </c>
      <c r="AB5" s="36">
        <v>0</v>
      </c>
      <c r="AC5" s="33">
        <v>1</v>
      </c>
      <c r="AD5" s="37">
        <f t="shared" ref="AD5:AD30" si="9">AA5+AB5*AC5</f>
        <v>30</v>
      </c>
      <c r="AE5" s="36"/>
      <c r="AF5" s="36"/>
      <c r="AG5" s="36"/>
      <c r="AH5" s="37"/>
      <c r="AI5" s="38">
        <v>100</v>
      </c>
      <c r="AJ5" s="39">
        <v>100</v>
      </c>
      <c r="AK5" s="39">
        <v>100</v>
      </c>
      <c r="AL5" s="39">
        <v>100</v>
      </c>
      <c r="AM5" s="39">
        <v>90</v>
      </c>
      <c r="AN5" s="39">
        <v>83</v>
      </c>
      <c r="AO5" s="39">
        <v>100</v>
      </c>
      <c r="AP5" s="39">
        <v>100</v>
      </c>
      <c r="AQ5" s="39">
        <v>100</v>
      </c>
      <c r="AR5" s="39"/>
      <c r="AS5" s="38"/>
      <c r="AT5" s="37">
        <f t="shared" ref="AT5:AT30" si="10">AVERAGE(AI5:AQ5)</f>
        <v>97</v>
      </c>
      <c r="AU5" s="38">
        <v>100</v>
      </c>
      <c r="AV5" s="38">
        <v>100</v>
      </c>
      <c r="AW5" s="38">
        <v>100</v>
      </c>
      <c r="AX5" s="38">
        <v>0</v>
      </c>
      <c r="AY5" s="38">
        <v>100</v>
      </c>
      <c r="AZ5" s="38">
        <v>100</v>
      </c>
      <c r="BA5" s="38">
        <v>100</v>
      </c>
      <c r="BB5" s="38">
        <v>100</v>
      </c>
      <c r="BC5" s="38">
        <v>100</v>
      </c>
      <c r="BD5" s="38">
        <v>100</v>
      </c>
      <c r="BE5" s="38"/>
      <c r="BF5" s="38"/>
      <c r="BG5" s="37">
        <f t="shared" ref="BG5:BG30" si="11">AVERAGE(AU5:BD5)</f>
        <v>90</v>
      </c>
      <c r="BH5" s="40">
        <v>100</v>
      </c>
      <c r="BI5" s="41">
        <v>100</v>
      </c>
      <c r="BJ5" s="41">
        <v>100</v>
      </c>
      <c r="BK5" s="41">
        <v>100</v>
      </c>
      <c r="BL5" s="41">
        <v>100</v>
      </c>
      <c r="BM5" s="41">
        <v>100</v>
      </c>
      <c r="BN5" s="41">
        <v>100</v>
      </c>
      <c r="BO5" s="41">
        <v>100</v>
      </c>
      <c r="BP5" s="41">
        <v>100</v>
      </c>
      <c r="BQ5" s="41">
        <v>100</v>
      </c>
      <c r="BR5" s="37">
        <f t="shared" ref="BR5:BR30" si="12">AVERAGE(BH5:BQ5)</f>
        <v>100</v>
      </c>
      <c r="BS5" s="42">
        <v>100</v>
      </c>
      <c r="BT5" s="42">
        <v>100</v>
      </c>
      <c r="BU5" s="42">
        <v>100</v>
      </c>
      <c r="BV5" s="38">
        <v>100</v>
      </c>
      <c r="BW5" s="38">
        <v>100</v>
      </c>
      <c r="BX5" s="38">
        <v>100</v>
      </c>
      <c r="BY5" s="38">
        <v>100</v>
      </c>
      <c r="BZ5" s="38">
        <v>100</v>
      </c>
      <c r="CA5" s="38"/>
      <c r="CB5" s="38"/>
      <c r="CC5" s="37">
        <f t="shared" ref="CC5:CC30" si="13">AVERAGE(BS5:CB5)</f>
        <v>100</v>
      </c>
    </row>
    <row r="6" spans="1:81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2</v>
      </c>
      <c r="L6" s="44" t="s">
        <v>9</v>
      </c>
      <c r="M6" s="44">
        <v>41</v>
      </c>
      <c r="N6" s="33">
        <f t="shared" si="0"/>
        <v>100</v>
      </c>
      <c r="O6" s="33">
        <f t="shared" si="1"/>
        <v>60</v>
      </c>
      <c r="P6" s="33">
        <f t="shared" si="2"/>
        <v>80</v>
      </c>
      <c r="Q6" s="33">
        <f t="shared" si="3"/>
        <v>88.888888888888886</v>
      </c>
      <c r="R6" s="33">
        <f t="shared" si="4"/>
        <v>80</v>
      </c>
      <c r="S6" s="33">
        <f t="shared" si="5"/>
        <v>100</v>
      </c>
      <c r="T6" s="33">
        <f t="shared" si="6"/>
        <v>100</v>
      </c>
      <c r="U6" s="34"/>
      <c r="V6" s="35">
        <f t="shared" si="7"/>
        <v>86.777777777777771</v>
      </c>
      <c r="W6" s="33">
        <v>20</v>
      </c>
      <c r="X6" s="36">
        <v>20</v>
      </c>
      <c r="Y6" s="36">
        <v>60</v>
      </c>
      <c r="Z6" s="37">
        <f t="shared" si="8"/>
        <v>100</v>
      </c>
      <c r="AA6" s="36">
        <v>30</v>
      </c>
      <c r="AB6" s="36">
        <v>30</v>
      </c>
      <c r="AC6" s="33">
        <v>1</v>
      </c>
      <c r="AD6" s="37">
        <f t="shared" si="9"/>
        <v>60</v>
      </c>
      <c r="AE6" s="36"/>
      <c r="AF6" s="36"/>
      <c r="AG6" s="36"/>
      <c r="AH6" s="37"/>
      <c r="AI6" s="38">
        <v>50</v>
      </c>
      <c r="AJ6" s="39">
        <v>100</v>
      </c>
      <c r="AK6" s="39">
        <v>100</v>
      </c>
      <c r="AL6" s="39">
        <v>100</v>
      </c>
      <c r="AM6" s="39">
        <v>100</v>
      </c>
      <c r="AN6" s="39">
        <v>100</v>
      </c>
      <c r="AO6" s="39">
        <v>100</v>
      </c>
      <c r="AP6" s="39">
        <v>50</v>
      </c>
      <c r="AQ6" s="39">
        <v>100</v>
      </c>
      <c r="AR6" s="39"/>
      <c r="AS6" s="38"/>
      <c r="AT6" s="37">
        <f t="shared" si="10"/>
        <v>88.888888888888886</v>
      </c>
      <c r="AU6" s="38">
        <v>0</v>
      </c>
      <c r="AV6" s="38">
        <v>100</v>
      </c>
      <c r="AW6" s="38">
        <v>100</v>
      </c>
      <c r="AX6" s="38">
        <v>0</v>
      </c>
      <c r="AY6" s="38">
        <v>100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/>
      <c r="BG6" s="37">
        <f t="shared" si="11"/>
        <v>80</v>
      </c>
      <c r="BH6" s="41">
        <v>100</v>
      </c>
      <c r="BI6" s="41">
        <v>100</v>
      </c>
      <c r="BJ6" s="41">
        <v>100</v>
      </c>
      <c r="BK6" s="41">
        <v>100</v>
      </c>
      <c r="BL6" s="41">
        <v>100</v>
      </c>
      <c r="BM6" s="41">
        <v>100</v>
      </c>
      <c r="BN6" s="41">
        <v>100</v>
      </c>
      <c r="BO6" s="41">
        <v>100</v>
      </c>
      <c r="BP6" s="41">
        <v>100</v>
      </c>
      <c r="BQ6" s="41">
        <v>100</v>
      </c>
      <c r="BR6" s="37">
        <f t="shared" si="12"/>
        <v>100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100</v>
      </c>
      <c r="BY6" s="38">
        <v>100</v>
      </c>
      <c r="BZ6" s="38">
        <v>100</v>
      </c>
      <c r="CA6" s="38"/>
      <c r="CB6" s="38"/>
      <c r="CC6" s="37">
        <f t="shared" si="13"/>
        <v>100</v>
      </c>
    </row>
    <row r="7" spans="1:81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2</v>
      </c>
      <c r="L7" s="44" t="s">
        <v>9</v>
      </c>
      <c r="M7" s="44">
        <v>389</v>
      </c>
      <c r="N7" s="33">
        <f t="shared" si="0"/>
        <v>94</v>
      </c>
      <c r="O7" s="33">
        <f t="shared" si="1"/>
        <v>100</v>
      </c>
      <c r="P7" s="33">
        <f t="shared" si="2"/>
        <v>97</v>
      </c>
      <c r="Q7" s="33">
        <f t="shared" si="3"/>
        <v>92.5</v>
      </c>
      <c r="R7" s="33">
        <f t="shared" si="4"/>
        <v>90</v>
      </c>
      <c r="S7" s="33">
        <f t="shared" si="5"/>
        <v>59.4</v>
      </c>
      <c r="T7" s="33">
        <f t="shared" si="6"/>
        <v>87.5</v>
      </c>
      <c r="U7" s="34"/>
      <c r="V7" s="35">
        <f t="shared" si="7"/>
        <v>87.754999999999995</v>
      </c>
      <c r="W7" s="33">
        <v>20</v>
      </c>
      <c r="X7" s="36">
        <v>20</v>
      </c>
      <c r="Y7" s="36">
        <v>54</v>
      </c>
      <c r="Z7" s="37">
        <f t="shared" si="8"/>
        <v>94</v>
      </c>
      <c r="AA7" s="36">
        <v>30</v>
      </c>
      <c r="AB7" s="36">
        <v>70</v>
      </c>
      <c r="AC7" s="33">
        <v>1</v>
      </c>
      <c r="AD7" s="37">
        <f t="shared" si="9"/>
        <v>100</v>
      </c>
      <c r="AE7" s="36"/>
      <c r="AF7" s="36"/>
      <c r="AG7" s="36"/>
      <c r="AH7" s="37"/>
      <c r="AI7" s="38">
        <v>100</v>
      </c>
      <c r="AJ7" s="39">
        <v>100</v>
      </c>
      <c r="AK7" s="39">
        <v>100</v>
      </c>
      <c r="AL7" s="39">
        <v>100</v>
      </c>
      <c r="AM7" s="39">
        <v>100</v>
      </c>
      <c r="AN7" s="39">
        <v>40</v>
      </c>
      <c r="AO7" s="39"/>
      <c r="AP7" s="39">
        <v>100</v>
      </c>
      <c r="AQ7" s="39">
        <v>100</v>
      </c>
      <c r="AR7" s="39"/>
      <c r="AS7" s="38"/>
      <c r="AT7" s="37">
        <f t="shared" si="10"/>
        <v>92.5</v>
      </c>
      <c r="AU7" s="38">
        <v>100</v>
      </c>
      <c r="AV7" s="38">
        <v>100</v>
      </c>
      <c r="AW7" s="38">
        <v>100</v>
      </c>
      <c r="AX7" s="38">
        <v>100</v>
      </c>
      <c r="AY7" s="38">
        <v>100</v>
      </c>
      <c r="AZ7" s="38">
        <v>100</v>
      </c>
      <c r="BA7" s="38">
        <v>100</v>
      </c>
      <c r="BB7" s="38">
        <v>0</v>
      </c>
      <c r="BC7" s="38">
        <v>100</v>
      </c>
      <c r="BD7" s="38">
        <v>100</v>
      </c>
      <c r="BE7" s="38"/>
      <c r="BF7" s="38"/>
      <c r="BG7" s="37">
        <f t="shared" si="11"/>
        <v>90</v>
      </c>
      <c r="BH7" s="41">
        <v>100</v>
      </c>
      <c r="BI7" s="41">
        <v>100</v>
      </c>
      <c r="BJ7" s="41">
        <v>94</v>
      </c>
      <c r="BK7" s="41">
        <v>100</v>
      </c>
      <c r="BL7" s="41">
        <v>100</v>
      </c>
      <c r="BM7" s="41">
        <v>0</v>
      </c>
      <c r="BN7" s="41">
        <v>100</v>
      </c>
      <c r="BO7" s="41">
        <v>0</v>
      </c>
      <c r="BP7" s="41">
        <v>0</v>
      </c>
      <c r="BQ7" s="41">
        <v>0</v>
      </c>
      <c r="BR7" s="37">
        <f t="shared" si="12"/>
        <v>59.4</v>
      </c>
      <c r="BS7" s="42">
        <v>100</v>
      </c>
      <c r="BT7" s="42">
        <v>100</v>
      </c>
      <c r="BU7" s="42">
        <v>100</v>
      </c>
      <c r="BV7" s="38">
        <v>0</v>
      </c>
      <c r="BW7" s="38">
        <v>100</v>
      </c>
      <c r="BX7" s="38">
        <v>100</v>
      </c>
      <c r="BY7" s="38">
        <v>100</v>
      </c>
      <c r="BZ7" s="38">
        <v>100</v>
      </c>
      <c r="CA7" s="38"/>
      <c r="CB7" s="38"/>
      <c r="CC7" s="37">
        <f t="shared" si="13"/>
        <v>87.5</v>
      </c>
    </row>
    <row r="8" spans="1:81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/>
      <c r="N8" s="33">
        <f t="shared" si="0"/>
        <v>60</v>
      </c>
      <c r="O8" s="33">
        <f t="shared" si="1"/>
        <v>90</v>
      </c>
      <c r="P8" s="33">
        <f t="shared" si="2"/>
        <v>75</v>
      </c>
      <c r="Q8" s="33">
        <f t="shared" si="3"/>
        <v>76.333333333333329</v>
      </c>
      <c r="R8" s="33">
        <f t="shared" si="4"/>
        <v>100</v>
      </c>
      <c r="S8" s="33">
        <f t="shared" si="5"/>
        <v>84.5</v>
      </c>
      <c r="T8" s="33">
        <f t="shared" si="6"/>
        <v>84.125</v>
      </c>
      <c r="U8" s="34"/>
      <c r="V8" s="35">
        <f t="shared" si="7"/>
        <v>78.872916666666669</v>
      </c>
      <c r="W8" s="33">
        <v>16</v>
      </c>
      <c r="X8" s="36">
        <v>20</v>
      </c>
      <c r="Y8" s="36">
        <v>24</v>
      </c>
      <c r="Z8" s="37">
        <f t="shared" si="8"/>
        <v>60</v>
      </c>
      <c r="AA8" s="36">
        <v>30</v>
      </c>
      <c r="AB8" s="36">
        <v>60</v>
      </c>
      <c r="AC8" s="33">
        <v>1</v>
      </c>
      <c r="AD8" s="37">
        <f t="shared" si="9"/>
        <v>90</v>
      </c>
      <c r="AE8" s="36"/>
      <c r="AF8" s="36"/>
      <c r="AG8" s="36"/>
      <c r="AH8" s="37"/>
      <c r="AI8" s="38">
        <v>100</v>
      </c>
      <c r="AJ8" s="39">
        <v>100</v>
      </c>
      <c r="AK8" s="39">
        <v>100</v>
      </c>
      <c r="AL8" s="39">
        <v>67</v>
      </c>
      <c r="AM8" s="39">
        <v>100</v>
      </c>
      <c r="AN8" s="39">
        <v>20</v>
      </c>
      <c r="AO8" s="39">
        <v>100</v>
      </c>
      <c r="AP8" s="39">
        <v>100</v>
      </c>
      <c r="AQ8" s="39">
        <v>0</v>
      </c>
      <c r="AR8" s="39"/>
      <c r="AS8" s="38"/>
      <c r="AT8" s="37">
        <f t="shared" si="10"/>
        <v>76.333333333333329</v>
      </c>
      <c r="AU8" s="38">
        <v>100</v>
      </c>
      <c r="AV8" s="38">
        <v>100</v>
      </c>
      <c r="AW8" s="38">
        <v>100</v>
      </c>
      <c r="AX8" s="38">
        <v>100</v>
      </c>
      <c r="AY8" s="38">
        <v>100</v>
      </c>
      <c r="AZ8" s="38">
        <v>100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8"/>
      <c r="BG8" s="37">
        <f t="shared" si="11"/>
        <v>100</v>
      </c>
      <c r="BH8" s="41">
        <v>95</v>
      </c>
      <c r="BI8" s="41">
        <v>90</v>
      </c>
      <c r="BJ8" s="41">
        <v>100</v>
      </c>
      <c r="BK8" s="41">
        <v>95</v>
      </c>
      <c r="BL8" s="41">
        <v>95</v>
      </c>
      <c r="BM8" s="41">
        <v>0</v>
      </c>
      <c r="BN8" s="41">
        <v>100</v>
      </c>
      <c r="BO8" s="41">
        <v>100</v>
      </c>
      <c r="BP8" s="41">
        <v>70</v>
      </c>
      <c r="BQ8" s="41">
        <v>100</v>
      </c>
      <c r="BR8" s="37">
        <f t="shared" si="12"/>
        <v>84.5</v>
      </c>
      <c r="BS8" s="42">
        <v>100</v>
      </c>
      <c r="BT8" s="42">
        <v>73</v>
      </c>
      <c r="BU8" s="42">
        <v>100</v>
      </c>
      <c r="BV8" s="38">
        <v>100</v>
      </c>
      <c r="BW8" s="38">
        <v>100</v>
      </c>
      <c r="BX8" s="38">
        <v>100</v>
      </c>
      <c r="BY8" s="38">
        <v>100</v>
      </c>
      <c r="BZ8" s="38">
        <v>0</v>
      </c>
      <c r="CA8" s="38"/>
      <c r="CB8" s="38"/>
      <c r="CC8" s="37">
        <f t="shared" si="13"/>
        <v>84.125</v>
      </c>
    </row>
    <row r="9" spans="1:81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2</v>
      </c>
      <c r="L9" s="44" t="s">
        <v>9</v>
      </c>
      <c r="M9" s="44">
        <v>54</v>
      </c>
      <c r="N9" s="33">
        <f t="shared" si="0"/>
        <v>89</v>
      </c>
      <c r="O9" s="33">
        <f t="shared" si="1"/>
        <v>90</v>
      </c>
      <c r="P9" s="33">
        <f t="shared" si="2"/>
        <v>89.5</v>
      </c>
      <c r="Q9" s="33">
        <f t="shared" si="3"/>
        <v>98.111111111111114</v>
      </c>
      <c r="R9" s="33">
        <f t="shared" si="4"/>
        <v>100</v>
      </c>
      <c r="S9" s="33">
        <f t="shared" si="5"/>
        <v>97</v>
      </c>
      <c r="T9" s="33">
        <f t="shared" si="6"/>
        <v>100</v>
      </c>
      <c r="U9" s="34"/>
      <c r="V9" s="35">
        <f t="shared" si="7"/>
        <v>93.772222222222226</v>
      </c>
      <c r="W9" s="33">
        <v>20</v>
      </c>
      <c r="X9" s="36">
        <v>18</v>
      </c>
      <c r="Y9" s="36">
        <v>51</v>
      </c>
      <c r="Z9" s="37">
        <f t="shared" si="8"/>
        <v>89</v>
      </c>
      <c r="AA9" s="36">
        <v>30</v>
      </c>
      <c r="AB9" s="36">
        <v>60</v>
      </c>
      <c r="AC9" s="33">
        <v>1</v>
      </c>
      <c r="AD9" s="37">
        <f t="shared" si="9"/>
        <v>90</v>
      </c>
      <c r="AE9" s="36"/>
      <c r="AF9" s="36"/>
      <c r="AG9" s="36"/>
      <c r="AH9" s="37"/>
      <c r="AI9" s="38">
        <v>100</v>
      </c>
      <c r="AJ9" s="39">
        <v>100</v>
      </c>
      <c r="AK9" s="39">
        <v>100</v>
      </c>
      <c r="AL9" s="39">
        <v>100</v>
      </c>
      <c r="AM9" s="39">
        <v>100</v>
      </c>
      <c r="AN9" s="39">
        <v>83</v>
      </c>
      <c r="AO9" s="39">
        <v>100</v>
      </c>
      <c r="AP9" s="39">
        <v>100</v>
      </c>
      <c r="AQ9" s="39">
        <v>100</v>
      </c>
      <c r="AR9" s="39"/>
      <c r="AS9" s="38"/>
      <c r="AT9" s="37">
        <f t="shared" si="10"/>
        <v>98.111111111111114</v>
      </c>
      <c r="AU9" s="38">
        <v>100</v>
      </c>
      <c r="AV9" s="38">
        <v>100</v>
      </c>
      <c r="AW9" s="38">
        <v>100</v>
      </c>
      <c r="AX9" s="38">
        <v>100</v>
      </c>
      <c r="AY9" s="38">
        <v>100</v>
      </c>
      <c r="AZ9" s="38">
        <v>100</v>
      </c>
      <c r="BA9" s="38">
        <v>100</v>
      </c>
      <c r="BB9" s="38">
        <v>100</v>
      </c>
      <c r="BC9" s="38">
        <v>100</v>
      </c>
      <c r="BD9" s="38">
        <v>100</v>
      </c>
      <c r="BE9" s="38"/>
      <c r="BF9" s="38"/>
      <c r="BG9" s="37">
        <f t="shared" si="11"/>
        <v>100</v>
      </c>
      <c r="BH9" s="41">
        <v>100</v>
      </c>
      <c r="BI9" s="41">
        <v>100</v>
      </c>
      <c r="BJ9" s="41">
        <v>100</v>
      </c>
      <c r="BK9" s="41">
        <v>100</v>
      </c>
      <c r="BL9" s="41">
        <v>100</v>
      </c>
      <c r="BM9" s="41">
        <v>100</v>
      </c>
      <c r="BN9" s="41">
        <v>90</v>
      </c>
      <c r="BO9" s="41">
        <v>90</v>
      </c>
      <c r="BP9" s="41">
        <v>100</v>
      </c>
      <c r="BQ9" s="41">
        <v>90</v>
      </c>
      <c r="BR9" s="37">
        <f t="shared" si="12"/>
        <v>97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100</v>
      </c>
      <c r="BY9" s="38">
        <v>100</v>
      </c>
      <c r="BZ9" s="38">
        <v>100</v>
      </c>
      <c r="CA9" s="38"/>
      <c r="CB9" s="38"/>
      <c r="CC9" s="37">
        <f t="shared" si="13"/>
        <v>100</v>
      </c>
    </row>
    <row r="10" spans="1:81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2</v>
      </c>
      <c r="L10" s="44" t="s">
        <v>9</v>
      </c>
      <c r="M10" s="44">
        <v>55</v>
      </c>
      <c r="N10" s="33">
        <f t="shared" si="0"/>
        <v>95</v>
      </c>
      <c r="O10" s="33">
        <f t="shared" si="1"/>
        <v>90</v>
      </c>
      <c r="P10" s="33">
        <f t="shared" si="2"/>
        <v>92.5</v>
      </c>
      <c r="Q10" s="33">
        <f t="shared" si="3"/>
        <v>87.777777777777771</v>
      </c>
      <c r="R10" s="33">
        <f t="shared" si="4"/>
        <v>90</v>
      </c>
      <c r="S10" s="33">
        <f t="shared" si="5"/>
        <v>97</v>
      </c>
      <c r="T10" s="33">
        <f t="shared" si="6"/>
        <v>100</v>
      </c>
      <c r="U10" s="34"/>
      <c r="V10" s="35">
        <f t="shared" si="7"/>
        <v>92.705555555555563</v>
      </c>
      <c r="W10" s="33">
        <v>20</v>
      </c>
      <c r="X10" s="36">
        <v>18</v>
      </c>
      <c r="Y10" s="36">
        <v>57</v>
      </c>
      <c r="Z10" s="37">
        <f t="shared" si="8"/>
        <v>95</v>
      </c>
      <c r="AA10" s="36">
        <v>30</v>
      </c>
      <c r="AB10" s="36">
        <v>60</v>
      </c>
      <c r="AC10" s="33">
        <v>1</v>
      </c>
      <c r="AD10" s="37">
        <f t="shared" si="9"/>
        <v>90</v>
      </c>
      <c r="AE10" s="36"/>
      <c r="AF10" s="36"/>
      <c r="AG10" s="36"/>
      <c r="AH10" s="37"/>
      <c r="AI10" s="38">
        <v>50</v>
      </c>
      <c r="AJ10" s="39">
        <v>100</v>
      </c>
      <c r="AK10" s="39">
        <v>100</v>
      </c>
      <c r="AL10" s="39">
        <v>50</v>
      </c>
      <c r="AM10" s="39">
        <v>90</v>
      </c>
      <c r="AN10" s="39">
        <v>100</v>
      </c>
      <c r="AO10" s="39">
        <v>100</v>
      </c>
      <c r="AP10" s="39">
        <v>100</v>
      </c>
      <c r="AQ10" s="39">
        <v>100</v>
      </c>
      <c r="AR10" s="39"/>
      <c r="AS10" s="38"/>
      <c r="AT10" s="37">
        <f t="shared" si="10"/>
        <v>87.777777777777771</v>
      </c>
      <c r="AU10" s="38">
        <v>100</v>
      </c>
      <c r="AV10" s="38">
        <v>100</v>
      </c>
      <c r="AW10" s="38">
        <v>100</v>
      </c>
      <c r="AX10" s="38">
        <v>100</v>
      </c>
      <c r="AY10" s="38">
        <v>100</v>
      </c>
      <c r="AZ10" s="38">
        <v>100</v>
      </c>
      <c r="BA10" s="38">
        <v>100</v>
      </c>
      <c r="BB10" s="38">
        <v>100</v>
      </c>
      <c r="BC10" s="38">
        <v>100</v>
      </c>
      <c r="BD10" s="38">
        <v>0</v>
      </c>
      <c r="BE10" s="38"/>
      <c r="BF10" s="38"/>
      <c r="BG10" s="37">
        <f t="shared" si="11"/>
        <v>90</v>
      </c>
      <c r="BH10" s="41">
        <v>100</v>
      </c>
      <c r="BI10" s="41">
        <v>100</v>
      </c>
      <c r="BJ10" s="41">
        <v>100</v>
      </c>
      <c r="BK10" s="41">
        <v>100</v>
      </c>
      <c r="BL10" s="41">
        <v>100</v>
      </c>
      <c r="BM10" s="41">
        <v>100</v>
      </c>
      <c r="BN10" s="41">
        <v>100</v>
      </c>
      <c r="BO10" s="41">
        <v>90</v>
      </c>
      <c r="BP10" s="41">
        <v>90</v>
      </c>
      <c r="BQ10" s="41">
        <v>90</v>
      </c>
      <c r="BR10" s="37">
        <f t="shared" si="12"/>
        <v>97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100</v>
      </c>
      <c r="CA10" s="38"/>
      <c r="CB10" s="38"/>
      <c r="CC10" s="37">
        <f t="shared" si="13"/>
        <v>100</v>
      </c>
    </row>
    <row r="11" spans="1:81" ht="15.75" customHeight="1" x14ac:dyDescent="0.2">
      <c r="A11" s="4" t="s">
        <v>9</v>
      </c>
      <c r="B11" s="29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2</v>
      </c>
      <c r="L11" s="44" t="s">
        <v>9</v>
      </c>
      <c r="M11" s="44"/>
      <c r="N11" s="33">
        <f t="shared" si="0"/>
        <v>97</v>
      </c>
      <c r="O11" s="33">
        <f t="shared" si="1"/>
        <v>100</v>
      </c>
      <c r="P11" s="33">
        <f t="shared" si="2"/>
        <v>98.5</v>
      </c>
      <c r="Q11" s="33">
        <f t="shared" si="3"/>
        <v>94.444444444444443</v>
      </c>
      <c r="R11" s="33">
        <f t="shared" si="4"/>
        <v>70</v>
      </c>
      <c r="S11" s="33">
        <f t="shared" si="5"/>
        <v>98.5</v>
      </c>
      <c r="T11" s="33">
        <f t="shared" si="6"/>
        <v>100</v>
      </c>
      <c r="U11" s="34"/>
      <c r="V11" s="35">
        <f t="shared" si="7"/>
        <v>96.338888888888889</v>
      </c>
      <c r="W11" s="33">
        <v>20</v>
      </c>
      <c r="X11" s="36">
        <v>20</v>
      </c>
      <c r="Y11" s="36">
        <v>57</v>
      </c>
      <c r="Z11" s="37">
        <f t="shared" si="8"/>
        <v>97</v>
      </c>
      <c r="AA11" s="36">
        <v>30</v>
      </c>
      <c r="AB11" s="36">
        <v>70</v>
      </c>
      <c r="AC11" s="33">
        <v>1</v>
      </c>
      <c r="AD11" s="37">
        <f t="shared" si="9"/>
        <v>100</v>
      </c>
      <c r="AE11" s="36"/>
      <c r="AF11" s="36"/>
      <c r="AG11" s="36"/>
      <c r="AH11" s="37"/>
      <c r="AI11" s="38">
        <v>50</v>
      </c>
      <c r="AJ11" s="39">
        <v>100</v>
      </c>
      <c r="AK11" s="39">
        <v>100</v>
      </c>
      <c r="AL11" s="39">
        <v>100</v>
      </c>
      <c r="AM11" s="39">
        <v>100</v>
      </c>
      <c r="AN11" s="39">
        <v>100</v>
      </c>
      <c r="AO11" s="39">
        <v>100</v>
      </c>
      <c r="AP11" s="39">
        <v>100</v>
      </c>
      <c r="AQ11" s="39">
        <v>100</v>
      </c>
      <c r="AR11" s="39"/>
      <c r="AS11" s="38"/>
      <c r="AT11" s="37">
        <f t="shared" si="10"/>
        <v>94.444444444444443</v>
      </c>
      <c r="AU11" s="38">
        <v>100</v>
      </c>
      <c r="AV11" s="38">
        <v>0</v>
      </c>
      <c r="AW11" s="38">
        <v>100</v>
      </c>
      <c r="AX11" s="38">
        <v>0</v>
      </c>
      <c r="AY11" s="38">
        <v>100</v>
      </c>
      <c r="AZ11" s="38">
        <v>100</v>
      </c>
      <c r="BA11" s="38">
        <v>0</v>
      </c>
      <c r="BB11" s="38">
        <v>100</v>
      </c>
      <c r="BC11" s="38">
        <v>100</v>
      </c>
      <c r="BD11" s="38">
        <v>100</v>
      </c>
      <c r="BE11" s="38"/>
      <c r="BF11" s="38"/>
      <c r="BG11" s="37">
        <f t="shared" si="11"/>
        <v>70</v>
      </c>
      <c r="BH11" s="41">
        <v>100</v>
      </c>
      <c r="BI11" s="41">
        <v>85</v>
      </c>
      <c r="BJ11" s="41">
        <v>100</v>
      </c>
      <c r="BK11" s="41">
        <v>100</v>
      </c>
      <c r="BL11" s="41">
        <v>100</v>
      </c>
      <c r="BM11" s="41">
        <v>100</v>
      </c>
      <c r="BN11" s="41">
        <v>100</v>
      </c>
      <c r="BO11" s="41">
        <v>100</v>
      </c>
      <c r="BP11" s="41">
        <v>100</v>
      </c>
      <c r="BQ11" s="41">
        <v>100</v>
      </c>
      <c r="BR11" s="37">
        <f t="shared" si="12"/>
        <v>98.5</v>
      </c>
      <c r="BS11" s="42">
        <v>100</v>
      </c>
      <c r="BT11" s="42">
        <v>100</v>
      </c>
      <c r="BU11" s="42">
        <v>100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13"/>
        <v>100</v>
      </c>
    </row>
    <row r="12" spans="1:81" ht="15.75" customHeight="1" x14ac:dyDescent="0.2">
      <c r="A12" s="4" t="s">
        <v>9</v>
      </c>
      <c r="B12" s="29" t="s">
        <v>9</v>
      </c>
      <c r="C12" s="30"/>
      <c r="D12" s="58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2</v>
      </c>
      <c r="L12" s="44" t="s">
        <v>9</v>
      </c>
      <c r="M12" s="44">
        <v>514</v>
      </c>
      <c r="N12" s="33">
        <f t="shared" si="0"/>
        <v>100</v>
      </c>
      <c r="O12" s="33">
        <f t="shared" si="1"/>
        <v>100</v>
      </c>
      <c r="P12" s="33">
        <f t="shared" si="2"/>
        <v>100</v>
      </c>
      <c r="Q12" s="33">
        <f t="shared" si="3"/>
        <v>75.375</v>
      </c>
      <c r="R12" s="33">
        <f t="shared" si="4"/>
        <v>100</v>
      </c>
      <c r="S12" s="33">
        <f t="shared" si="5"/>
        <v>48.5</v>
      </c>
      <c r="T12" s="33">
        <f t="shared" si="6"/>
        <v>87.5</v>
      </c>
      <c r="U12" s="34"/>
      <c r="V12" s="35">
        <f t="shared" si="7"/>
        <v>84.15</v>
      </c>
      <c r="W12" s="33">
        <v>20</v>
      </c>
      <c r="X12" s="36">
        <v>20</v>
      </c>
      <c r="Y12" s="36">
        <v>60</v>
      </c>
      <c r="Z12" s="37">
        <f t="shared" si="8"/>
        <v>100</v>
      </c>
      <c r="AA12" s="36">
        <v>30</v>
      </c>
      <c r="AB12" s="36">
        <v>70</v>
      </c>
      <c r="AC12" s="33">
        <v>1</v>
      </c>
      <c r="AD12" s="37">
        <f t="shared" si="9"/>
        <v>100</v>
      </c>
      <c r="AE12" s="36"/>
      <c r="AF12" s="36"/>
      <c r="AG12" s="36"/>
      <c r="AH12" s="37"/>
      <c r="AI12" s="38"/>
      <c r="AJ12" s="39">
        <v>100</v>
      </c>
      <c r="AK12" s="39">
        <v>100</v>
      </c>
      <c r="AL12" s="39">
        <v>0</v>
      </c>
      <c r="AM12" s="39">
        <v>70</v>
      </c>
      <c r="AN12" s="39">
        <v>33</v>
      </c>
      <c r="AO12" s="39">
        <v>100</v>
      </c>
      <c r="AP12" s="39">
        <v>100</v>
      </c>
      <c r="AQ12" s="39">
        <v>100</v>
      </c>
      <c r="AR12" s="39"/>
      <c r="AS12" s="38"/>
      <c r="AT12" s="37">
        <f t="shared" si="10"/>
        <v>75.375</v>
      </c>
      <c r="AU12" s="38">
        <v>100</v>
      </c>
      <c r="AV12" s="38">
        <v>100</v>
      </c>
      <c r="AW12" s="38">
        <v>100</v>
      </c>
      <c r="AX12" s="38">
        <v>100</v>
      </c>
      <c r="AY12" s="38">
        <v>100</v>
      </c>
      <c r="AZ12" s="38">
        <v>100</v>
      </c>
      <c r="BA12" s="38">
        <v>100</v>
      </c>
      <c r="BB12" s="38">
        <v>100</v>
      </c>
      <c r="BC12" s="38">
        <v>100</v>
      </c>
      <c r="BD12" s="38">
        <v>100</v>
      </c>
      <c r="BE12" s="38"/>
      <c r="BF12" s="38"/>
      <c r="BG12" s="37">
        <f t="shared" si="11"/>
        <v>100</v>
      </c>
      <c r="BH12" s="41">
        <v>0</v>
      </c>
      <c r="BI12" s="41">
        <v>100</v>
      </c>
      <c r="BJ12" s="41">
        <v>100</v>
      </c>
      <c r="BK12" s="41">
        <v>0</v>
      </c>
      <c r="BL12" s="41">
        <v>85</v>
      </c>
      <c r="BM12" s="41">
        <v>0</v>
      </c>
      <c r="BN12" s="41">
        <v>100</v>
      </c>
      <c r="BO12" s="41">
        <v>0</v>
      </c>
      <c r="BP12" s="41">
        <v>0</v>
      </c>
      <c r="BQ12" s="41">
        <v>100</v>
      </c>
      <c r="BR12" s="37">
        <f t="shared" si="12"/>
        <v>48.5</v>
      </c>
      <c r="BS12" s="42">
        <v>100</v>
      </c>
      <c r="BT12" s="42">
        <v>100</v>
      </c>
      <c r="BU12" s="42">
        <v>100</v>
      </c>
      <c r="BV12" s="38">
        <v>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3"/>
        <v>87.5</v>
      </c>
    </row>
    <row r="13" spans="1:81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2</v>
      </c>
      <c r="L13" s="44" t="s">
        <v>9</v>
      </c>
      <c r="M13" s="44">
        <v>524</v>
      </c>
      <c r="N13" s="33">
        <f t="shared" si="0"/>
        <v>60</v>
      </c>
      <c r="O13" s="33">
        <f t="shared" si="1"/>
        <v>40</v>
      </c>
      <c r="P13" s="33">
        <f t="shared" si="2"/>
        <v>50</v>
      </c>
      <c r="Q13" s="33">
        <f t="shared" si="3"/>
        <v>81.25</v>
      </c>
      <c r="R13" s="33">
        <f t="shared" si="4"/>
        <v>50</v>
      </c>
      <c r="S13" s="33">
        <f t="shared" si="5"/>
        <v>61.5</v>
      </c>
      <c r="T13" s="33">
        <f t="shared" si="6"/>
        <v>85.5</v>
      </c>
      <c r="U13" s="34">
        <v>0</v>
      </c>
      <c r="V13" s="35">
        <f>IF(AH13="",0.5*N13+0.5*O13,(SUM(N13,O13,AH13)-MIN(N13,O13))/2)</f>
        <v>50</v>
      </c>
      <c r="W13" s="33">
        <v>18</v>
      </c>
      <c r="X13" s="36">
        <v>18</v>
      </c>
      <c r="Y13" s="36">
        <v>24</v>
      </c>
      <c r="Z13" s="37">
        <f t="shared" si="8"/>
        <v>60</v>
      </c>
      <c r="AA13" s="36">
        <v>30</v>
      </c>
      <c r="AB13" s="36">
        <v>10</v>
      </c>
      <c r="AC13" s="33">
        <v>1</v>
      </c>
      <c r="AD13" s="37">
        <f t="shared" si="9"/>
        <v>40</v>
      </c>
      <c r="AE13" s="36"/>
      <c r="AF13" s="36"/>
      <c r="AG13" s="36"/>
      <c r="AH13" s="37"/>
      <c r="AI13" s="38">
        <v>100</v>
      </c>
      <c r="AJ13" s="39">
        <v>100</v>
      </c>
      <c r="AK13" s="39">
        <v>100</v>
      </c>
      <c r="AL13" s="39"/>
      <c r="AM13" s="39">
        <v>70</v>
      </c>
      <c r="AN13" s="39">
        <v>80</v>
      </c>
      <c r="AO13" s="39">
        <v>100</v>
      </c>
      <c r="AP13" s="39">
        <v>100</v>
      </c>
      <c r="AQ13" s="39">
        <v>0</v>
      </c>
      <c r="AR13" s="39"/>
      <c r="AS13" s="38"/>
      <c r="AT13" s="37">
        <f t="shared" si="10"/>
        <v>81.25</v>
      </c>
      <c r="AU13" s="38">
        <v>100</v>
      </c>
      <c r="AV13" s="38">
        <v>100</v>
      </c>
      <c r="AW13" s="38">
        <v>100</v>
      </c>
      <c r="AX13" s="38">
        <v>100</v>
      </c>
      <c r="AY13" s="38">
        <v>100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/>
      <c r="BF13" s="38"/>
      <c r="BG13" s="37">
        <f t="shared" si="11"/>
        <v>50</v>
      </c>
      <c r="BH13" s="41">
        <v>100</v>
      </c>
      <c r="BI13" s="41">
        <v>90</v>
      </c>
      <c r="BJ13" s="41">
        <v>100</v>
      </c>
      <c r="BK13" s="41">
        <v>100</v>
      </c>
      <c r="BL13" s="41">
        <v>100</v>
      </c>
      <c r="BM13" s="41">
        <v>0</v>
      </c>
      <c r="BN13" s="41">
        <v>70</v>
      </c>
      <c r="BO13" s="41">
        <v>0</v>
      </c>
      <c r="BP13" s="41">
        <v>0</v>
      </c>
      <c r="BQ13" s="41">
        <v>55</v>
      </c>
      <c r="BR13" s="37">
        <f t="shared" si="12"/>
        <v>61.5</v>
      </c>
      <c r="BS13" s="42">
        <v>100</v>
      </c>
      <c r="BT13" s="42">
        <v>0</v>
      </c>
      <c r="BU13" s="42">
        <v>84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3"/>
        <v>85.5</v>
      </c>
    </row>
    <row r="14" spans="1:81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2</v>
      </c>
      <c r="L14" s="44" t="s">
        <v>9</v>
      </c>
      <c r="M14" s="44">
        <v>386</v>
      </c>
      <c r="N14" s="33">
        <f t="shared" si="0"/>
        <v>89</v>
      </c>
      <c r="O14" s="33">
        <f t="shared" si="1"/>
        <v>59</v>
      </c>
      <c r="P14" s="33">
        <f t="shared" si="2"/>
        <v>74</v>
      </c>
      <c r="Q14" s="33">
        <f t="shared" si="3"/>
        <v>76.666666666666671</v>
      </c>
      <c r="R14" s="33">
        <f t="shared" si="4"/>
        <v>90</v>
      </c>
      <c r="S14" s="33">
        <f t="shared" si="5"/>
        <v>75</v>
      </c>
      <c r="T14" s="33">
        <f t="shared" si="6"/>
        <v>91.625</v>
      </c>
      <c r="U14" s="34"/>
      <c r="V14" s="35">
        <f>IF(P14&gt;=55,P14*0.5+0.2*Q14+0.05*R14+0.2*S14+0.05*T14,P14)</f>
        <v>76.41458333333334</v>
      </c>
      <c r="W14" s="33">
        <v>14</v>
      </c>
      <c r="X14" s="36">
        <v>18</v>
      </c>
      <c r="Y14" s="36">
        <v>57</v>
      </c>
      <c r="Z14" s="37">
        <f t="shared" si="8"/>
        <v>89</v>
      </c>
      <c r="AA14" s="36">
        <v>19</v>
      </c>
      <c r="AB14" s="36">
        <v>40</v>
      </c>
      <c r="AC14" s="33">
        <v>1</v>
      </c>
      <c r="AD14" s="37">
        <f t="shared" si="9"/>
        <v>59</v>
      </c>
      <c r="AE14" s="36"/>
      <c r="AF14" s="36"/>
      <c r="AG14" s="36"/>
      <c r="AH14" s="37"/>
      <c r="AI14" s="38">
        <v>100</v>
      </c>
      <c r="AJ14" s="39">
        <v>100</v>
      </c>
      <c r="AK14" s="39">
        <v>100</v>
      </c>
      <c r="AL14" s="39">
        <v>50</v>
      </c>
      <c r="AM14" s="39">
        <v>100</v>
      </c>
      <c r="AN14" s="39">
        <v>40</v>
      </c>
      <c r="AO14" s="39">
        <v>100</v>
      </c>
      <c r="AP14" s="39">
        <v>100</v>
      </c>
      <c r="AQ14" s="39">
        <v>0</v>
      </c>
      <c r="AR14" s="39"/>
      <c r="AS14" s="38"/>
      <c r="AT14" s="37">
        <f t="shared" si="10"/>
        <v>76.666666666666671</v>
      </c>
      <c r="AU14" s="38">
        <v>100</v>
      </c>
      <c r="AV14" s="38">
        <v>100</v>
      </c>
      <c r="AW14" s="38">
        <v>100</v>
      </c>
      <c r="AX14" s="38">
        <v>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/>
      <c r="BG14" s="37">
        <f t="shared" si="11"/>
        <v>90</v>
      </c>
      <c r="BH14" s="41">
        <v>100</v>
      </c>
      <c r="BI14" s="41">
        <v>100</v>
      </c>
      <c r="BJ14" s="41">
        <v>100</v>
      </c>
      <c r="BK14" s="41">
        <v>100</v>
      </c>
      <c r="BL14" s="41">
        <v>100</v>
      </c>
      <c r="BM14" s="41">
        <v>60</v>
      </c>
      <c r="BN14" s="41">
        <v>100</v>
      </c>
      <c r="BO14" s="41">
        <v>60</v>
      </c>
      <c r="BP14" s="41">
        <v>30</v>
      </c>
      <c r="BQ14" s="41">
        <v>0</v>
      </c>
      <c r="BR14" s="37">
        <f t="shared" si="12"/>
        <v>75</v>
      </c>
      <c r="BS14" s="42">
        <v>100</v>
      </c>
      <c r="BT14" s="42">
        <v>100</v>
      </c>
      <c r="BU14" s="42">
        <v>100</v>
      </c>
      <c r="BV14" s="38">
        <v>100</v>
      </c>
      <c r="BW14" s="38">
        <v>33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13"/>
        <v>91.625</v>
      </c>
    </row>
    <row r="15" spans="1:81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2</v>
      </c>
      <c r="L15" s="44" t="s">
        <v>9</v>
      </c>
      <c r="M15" s="44">
        <v>481</v>
      </c>
      <c r="N15" s="33">
        <f t="shared" si="0"/>
        <v>65</v>
      </c>
      <c r="O15" s="33">
        <f t="shared" si="1"/>
        <v>67</v>
      </c>
      <c r="P15" s="33">
        <f t="shared" si="2"/>
        <v>66</v>
      </c>
      <c r="Q15" s="33">
        <f t="shared" si="3"/>
        <v>82.5</v>
      </c>
      <c r="R15" s="33">
        <f t="shared" si="4"/>
        <v>80</v>
      </c>
      <c r="S15" s="33">
        <f t="shared" si="5"/>
        <v>69.5</v>
      </c>
      <c r="T15" s="33">
        <f t="shared" si="6"/>
        <v>87.5</v>
      </c>
      <c r="U15" s="34"/>
      <c r="V15" s="35">
        <f>IF(P15&gt;=55,P15*0.5+0.2*Q15+0.05*R15+0.2*S15+0.05*T15,P15)</f>
        <v>71.775000000000006</v>
      </c>
      <c r="W15" s="33">
        <v>12</v>
      </c>
      <c r="X15" s="36">
        <v>20</v>
      </c>
      <c r="Y15" s="36">
        <v>33</v>
      </c>
      <c r="Z15" s="37">
        <f t="shared" si="8"/>
        <v>65</v>
      </c>
      <c r="AA15" s="36">
        <v>27</v>
      </c>
      <c r="AB15" s="36">
        <v>40</v>
      </c>
      <c r="AC15" s="33">
        <v>1</v>
      </c>
      <c r="AD15" s="37">
        <f t="shared" si="9"/>
        <v>67</v>
      </c>
      <c r="AE15" s="36"/>
      <c r="AF15" s="36"/>
      <c r="AG15" s="36"/>
      <c r="AH15" s="37"/>
      <c r="AI15" s="38"/>
      <c r="AJ15" s="39">
        <v>100</v>
      </c>
      <c r="AK15" s="39">
        <v>100</v>
      </c>
      <c r="AL15" s="39">
        <v>100</v>
      </c>
      <c r="AM15" s="39">
        <v>80</v>
      </c>
      <c r="AN15" s="39">
        <v>80</v>
      </c>
      <c r="AO15" s="39">
        <v>100</v>
      </c>
      <c r="AP15" s="39">
        <v>100</v>
      </c>
      <c r="AQ15" s="39">
        <v>0</v>
      </c>
      <c r="AR15" s="39"/>
      <c r="AS15" s="38"/>
      <c r="AT15" s="37">
        <f t="shared" si="10"/>
        <v>82.5</v>
      </c>
      <c r="AU15" s="38">
        <v>0</v>
      </c>
      <c r="AV15" s="38">
        <v>0</v>
      </c>
      <c r="AW15" s="38">
        <v>100</v>
      </c>
      <c r="AX15" s="38">
        <v>100</v>
      </c>
      <c r="AY15" s="38">
        <v>100</v>
      </c>
      <c r="AZ15" s="38">
        <v>100</v>
      </c>
      <c r="BA15" s="38">
        <v>100</v>
      </c>
      <c r="BB15" s="38">
        <v>100</v>
      </c>
      <c r="BC15" s="38">
        <v>100</v>
      </c>
      <c r="BD15" s="38">
        <v>100</v>
      </c>
      <c r="BE15" s="38"/>
      <c r="BF15" s="38"/>
      <c r="BG15" s="37">
        <f t="shared" si="11"/>
        <v>80</v>
      </c>
      <c r="BH15" s="41">
        <v>100</v>
      </c>
      <c r="BI15" s="41">
        <v>90</v>
      </c>
      <c r="BJ15" s="41">
        <v>100</v>
      </c>
      <c r="BK15" s="41">
        <v>90</v>
      </c>
      <c r="BL15" s="41">
        <v>75</v>
      </c>
      <c r="BM15" s="41">
        <v>0</v>
      </c>
      <c r="BN15" s="41">
        <v>75</v>
      </c>
      <c r="BO15" s="41">
        <v>20</v>
      </c>
      <c r="BP15" s="41">
        <v>85</v>
      </c>
      <c r="BQ15" s="41">
        <v>60</v>
      </c>
      <c r="BR15" s="37">
        <f t="shared" si="12"/>
        <v>69.5</v>
      </c>
      <c r="BS15" s="42">
        <v>100</v>
      </c>
      <c r="BT15" s="42">
        <v>100</v>
      </c>
      <c r="BU15" s="42">
        <v>100</v>
      </c>
      <c r="BV15" s="38">
        <v>100</v>
      </c>
      <c r="BW15" s="38">
        <v>100</v>
      </c>
      <c r="BX15" s="38">
        <v>100</v>
      </c>
      <c r="BY15" s="38">
        <v>100</v>
      </c>
      <c r="BZ15" s="38">
        <v>0</v>
      </c>
      <c r="CA15" s="38"/>
      <c r="CB15" s="38"/>
      <c r="CC15" s="37">
        <f t="shared" si="13"/>
        <v>87.5</v>
      </c>
    </row>
    <row r="16" spans="1:81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402</v>
      </c>
      <c r="N16" s="33">
        <f t="shared" si="0"/>
        <v>95</v>
      </c>
      <c r="O16" s="33">
        <f t="shared" si="1"/>
        <v>100</v>
      </c>
      <c r="P16" s="33">
        <f t="shared" si="2"/>
        <v>97.5</v>
      </c>
      <c r="Q16" s="33">
        <f t="shared" si="3"/>
        <v>68.888888888888886</v>
      </c>
      <c r="R16" s="33">
        <f t="shared" si="4"/>
        <v>100</v>
      </c>
      <c r="S16" s="33">
        <f t="shared" si="5"/>
        <v>76.5</v>
      </c>
      <c r="T16" s="33">
        <f t="shared" si="6"/>
        <v>87.5</v>
      </c>
      <c r="U16" s="34"/>
      <c r="V16" s="35">
        <f>IF(P16&gt;=55,P16*0.5+0.2*Q16+0.05*R16+0.2*S16+0.05*T16,P16)</f>
        <v>87.202777777777769</v>
      </c>
      <c r="W16" s="33">
        <v>18</v>
      </c>
      <c r="X16" s="36">
        <v>20</v>
      </c>
      <c r="Y16" s="36">
        <v>57</v>
      </c>
      <c r="Z16" s="37">
        <f t="shared" si="8"/>
        <v>95</v>
      </c>
      <c r="AA16" s="36">
        <v>30</v>
      </c>
      <c r="AB16" s="36">
        <v>70</v>
      </c>
      <c r="AC16" s="33">
        <v>1</v>
      </c>
      <c r="AD16" s="37">
        <f t="shared" si="9"/>
        <v>100</v>
      </c>
      <c r="AE16" s="36"/>
      <c r="AF16" s="36"/>
      <c r="AG16" s="36"/>
      <c r="AH16" s="37"/>
      <c r="AI16" s="38">
        <v>100</v>
      </c>
      <c r="AJ16" s="39">
        <v>100</v>
      </c>
      <c r="AK16" s="39">
        <v>100</v>
      </c>
      <c r="AL16" s="39">
        <v>0</v>
      </c>
      <c r="AM16" s="39">
        <v>100</v>
      </c>
      <c r="AN16" s="39">
        <v>20</v>
      </c>
      <c r="AO16" s="39">
        <v>100</v>
      </c>
      <c r="AP16" s="39">
        <v>100</v>
      </c>
      <c r="AQ16" s="39">
        <v>0</v>
      </c>
      <c r="AR16" s="39"/>
      <c r="AS16" s="38"/>
      <c r="AT16" s="37">
        <f t="shared" si="10"/>
        <v>68.888888888888886</v>
      </c>
      <c r="AU16" s="38">
        <v>100</v>
      </c>
      <c r="AV16" s="38">
        <v>100</v>
      </c>
      <c r="AW16" s="38">
        <v>100</v>
      </c>
      <c r="AX16" s="38">
        <v>100</v>
      </c>
      <c r="AY16" s="38">
        <v>100</v>
      </c>
      <c r="AZ16" s="38">
        <v>100</v>
      </c>
      <c r="BA16" s="38">
        <v>100</v>
      </c>
      <c r="BB16" s="38">
        <v>100</v>
      </c>
      <c r="BC16" s="38">
        <v>100</v>
      </c>
      <c r="BD16" s="38">
        <v>100</v>
      </c>
      <c r="BE16" s="38"/>
      <c r="BF16" s="38"/>
      <c r="BG16" s="37">
        <f t="shared" si="11"/>
        <v>100</v>
      </c>
      <c r="BH16" s="41">
        <v>100</v>
      </c>
      <c r="BI16" s="41">
        <v>0</v>
      </c>
      <c r="BJ16" s="41">
        <v>100</v>
      </c>
      <c r="BK16" s="41">
        <v>80</v>
      </c>
      <c r="BL16" s="41">
        <v>85</v>
      </c>
      <c r="BM16" s="41">
        <v>100</v>
      </c>
      <c r="BN16" s="41">
        <v>100</v>
      </c>
      <c r="BO16" s="41">
        <v>0</v>
      </c>
      <c r="BP16" s="41">
        <v>100</v>
      </c>
      <c r="BQ16" s="41">
        <v>100</v>
      </c>
      <c r="BR16" s="37">
        <f t="shared" si="12"/>
        <v>76.5</v>
      </c>
      <c r="BS16" s="42">
        <v>100</v>
      </c>
      <c r="BT16" s="42">
        <v>100</v>
      </c>
      <c r="BU16" s="42">
        <v>100</v>
      </c>
      <c r="BV16" s="38">
        <v>100</v>
      </c>
      <c r="BW16" s="38">
        <v>100</v>
      </c>
      <c r="BX16" s="38">
        <v>100</v>
      </c>
      <c r="BY16" s="38">
        <v>100</v>
      </c>
      <c r="BZ16" s="38">
        <v>0</v>
      </c>
      <c r="CA16" s="38"/>
      <c r="CB16" s="38"/>
      <c r="CC16" s="37">
        <f t="shared" si="13"/>
        <v>87.5</v>
      </c>
    </row>
    <row r="17" spans="1:81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2</v>
      </c>
      <c r="L17" s="44" t="s">
        <v>9</v>
      </c>
      <c r="M17" s="44"/>
      <c r="N17" s="33">
        <f t="shared" si="0"/>
        <v>66</v>
      </c>
      <c r="O17" s="33">
        <f t="shared" si="1"/>
        <v>45</v>
      </c>
      <c r="P17" s="33">
        <f t="shared" si="2"/>
        <v>55.5</v>
      </c>
      <c r="Q17" s="33">
        <f t="shared" si="3"/>
        <v>41.888888888888886</v>
      </c>
      <c r="R17" s="33">
        <f t="shared" si="4"/>
        <v>80</v>
      </c>
      <c r="S17" s="33">
        <f t="shared" si="5"/>
        <v>71</v>
      </c>
      <c r="T17" s="33">
        <f t="shared" si="6"/>
        <v>33.375</v>
      </c>
      <c r="U17" s="34"/>
      <c r="V17" s="35">
        <f>IF(P17&gt;=55,P17*0.5+0.2*Q17+0.05*R17+0.2*S17+0.05*T17,P17)</f>
        <v>55.996527777777786</v>
      </c>
      <c r="W17" s="33">
        <v>18</v>
      </c>
      <c r="X17" s="36">
        <v>20</v>
      </c>
      <c r="Y17" s="36">
        <v>28</v>
      </c>
      <c r="Z17" s="37">
        <f t="shared" si="8"/>
        <v>66</v>
      </c>
      <c r="AA17" s="36">
        <v>15</v>
      </c>
      <c r="AB17" s="36">
        <v>30</v>
      </c>
      <c r="AC17" s="33">
        <v>1</v>
      </c>
      <c r="AD17" s="37">
        <f t="shared" si="9"/>
        <v>45</v>
      </c>
      <c r="AE17" s="36"/>
      <c r="AF17" s="36"/>
      <c r="AG17" s="36"/>
      <c r="AH17" s="37"/>
      <c r="AI17" s="38">
        <v>0</v>
      </c>
      <c r="AJ17" s="39">
        <v>100</v>
      </c>
      <c r="AK17" s="39">
        <v>100</v>
      </c>
      <c r="AL17" s="39">
        <v>67</v>
      </c>
      <c r="AM17" s="39">
        <v>70</v>
      </c>
      <c r="AN17" s="39">
        <v>40</v>
      </c>
      <c r="AO17" s="39">
        <v>0</v>
      </c>
      <c r="AP17" s="39">
        <v>0</v>
      </c>
      <c r="AQ17" s="39">
        <v>0</v>
      </c>
      <c r="AR17" s="39"/>
      <c r="AS17" s="38"/>
      <c r="AT17" s="37">
        <f t="shared" si="10"/>
        <v>41.888888888888886</v>
      </c>
      <c r="AU17" s="38">
        <v>100</v>
      </c>
      <c r="AV17" s="38">
        <v>100</v>
      </c>
      <c r="AW17" s="38">
        <v>100</v>
      </c>
      <c r="AX17" s="38">
        <v>100</v>
      </c>
      <c r="AY17" s="38">
        <v>100</v>
      </c>
      <c r="AZ17" s="38">
        <v>100</v>
      </c>
      <c r="BA17" s="38">
        <v>0</v>
      </c>
      <c r="BB17" s="38">
        <v>0</v>
      </c>
      <c r="BC17" s="38">
        <v>100</v>
      </c>
      <c r="BD17" s="38">
        <v>100</v>
      </c>
      <c r="BE17" s="38"/>
      <c r="BF17" s="38"/>
      <c r="BG17" s="37">
        <f t="shared" si="11"/>
        <v>80</v>
      </c>
      <c r="BH17" s="41">
        <v>95</v>
      </c>
      <c r="BI17" s="41">
        <v>90</v>
      </c>
      <c r="BJ17" s="41">
        <v>100</v>
      </c>
      <c r="BK17" s="41">
        <v>45</v>
      </c>
      <c r="BL17" s="41">
        <v>55</v>
      </c>
      <c r="BM17" s="41">
        <v>100</v>
      </c>
      <c r="BN17" s="41">
        <v>10</v>
      </c>
      <c r="BO17" s="41">
        <v>100</v>
      </c>
      <c r="BP17" s="41">
        <v>40</v>
      </c>
      <c r="BQ17" s="41">
        <v>75</v>
      </c>
      <c r="BR17" s="37">
        <f t="shared" si="12"/>
        <v>71</v>
      </c>
      <c r="BS17" s="42">
        <v>67</v>
      </c>
      <c r="BT17" s="42">
        <v>100</v>
      </c>
      <c r="BU17" s="42">
        <v>100</v>
      </c>
      <c r="BV17" s="38">
        <v>0</v>
      </c>
      <c r="BW17" s="38">
        <v>0</v>
      </c>
      <c r="BX17" s="38">
        <v>0</v>
      </c>
      <c r="BY17" s="38">
        <v>0</v>
      </c>
      <c r="BZ17" s="38">
        <v>0</v>
      </c>
      <c r="CA17" s="38"/>
      <c r="CB17" s="38"/>
      <c r="CC17" s="37">
        <f t="shared" si="13"/>
        <v>33.375</v>
      </c>
    </row>
    <row r="18" spans="1:81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3</v>
      </c>
      <c r="L18" s="44" t="s">
        <v>9</v>
      </c>
      <c r="M18" s="44">
        <v>187</v>
      </c>
      <c r="N18" s="33">
        <f t="shared" si="0"/>
        <v>79</v>
      </c>
      <c r="O18" s="33">
        <f t="shared" si="1"/>
        <v>46</v>
      </c>
      <c r="P18" s="33">
        <f t="shared" si="2"/>
        <v>62.5</v>
      </c>
      <c r="Q18" s="33">
        <f t="shared" si="3"/>
        <v>53.75</v>
      </c>
      <c r="R18" s="33">
        <f t="shared" si="4"/>
        <v>100</v>
      </c>
      <c r="S18" s="33">
        <f t="shared" si="5"/>
        <v>57</v>
      </c>
      <c r="T18" s="33">
        <f t="shared" si="6"/>
        <v>61.5</v>
      </c>
      <c r="U18" s="34"/>
      <c r="V18" s="35">
        <f>IF(P18&gt;=55,P18*0.5+0.2*Q18+0.05*R18+0.2*S18+0.05*T18,P18)</f>
        <v>61.475000000000001</v>
      </c>
      <c r="W18" s="33">
        <v>16</v>
      </c>
      <c r="X18" s="36">
        <v>18</v>
      </c>
      <c r="Y18" s="36">
        <v>45</v>
      </c>
      <c r="Z18" s="37">
        <f t="shared" si="8"/>
        <v>79</v>
      </c>
      <c r="AA18" s="36">
        <v>16</v>
      </c>
      <c r="AB18" s="36">
        <v>30</v>
      </c>
      <c r="AC18" s="33">
        <v>1</v>
      </c>
      <c r="AD18" s="37">
        <f t="shared" si="9"/>
        <v>46</v>
      </c>
      <c r="AE18" s="36"/>
      <c r="AF18" s="36"/>
      <c r="AG18" s="36"/>
      <c r="AH18" s="37"/>
      <c r="AI18" s="38">
        <v>0</v>
      </c>
      <c r="AJ18" s="39">
        <v>100</v>
      </c>
      <c r="AK18" s="39">
        <v>0</v>
      </c>
      <c r="AL18" s="39">
        <v>50</v>
      </c>
      <c r="AM18" s="39">
        <v>80</v>
      </c>
      <c r="AN18" s="39">
        <v>100</v>
      </c>
      <c r="AO18" s="39">
        <v>0</v>
      </c>
      <c r="AP18" s="39">
        <v>100</v>
      </c>
      <c r="AQ18" s="39"/>
      <c r="AR18" s="39"/>
      <c r="AS18" s="38"/>
      <c r="AT18" s="37">
        <f t="shared" si="10"/>
        <v>53.75</v>
      </c>
      <c r="AU18" s="38">
        <v>100</v>
      </c>
      <c r="AV18" s="38">
        <v>100</v>
      </c>
      <c r="AW18" s="38">
        <v>100</v>
      </c>
      <c r="AX18" s="38">
        <v>100</v>
      </c>
      <c r="AY18" s="38">
        <v>100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/>
      <c r="BG18" s="37">
        <f t="shared" si="11"/>
        <v>100</v>
      </c>
      <c r="BH18" s="41">
        <v>85</v>
      </c>
      <c r="BI18" s="41">
        <v>80</v>
      </c>
      <c r="BJ18" s="41">
        <v>100</v>
      </c>
      <c r="BK18" s="41">
        <v>55</v>
      </c>
      <c r="BL18" s="41">
        <v>55</v>
      </c>
      <c r="BM18" s="41">
        <v>0</v>
      </c>
      <c r="BN18" s="41">
        <v>85</v>
      </c>
      <c r="BO18" s="41">
        <v>0</v>
      </c>
      <c r="BP18" s="41">
        <v>60</v>
      </c>
      <c r="BQ18" s="41">
        <v>50</v>
      </c>
      <c r="BR18" s="37">
        <f t="shared" si="12"/>
        <v>57</v>
      </c>
      <c r="BS18" s="42">
        <v>67</v>
      </c>
      <c r="BT18" s="42">
        <v>100</v>
      </c>
      <c r="BU18" s="42">
        <v>0</v>
      </c>
      <c r="BV18" s="38">
        <v>0</v>
      </c>
      <c r="BW18" s="38">
        <v>100</v>
      </c>
      <c r="BX18" s="38">
        <v>25</v>
      </c>
      <c r="BY18" s="38">
        <v>100</v>
      </c>
      <c r="BZ18" s="38">
        <v>100</v>
      </c>
      <c r="CA18" s="38"/>
      <c r="CB18" s="38"/>
      <c r="CC18" s="37">
        <f t="shared" si="13"/>
        <v>61.5</v>
      </c>
    </row>
    <row r="19" spans="1:81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2</v>
      </c>
      <c r="L19" s="44" t="s">
        <v>9</v>
      </c>
      <c r="M19" s="44">
        <v>459</v>
      </c>
      <c r="N19" s="33">
        <f t="shared" si="0"/>
        <v>100</v>
      </c>
      <c r="O19" s="33">
        <f t="shared" si="1"/>
        <v>0</v>
      </c>
      <c r="P19" s="33">
        <f t="shared" si="2"/>
        <v>50</v>
      </c>
      <c r="Q19" s="33">
        <f t="shared" si="3"/>
        <v>24.444444444444443</v>
      </c>
      <c r="R19" s="33">
        <f t="shared" si="4"/>
        <v>10</v>
      </c>
      <c r="S19" s="33">
        <f t="shared" si="5"/>
        <v>33</v>
      </c>
      <c r="T19" s="33">
        <f t="shared" si="6"/>
        <v>0</v>
      </c>
      <c r="U19" s="34">
        <v>100</v>
      </c>
      <c r="V19" s="35">
        <f>IF(AH19="",0.5*N19+0.5*O19,(SUM(N19,O19,AH19)-MIN(N19,O19))/2)</f>
        <v>50</v>
      </c>
      <c r="W19" s="33">
        <v>20</v>
      </c>
      <c r="X19" s="36">
        <v>20</v>
      </c>
      <c r="Y19" s="36">
        <v>60</v>
      </c>
      <c r="Z19" s="37">
        <f t="shared" si="8"/>
        <v>100</v>
      </c>
      <c r="AA19" s="36">
        <v>0</v>
      </c>
      <c r="AB19" s="36">
        <v>0</v>
      </c>
      <c r="AC19" s="33">
        <v>0</v>
      </c>
      <c r="AD19" s="37">
        <f t="shared" si="9"/>
        <v>0</v>
      </c>
      <c r="AE19" s="36"/>
      <c r="AF19" s="36"/>
      <c r="AG19" s="36"/>
      <c r="AH19" s="37"/>
      <c r="AI19" s="38">
        <v>0</v>
      </c>
      <c r="AJ19" s="39">
        <v>100</v>
      </c>
      <c r="AK19" s="39">
        <v>0</v>
      </c>
      <c r="AL19" s="39">
        <v>0</v>
      </c>
      <c r="AM19" s="39">
        <v>70</v>
      </c>
      <c r="AN19" s="39">
        <v>0</v>
      </c>
      <c r="AO19" s="39">
        <v>0</v>
      </c>
      <c r="AP19" s="39">
        <v>50</v>
      </c>
      <c r="AQ19" s="39">
        <v>0</v>
      </c>
      <c r="AR19" s="39"/>
      <c r="AS19" s="38"/>
      <c r="AT19" s="37">
        <f t="shared" si="10"/>
        <v>24.444444444444443</v>
      </c>
      <c r="AU19" s="38">
        <v>0</v>
      </c>
      <c r="AV19" s="38">
        <v>0</v>
      </c>
      <c r="AW19" s="38">
        <v>100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/>
      <c r="BF19" s="38"/>
      <c r="BG19" s="37">
        <f t="shared" si="11"/>
        <v>10</v>
      </c>
      <c r="BH19" s="41">
        <v>100</v>
      </c>
      <c r="BI19" s="41">
        <v>85</v>
      </c>
      <c r="BJ19" s="41">
        <v>100</v>
      </c>
      <c r="BK19" s="41">
        <v>45</v>
      </c>
      <c r="BL19" s="41">
        <v>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37">
        <f t="shared" si="12"/>
        <v>33</v>
      </c>
      <c r="BS19" s="42">
        <v>0</v>
      </c>
      <c r="BT19" s="42">
        <v>0</v>
      </c>
      <c r="BU19" s="42">
        <v>0</v>
      </c>
      <c r="BV19" s="38">
        <v>0</v>
      </c>
      <c r="BW19" s="38">
        <v>0</v>
      </c>
      <c r="BX19" s="38">
        <v>0</v>
      </c>
      <c r="BY19" s="38">
        <v>0</v>
      </c>
      <c r="BZ19" s="38">
        <v>0</v>
      </c>
      <c r="CA19" s="38"/>
      <c r="CB19" s="38"/>
      <c r="CC19" s="37">
        <f t="shared" si="13"/>
        <v>0</v>
      </c>
    </row>
    <row r="20" spans="1:81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/>
      <c r="N20" s="33">
        <f t="shared" si="0"/>
        <v>58</v>
      </c>
      <c r="O20" s="33">
        <f t="shared" si="1"/>
        <v>65</v>
      </c>
      <c r="P20" s="33">
        <f t="shared" si="2"/>
        <v>61.5</v>
      </c>
      <c r="Q20" s="33">
        <f t="shared" si="3"/>
        <v>72.222222222222229</v>
      </c>
      <c r="R20" s="33">
        <f t="shared" si="4"/>
        <v>90</v>
      </c>
      <c r="S20" s="33">
        <f t="shared" si="5"/>
        <v>76.5</v>
      </c>
      <c r="T20" s="33">
        <f t="shared" si="6"/>
        <v>71.625</v>
      </c>
      <c r="U20" s="34"/>
      <c r="V20" s="35">
        <f t="shared" ref="V20:V27" si="14">IF(P20&gt;=55,P20*0.5+0.2*Q20+0.05*R20+0.2*S20+0.05*T20,P20)</f>
        <v>68.575694444444437</v>
      </c>
      <c r="W20" s="33">
        <v>14</v>
      </c>
      <c r="X20" s="36">
        <v>20</v>
      </c>
      <c r="Y20" s="36">
        <v>24</v>
      </c>
      <c r="Z20" s="37">
        <f t="shared" si="8"/>
        <v>58</v>
      </c>
      <c r="AA20" s="36">
        <v>30</v>
      </c>
      <c r="AB20" s="36">
        <v>35</v>
      </c>
      <c r="AC20" s="33">
        <v>1</v>
      </c>
      <c r="AD20" s="37">
        <f t="shared" si="9"/>
        <v>65</v>
      </c>
      <c r="AE20" s="36"/>
      <c r="AF20" s="36"/>
      <c r="AG20" s="36"/>
      <c r="AH20" s="37"/>
      <c r="AI20" s="38">
        <v>100</v>
      </c>
      <c r="AJ20" s="39">
        <v>100</v>
      </c>
      <c r="AK20" s="39">
        <v>100</v>
      </c>
      <c r="AL20" s="39">
        <v>50</v>
      </c>
      <c r="AM20" s="39">
        <v>80</v>
      </c>
      <c r="AN20" s="39">
        <v>20</v>
      </c>
      <c r="AO20" s="39">
        <v>100</v>
      </c>
      <c r="AP20" s="39">
        <v>100</v>
      </c>
      <c r="AQ20" s="39">
        <v>0</v>
      </c>
      <c r="AR20" s="39"/>
      <c r="AS20" s="38"/>
      <c r="AT20" s="37">
        <f t="shared" si="10"/>
        <v>72.222222222222229</v>
      </c>
      <c r="AU20" s="38">
        <v>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100</v>
      </c>
      <c r="BB20" s="38">
        <v>100</v>
      </c>
      <c r="BC20" s="38">
        <v>100</v>
      </c>
      <c r="BD20" s="38">
        <v>100</v>
      </c>
      <c r="BE20" s="38"/>
      <c r="BF20" s="38"/>
      <c r="BG20" s="37">
        <f t="shared" si="11"/>
        <v>90</v>
      </c>
      <c r="BH20" s="41">
        <v>100</v>
      </c>
      <c r="BI20" s="41">
        <v>100</v>
      </c>
      <c r="BJ20" s="41">
        <v>100</v>
      </c>
      <c r="BK20" s="41">
        <v>90</v>
      </c>
      <c r="BL20" s="41">
        <v>95</v>
      </c>
      <c r="BM20" s="41">
        <v>0</v>
      </c>
      <c r="BN20" s="41">
        <v>100</v>
      </c>
      <c r="BO20" s="41">
        <v>0</v>
      </c>
      <c r="BP20" s="41">
        <v>90</v>
      </c>
      <c r="BQ20" s="41">
        <v>90</v>
      </c>
      <c r="BR20" s="37">
        <f t="shared" si="12"/>
        <v>76.5</v>
      </c>
      <c r="BS20" s="42">
        <v>100</v>
      </c>
      <c r="BT20" s="42">
        <v>73</v>
      </c>
      <c r="BU20" s="42">
        <v>100</v>
      </c>
      <c r="BV20" s="38">
        <v>0</v>
      </c>
      <c r="BW20" s="38">
        <v>100</v>
      </c>
      <c r="BX20" s="38">
        <v>100</v>
      </c>
      <c r="BY20" s="38">
        <v>100</v>
      </c>
      <c r="BZ20" s="38">
        <v>0</v>
      </c>
      <c r="CA20" s="38"/>
      <c r="CB20" s="38"/>
      <c r="CC20" s="37">
        <f t="shared" si="13"/>
        <v>71.625</v>
      </c>
    </row>
    <row r="21" spans="1:81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2</v>
      </c>
      <c r="L21" s="44" t="s">
        <v>9</v>
      </c>
      <c r="M21" s="44">
        <v>288</v>
      </c>
      <c r="N21" s="33">
        <f t="shared" si="0"/>
        <v>89</v>
      </c>
      <c r="O21" s="33">
        <f t="shared" si="1"/>
        <v>80</v>
      </c>
      <c r="P21" s="33">
        <f t="shared" si="2"/>
        <v>84.5</v>
      </c>
      <c r="Q21" s="33">
        <f t="shared" si="3"/>
        <v>92.222222222222229</v>
      </c>
      <c r="R21" s="33">
        <f t="shared" si="4"/>
        <v>100</v>
      </c>
      <c r="S21" s="33">
        <f t="shared" si="5"/>
        <v>78.5</v>
      </c>
      <c r="T21" s="33">
        <f t="shared" si="6"/>
        <v>100</v>
      </c>
      <c r="U21" s="34"/>
      <c r="V21" s="35">
        <f t="shared" si="14"/>
        <v>86.394444444444446</v>
      </c>
      <c r="W21" s="33">
        <v>18</v>
      </c>
      <c r="X21" s="36">
        <v>20</v>
      </c>
      <c r="Y21" s="36">
        <v>51</v>
      </c>
      <c r="Z21" s="37">
        <f t="shared" si="8"/>
        <v>89</v>
      </c>
      <c r="AA21" s="36">
        <v>30</v>
      </c>
      <c r="AB21" s="36">
        <v>50</v>
      </c>
      <c r="AC21" s="33">
        <v>1</v>
      </c>
      <c r="AD21" s="37">
        <f t="shared" si="9"/>
        <v>80</v>
      </c>
      <c r="AE21" s="36"/>
      <c r="AF21" s="36"/>
      <c r="AG21" s="36"/>
      <c r="AH21" s="37"/>
      <c r="AI21" s="38">
        <v>100</v>
      </c>
      <c r="AJ21" s="39">
        <v>100</v>
      </c>
      <c r="AK21" s="39">
        <v>100</v>
      </c>
      <c r="AL21" s="39">
        <v>50</v>
      </c>
      <c r="AM21" s="39">
        <v>100</v>
      </c>
      <c r="AN21" s="39">
        <v>80</v>
      </c>
      <c r="AO21" s="39">
        <v>100</v>
      </c>
      <c r="AP21" s="39">
        <v>100</v>
      </c>
      <c r="AQ21" s="39">
        <v>100</v>
      </c>
      <c r="AR21" s="39"/>
      <c r="AS21" s="38"/>
      <c r="AT21" s="37">
        <f t="shared" si="10"/>
        <v>92.222222222222229</v>
      </c>
      <c r="AU21" s="38">
        <v>100</v>
      </c>
      <c r="AV21" s="38">
        <v>100</v>
      </c>
      <c r="AW21" s="38">
        <v>100</v>
      </c>
      <c r="AX21" s="38">
        <v>100</v>
      </c>
      <c r="AY21" s="38">
        <v>100</v>
      </c>
      <c r="AZ21" s="38">
        <v>100</v>
      </c>
      <c r="BA21" s="38">
        <v>100</v>
      </c>
      <c r="BB21" s="38">
        <v>100</v>
      </c>
      <c r="BC21" s="38">
        <v>100</v>
      </c>
      <c r="BD21" s="38">
        <v>100</v>
      </c>
      <c r="BE21" s="38"/>
      <c r="BF21" s="38"/>
      <c r="BG21" s="37">
        <f t="shared" si="11"/>
        <v>100</v>
      </c>
      <c r="BH21" s="41">
        <v>100</v>
      </c>
      <c r="BI21" s="41">
        <v>100</v>
      </c>
      <c r="BJ21" s="41">
        <v>80</v>
      </c>
      <c r="BK21" s="41">
        <v>100</v>
      </c>
      <c r="BL21" s="41">
        <v>100</v>
      </c>
      <c r="BM21" s="41">
        <v>100</v>
      </c>
      <c r="BN21" s="41">
        <v>100</v>
      </c>
      <c r="BO21" s="41">
        <v>20</v>
      </c>
      <c r="BP21" s="41">
        <v>85</v>
      </c>
      <c r="BQ21" s="41">
        <v>0</v>
      </c>
      <c r="BR21" s="37">
        <f t="shared" si="12"/>
        <v>78.5</v>
      </c>
      <c r="BS21" s="42">
        <v>100</v>
      </c>
      <c r="BT21" s="42">
        <v>100</v>
      </c>
      <c r="BU21" s="42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3"/>
        <v>100</v>
      </c>
    </row>
    <row r="22" spans="1:81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2</v>
      </c>
      <c r="L22" s="44" t="s">
        <v>9</v>
      </c>
      <c r="M22" s="44">
        <v>480</v>
      </c>
      <c r="N22" s="33">
        <f t="shared" si="0"/>
        <v>43</v>
      </c>
      <c r="O22" s="33">
        <f t="shared" si="1"/>
        <v>87</v>
      </c>
      <c r="P22" s="33">
        <f t="shared" si="2"/>
        <v>65</v>
      </c>
      <c r="Q22" s="33">
        <f t="shared" si="3"/>
        <v>84.125</v>
      </c>
      <c r="R22" s="33">
        <f t="shared" si="4"/>
        <v>80</v>
      </c>
      <c r="S22" s="33">
        <f t="shared" si="5"/>
        <v>30.5</v>
      </c>
      <c r="T22" s="33">
        <f t="shared" si="6"/>
        <v>0</v>
      </c>
      <c r="U22" s="34"/>
      <c r="V22" s="35">
        <f t="shared" si="14"/>
        <v>59.425000000000004</v>
      </c>
      <c r="W22" s="33">
        <v>10</v>
      </c>
      <c r="X22" s="36">
        <v>20</v>
      </c>
      <c r="Y22" s="36">
        <v>13</v>
      </c>
      <c r="Z22" s="37">
        <f t="shared" si="8"/>
        <v>43</v>
      </c>
      <c r="AA22" s="36">
        <v>27</v>
      </c>
      <c r="AB22" s="36">
        <v>60</v>
      </c>
      <c r="AC22" s="33">
        <v>1</v>
      </c>
      <c r="AD22" s="37">
        <f t="shared" si="9"/>
        <v>87</v>
      </c>
      <c r="AE22" s="36"/>
      <c r="AF22" s="36"/>
      <c r="AG22" s="36"/>
      <c r="AH22" s="37"/>
      <c r="AI22" s="38">
        <v>50</v>
      </c>
      <c r="AJ22" s="39">
        <v>100</v>
      </c>
      <c r="AK22" s="39">
        <v>100</v>
      </c>
      <c r="AL22" s="39">
        <v>50</v>
      </c>
      <c r="AM22" s="39">
        <v>90</v>
      </c>
      <c r="AN22" s="39">
        <v>83</v>
      </c>
      <c r="AO22" s="39">
        <v>100</v>
      </c>
      <c r="AP22" s="39">
        <v>100</v>
      </c>
      <c r="AQ22" s="39"/>
      <c r="AR22" s="39"/>
      <c r="AS22" s="38"/>
      <c r="AT22" s="37">
        <f t="shared" si="10"/>
        <v>84.125</v>
      </c>
      <c r="AU22" s="38">
        <v>100</v>
      </c>
      <c r="AV22" s="38">
        <v>100</v>
      </c>
      <c r="AW22" s="38">
        <v>100</v>
      </c>
      <c r="AX22" s="38">
        <v>0</v>
      </c>
      <c r="AY22" s="38">
        <v>100</v>
      </c>
      <c r="AZ22" s="38">
        <v>100</v>
      </c>
      <c r="BA22" s="38">
        <v>0</v>
      </c>
      <c r="BB22" s="38">
        <v>100</v>
      </c>
      <c r="BC22" s="38">
        <v>100</v>
      </c>
      <c r="BD22" s="38">
        <v>100</v>
      </c>
      <c r="BE22" s="38"/>
      <c r="BF22" s="38"/>
      <c r="BG22" s="37">
        <f t="shared" si="11"/>
        <v>80</v>
      </c>
      <c r="BH22" s="41">
        <v>100</v>
      </c>
      <c r="BI22" s="41">
        <v>85</v>
      </c>
      <c r="BJ22" s="41">
        <v>100</v>
      </c>
      <c r="BK22" s="41">
        <v>0</v>
      </c>
      <c r="BL22" s="41">
        <v>20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37">
        <f t="shared" si="12"/>
        <v>30.5</v>
      </c>
      <c r="BS22" s="42">
        <v>0</v>
      </c>
      <c r="BT22" s="42">
        <v>0</v>
      </c>
      <c r="BU22" s="42">
        <v>0</v>
      </c>
      <c r="BV22" s="38">
        <v>0</v>
      </c>
      <c r="BW22" s="38">
        <v>0</v>
      </c>
      <c r="BX22" s="38">
        <v>0</v>
      </c>
      <c r="BY22" s="38">
        <v>0</v>
      </c>
      <c r="BZ22" s="38">
        <v>0</v>
      </c>
      <c r="CA22" s="38"/>
      <c r="CB22" s="38"/>
      <c r="CC22" s="37">
        <f t="shared" si="13"/>
        <v>0</v>
      </c>
    </row>
    <row r="23" spans="1:81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2</v>
      </c>
      <c r="L23" s="44" t="s">
        <v>9</v>
      </c>
      <c r="M23" s="44"/>
      <c r="N23" s="33">
        <f t="shared" si="0"/>
        <v>87</v>
      </c>
      <c r="O23" s="33">
        <f t="shared" si="1"/>
        <v>100</v>
      </c>
      <c r="P23" s="33">
        <f t="shared" si="2"/>
        <v>93.5</v>
      </c>
      <c r="Q23" s="33">
        <f t="shared" si="3"/>
        <v>85.222222222222229</v>
      </c>
      <c r="R23" s="33">
        <f t="shared" si="4"/>
        <v>70</v>
      </c>
      <c r="S23" s="33">
        <f t="shared" si="5"/>
        <v>84</v>
      </c>
      <c r="T23" s="33">
        <f t="shared" si="6"/>
        <v>75</v>
      </c>
      <c r="U23" s="34"/>
      <c r="V23" s="35">
        <f t="shared" si="14"/>
        <v>87.844444444444449</v>
      </c>
      <c r="W23" s="33">
        <v>18</v>
      </c>
      <c r="X23" s="36">
        <v>18</v>
      </c>
      <c r="Y23" s="36">
        <v>51</v>
      </c>
      <c r="Z23" s="37">
        <f t="shared" si="8"/>
        <v>87</v>
      </c>
      <c r="AA23" s="36">
        <v>30</v>
      </c>
      <c r="AB23" s="36">
        <v>70</v>
      </c>
      <c r="AC23" s="33">
        <v>1</v>
      </c>
      <c r="AD23" s="37">
        <f t="shared" si="9"/>
        <v>100</v>
      </c>
      <c r="AE23" s="36"/>
      <c r="AF23" s="36"/>
      <c r="AG23" s="36"/>
      <c r="AH23" s="37"/>
      <c r="AI23" s="38">
        <v>100</v>
      </c>
      <c r="AJ23" s="39">
        <v>100</v>
      </c>
      <c r="AK23" s="39">
        <v>100</v>
      </c>
      <c r="AL23" s="39">
        <v>100</v>
      </c>
      <c r="AM23" s="39">
        <v>100</v>
      </c>
      <c r="AN23" s="39">
        <v>67</v>
      </c>
      <c r="AO23" s="39">
        <v>100</v>
      </c>
      <c r="AP23" s="39">
        <v>100</v>
      </c>
      <c r="AQ23" s="39">
        <v>0</v>
      </c>
      <c r="AR23" s="39"/>
      <c r="AS23" s="38"/>
      <c r="AT23" s="37">
        <f t="shared" si="10"/>
        <v>85.222222222222229</v>
      </c>
      <c r="AU23" s="38">
        <v>100</v>
      </c>
      <c r="AV23" s="38">
        <v>100</v>
      </c>
      <c r="AW23" s="38">
        <v>100</v>
      </c>
      <c r="AX23" s="38">
        <v>0</v>
      </c>
      <c r="AY23" s="38">
        <v>0</v>
      </c>
      <c r="AZ23" s="38">
        <v>100</v>
      </c>
      <c r="BA23" s="38">
        <v>0</v>
      </c>
      <c r="BB23" s="38">
        <v>100</v>
      </c>
      <c r="BC23" s="38">
        <v>100</v>
      </c>
      <c r="BD23" s="38">
        <v>100</v>
      </c>
      <c r="BE23" s="38"/>
      <c r="BF23" s="38"/>
      <c r="BG23" s="37">
        <f t="shared" si="11"/>
        <v>70</v>
      </c>
      <c r="BH23" s="41">
        <v>70</v>
      </c>
      <c r="BI23" s="41">
        <v>90</v>
      </c>
      <c r="BJ23" s="41">
        <v>0</v>
      </c>
      <c r="BK23" s="41">
        <v>100</v>
      </c>
      <c r="BL23" s="41">
        <v>95</v>
      </c>
      <c r="BM23" s="41">
        <v>100</v>
      </c>
      <c r="BN23" s="41">
        <v>95</v>
      </c>
      <c r="BO23" s="41">
        <v>100</v>
      </c>
      <c r="BP23" s="41">
        <v>100</v>
      </c>
      <c r="BQ23" s="41">
        <v>90</v>
      </c>
      <c r="BR23" s="37">
        <f t="shared" si="12"/>
        <v>84</v>
      </c>
      <c r="BS23" s="42">
        <v>100</v>
      </c>
      <c r="BT23" s="42">
        <v>100</v>
      </c>
      <c r="BU23" s="42">
        <v>100</v>
      </c>
      <c r="BV23" s="38">
        <v>100</v>
      </c>
      <c r="BW23" s="38">
        <v>100</v>
      </c>
      <c r="BX23" s="38">
        <v>100</v>
      </c>
      <c r="BY23" s="38">
        <v>0</v>
      </c>
      <c r="BZ23" s="38">
        <v>0</v>
      </c>
      <c r="CA23" s="38"/>
      <c r="CB23" s="38"/>
      <c r="CC23" s="37">
        <f t="shared" si="13"/>
        <v>75</v>
      </c>
    </row>
    <row r="24" spans="1:81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3</v>
      </c>
      <c r="L24" s="44" t="s">
        <v>9</v>
      </c>
      <c r="M24" s="44">
        <v>294</v>
      </c>
      <c r="N24" s="33">
        <f t="shared" si="0"/>
        <v>90</v>
      </c>
      <c r="O24" s="33">
        <f t="shared" si="1"/>
        <v>60</v>
      </c>
      <c r="P24" s="33">
        <f t="shared" si="2"/>
        <v>75</v>
      </c>
      <c r="Q24" s="33">
        <f t="shared" si="3"/>
        <v>83.333333333333329</v>
      </c>
      <c r="R24" s="33">
        <f t="shared" si="4"/>
        <v>90</v>
      </c>
      <c r="S24" s="33">
        <f t="shared" si="5"/>
        <v>72</v>
      </c>
      <c r="T24" s="33">
        <f t="shared" si="6"/>
        <v>100</v>
      </c>
      <c r="U24" s="34"/>
      <c r="V24" s="35">
        <f t="shared" si="14"/>
        <v>78.066666666666677</v>
      </c>
      <c r="W24" s="33">
        <v>16</v>
      </c>
      <c r="X24" s="36">
        <v>20</v>
      </c>
      <c r="Y24" s="36">
        <v>54</v>
      </c>
      <c r="Z24" s="37">
        <f t="shared" si="8"/>
        <v>90</v>
      </c>
      <c r="AA24" s="36">
        <v>30</v>
      </c>
      <c r="AB24" s="36">
        <v>30</v>
      </c>
      <c r="AC24" s="33">
        <v>1</v>
      </c>
      <c r="AD24" s="37">
        <f t="shared" si="9"/>
        <v>60</v>
      </c>
      <c r="AE24" s="36"/>
      <c r="AF24" s="36"/>
      <c r="AG24" s="36"/>
      <c r="AH24" s="37"/>
      <c r="AI24" s="38">
        <v>50</v>
      </c>
      <c r="AJ24" s="39">
        <v>100</v>
      </c>
      <c r="AK24" s="39">
        <v>100</v>
      </c>
      <c r="AL24" s="39">
        <v>100</v>
      </c>
      <c r="AM24" s="39">
        <v>100</v>
      </c>
      <c r="AN24" s="39">
        <v>100</v>
      </c>
      <c r="AO24" s="39">
        <v>100</v>
      </c>
      <c r="AP24" s="39">
        <v>100</v>
      </c>
      <c r="AQ24" s="39">
        <v>0</v>
      </c>
      <c r="AR24" s="39"/>
      <c r="AS24" s="38"/>
      <c r="AT24" s="37">
        <f t="shared" si="10"/>
        <v>83.333333333333329</v>
      </c>
      <c r="AU24" s="38">
        <v>100</v>
      </c>
      <c r="AV24" s="38">
        <v>100</v>
      </c>
      <c r="AW24" s="38">
        <v>100</v>
      </c>
      <c r="AX24" s="38">
        <v>100</v>
      </c>
      <c r="AY24" s="38">
        <v>100</v>
      </c>
      <c r="AZ24" s="38">
        <v>100</v>
      </c>
      <c r="BA24" s="38">
        <v>100</v>
      </c>
      <c r="BB24" s="38">
        <v>0</v>
      </c>
      <c r="BC24" s="38">
        <v>100</v>
      </c>
      <c r="BD24" s="38">
        <v>100</v>
      </c>
      <c r="BE24" s="38"/>
      <c r="BF24" s="38"/>
      <c r="BG24" s="37">
        <f t="shared" si="11"/>
        <v>90</v>
      </c>
      <c r="BH24" s="41">
        <v>95</v>
      </c>
      <c r="BI24" s="41">
        <v>90</v>
      </c>
      <c r="BJ24" s="41">
        <v>100</v>
      </c>
      <c r="BK24" s="41">
        <v>95</v>
      </c>
      <c r="BL24" s="41">
        <v>60</v>
      </c>
      <c r="BM24" s="41">
        <v>55</v>
      </c>
      <c r="BN24" s="41">
        <v>100</v>
      </c>
      <c r="BO24" s="41">
        <v>20</v>
      </c>
      <c r="BP24" s="41">
        <v>55</v>
      </c>
      <c r="BQ24" s="41">
        <v>50</v>
      </c>
      <c r="BR24" s="37">
        <f t="shared" si="12"/>
        <v>72</v>
      </c>
      <c r="BS24" s="42">
        <v>100</v>
      </c>
      <c r="BT24" s="42">
        <v>100</v>
      </c>
      <c r="BU24" s="42">
        <v>100</v>
      </c>
      <c r="BV24" s="38">
        <v>100</v>
      </c>
      <c r="BW24" s="38">
        <v>100</v>
      </c>
      <c r="BX24" s="38">
        <v>100</v>
      </c>
      <c r="BY24" s="38">
        <v>100</v>
      </c>
      <c r="BZ24" s="38">
        <v>100</v>
      </c>
      <c r="CA24" s="38"/>
      <c r="CB24" s="38"/>
      <c r="CC24" s="37">
        <f t="shared" si="13"/>
        <v>100</v>
      </c>
    </row>
    <row r="25" spans="1:81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2</v>
      </c>
      <c r="L25" s="44" t="s">
        <v>9</v>
      </c>
      <c r="M25" s="44">
        <v>39</v>
      </c>
      <c r="N25" s="33">
        <f t="shared" si="0"/>
        <v>97</v>
      </c>
      <c r="O25" s="33">
        <f t="shared" si="1"/>
        <v>70</v>
      </c>
      <c r="P25" s="33">
        <f t="shared" si="2"/>
        <v>83.5</v>
      </c>
      <c r="Q25" s="33">
        <f t="shared" si="3"/>
        <v>97.777777777777771</v>
      </c>
      <c r="R25" s="33">
        <f t="shared" si="4"/>
        <v>90</v>
      </c>
      <c r="S25" s="33">
        <f t="shared" si="5"/>
        <v>95</v>
      </c>
      <c r="T25" s="33">
        <f t="shared" si="6"/>
        <v>100</v>
      </c>
      <c r="U25" s="34"/>
      <c r="V25" s="35">
        <f t="shared" si="14"/>
        <v>89.805555555555557</v>
      </c>
      <c r="W25" s="33">
        <v>20</v>
      </c>
      <c r="X25" s="36">
        <v>20</v>
      </c>
      <c r="Y25" s="36">
        <v>57</v>
      </c>
      <c r="Z25" s="37">
        <f t="shared" si="8"/>
        <v>97</v>
      </c>
      <c r="AA25" s="36">
        <v>30</v>
      </c>
      <c r="AB25" s="36">
        <v>40</v>
      </c>
      <c r="AC25" s="33">
        <v>1</v>
      </c>
      <c r="AD25" s="37">
        <f t="shared" si="9"/>
        <v>70</v>
      </c>
      <c r="AE25" s="36"/>
      <c r="AF25" s="36"/>
      <c r="AG25" s="36"/>
      <c r="AH25" s="37"/>
      <c r="AI25" s="38">
        <v>100</v>
      </c>
      <c r="AJ25" s="39">
        <v>100</v>
      </c>
      <c r="AK25" s="39">
        <v>100</v>
      </c>
      <c r="AL25" s="39">
        <v>100</v>
      </c>
      <c r="AM25" s="39">
        <v>80</v>
      </c>
      <c r="AN25" s="39">
        <v>100</v>
      </c>
      <c r="AO25" s="39">
        <v>100</v>
      </c>
      <c r="AP25" s="39">
        <v>100</v>
      </c>
      <c r="AQ25" s="39">
        <v>100</v>
      </c>
      <c r="AR25" s="39"/>
      <c r="AS25" s="38"/>
      <c r="AT25" s="37">
        <f t="shared" si="10"/>
        <v>97.777777777777771</v>
      </c>
      <c r="AU25" s="38">
        <v>100</v>
      </c>
      <c r="AV25" s="38">
        <v>100</v>
      </c>
      <c r="AW25" s="38">
        <v>100</v>
      </c>
      <c r="AX25" s="38">
        <v>100</v>
      </c>
      <c r="AY25" s="38">
        <v>100</v>
      </c>
      <c r="AZ25" s="38">
        <v>100</v>
      </c>
      <c r="BA25" s="38">
        <v>0</v>
      </c>
      <c r="BB25" s="38">
        <v>100</v>
      </c>
      <c r="BC25" s="38">
        <v>100</v>
      </c>
      <c r="BD25" s="38">
        <v>100</v>
      </c>
      <c r="BE25" s="38"/>
      <c r="BF25" s="38"/>
      <c r="BG25" s="37">
        <f t="shared" si="11"/>
        <v>90</v>
      </c>
      <c r="BH25" s="41">
        <v>95</v>
      </c>
      <c r="BI25" s="41">
        <v>85</v>
      </c>
      <c r="BJ25" s="41">
        <v>100</v>
      </c>
      <c r="BK25" s="41">
        <v>100</v>
      </c>
      <c r="BL25" s="41">
        <v>100</v>
      </c>
      <c r="BM25" s="41">
        <v>100</v>
      </c>
      <c r="BN25" s="41">
        <v>100</v>
      </c>
      <c r="BO25" s="41">
        <v>70</v>
      </c>
      <c r="BP25" s="41">
        <v>100</v>
      </c>
      <c r="BQ25" s="41">
        <v>100</v>
      </c>
      <c r="BR25" s="37">
        <f t="shared" si="12"/>
        <v>95</v>
      </c>
      <c r="BS25" s="42">
        <v>100</v>
      </c>
      <c r="BT25" s="42">
        <v>100</v>
      </c>
      <c r="BU25" s="42">
        <v>100</v>
      </c>
      <c r="BV25" s="38">
        <v>100</v>
      </c>
      <c r="BW25" s="38">
        <v>100</v>
      </c>
      <c r="BX25" s="38">
        <v>100</v>
      </c>
      <c r="BY25" s="38">
        <v>100</v>
      </c>
      <c r="BZ25" s="38">
        <v>100</v>
      </c>
      <c r="CA25" s="38"/>
      <c r="CB25" s="38"/>
      <c r="CC25" s="37">
        <f t="shared" si="13"/>
        <v>100</v>
      </c>
    </row>
    <row r="26" spans="1:81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2</v>
      </c>
      <c r="L26" s="44" t="s">
        <v>9</v>
      </c>
      <c r="M26" s="44">
        <v>395</v>
      </c>
      <c r="N26" s="33">
        <f t="shared" si="0"/>
        <v>95</v>
      </c>
      <c r="O26" s="33">
        <f t="shared" si="1"/>
        <v>100</v>
      </c>
      <c r="P26" s="33">
        <f t="shared" si="2"/>
        <v>97.5</v>
      </c>
      <c r="Q26" s="33">
        <f t="shared" si="3"/>
        <v>87.5</v>
      </c>
      <c r="R26" s="33">
        <f t="shared" si="4"/>
        <v>90</v>
      </c>
      <c r="S26" s="33">
        <f t="shared" si="5"/>
        <v>98</v>
      </c>
      <c r="T26" s="33">
        <f t="shared" si="6"/>
        <v>100</v>
      </c>
      <c r="U26" s="34"/>
      <c r="V26" s="35">
        <f t="shared" si="14"/>
        <v>95.35</v>
      </c>
      <c r="W26" s="33">
        <v>20</v>
      </c>
      <c r="X26" s="36">
        <v>18</v>
      </c>
      <c r="Y26" s="36">
        <v>57</v>
      </c>
      <c r="Z26" s="37">
        <f t="shared" si="8"/>
        <v>95</v>
      </c>
      <c r="AA26" s="36">
        <v>30</v>
      </c>
      <c r="AB26" s="36">
        <v>70</v>
      </c>
      <c r="AC26" s="33">
        <v>1</v>
      </c>
      <c r="AD26" s="37">
        <f t="shared" si="9"/>
        <v>100</v>
      </c>
      <c r="AE26" s="36"/>
      <c r="AF26" s="36"/>
      <c r="AG26" s="36"/>
      <c r="AH26" s="37"/>
      <c r="AI26" s="38"/>
      <c r="AJ26" s="39">
        <v>100</v>
      </c>
      <c r="AK26" s="39">
        <v>100</v>
      </c>
      <c r="AL26" s="39">
        <v>100</v>
      </c>
      <c r="AM26" s="39">
        <v>100</v>
      </c>
      <c r="AN26" s="39">
        <v>100</v>
      </c>
      <c r="AO26" s="39">
        <v>100</v>
      </c>
      <c r="AP26" s="39">
        <v>100</v>
      </c>
      <c r="AQ26" s="39">
        <v>0</v>
      </c>
      <c r="AR26" s="39"/>
      <c r="AS26" s="38"/>
      <c r="AT26" s="37">
        <f t="shared" si="10"/>
        <v>87.5</v>
      </c>
      <c r="AU26" s="38">
        <v>100</v>
      </c>
      <c r="AV26" s="38">
        <v>100</v>
      </c>
      <c r="AW26" s="38">
        <v>100</v>
      </c>
      <c r="AX26" s="38">
        <v>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100</v>
      </c>
      <c r="BE26" s="38"/>
      <c r="BF26" s="38"/>
      <c r="BG26" s="37">
        <f t="shared" si="11"/>
        <v>90</v>
      </c>
      <c r="BH26" s="41">
        <v>100</v>
      </c>
      <c r="BI26" s="41">
        <v>100</v>
      </c>
      <c r="BJ26" s="41">
        <v>100</v>
      </c>
      <c r="BK26" s="41">
        <v>100</v>
      </c>
      <c r="BL26" s="41">
        <v>95</v>
      </c>
      <c r="BM26" s="41">
        <v>100</v>
      </c>
      <c r="BN26" s="41">
        <v>95</v>
      </c>
      <c r="BO26" s="41">
        <v>95</v>
      </c>
      <c r="BP26" s="41">
        <v>100</v>
      </c>
      <c r="BQ26" s="41">
        <v>95</v>
      </c>
      <c r="BR26" s="37">
        <f t="shared" si="12"/>
        <v>98</v>
      </c>
      <c r="BS26" s="42">
        <v>100</v>
      </c>
      <c r="BT26" s="42">
        <v>100</v>
      </c>
      <c r="BU26" s="42">
        <v>100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3"/>
        <v>100</v>
      </c>
    </row>
    <row r="27" spans="1:81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2</v>
      </c>
      <c r="L27" s="44" t="s">
        <v>9</v>
      </c>
      <c r="M27" s="44">
        <v>87</v>
      </c>
      <c r="N27" s="33">
        <f t="shared" si="0"/>
        <v>85</v>
      </c>
      <c r="O27" s="33">
        <f t="shared" si="1"/>
        <v>60</v>
      </c>
      <c r="P27" s="33">
        <f t="shared" si="2"/>
        <v>72.5</v>
      </c>
      <c r="Q27" s="33">
        <f t="shared" si="3"/>
        <v>76.666666666666671</v>
      </c>
      <c r="R27" s="33">
        <f t="shared" si="4"/>
        <v>90</v>
      </c>
      <c r="S27" s="33">
        <f t="shared" si="5"/>
        <v>96</v>
      </c>
      <c r="T27" s="33">
        <f t="shared" si="6"/>
        <v>100</v>
      </c>
      <c r="U27" s="34"/>
      <c r="V27" s="35">
        <f t="shared" si="14"/>
        <v>80.283333333333331</v>
      </c>
      <c r="W27" s="33">
        <v>20</v>
      </c>
      <c r="X27" s="36">
        <v>18</v>
      </c>
      <c r="Y27" s="36">
        <v>47</v>
      </c>
      <c r="Z27" s="37">
        <f t="shared" si="8"/>
        <v>85</v>
      </c>
      <c r="AA27" s="36">
        <v>30</v>
      </c>
      <c r="AB27" s="36">
        <v>30</v>
      </c>
      <c r="AC27" s="33">
        <v>1</v>
      </c>
      <c r="AD27" s="37">
        <f t="shared" si="9"/>
        <v>60</v>
      </c>
      <c r="AE27" s="36"/>
      <c r="AF27" s="36"/>
      <c r="AG27" s="36"/>
      <c r="AH27" s="37"/>
      <c r="AI27" s="38">
        <v>50</v>
      </c>
      <c r="AJ27" s="39">
        <v>100</v>
      </c>
      <c r="AK27" s="39">
        <v>100</v>
      </c>
      <c r="AL27" s="39">
        <v>0</v>
      </c>
      <c r="AM27" s="39">
        <v>100</v>
      </c>
      <c r="AN27" s="39">
        <v>40</v>
      </c>
      <c r="AO27" s="39">
        <v>100</v>
      </c>
      <c r="AP27" s="39">
        <v>100</v>
      </c>
      <c r="AQ27" s="39">
        <v>100</v>
      </c>
      <c r="AR27" s="39"/>
      <c r="AS27" s="38"/>
      <c r="AT27" s="37">
        <f t="shared" si="10"/>
        <v>76.666666666666671</v>
      </c>
      <c r="AU27" s="38">
        <v>100</v>
      </c>
      <c r="AV27" s="38">
        <v>100</v>
      </c>
      <c r="AW27" s="38">
        <v>100</v>
      </c>
      <c r="AX27" s="38">
        <v>100</v>
      </c>
      <c r="AY27" s="38">
        <v>100</v>
      </c>
      <c r="AZ27" s="38">
        <v>100</v>
      </c>
      <c r="BA27" s="38">
        <v>0</v>
      </c>
      <c r="BB27" s="38">
        <v>100</v>
      </c>
      <c r="BC27" s="38">
        <v>100</v>
      </c>
      <c r="BD27" s="38">
        <v>100</v>
      </c>
      <c r="BE27" s="38"/>
      <c r="BF27" s="38"/>
      <c r="BG27" s="37">
        <f t="shared" si="11"/>
        <v>90</v>
      </c>
      <c r="BH27" s="41">
        <v>100</v>
      </c>
      <c r="BI27" s="41">
        <v>85</v>
      </c>
      <c r="BJ27" s="41">
        <v>100</v>
      </c>
      <c r="BK27" s="41">
        <v>100</v>
      </c>
      <c r="BL27" s="41">
        <v>100</v>
      </c>
      <c r="BM27" s="41">
        <v>100</v>
      </c>
      <c r="BN27" s="41">
        <v>100</v>
      </c>
      <c r="BO27" s="41">
        <v>85</v>
      </c>
      <c r="BP27" s="41">
        <v>100</v>
      </c>
      <c r="BQ27" s="41">
        <v>90</v>
      </c>
      <c r="BR27" s="37">
        <f t="shared" si="12"/>
        <v>96</v>
      </c>
      <c r="BS27" s="42">
        <v>100</v>
      </c>
      <c r="BT27" s="42">
        <v>100</v>
      </c>
      <c r="BU27" s="42">
        <v>100</v>
      </c>
      <c r="BV27" s="38">
        <v>100</v>
      </c>
      <c r="BW27" s="38">
        <v>100</v>
      </c>
      <c r="BX27" s="38">
        <v>100</v>
      </c>
      <c r="BY27" s="38">
        <v>100</v>
      </c>
      <c r="BZ27" s="38">
        <v>100</v>
      </c>
      <c r="CA27" s="38"/>
      <c r="CB27" s="38"/>
      <c r="CC27" s="37">
        <f t="shared" si="13"/>
        <v>100</v>
      </c>
    </row>
    <row r="28" spans="1:81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2</v>
      </c>
      <c r="L28" s="44" t="s">
        <v>9</v>
      </c>
      <c r="M28" s="44">
        <v>520</v>
      </c>
      <c r="N28" s="33">
        <f t="shared" si="0"/>
        <v>26</v>
      </c>
      <c r="O28" s="33">
        <f t="shared" si="1"/>
        <v>100</v>
      </c>
      <c r="P28" s="33">
        <f t="shared" si="2"/>
        <v>63</v>
      </c>
      <c r="Q28" s="33">
        <f t="shared" si="3"/>
        <v>57.777777777777779</v>
      </c>
      <c r="R28" s="33">
        <f t="shared" si="4"/>
        <v>70</v>
      </c>
      <c r="S28" s="33">
        <f t="shared" si="5"/>
        <v>32.5</v>
      </c>
      <c r="T28" s="33">
        <f t="shared" si="6"/>
        <v>25</v>
      </c>
      <c r="U28" s="34">
        <v>100</v>
      </c>
      <c r="V28" s="35">
        <f>IF(AH28="",0.5*N28+0.5*O28,(SUM(N28,O28,AH28)-MIN(N28,O28))/2)</f>
        <v>63</v>
      </c>
      <c r="W28" s="33">
        <v>16</v>
      </c>
      <c r="X28" s="36">
        <v>10</v>
      </c>
      <c r="Y28" s="36">
        <v>0</v>
      </c>
      <c r="Z28" s="37">
        <f t="shared" si="8"/>
        <v>26</v>
      </c>
      <c r="AA28" s="36">
        <v>30</v>
      </c>
      <c r="AB28" s="36">
        <v>70</v>
      </c>
      <c r="AC28" s="33">
        <v>1</v>
      </c>
      <c r="AD28" s="37">
        <f t="shared" si="9"/>
        <v>100</v>
      </c>
      <c r="AE28" s="36"/>
      <c r="AF28" s="36"/>
      <c r="AG28" s="36"/>
      <c r="AH28" s="37"/>
      <c r="AI28" s="38">
        <v>0</v>
      </c>
      <c r="AJ28" s="39">
        <v>100</v>
      </c>
      <c r="AK28" s="39">
        <v>100</v>
      </c>
      <c r="AL28" s="39">
        <v>100</v>
      </c>
      <c r="AM28" s="39">
        <v>70</v>
      </c>
      <c r="AN28" s="39">
        <v>50</v>
      </c>
      <c r="AO28" s="39">
        <v>100</v>
      </c>
      <c r="AP28" s="39">
        <v>0</v>
      </c>
      <c r="AQ28" s="39">
        <v>0</v>
      </c>
      <c r="AR28" s="39"/>
      <c r="AS28" s="38"/>
      <c r="AT28" s="37">
        <f t="shared" si="10"/>
        <v>57.777777777777779</v>
      </c>
      <c r="AU28" s="38">
        <v>100</v>
      </c>
      <c r="AV28" s="38">
        <v>100</v>
      </c>
      <c r="AW28" s="38">
        <v>100</v>
      </c>
      <c r="AX28" s="38">
        <v>0</v>
      </c>
      <c r="AY28" s="38">
        <v>100</v>
      </c>
      <c r="AZ28" s="38">
        <v>100</v>
      </c>
      <c r="BA28" s="38">
        <v>100</v>
      </c>
      <c r="BB28" s="38">
        <v>100</v>
      </c>
      <c r="BC28" s="38">
        <v>0</v>
      </c>
      <c r="BD28" s="38">
        <v>0</v>
      </c>
      <c r="BE28" s="38"/>
      <c r="BF28" s="38"/>
      <c r="BG28" s="37">
        <f t="shared" si="11"/>
        <v>70</v>
      </c>
      <c r="BH28" s="41">
        <v>90</v>
      </c>
      <c r="BI28" s="41">
        <v>90</v>
      </c>
      <c r="BJ28" s="41">
        <v>60</v>
      </c>
      <c r="BK28" s="41">
        <v>85</v>
      </c>
      <c r="BL28" s="41">
        <v>0</v>
      </c>
      <c r="BM28" s="41">
        <v>0</v>
      </c>
      <c r="BN28" s="41">
        <v>0</v>
      </c>
      <c r="BO28" s="41">
        <v>0</v>
      </c>
      <c r="BP28" s="41">
        <v>0</v>
      </c>
      <c r="BQ28" s="41">
        <v>0</v>
      </c>
      <c r="BR28" s="37">
        <f t="shared" si="12"/>
        <v>32.5</v>
      </c>
      <c r="BS28" s="42">
        <v>100</v>
      </c>
      <c r="BT28" s="42">
        <v>100</v>
      </c>
      <c r="BU28" s="42">
        <v>0</v>
      </c>
      <c r="BV28" s="38">
        <v>0</v>
      </c>
      <c r="BW28" s="38">
        <v>0</v>
      </c>
      <c r="BX28" s="38">
        <v>0</v>
      </c>
      <c r="BY28" s="38">
        <v>0</v>
      </c>
      <c r="BZ28" s="38">
        <v>0</v>
      </c>
      <c r="CA28" s="38"/>
      <c r="CB28" s="38"/>
      <c r="CC28" s="37">
        <f t="shared" si="13"/>
        <v>25</v>
      </c>
    </row>
    <row r="29" spans="1:81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2</v>
      </c>
      <c r="L29" s="44" t="s">
        <v>9</v>
      </c>
      <c r="M29" s="44">
        <v>333</v>
      </c>
      <c r="N29" s="33">
        <f t="shared" si="0"/>
        <v>12</v>
      </c>
      <c r="O29" s="33">
        <f t="shared" si="1"/>
        <v>60</v>
      </c>
      <c r="P29" s="33">
        <f t="shared" si="2"/>
        <v>36</v>
      </c>
      <c r="Q29" s="33">
        <f t="shared" si="3"/>
        <v>82.222222222222229</v>
      </c>
      <c r="R29" s="33">
        <f t="shared" si="4"/>
        <v>100</v>
      </c>
      <c r="S29" s="33">
        <f t="shared" si="5"/>
        <v>47.5</v>
      </c>
      <c r="T29" s="33">
        <f t="shared" si="6"/>
        <v>87.5</v>
      </c>
      <c r="U29" s="34">
        <v>0</v>
      </c>
      <c r="V29" s="35">
        <f>IF(AH29="",0.5*N29+0.5*O29,(SUM(N29,O29,AH29)-MIN(N29,O29))/2)</f>
        <v>36</v>
      </c>
      <c r="W29" s="33">
        <v>12</v>
      </c>
      <c r="X29" s="36">
        <v>0</v>
      </c>
      <c r="Y29" s="36">
        <v>0</v>
      </c>
      <c r="Z29" s="37">
        <f t="shared" si="8"/>
        <v>12</v>
      </c>
      <c r="AA29" s="36">
        <v>30</v>
      </c>
      <c r="AB29" s="36">
        <v>30</v>
      </c>
      <c r="AC29" s="33">
        <v>1</v>
      </c>
      <c r="AD29" s="37">
        <f t="shared" si="9"/>
        <v>60</v>
      </c>
      <c r="AE29" s="36"/>
      <c r="AF29" s="36"/>
      <c r="AG29" s="36"/>
      <c r="AH29" s="37"/>
      <c r="AI29" s="38">
        <v>100</v>
      </c>
      <c r="AJ29" s="39">
        <v>100</v>
      </c>
      <c r="AK29" s="39">
        <v>100</v>
      </c>
      <c r="AL29" s="39">
        <v>100</v>
      </c>
      <c r="AM29" s="39">
        <v>60</v>
      </c>
      <c r="AN29" s="39">
        <v>80</v>
      </c>
      <c r="AO29" s="39">
        <v>100</v>
      </c>
      <c r="AP29" s="39">
        <v>100</v>
      </c>
      <c r="AQ29" s="39">
        <v>0</v>
      </c>
      <c r="AR29" s="39"/>
      <c r="AS29" s="38"/>
      <c r="AT29" s="37">
        <f t="shared" si="10"/>
        <v>82.222222222222229</v>
      </c>
      <c r="AU29" s="38">
        <v>100</v>
      </c>
      <c r="AV29" s="38">
        <v>100</v>
      </c>
      <c r="AW29" s="38">
        <v>100</v>
      </c>
      <c r="AX29" s="38">
        <v>100</v>
      </c>
      <c r="AY29" s="38">
        <v>100</v>
      </c>
      <c r="AZ29" s="38">
        <v>100</v>
      </c>
      <c r="BA29" s="38">
        <v>100</v>
      </c>
      <c r="BB29" s="38">
        <v>100</v>
      </c>
      <c r="BC29" s="38">
        <v>100</v>
      </c>
      <c r="BD29" s="38">
        <v>100</v>
      </c>
      <c r="BE29" s="38"/>
      <c r="BF29" s="38"/>
      <c r="BG29" s="37">
        <f t="shared" si="11"/>
        <v>100</v>
      </c>
      <c r="BH29" s="41">
        <v>95</v>
      </c>
      <c r="BI29" s="41">
        <v>80</v>
      </c>
      <c r="BJ29" s="41">
        <v>100</v>
      </c>
      <c r="BK29" s="41">
        <v>0</v>
      </c>
      <c r="BL29" s="41">
        <v>100</v>
      </c>
      <c r="BM29" s="41">
        <v>0</v>
      </c>
      <c r="BN29" s="41">
        <v>0</v>
      </c>
      <c r="BO29" s="41">
        <v>0</v>
      </c>
      <c r="BP29" s="41">
        <v>0</v>
      </c>
      <c r="BQ29" s="41">
        <v>100</v>
      </c>
      <c r="BR29" s="37">
        <f t="shared" si="12"/>
        <v>47.5</v>
      </c>
      <c r="BS29" s="42">
        <v>100</v>
      </c>
      <c r="BT29" s="42">
        <v>100</v>
      </c>
      <c r="BU29" s="42">
        <v>100</v>
      </c>
      <c r="BV29" s="38">
        <v>100</v>
      </c>
      <c r="BW29" s="38">
        <v>0</v>
      </c>
      <c r="BX29" s="38">
        <v>100</v>
      </c>
      <c r="BY29" s="38">
        <v>100</v>
      </c>
      <c r="BZ29" s="38">
        <v>100</v>
      </c>
      <c r="CA29" s="38"/>
      <c r="CB29" s="38"/>
      <c r="CC29" s="37">
        <f t="shared" si="13"/>
        <v>87.5</v>
      </c>
    </row>
    <row r="30" spans="1:81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2</v>
      </c>
      <c r="L30" s="44" t="s">
        <v>9</v>
      </c>
      <c r="M30" s="44">
        <v>275</v>
      </c>
      <c r="N30" s="33">
        <f t="shared" si="0"/>
        <v>87</v>
      </c>
      <c r="O30" s="33">
        <f t="shared" si="1"/>
        <v>100</v>
      </c>
      <c r="P30" s="33">
        <f t="shared" si="2"/>
        <v>93.5</v>
      </c>
      <c r="Q30" s="33">
        <f t="shared" si="3"/>
        <v>94.444444444444443</v>
      </c>
      <c r="R30" s="33">
        <f t="shared" si="4"/>
        <v>100</v>
      </c>
      <c r="S30" s="33">
        <f t="shared" si="5"/>
        <v>98</v>
      </c>
      <c r="T30" s="33">
        <f t="shared" si="6"/>
        <v>100</v>
      </c>
      <c r="U30" s="34"/>
      <c r="V30" s="35">
        <f>IF(P30&gt;=55,P30*0.5+0.2*Q30+0.05*R30+0.2*S30+0.05*T30,P30)</f>
        <v>95.23888888888888</v>
      </c>
      <c r="W30" s="33">
        <v>16</v>
      </c>
      <c r="X30" s="36">
        <v>20</v>
      </c>
      <c r="Y30" s="36">
        <v>51</v>
      </c>
      <c r="Z30" s="37">
        <f t="shared" si="8"/>
        <v>87</v>
      </c>
      <c r="AA30" s="36">
        <v>30</v>
      </c>
      <c r="AB30" s="36">
        <v>70</v>
      </c>
      <c r="AC30" s="33">
        <v>1</v>
      </c>
      <c r="AD30" s="37">
        <f t="shared" si="9"/>
        <v>100</v>
      </c>
      <c r="AE30" s="36"/>
      <c r="AF30" s="36"/>
      <c r="AG30" s="36"/>
      <c r="AH30" s="37"/>
      <c r="AI30" s="38">
        <v>100</v>
      </c>
      <c r="AJ30" s="39">
        <v>100</v>
      </c>
      <c r="AK30" s="39">
        <v>100</v>
      </c>
      <c r="AL30" s="39">
        <v>50</v>
      </c>
      <c r="AM30" s="39">
        <v>100</v>
      </c>
      <c r="AN30" s="39">
        <v>100</v>
      </c>
      <c r="AO30" s="39">
        <v>100</v>
      </c>
      <c r="AP30" s="39">
        <v>100</v>
      </c>
      <c r="AQ30" s="39">
        <v>100</v>
      </c>
      <c r="AR30" s="39"/>
      <c r="AS30" s="38"/>
      <c r="AT30" s="37">
        <f t="shared" si="10"/>
        <v>94.444444444444443</v>
      </c>
      <c r="AU30" s="38">
        <v>100</v>
      </c>
      <c r="AV30" s="38">
        <v>100</v>
      </c>
      <c r="AW30" s="38">
        <v>100</v>
      </c>
      <c r="AX30" s="38">
        <v>100</v>
      </c>
      <c r="AY30" s="38">
        <v>100</v>
      </c>
      <c r="AZ30" s="38">
        <v>100</v>
      </c>
      <c r="BA30" s="38">
        <v>100</v>
      </c>
      <c r="BB30" s="38">
        <v>100</v>
      </c>
      <c r="BC30" s="38">
        <v>100</v>
      </c>
      <c r="BD30" s="38">
        <v>100</v>
      </c>
      <c r="BE30" s="38"/>
      <c r="BF30" s="38"/>
      <c r="BG30" s="37">
        <f t="shared" si="11"/>
        <v>100</v>
      </c>
      <c r="BH30" s="41">
        <v>100</v>
      </c>
      <c r="BI30" s="41">
        <v>100</v>
      </c>
      <c r="BJ30" s="41">
        <v>100</v>
      </c>
      <c r="BK30" s="41">
        <v>95</v>
      </c>
      <c r="BL30" s="41">
        <v>100</v>
      </c>
      <c r="BM30" s="41">
        <v>90</v>
      </c>
      <c r="BN30" s="41">
        <v>100</v>
      </c>
      <c r="BO30" s="41">
        <v>100</v>
      </c>
      <c r="BP30" s="41">
        <v>100</v>
      </c>
      <c r="BQ30" s="41">
        <v>95</v>
      </c>
      <c r="BR30" s="37">
        <f t="shared" si="12"/>
        <v>98</v>
      </c>
      <c r="BS30" s="42">
        <v>100</v>
      </c>
      <c r="BT30" s="42">
        <v>100</v>
      </c>
      <c r="BU30" s="42">
        <v>100</v>
      </c>
      <c r="BV30" s="38">
        <v>100</v>
      </c>
      <c r="BW30" s="38">
        <v>100</v>
      </c>
      <c r="BX30" s="38">
        <v>100</v>
      </c>
      <c r="BY30" s="38">
        <v>100</v>
      </c>
      <c r="BZ30" s="38">
        <v>100</v>
      </c>
      <c r="CA30" s="38"/>
      <c r="CB30" s="38"/>
      <c r="CC30" s="37">
        <f t="shared" si="13"/>
        <v>100</v>
      </c>
    </row>
    <row r="31" spans="1:81" ht="15.75" customHeight="1" x14ac:dyDescent="0.2">
      <c r="A31" s="4"/>
      <c r="B31" s="4"/>
      <c r="C31" s="4"/>
      <c r="D31" s="52"/>
      <c r="J31" s="1" t="s">
        <v>39</v>
      </c>
      <c r="K31" s="48"/>
      <c r="L31" s="48"/>
      <c r="M31" s="48"/>
      <c r="N31" s="46">
        <f t="shared" ref="N31:AL31" si="15">IF(COUNT(N5:N30)&gt;0,ROUND(SUM(N5:N30)/COUNTIF(N5:N30,"&lt;&gt;"),0),0)</f>
        <v>79</v>
      </c>
      <c r="O31" s="46">
        <f t="shared" si="15"/>
        <v>73</v>
      </c>
      <c r="P31" s="46">
        <f t="shared" si="15"/>
        <v>76</v>
      </c>
      <c r="Q31" s="46">
        <f t="shared" si="15"/>
        <v>79</v>
      </c>
      <c r="R31" s="46">
        <f t="shared" si="15"/>
        <v>85</v>
      </c>
      <c r="S31" s="46">
        <f t="shared" si="15"/>
        <v>74</v>
      </c>
      <c r="T31" s="46">
        <f t="shared" si="15"/>
        <v>79</v>
      </c>
      <c r="U31" s="46">
        <f t="shared" si="15"/>
        <v>50</v>
      </c>
      <c r="V31" s="46">
        <f t="shared" si="15"/>
        <v>77</v>
      </c>
      <c r="W31" s="47">
        <f t="shared" si="15"/>
        <v>17</v>
      </c>
      <c r="X31" s="47">
        <f t="shared" si="15"/>
        <v>18</v>
      </c>
      <c r="Y31" s="47">
        <f t="shared" si="15"/>
        <v>43</v>
      </c>
      <c r="Z31" s="47">
        <f t="shared" si="15"/>
        <v>79</v>
      </c>
      <c r="AA31" s="47">
        <f t="shared" si="15"/>
        <v>27</v>
      </c>
      <c r="AB31" s="47">
        <f t="shared" si="15"/>
        <v>46</v>
      </c>
      <c r="AC31" s="47">
        <f t="shared" si="15"/>
        <v>1</v>
      </c>
      <c r="AD31" s="47">
        <f t="shared" si="15"/>
        <v>73</v>
      </c>
      <c r="AE31" s="47">
        <f t="shared" si="15"/>
        <v>0</v>
      </c>
      <c r="AF31" s="47">
        <f t="shared" si="15"/>
        <v>0</v>
      </c>
      <c r="AG31" s="47">
        <f t="shared" si="15"/>
        <v>0</v>
      </c>
      <c r="AH31" s="47">
        <f t="shared" si="15"/>
        <v>0</v>
      </c>
      <c r="AI31" s="47">
        <f t="shared" si="15"/>
        <v>70</v>
      </c>
      <c r="AJ31" s="47">
        <f t="shared" si="15"/>
        <v>100</v>
      </c>
      <c r="AK31" s="47">
        <f t="shared" si="15"/>
        <v>92</v>
      </c>
      <c r="AL31" s="47">
        <f t="shared" si="15"/>
        <v>67</v>
      </c>
      <c r="AM31" s="47"/>
      <c r="AN31" s="47"/>
      <c r="AO31" s="47"/>
      <c r="AP31" s="47"/>
      <c r="AQ31" s="47"/>
      <c r="AR31" s="47"/>
      <c r="AS31" s="47"/>
      <c r="AT31" s="47">
        <f>IF(COUNT(AT5:AT30)&gt;0,ROUND(SUM(AT5:AT30)/COUNTIF(AT5:AT30,"&lt;&gt;"),0),0)</f>
        <v>79</v>
      </c>
      <c r="AU31" s="47">
        <f>IF(COUNT(AU5:AU30)&gt;0,ROUND(SUM(AU5:AU30)/COUNTIF(AU5:AU30,"&lt;&gt;"),0),0)</f>
        <v>85</v>
      </c>
      <c r="AV31" s="47">
        <f>IF(COUNT(AV5:AV30)&gt;0,ROUND(SUM(AV5:AV30)/COUNTIF(AV5:AV30,"&lt;&gt;"),0),0)</f>
        <v>88</v>
      </c>
      <c r="AW31" s="47"/>
      <c r="AX31" s="47"/>
      <c r="AY31" s="47"/>
      <c r="AZ31" s="47"/>
      <c r="BA31" s="47">
        <f>IF(COUNT(BA5:BA30)&gt;0,ROUND(SUM(BA5:BA30)/COUNTIF(BA5:BA30,"&lt;&gt;"),0),0)</f>
        <v>69</v>
      </c>
      <c r="BB31" s="47"/>
      <c r="BC31" s="47"/>
      <c r="BD31" s="47">
        <f>IF(COUNT(BD5:BD30)&gt;0,ROUND(SUM(BD5:BD30)/COUNTIF(BD5:BD30,"&lt;&gt;"),0),0)</f>
        <v>85</v>
      </c>
      <c r="BE31" s="47"/>
      <c r="BF31" s="47"/>
      <c r="BG31" s="47">
        <f>IF(COUNT(BG5:BG30)&gt;0,ROUND(SUM(BG5:BG30)/COUNTIF(BG5:BG30,"&lt;&gt;"),0),0)</f>
        <v>85</v>
      </c>
      <c r="BH31" s="47">
        <f>IF(COUNT(BH5:BH30)&gt;0,ROUND(SUM(BH5:BH30)/COUNTIF(BH5:BH30,"&lt;&gt;"),0),0)</f>
        <v>93</v>
      </c>
      <c r="BI31" s="47">
        <f>IF(COUNT(BI5:BI30)&gt;0,ROUND(SUM(BI5:BI30)/COUNTIF(BI5:BI30,"&lt;&gt;"),0),0)</f>
        <v>89</v>
      </c>
      <c r="BJ31" s="47"/>
      <c r="BK31" s="47"/>
      <c r="BL31" s="47"/>
      <c r="BM31" s="47"/>
      <c r="BN31" s="47">
        <f>IF(COUNT(BN5:BN30)&gt;0,ROUND(SUM(BN5:BN30)/COUNTIF(BN5:BN30,"&lt;&gt;"),0),0)</f>
        <v>78</v>
      </c>
      <c r="BO31" s="47"/>
      <c r="BP31" s="47"/>
      <c r="BQ31" s="47">
        <f>IF(COUNT(BQ5:BQ30)&gt;0,ROUND(SUM(BQ5:BQ30)/COUNTIF(BQ5:BQ30,"&lt;&gt;"),0),0)</f>
        <v>67</v>
      </c>
      <c r="BR31" s="47">
        <f>IF(COUNT(BR5:BR30)&gt;0,ROUND(SUM(BR5:BR30)/COUNTIF(BR5:BR30,"&lt;&gt;"),0),0)</f>
        <v>74</v>
      </c>
      <c r="BS31" s="47">
        <f>IF(COUNT(BS5:BS30)&gt;0,ROUND(SUM(BS5:BS30)/COUNTIF(BS5:BS30,"&lt;&gt;"),0),0)</f>
        <v>90</v>
      </c>
      <c r="BT31" s="47">
        <f>IF(COUNT(BT5:BT30)&gt;0,ROUND(SUM(BT5:BT30)/COUNTIF(BT5:BT30,"&lt;&gt;"),0),0)</f>
        <v>86</v>
      </c>
      <c r="BU31" s="47">
        <f>IF(COUNT(BU5:BU30)&gt;0,ROUND(SUM(BU5:BU30)/COUNTIF(BU5:BU30,"&lt;&gt;"),0),0)</f>
        <v>84</v>
      </c>
      <c r="BV31" s="47"/>
      <c r="BW31" s="47"/>
      <c r="BX31" s="47"/>
      <c r="BY31" s="47"/>
      <c r="BZ31" s="47"/>
      <c r="CA31" s="47"/>
      <c r="CB31" s="47">
        <f>IF(COUNT(CB5:CB30)&gt;0,ROUND(SUM(CB5:CB30)/COUNTIF(CB5:CB30,"&lt;&gt;"),0),0)</f>
        <v>0</v>
      </c>
      <c r="CC31" s="47">
        <f>IF(COUNT(CC5:CC30)&gt;0,ROUND(SUM(CC5:CC30)/COUNTIF(CC5:CC30,"&lt;&gt;"),0),0)</f>
        <v>79</v>
      </c>
    </row>
    <row r="32" spans="1:81" ht="15.75" customHeight="1" x14ac:dyDescent="0.15">
      <c r="A32" s="4"/>
      <c r="B32" s="4"/>
      <c r="C32" s="4"/>
      <c r="D32" s="61"/>
      <c r="E32" s="4"/>
      <c r="F32" s="4"/>
      <c r="G32" s="4"/>
      <c r="H32" s="4"/>
      <c r="I32" s="4"/>
      <c r="J32" s="1" t="s">
        <v>40</v>
      </c>
      <c r="K32" s="4"/>
      <c r="L32" s="4"/>
      <c r="M32" s="4"/>
      <c r="N32" s="47">
        <f t="shared" ref="N32:AL32" si="16">MAX(N5:N30)</f>
        <v>100</v>
      </c>
      <c r="O32" s="47">
        <f t="shared" si="16"/>
        <v>100</v>
      </c>
      <c r="P32" s="47">
        <f t="shared" si="16"/>
        <v>100</v>
      </c>
      <c r="Q32" s="47">
        <f t="shared" si="16"/>
        <v>98.111111111111114</v>
      </c>
      <c r="R32" s="47">
        <f t="shared" si="16"/>
        <v>100</v>
      </c>
      <c r="S32" s="47">
        <f t="shared" si="16"/>
        <v>100</v>
      </c>
      <c r="T32" s="47">
        <f t="shared" si="16"/>
        <v>100</v>
      </c>
      <c r="U32" s="47">
        <f t="shared" si="16"/>
        <v>100</v>
      </c>
      <c r="V32" s="47">
        <f t="shared" si="16"/>
        <v>96.338888888888889</v>
      </c>
      <c r="W32" s="47">
        <f t="shared" si="16"/>
        <v>20</v>
      </c>
      <c r="X32" s="47">
        <f t="shared" si="16"/>
        <v>20</v>
      </c>
      <c r="Y32" s="47">
        <f t="shared" si="16"/>
        <v>60</v>
      </c>
      <c r="Z32" s="47">
        <f t="shared" si="16"/>
        <v>100</v>
      </c>
      <c r="AA32" s="47">
        <f t="shared" si="16"/>
        <v>30</v>
      </c>
      <c r="AB32" s="47">
        <f t="shared" si="16"/>
        <v>70</v>
      </c>
      <c r="AC32" s="47">
        <f t="shared" si="16"/>
        <v>1</v>
      </c>
      <c r="AD32" s="47">
        <f t="shared" si="16"/>
        <v>100</v>
      </c>
      <c r="AE32" s="47">
        <f t="shared" si="16"/>
        <v>0</v>
      </c>
      <c r="AF32" s="47">
        <f t="shared" si="16"/>
        <v>0</v>
      </c>
      <c r="AG32" s="47">
        <f t="shared" si="16"/>
        <v>0</v>
      </c>
      <c r="AH32" s="47">
        <f t="shared" si="16"/>
        <v>0</v>
      </c>
      <c r="AI32" s="47">
        <f t="shared" si="16"/>
        <v>100</v>
      </c>
      <c r="AJ32" s="47">
        <f t="shared" si="16"/>
        <v>100</v>
      </c>
      <c r="AK32" s="47">
        <f t="shared" si="16"/>
        <v>100</v>
      </c>
      <c r="AL32" s="47">
        <f t="shared" si="16"/>
        <v>100</v>
      </c>
      <c r="AM32" s="47"/>
      <c r="AN32" s="47"/>
      <c r="AO32" s="47"/>
      <c r="AP32" s="47"/>
      <c r="AQ32" s="47"/>
      <c r="AR32" s="47"/>
      <c r="AS32" s="47"/>
      <c r="AT32" s="47">
        <f>MAX(AT5:AT30)</f>
        <v>98.111111111111114</v>
      </c>
      <c r="AU32" s="47">
        <f>MAX(AU5:AU30)</f>
        <v>100</v>
      </c>
      <c r="AV32" s="47">
        <f>MAX(AV5:AV30)</f>
        <v>100</v>
      </c>
      <c r="AW32" s="47"/>
      <c r="AX32" s="47"/>
      <c r="AY32" s="47"/>
      <c r="AZ32" s="47"/>
      <c r="BA32" s="47">
        <f>MAX(BA5:BA30)</f>
        <v>100</v>
      </c>
      <c r="BB32" s="47"/>
      <c r="BC32" s="47"/>
      <c r="BD32" s="47">
        <f>MAX(BD5:BD30)</f>
        <v>100</v>
      </c>
      <c r="BE32" s="47"/>
      <c r="BF32" s="47"/>
      <c r="BG32" s="49">
        <f>MAX(BG5:BG30)</f>
        <v>100</v>
      </c>
      <c r="BH32" s="47">
        <f>MAX(BH5:BH30)</f>
        <v>100</v>
      </c>
      <c r="BI32" s="47">
        <f>MAX(BI5:BI30)</f>
        <v>100</v>
      </c>
      <c r="BJ32" s="47"/>
      <c r="BK32" s="47"/>
      <c r="BL32" s="47"/>
      <c r="BM32" s="47"/>
      <c r="BN32" s="47">
        <f>MAX(BN5:BN30)</f>
        <v>100</v>
      </c>
      <c r="BO32" s="47"/>
      <c r="BP32" s="47"/>
      <c r="BQ32" s="47">
        <f>MAX(BQ5:BQ30)</f>
        <v>100</v>
      </c>
      <c r="BR32" s="49">
        <f>MAX(BR5:BR30)</f>
        <v>100</v>
      </c>
      <c r="BS32" s="47">
        <f>MAX(BS5:BS30)</f>
        <v>100</v>
      </c>
      <c r="BT32" s="47">
        <f>MAX(BT5:BT30)</f>
        <v>100</v>
      </c>
      <c r="BU32" s="47">
        <f>MAX(BU5:BU30)</f>
        <v>100</v>
      </c>
      <c r="BV32" s="47"/>
      <c r="BW32" s="47"/>
      <c r="BX32" s="47"/>
      <c r="BY32" s="47"/>
      <c r="BZ32" s="47"/>
      <c r="CA32" s="47"/>
      <c r="CB32" s="47">
        <f>MAX(CB5:CB30)</f>
        <v>0</v>
      </c>
      <c r="CC32" s="49">
        <f>MAX(CC5:CC30)</f>
        <v>100</v>
      </c>
    </row>
    <row r="33" spans="1:81" ht="15.75" customHeight="1" x14ac:dyDescent="0.15">
      <c r="A33" s="4"/>
      <c r="B33" s="4"/>
      <c r="C33" s="4"/>
      <c r="D33" s="61"/>
      <c r="E33" s="4"/>
      <c r="F33" s="4"/>
      <c r="G33" s="4"/>
      <c r="H33" s="4"/>
      <c r="I33" s="4"/>
      <c r="J33" s="1" t="s">
        <v>41</v>
      </c>
      <c r="K33" s="4"/>
      <c r="L33" s="4"/>
      <c r="M33" s="4"/>
      <c r="N33" s="47">
        <f t="shared" ref="N33:AL33" si="17">MIN(N5:N30)</f>
        <v>12</v>
      </c>
      <c r="O33" s="47">
        <f t="shared" si="17"/>
        <v>0</v>
      </c>
      <c r="P33" s="47">
        <f t="shared" si="17"/>
        <v>36</v>
      </c>
      <c r="Q33" s="47">
        <f t="shared" si="17"/>
        <v>24.444444444444443</v>
      </c>
      <c r="R33" s="47">
        <f t="shared" si="17"/>
        <v>10</v>
      </c>
      <c r="S33" s="47">
        <f t="shared" si="17"/>
        <v>30.5</v>
      </c>
      <c r="T33" s="47">
        <f t="shared" si="17"/>
        <v>0</v>
      </c>
      <c r="U33" s="47">
        <f t="shared" si="17"/>
        <v>0</v>
      </c>
      <c r="V33" s="47">
        <f t="shared" si="17"/>
        <v>36</v>
      </c>
      <c r="W33" s="47">
        <f t="shared" si="17"/>
        <v>10</v>
      </c>
      <c r="X33" s="47">
        <f t="shared" si="17"/>
        <v>0</v>
      </c>
      <c r="Y33" s="47">
        <f t="shared" si="17"/>
        <v>0</v>
      </c>
      <c r="Z33" s="47">
        <f t="shared" si="17"/>
        <v>12</v>
      </c>
      <c r="AA33" s="47">
        <f t="shared" si="17"/>
        <v>0</v>
      </c>
      <c r="AB33" s="47">
        <f t="shared" si="17"/>
        <v>0</v>
      </c>
      <c r="AC33" s="47">
        <f t="shared" si="17"/>
        <v>0</v>
      </c>
      <c r="AD33" s="47">
        <f t="shared" si="17"/>
        <v>0</v>
      </c>
      <c r="AE33" s="47">
        <f t="shared" si="17"/>
        <v>0</v>
      </c>
      <c r="AF33" s="47">
        <f t="shared" si="17"/>
        <v>0</v>
      </c>
      <c r="AG33" s="47">
        <f t="shared" si="17"/>
        <v>0</v>
      </c>
      <c r="AH33" s="47">
        <f t="shared" si="17"/>
        <v>0</v>
      </c>
      <c r="AI33" s="47">
        <f t="shared" si="17"/>
        <v>0</v>
      </c>
      <c r="AJ33" s="47">
        <f t="shared" si="17"/>
        <v>100</v>
      </c>
      <c r="AK33" s="47">
        <f t="shared" si="17"/>
        <v>0</v>
      </c>
      <c r="AL33" s="47">
        <f t="shared" si="17"/>
        <v>0</v>
      </c>
      <c r="AM33" s="47"/>
      <c r="AN33" s="47"/>
      <c r="AO33" s="47"/>
      <c r="AP33" s="47"/>
      <c r="AQ33" s="47"/>
      <c r="AR33" s="47"/>
      <c r="AS33" s="47"/>
      <c r="AT33" s="47">
        <f>MIN(AT5:AT30)</f>
        <v>24.444444444444443</v>
      </c>
      <c r="AU33" s="47">
        <f>MIN(AU5:AU30)</f>
        <v>0</v>
      </c>
      <c r="AV33" s="47">
        <f>MIN(AV5:AV30)</f>
        <v>0</v>
      </c>
      <c r="AW33" s="47"/>
      <c r="AX33" s="47"/>
      <c r="AY33" s="47"/>
      <c r="AZ33" s="47"/>
      <c r="BA33" s="47">
        <f>MIN(BA5:BA30)</f>
        <v>0</v>
      </c>
      <c r="BB33" s="47"/>
      <c r="BC33" s="47"/>
      <c r="BD33" s="47">
        <f>MIN(BD5:BD30)</f>
        <v>0</v>
      </c>
      <c r="BE33" s="47"/>
      <c r="BF33" s="47"/>
      <c r="BG33" s="49">
        <f>MIN(BG5:BG30)</f>
        <v>10</v>
      </c>
      <c r="BH33" s="47">
        <f>MIN(BH5:BH30)</f>
        <v>0</v>
      </c>
      <c r="BI33" s="47">
        <f>MIN(BI5:BI30)</f>
        <v>0</v>
      </c>
      <c r="BJ33" s="47"/>
      <c r="BK33" s="47"/>
      <c r="BL33" s="47"/>
      <c r="BM33" s="47"/>
      <c r="BN33" s="47">
        <f>MIN(BN5:BN30)</f>
        <v>0</v>
      </c>
      <c r="BO33" s="47"/>
      <c r="BP33" s="47"/>
      <c r="BQ33" s="47">
        <f>MIN(BQ5:BQ30)</f>
        <v>0</v>
      </c>
      <c r="BR33" s="49">
        <f>MIN(BR5:BR30)</f>
        <v>30.5</v>
      </c>
      <c r="BS33" s="47">
        <f>MIN(BS5:BS30)</f>
        <v>0</v>
      </c>
      <c r="BT33" s="47">
        <f>MIN(BT5:BT30)</f>
        <v>0</v>
      </c>
      <c r="BU33" s="47">
        <f>MIN(BU5:BU30)</f>
        <v>0</v>
      </c>
      <c r="BV33" s="47"/>
      <c r="BW33" s="47"/>
      <c r="BX33" s="47"/>
      <c r="BY33" s="47"/>
      <c r="BZ33" s="47"/>
      <c r="CA33" s="47"/>
      <c r="CB33" s="47">
        <f>MIN(CB5:CB30)</f>
        <v>0</v>
      </c>
      <c r="CC33" s="49">
        <f>MIN(CC5:CC30)</f>
        <v>0</v>
      </c>
    </row>
    <row r="34" spans="1:81" ht="15.75" customHeight="1" x14ac:dyDescent="0.15">
      <c r="A34" s="4"/>
      <c r="B34" s="4"/>
      <c r="C34" s="4"/>
      <c r="D34" s="61"/>
      <c r="E34" s="4"/>
      <c r="F34" s="4"/>
      <c r="G34" s="4"/>
      <c r="H34" s="4"/>
      <c r="I34" s="4"/>
      <c r="J34" s="1" t="s">
        <v>42</v>
      </c>
      <c r="K34" s="4"/>
      <c r="L34" s="4"/>
      <c r="M34" s="4"/>
      <c r="N34" s="50">
        <f t="shared" ref="N34:AL34" si="18">COUNTIF(N5:N30,"&gt;=55")</f>
        <v>23</v>
      </c>
      <c r="O34" s="50">
        <f t="shared" si="18"/>
        <v>21</v>
      </c>
      <c r="P34" s="50">
        <f t="shared" si="18"/>
        <v>23</v>
      </c>
      <c r="Q34" s="50">
        <f t="shared" si="18"/>
        <v>23</v>
      </c>
      <c r="R34" s="50">
        <f t="shared" si="18"/>
        <v>24</v>
      </c>
      <c r="S34" s="50">
        <f t="shared" si="18"/>
        <v>21</v>
      </c>
      <c r="T34" s="50">
        <f t="shared" si="18"/>
        <v>22</v>
      </c>
      <c r="U34" s="50">
        <f t="shared" si="18"/>
        <v>2</v>
      </c>
      <c r="V34" s="50">
        <f t="shared" si="18"/>
        <v>23</v>
      </c>
      <c r="W34" s="50">
        <f t="shared" si="18"/>
        <v>0</v>
      </c>
      <c r="X34" s="50">
        <f t="shared" si="18"/>
        <v>0</v>
      </c>
      <c r="Y34" s="50">
        <f t="shared" si="18"/>
        <v>10</v>
      </c>
      <c r="Z34" s="50">
        <f t="shared" si="18"/>
        <v>23</v>
      </c>
      <c r="AA34" s="50">
        <f t="shared" si="18"/>
        <v>0</v>
      </c>
      <c r="AB34" s="50">
        <f t="shared" si="18"/>
        <v>12</v>
      </c>
      <c r="AC34" s="50">
        <f t="shared" si="18"/>
        <v>0</v>
      </c>
      <c r="AD34" s="50">
        <f t="shared" si="18"/>
        <v>21</v>
      </c>
      <c r="AE34" s="50">
        <f t="shared" si="18"/>
        <v>0</v>
      </c>
      <c r="AF34" s="50">
        <f t="shared" si="18"/>
        <v>0</v>
      </c>
      <c r="AG34" s="50">
        <f t="shared" si="18"/>
        <v>0</v>
      </c>
      <c r="AH34" s="50">
        <f t="shared" si="18"/>
        <v>0</v>
      </c>
      <c r="AI34" s="50">
        <f t="shared" si="18"/>
        <v>13</v>
      </c>
      <c r="AJ34" s="50">
        <f t="shared" si="18"/>
        <v>26</v>
      </c>
      <c r="AK34" s="50">
        <f t="shared" si="18"/>
        <v>24</v>
      </c>
      <c r="AL34" s="50">
        <f t="shared" si="18"/>
        <v>14</v>
      </c>
      <c r="AM34" s="50"/>
      <c r="AN34" s="50"/>
      <c r="AO34" s="50"/>
      <c r="AP34" s="50"/>
      <c r="AQ34" s="50"/>
      <c r="AR34" s="50"/>
      <c r="AS34" s="50"/>
      <c r="AT34" s="47">
        <f>COUNTIF(AT5:AT30,"&gt;=55")</f>
        <v>23</v>
      </c>
      <c r="AU34" s="50">
        <f>COUNTIF(AU5:AU30,"&gt;=55")</f>
        <v>22</v>
      </c>
      <c r="AV34" s="50">
        <f>COUNTIF(AV5:AV30,"&gt;=55")</f>
        <v>23</v>
      </c>
      <c r="AW34" s="50"/>
      <c r="AX34" s="50"/>
      <c r="AY34" s="50"/>
      <c r="AZ34" s="50"/>
      <c r="BA34" s="50">
        <f>COUNTIF(BA5:BA30,"&gt;=55")</f>
        <v>18</v>
      </c>
      <c r="BB34" s="50"/>
      <c r="BC34" s="50"/>
      <c r="BD34" s="50">
        <f>COUNTIF(BD5:BD30,"&gt;=55")</f>
        <v>22</v>
      </c>
      <c r="BE34" s="50"/>
      <c r="BF34" s="50"/>
      <c r="BG34" s="49">
        <f>COUNTIF(BG5:BG30,"&gt;=55")</f>
        <v>24</v>
      </c>
      <c r="BH34" s="50">
        <f>COUNTIF(BH5:BH30,"&gt;=55")</f>
        <v>25</v>
      </c>
      <c r="BI34" s="50">
        <f>COUNTIF(BI5:BI30,"&gt;=55")</f>
        <v>25</v>
      </c>
      <c r="BJ34" s="50"/>
      <c r="BK34" s="50"/>
      <c r="BL34" s="50"/>
      <c r="BM34" s="50"/>
      <c r="BN34" s="50">
        <f>COUNTIF(BN5:BN30,"&gt;=55")</f>
        <v>21</v>
      </c>
      <c r="BO34" s="50"/>
      <c r="BP34" s="50"/>
      <c r="BQ34" s="50">
        <f>COUNTIF(BQ5:BQ30,"&gt;=55")</f>
        <v>18</v>
      </c>
      <c r="BR34" s="49">
        <f>COUNTIF(BR5:BR30,"&gt;=55")</f>
        <v>21</v>
      </c>
      <c r="BS34" s="50">
        <f>COUNTIF(BS5:BS30,"&gt;=55")</f>
        <v>24</v>
      </c>
      <c r="BT34" s="50">
        <f>COUNTIF(BT5:BT30,"&gt;=55")</f>
        <v>23</v>
      </c>
      <c r="BU34" s="50">
        <f>COUNTIF(BU5:BU30,"&gt;=55")</f>
        <v>22</v>
      </c>
      <c r="BV34" s="50"/>
      <c r="BW34" s="50"/>
      <c r="BX34" s="50"/>
      <c r="BY34" s="50"/>
      <c r="BZ34" s="50"/>
      <c r="CA34" s="50"/>
      <c r="CB34" s="50">
        <f>COUNTIF(CB5:CB30,"&gt;=55")</f>
        <v>0</v>
      </c>
      <c r="CC34" s="49">
        <f>COUNTIF(CC5:CC30,"&gt;=55")</f>
        <v>22</v>
      </c>
    </row>
    <row r="35" spans="1:81" ht="15.75" customHeight="1" x14ac:dyDescent="0.15">
      <c r="A35" s="4"/>
      <c r="B35" s="4"/>
      <c r="C35" s="4"/>
      <c r="D35" s="61"/>
      <c r="E35" s="4"/>
      <c r="F35" s="4"/>
      <c r="G35" s="4"/>
      <c r="H35" s="4"/>
      <c r="I35" s="4"/>
      <c r="J35" s="1" t="s">
        <v>43</v>
      </c>
      <c r="K35" s="4"/>
      <c r="L35" s="4"/>
      <c r="M35" s="4"/>
      <c r="N35" s="50">
        <f t="shared" ref="N35:AL35" si="19">+$J$36-N34</f>
        <v>3</v>
      </c>
      <c r="O35" s="50">
        <f t="shared" si="19"/>
        <v>5</v>
      </c>
      <c r="P35" s="50">
        <f t="shared" si="19"/>
        <v>3</v>
      </c>
      <c r="Q35" s="50">
        <f t="shared" si="19"/>
        <v>3</v>
      </c>
      <c r="R35" s="50">
        <f t="shared" si="19"/>
        <v>2</v>
      </c>
      <c r="S35" s="50">
        <f t="shared" si="19"/>
        <v>5</v>
      </c>
      <c r="T35" s="50">
        <f t="shared" si="19"/>
        <v>4</v>
      </c>
      <c r="U35" s="50">
        <f t="shared" si="19"/>
        <v>24</v>
      </c>
      <c r="V35" s="50">
        <f t="shared" si="19"/>
        <v>3</v>
      </c>
      <c r="W35" s="50">
        <f t="shared" si="19"/>
        <v>26</v>
      </c>
      <c r="X35" s="50">
        <f t="shared" si="19"/>
        <v>26</v>
      </c>
      <c r="Y35" s="50">
        <f t="shared" si="19"/>
        <v>16</v>
      </c>
      <c r="Z35" s="50">
        <f t="shared" si="19"/>
        <v>3</v>
      </c>
      <c r="AA35" s="50">
        <f t="shared" si="19"/>
        <v>26</v>
      </c>
      <c r="AB35" s="50">
        <f t="shared" si="19"/>
        <v>14</v>
      </c>
      <c r="AC35" s="50">
        <f t="shared" si="19"/>
        <v>26</v>
      </c>
      <c r="AD35" s="50">
        <f t="shared" si="19"/>
        <v>5</v>
      </c>
      <c r="AE35" s="50">
        <f t="shared" si="19"/>
        <v>26</v>
      </c>
      <c r="AF35" s="50">
        <f t="shared" si="19"/>
        <v>26</v>
      </c>
      <c r="AG35" s="50">
        <f t="shared" si="19"/>
        <v>26</v>
      </c>
      <c r="AH35" s="50">
        <f t="shared" si="19"/>
        <v>26</v>
      </c>
      <c r="AI35" s="50">
        <f t="shared" si="19"/>
        <v>13</v>
      </c>
      <c r="AJ35" s="50">
        <f t="shared" si="19"/>
        <v>0</v>
      </c>
      <c r="AK35" s="50">
        <f t="shared" si="19"/>
        <v>2</v>
      </c>
      <c r="AL35" s="50">
        <f t="shared" si="19"/>
        <v>12</v>
      </c>
      <c r="AM35" s="50"/>
      <c r="AN35" s="50"/>
      <c r="AO35" s="50"/>
      <c r="AP35" s="50"/>
      <c r="AQ35" s="50"/>
      <c r="AR35" s="50"/>
      <c r="AS35" s="50"/>
      <c r="AT35" s="47">
        <f>+$J$36-AT34</f>
        <v>3</v>
      </c>
      <c r="AU35" s="50">
        <f>+$J$36-AU34</f>
        <v>4</v>
      </c>
      <c r="AV35" s="50">
        <f>+$J$36-AV34</f>
        <v>3</v>
      </c>
      <c r="AW35" s="50"/>
      <c r="AX35" s="50"/>
      <c r="AY35" s="50"/>
      <c r="AZ35" s="50"/>
      <c r="BA35" s="50">
        <f>+$J$36-BA34</f>
        <v>8</v>
      </c>
      <c r="BB35" s="50"/>
      <c r="BC35" s="50"/>
      <c r="BD35" s="50">
        <f>+$J$36-BD34</f>
        <v>4</v>
      </c>
      <c r="BE35" s="50"/>
      <c r="BF35" s="50"/>
      <c r="BG35" s="49">
        <f>+$J$36-BG34</f>
        <v>2</v>
      </c>
      <c r="BH35" s="50">
        <f>+$J$36-BH34</f>
        <v>1</v>
      </c>
      <c r="BI35" s="50">
        <f>+$J$36-BI34</f>
        <v>1</v>
      </c>
      <c r="BJ35" s="50"/>
      <c r="BK35" s="50"/>
      <c r="BL35" s="50"/>
      <c r="BM35" s="50"/>
      <c r="BN35" s="50">
        <f>+$J$36-BN34</f>
        <v>5</v>
      </c>
      <c r="BO35" s="50"/>
      <c r="BP35" s="50"/>
      <c r="BQ35" s="50">
        <f>+$J$36-BQ34</f>
        <v>8</v>
      </c>
      <c r="BR35" s="49">
        <f>+$J$36-BR34</f>
        <v>5</v>
      </c>
      <c r="BS35" s="50">
        <f>+$J$36-BS34</f>
        <v>2</v>
      </c>
      <c r="BT35" s="50">
        <f>+$J$36-BT34</f>
        <v>3</v>
      </c>
      <c r="BU35" s="50">
        <f>+$J$36-BU34</f>
        <v>4</v>
      </c>
      <c r="BV35" s="50"/>
      <c r="BW35" s="50"/>
      <c r="BX35" s="50"/>
      <c r="BY35" s="50"/>
      <c r="BZ35" s="50"/>
      <c r="CA35" s="50"/>
      <c r="CB35" s="50">
        <f>+$J$36-CB34</f>
        <v>26</v>
      </c>
      <c r="CC35" s="49">
        <f>+$J$36-CC34</f>
        <v>4</v>
      </c>
    </row>
    <row r="36" spans="1:81" ht="15.75" customHeight="1" x14ac:dyDescent="0.2">
      <c r="D36" s="52"/>
      <c r="I36" s="4" t="s">
        <v>44</v>
      </c>
      <c r="J36" s="4">
        <f>COUNTA(J5:J30)</f>
        <v>26</v>
      </c>
    </row>
    <row r="37" spans="1:81" ht="15.75" customHeight="1" x14ac:dyDescent="0.2">
      <c r="D37" s="52"/>
    </row>
    <row r="38" spans="1:81" ht="15.75" customHeight="1" x14ac:dyDescent="0.2">
      <c r="D38" s="52"/>
    </row>
    <row r="39" spans="1:81" ht="15.75" customHeight="1" x14ac:dyDescent="0.2">
      <c r="D39" s="52"/>
    </row>
    <row r="40" spans="1:81" ht="15.75" customHeight="1" x14ac:dyDescent="0.2">
      <c r="D40" s="52"/>
    </row>
    <row r="41" spans="1:81" ht="15.75" customHeight="1" x14ac:dyDescent="0.2">
      <c r="D41" s="52"/>
    </row>
    <row r="42" spans="1:81" ht="15.75" customHeight="1" x14ac:dyDescent="0.2">
      <c r="D42" s="52"/>
    </row>
    <row r="43" spans="1:81" ht="15.75" customHeight="1" x14ac:dyDescent="0.2">
      <c r="D43" s="52"/>
    </row>
    <row r="44" spans="1:81" ht="15.75" customHeight="1" x14ac:dyDescent="0.2">
      <c r="D44" s="52"/>
    </row>
    <row r="45" spans="1:81" ht="15.75" customHeight="1" x14ac:dyDescent="0.2">
      <c r="D45" s="52"/>
    </row>
    <row r="46" spans="1:81" ht="15.75" customHeight="1" x14ac:dyDescent="0.2">
      <c r="D46" s="52"/>
    </row>
    <row r="47" spans="1:81" ht="15.75" customHeight="1" x14ac:dyDescent="0.2">
      <c r="D47" s="52"/>
    </row>
    <row r="48" spans="1:81" ht="15.75" customHeight="1" x14ac:dyDescent="0.2">
      <c r="D48" s="52"/>
    </row>
    <row r="49" spans="4:4" ht="15.75" customHeight="1" x14ac:dyDescent="0.2">
      <c r="D49" s="52"/>
    </row>
    <row r="50" spans="4:4" ht="15.75" customHeight="1" x14ac:dyDescent="0.2">
      <c r="D50" s="52"/>
    </row>
    <row r="51" spans="4:4" ht="15.75" customHeight="1" x14ac:dyDescent="0.2">
      <c r="D51" s="52"/>
    </row>
    <row r="52" spans="4:4" ht="15.75" customHeight="1" x14ac:dyDescent="0.2">
      <c r="D52" s="52"/>
    </row>
    <row r="53" spans="4:4" ht="15.75" customHeight="1" x14ac:dyDescent="0.2">
      <c r="D53" s="52"/>
    </row>
    <row r="54" spans="4:4" ht="15.75" customHeight="1" x14ac:dyDescent="0.2">
      <c r="D54" s="52"/>
    </row>
    <row r="55" spans="4:4" ht="15.75" customHeight="1" x14ac:dyDescent="0.2">
      <c r="D55" s="52"/>
    </row>
    <row r="56" spans="4:4" ht="15.75" customHeight="1" x14ac:dyDescent="0.2">
      <c r="D56" s="52"/>
    </row>
    <row r="57" spans="4:4" ht="15.75" customHeight="1" x14ac:dyDescent="0.2">
      <c r="D57" s="52"/>
    </row>
    <row r="58" spans="4:4" ht="15.75" customHeight="1" x14ac:dyDescent="0.2">
      <c r="D58" s="52"/>
    </row>
    <row r="59" spans="4:4" ht="15.75" customHeight="1" x14ac:dyDescent="0.2">
      <c r="D59" s="52"/>
    </row>
    <row r="60" spans="4:4" ht="15.75" customHeight="1" x14ac:dyDescent="0.2">
      <c r="D60" s="52"/>
    </row>
    <row r="61" spans="4:4" ht="15.75" customHeight="1" x14ac:dyDescent="0.2">
      <c r="D61" s="52"/>
    </row>
    <row r="62" spans="4:4" ht="15.75" customHeight="1" x14ac:dyDescent="0.2">
      <c r="D62" s="52"/>
    </row>
    <row r="63" spans="4:4" ht="15.75" customHeight="1" x14ac:dyDescent="0.2">
      <c r="D63" s="52"/>
    </row>
    <row r="64" spans="4:4" ht="15.75" customHeight="1" x14ac:dyDescent="0.2">
      <c r="D64" s="52"/>
    </row>
    <row r="65" spans="4:4" ht="15.75" customHeight="1" x14ac:dyDescent="0.2">
      <c r="D65" s="52"/>
    </row>
    <row r="66" spans="4:4" ht="15.75" customHeight="1" x14ac:dyDescent="0.2">
      <c r="D66" s="52"/>
    </row>
    <row r="67" spans="4:4" ht="15.75" customHeight="1" x14ac:dyDescent="0.2">
      <c r="D67" s="52"/>
    </row>
    <row r="68" spans="4:4" ht="15.75" customHeight="1" x14ac:dyDescent="0.2">
      <c r="D68" s="52"/>
    </row>
    <row r="69" spans="4:4" ht="15.75" customHeight="1" x14ac:dyDescent="0.2">
      <c r="D69" s="52"/>
    </row>
    <row r="70" spans="4:4" ht="15.75" customHeight="1" x14ac:dyDescent="0.2">
      <c r="D70" s="52"/>
    </row>
    <row r="71" spans="4:4" ht="15.75" customHeight="1" x14ac:dyDescent="0.2">
      <c r="D71" s="52"/>
    </row>
    <row r="72" spans="4:4" ht="15.75" customHeight="1" x14ac:dyDescent="0.2">
      <c r="D72" s="52"/>
    </row>
    <row r="73" spans="4:4" ht="15.75" customHeight="1" x14ac:dyDescent="0.2">
      <c r="D73" s="52"/>
    </row>
    <row r="74" spans="4:4" ht="15.75" customHeight="1" x14ac:dyDescent="0.2">
      <c r="D74" s="52"/>
    </row>
    <row r="75" spans="4:4" ht="15.75" customHeight="1" x14ac:dyDescent="0.2">
      <c r="D75" s="52"/>
    </row>
    <row r="76" spans="4:4" ht="15.75" customHeight="1" x14ac:dyDescent="0.2">
      <c r="D76" s="52"/>
    </row>
    <row r="77" spans="4:4" ht="15.75" customHeight="1" x14ac:dyDescent="0.2">
      <c r="D77" s="52"/>
    </row>
    <row r="78" spans="4:4" ht="15.75" customHeight="1" x14ac:dyDescent="0.2">
      <c r="D78" s="52"/>
    </row>
    <row r="79" spans="4:4" ht="15.75" customHeight="1" x14ac:dyDescent="0.2">
      <c r="D79" s="52"/>
    </row>
    <row r="80" spans="4:4" ht="15.75" customHeight="1" x14ac:dyDescent="0.2">
      <c r="D80" s="52"/>
    </row>
    <row r="81" spans="4:4" ht="15.75" customHeight="1" x14ac:dyDescent="0.2">
      <c r="D81" s="52"/>
    </row>
    <row r="82" spans="4:4" ht="15.75" customHeight="1" x14ac:dyDescent="0.2">
      <c r="D82" s="52"/>
    </row>
    <row r="83" spans="4:4" ht="15.75" customHeight="1" x14ac:dyDescent="0.2">
      <c r="D83" s="52"/>
    </row>
    <row r="84" spans="4:4" ht="15.75" customHeight="1" x14ac:dyDescent="0.2">
      <c r="D84" s="52"/>
    </row>
    <row r="85" spans="4:4" ht="15.75" customHeight="1" x14ac:dyDescent="0.2">
      <c r="D85" s="52"/>
    </row>
    <row r="86" spans="4:4" ht="15.75" customHeight="1" x14ac:dyDescent="0.2">
      <c r="D86" s="52"/>
    </row>
    <row r="87" spans="4:4" ht="15.75" customHeight="1" x14ac:dyDescent="0.2">
      <c r="D87" s="52"/>
    </row>
    <row r="88" spans="4:4" ht="15.75" customHeight="1" x14ac:dyDescent="0.2">
      <c r="D88" s="52"/>
    </row>
    <row r="89" spans="4:4" ht="15.75" customHeight="1" x14ac:dyDescent="0.2">
      <c r="D89" s="52"/>
    </row>
    <row r="90" spans="4:4" ht="15.75" customHeight="1" x14ac:dyDescent="0.2">
      <c r="D90" s="52"/>
    </row>
    <row r="91" spans="4:4" ht="15.75" customHeight="1" x14ac:dyDescent="0.2">
      <c r="D91" s="52"/>
    </row>
    <row r="92" spans="4:4" ht="15.75" customHeight="1" x14ac:dyDescent="0.2">
      <c r="D92" s="52"/>
    </row>
    <row r="93" spans="4:4" ht="15.75" customHeight="1" x14ac:dyDescent="0.2">
      <c r="D93" s="52"/>
    </row>
    <row r="94" spans="4:4" ht="15.75" customHeight="1" x14ac:dyDescent="0.2">
      <c r="D94" s="52"/>
    </row>
    <row r="95" spans="4:4" ht="15.75" customHeight="1" x14ac:dyDescent="0.2">
      <c r="D95" s="52"/>
    </row>
    <row r="96" spans="4:4" ht="15.75" customHeight="1" x14ac:dyDescent="0.2">
      <c r="D96" s="52"/>
    </row>
    <row r="97" spans="4:4" ht="15.75" customHeight="1" x14ac:dyDescent="0.2">
      <c r="D97" s="52"/>
    </row>
    <row r="98" spans="4:4" ht="15.75" customHeight="1" x14ac:dyDescent="0.2">
      <c r="D98" s="52"/>
    </row>
    <row r="99" spans="4:4" ht="15.75" customHeight="1" x14ac:dyDescent="0.2">
      <c r="D99" s="52"/>
    </row>
    <row r="100" spans="4:4" ht="15.75" customHeight="1" x14ac:dyDescent="0.2">
      <c r="D100" s="52"/>
    </row>
    <row r="101" spans="4:4" ht="15.75" customHeight="1" x14ac:dyDescent="0.2">
      <c r="D101" s="52"/>
    </row>
    <row r="102" spans="4:4" ht="15.75" customHeight="1" x14ac:dyDescent="0.2">
      <c r="D102" s="52"/>
    </row>
    <row r="103" spans="4:4" ht="15.75" customHeight="1" x14ac:dyDescent="0.2">
      <c r="D103" s="52"/>
    </row>
    <row r="104" spans="4:4" ht="15.75" customHeight="1" x14ac:dyDescent="0.2">
      <c r="D104" s="52"/>
    </row>
    <row r="105" spans="4:4" ht="15.75" customHeight="1" x14ac:dyDescent="0.2">
      <c r="D105" s="52"/>
    </row>
    <row r="106" spans="4:4" ht="15.75" customHeight="1" x14ac:dyDescent="0.2">
      <c r="D106" s="52"/>
    </row>
    <row r="107" spans="4:4" ht="15.75" customHeight="1" x14ac:dyDescent="0.2">
      <c r="D107" s="52"/>
    </row>
    <row r="108" spans="4:4" ht="15.75" customHeight="1" x14ac:dyDescent="0.2">
      <c r="D108" s="52"/>
    </row>
    <row r="109" spans="4:4" ht="15.75" customHeight="1" x14ac:dyDescent="0.2">
      <c r="D109" s="52"/>
    </row>
    <row r="110" spans="4:4" ht="15.75" customHeight="1" x14ac:dyDescent="0.2">
      <c r="D110" s="52"/>
    </row>
    <row r="111" spans="4:4" ht="15.75" customHeight="1" x14ac:dyDescent="0.2">
      <c r="D111" s="52"/>
    </row>
    <row r="112" spans="4:4" ht="15.75" customHeight="1" x14ac:dyDescent="0.2">
      <c r="D112" s="52"/>
    </row>
    <row r="113" spans="4:4" ht="15.75" customHeight="1" x14ac:dyDescent="0.2">
      <c r="D113" s="52"/>
    </row>
    <row r="114" spans="4:4" ht="15.75" customHeight="1" x14ac:dyDescent="0.2">
      <c r="D114" s="52"/>
    </row>
    <row r="115" spans="4:4" ht="15.75" customHeight="1" x14ac:dyDescent="0.2">
      <c r="D115" s="52"/>
    </row>
    <row r="116" spans="4:4" ht="15.75" customHeight="1" x14ac:dyDescent="0.2">
      <c r="D116" s="52"/>
    </row>
    <row r="117" spans="4:4" ht="15.75" customHeight="1" x14ac:dyDescent="0.2">
      <c r="D117" s="52"/>
    </row>
    <row r="118" spans="4:4" ht="15.75" customHeight="1" x14ac:dyDescent="0.2">
      <c r="D118" s="52"/>
    </row>
    <row r="119" spans="4:4" ht="15.75" customHeight="1" x14ac:dyDescent="0.2">
      <c r="D119" s="52"/>
    </row>
    <row r="120" spans="4:4" ht="15.75" customHeight="1" x14ac:dyDescent="0.2">
      <c r="D120" s="52"/>
    </row>
    <row r="121" spans="4:4" ht="15.75" customHeight="1" x14ac:dyDescent="0.2">
      <c r="D121" s="52"/>
    </row>
    <row r="122" spans="4:4" ht="15.75" customHeight="1" x14ac:dyDescent="0.2">
      <c r="D122" s="52"/>
    </row>
    <row r="123" spans="4:4" ht="15.75" customHeight="1" x14ac:dyDescent="0.2">
      <c r="D123" s="52"/>
    </row>
    <row r="124" spans="4:4" ht="15.75" customHeight="1" x14ac:dyDescent="0.2">
      <c r="D124" s="52"/>
    </row>
    <row r="125" spans="4:4" ht="15.75" customHeight="1" x14ac:dyDescent="0.2">
      <c r="D125" s="52"/>
    </row>
    <row r="126" spans="4:4" ht="15.75" customHeight="1" x14ac:dyDescent="0.2">
      <c r="D126" s="52"/>
    </row>
    <row r="127" spans="4:4" ht="15.75" customHeight="1" x14ac:dyDescent="0.2">
      <c r="D127" s="52"/>
    </row>
    <row r="128" spans="4:4" ht="15.75" customHeight="1" x14ac:dyDescent="0.2">
      <c r="D128" s="52"/>
    </row>
    <row r="129" spans="4:4" ht="15.75" customHeight="1" x14ac:dyDescent="0.2">
      <c r="D129" s="52"/>
    </row>
    <row r="130" spans="4:4" ht="15.75" customHeight="1" x14ac:dyDescent="0.2">
      <c r="D130" s="52"/>
    </row>
    <row r="131" spans="4:4" ht="15.75" customHeight="1" x14ac:dyDescent="0.2">
      <c r="D131" s="52"/>
    </row>
    <row r="132" spans="4:4" ht="15.75" customHeight="1" x14ac:dyDescent="0.2">
      <c r="D132" s="52"/>
    </row>
    <row r="133" spans="4:4" ht="15.75" customHeight="1" x14ac:dyDescent="0.2">
      <c r="D133" s="52"/>
    </row>
    <row r="134" spans="4:4" ht="15.75" customHeight="1" x14ac:dyDescent="0.2">
      <c r="D134" s="52"/>
    </row>
    <row r="135" spans="4:4" ht="15.75" customHeight="1" x14ac:dyDescent="0.2">
      <c r="D135" s="52"/>
    </row>
    <row r="136" spans="4:4" ht="15.75" customHeight="1" x14ac:dyDescent="0.2">
      <c r="D136" s="52"/>
    </row>
    <row r="137" spans="4:4" ht="15.75" customHeight="1" x14ac:dyDescent="0.2">
      <c r="D137" s="52"/>
    </row>
    <row r="138" spans="4:4" ht="15.75" customHeight="1" x14ac:dyDescent="0.2">
      <c r="D138" s="52"/>
    </row>
    <row r="139" spans="4:4" ht="15.75" customHeight="1" x14ac:dyDescent="0.2">
      <c r="D139" s="52"/>
    </row>
    <row r="140" spans="4:4" ht="15.75" customHeight="1" x14ac:dyDescent="0.2">
      <c r="D140" s="52"/>
    </row>
    <row r="141" spans="4:4" ht="15.75" customHeight="1" x14ac:dyDescent="0.2">
      <c r="D141" s="52"/>
    </row>
    <row r="142" spans="4:4" ht="15.75" customHeight="1" x14ac:dyDescent="0.2">
      <c r="D142" s="52"/>
    </row>
    <row r="143" spans="4:4" ht="15.75" customHeight="1" x14ac:dyDescent="0.2">
      <c r="D143" s="52"/>
    </row>
    <row r="144" spans="4:4" ht="15.75" customHeight="1" x14ac:dyDescent="0.2">
      <c r="D144" s="52"/>
    </row>
    <row r="145" spans="4:4" ht="15.75" customHeight="1" x14ac:dyDescent="0.2">
      <c r="D145" s="52"/>
    </row>
    <row r="146" spans="4:4" ht="15.75" customHeight="1" x14ac:dyDescent="0.2">
      <c r="D146" s="52"/>
    </row>
    <row r="147" spans="4:4" ht="15.75" customHeight="1" x14ac:dyDescent="0.2">
      <c r="D147" s="52"/>
    </row>
    <row r="148" spans="4:4" ht="15.75" customHeight="1" x14ac:dyDescent="0.2">
      <c r="D148" s="52"/>
    </row>
    <row r="149" spans="4:4" ht="15.75" customHeight="1" x14ac:dyDescent="0.2">
      <c r="D149" s="52"/>
    </row>
    <row r="150" spans="4:4" ht="15.75" customHeight="1" x14ac:dyDescent="0.2">
      <c r="D150" s="52"/>
    </row>
    <row r="151" spans="4:4" ht="15.75" customHeight="1" x14ac:dyDescent="0.2">
      <c r="D151" s="52"/>
    </row>
    <row r="152" spans="4:4" ht="15.75" customHeight="1" x14ac:dyDescent="0.2">
      <c r="D152" s="52"/>
    </row>
    <row r="153" spans="4:4" ht="15.75" customHeight="1" x14ac:dyDescent="0.2">
      <c r="D153" s="52"/>
    </row>
    <row r="154" spans="4:4" ht="15.75" customHeight="1" x14ac:dyDescent="0.2">
      <c r="D154" s="52"/>
    </row>
    <row r="155" spans="4:4" ht="15.75" customHeight="1" x14ac:dyDescent="0.2">
      <c r="D155" s="52"/>
    </row>
    <row r="156" spans="4:4" ht="15.75" customHeight="1" x14ac:dyDescent="0.2">
      <c r="D156" s="52"/>
    </row>
    <row r="157" spans="4:4" ht="15.75" customHeight="1" x14ac:dyDescent="0.2">
      <c r="D157" s="52"/>
    </row>
    <row r="158" spans="4:4" ht="15.75" customHeight="1" x14ac:dyDescent="0.2">
      <c r="D158" s="52"/>
    </row>
    <row r="159" spans="4:4" ht="15.75" customHeight="1" x14ac:dyDescent="0.2">
      <c r="D159" s="52"/>
    </row>
    <row r="160" spans="4:4" ht="15.75" customHeight="1" x14ac:dyDescent="0.2">
      <c r="D160" s="52"/>
    </row>
    <row r="161" spans="4:4" ht="15.75" customHeight="1" x14ac:dyDescent="0.2">
      <c r="D161" s="52"/>
    </row>
    <row r="162" spans="4:4" ht="15.75" customHeight="1" x14ac:dyDescent="0.2">
      <c r="D162" s="52"/>
    </row>
    <row r="163" spans="4:4" ht="15.75" customHeight="1" x14ac:dyDescent="0.2">
      <c r="D163" s="52"/>
    </row>
    <row r="164" spans="4:4" ht="15.75" customHeight="1" x14ac:dyDescent="0.2">
      <c r="D164" s="52"/>
    </row>
    <row r="165" spans="4:4" ht="15.75" customHeight="1" x14ac:dyDescent="0.2">
      <c r="D165" s="52"/>
    </row>
    <row r="166" spans="4:4" ht="15.75" customHeight="1" x14ac:dyDescent="0.2">
      <c r="D166" s="52"/>
    </row>
    <row r="167" spans="4:4" ht="15.75" customHeight="1" x14ac:dyDescent="0.2">
      <c r="D167" s="52"/>
    </row>
    <row r="168" spans="4:4" ht="15.75" customHeight="1" x14ac:dyDescent="0.2">
      <c r="D168" s="52"/>
    </row>
    <row r="169" spans="4:4" ht="15.75" customHeight="1" x14ac:dyDescent="0.2">
      <c r="D169" s="52"/>
    </row>
    <row r="170" spans="4:4" ht="15.75" customHeight="1" x14ac:dyDescent="0.2">
      <c r="D170" s="52"/>
    </row>
    <row r="171" spans="4:4" ht="15.75" customHeight="1" x14ac:dyDescent="0.2">
      <c r="D171" s="52"/>
    </row>
    <row r="172" spans="4:4" ht="15.75" customHeight="1" x14ac:dyDescent="0.2">
      <c r="D172" s="52"/>
    </row>
    <row r="173" spans="4:4" ht="15.75" customHeight="1" x14ac:dyDescent="0.2">
      <c r="D173" s="52"/>
    </row>
    <row r="174" spans="4:4" ht="15.75" customHeight="1" x14ac:dyDescent="0.2">
      <c r="D174" s="52"/>
    </row>
    <row r="175" spans="4:4" ht="15.75" customHeight="1" x14ac:dyDescent="0.2">
      <c r="D175" s="52"/>
    </row>
    <row r="176" spans="4:4" ht="15.75" customHeight="1" x14ac:dyDescent="0.2">
      <c r="D176" s="52"/>
    </row>
    <row r="177" spans="4:4" ht="15.75" customHeight="1" x14ac:dyDescent="0.2">
      <c r="D177" s="52"/>
    </row>
    <row r="178" spans="4:4" ht="15.75" customHeight="1" x14ac:dyDescent="0.2">
      <c r="D178" s="52"/>
    </row>
    <row r="179" spans="4:4" ht="15.75" customHeight="1" x14ac:dyDescent="0.2">
      <c r="D179" s="52"/>
    </row>
    <row r="180" spans="4:4" ht="15.75" customHeight="1" x14ac:dyDescent="0.2">
      <c r="D180" s="52"/>
    </row>
    <row r="181" spans="4:4" ht="15.75" customHeight="1" x14ac:dyDescent="0.2">
      <c r="D181" s="52"/>
    </row>
    <row r="182" spans="4:4" ht="15.75" customHeight="1" x14ac:dyDescent="0.2">
      <c r="D182" s="52"/>
    </row>
    <row r="183" spans="4:4" ht="15.75" customHeight="1" x14ac:dyDescent="0.2">
      <c r="D183" s="52"/>
    </row>
    <row r="184" spans="4:4" ht="15.75" customHeight="1" x14ac:dyDescent="0.2">
      <c r="D184" s="52"/>
    </row>
    <row r="185" spans="4:4" ht="15.75" customHeight="1" x14ac:dyDescent="0.2">
      <c r="D185" s="52"/>
    </row>
    <row r="186" spans="4:4" ht="15.75" customHeight="1" x14ac:dyDescent="0.2">
      <c r="D186" s="52"/>
    </row>
    <row r="187" spans="4:4" ht="15.75" customHeight="1" x14ac:dyDescent="0.2">
      <c r="D187" s="52"/>
    </row>
    <row r="188" spans="4:4" ht="15.75" customHeight="1" x14ac:dyDescent="0.2">
      <c r="D188" s="52"/>
    </row>
    <row r="189" spans="4:4" ht="15.75" customHeight="1" x14ac:dyDescent="0.2">
      <c r="D189" s="52"/>
    </row>
    <row r="190" spans="4:4" ht="15.75" customHeight="1" x14ac:dyDescent="0.2">
      <c r="D190" s="52"/>
    </row>
    <row r="191" spans="4:4" ht="15.75" customHeight="1" x14ac:dyDescent="0.2">
      <c r="D191" s="52"/>
    </row>
    <row r="192" spans="4:4" ht="15.75" customHeight="1" x14ac:dyDescent="0.2">
      <c r="D192" s="52"/>
    </row>
    <row r="193" spans="4:4" ht="15.75" customHeight="1" x14ac:dyDescent="0.2">
      <c r="D193" s="52"/>
    </row>
    <row r="194" spans="4:4" ht="15.75" customHeight="1" x14ac:dyDescent="0.2">
      <c r="D194" s="52"/>
    </row>
    <row r="195" spans="4:4" ht="15.75" customHeight="1" x14ac:dyDescent="0.2">
      <c r="D195" s="52"/>
    </row>
    <row r="196" spans="4:4" ht="15.75" customHeight="1" x14ac:dyDescent="0.2">
      <c r="D196" s="52"/>
    </row>
    <row r="197" spans="4:4" ht="15.75" customHeight="1" x14ac:dyDescent="0.2">
      <c r="D197" s="52"/>
    </row>
    <row r="198" spans="4:4" ht="15.75" customHeight="1" x14ac:dyDescent="0.2">
      <c r="D198" s="52"/>
    </row>
    <row r="199" spans="4:4" ht="15.75" customHeight="1" x14ac:dyDescent="0.2">
      <c r="D199" s="52"/>
    </row>
    <row r="200" spans="4:4" ht="15.75" customHeight="1" x14ac:dyDescent="0.2">
      <c r="D200" s="52"/>
    </row>
    <row r="201" spans="4:4" ht="15.75" customHeight="1" x14ac:dyDescent="0.2">
      <c r="D201" s="52"/>
    </row>
    <row r="202" spans="4:4" ht="15.75" customHeight="1" x14ac:dyDescent="0.2">
      <c r="D202" s="52"/>
    </row>
    <row r="203" spans="4:4" ht="15.75" customHeight="1" x14ac:dyDescent="0.2">
      <c r="D203" s="52"/>
    </row>
    <row r="204" spans="4:4" ht="15.75" customHeight="1" x14ac:dyDescent="0.2">
      <c r="D204" s="52"/>
    </row>
    <row r="205" spans="4:4" ht="15.75" customHeight="1" x14ac:dyDescent="0.2">
      <c r="D205" s="52"/>
    </row>
    <row r="206" spans="4:4" ht="15.75" customHeight="1" x14ac:dyDescent="0.2">
      <c r="D206" s="52"/>
    </row>
    <row r="207" spans="4:4" ht="15.75" customHeight="1" x14ac:dyDescent="0.2">
      <c r="D207" s="52"/>
    </row>
    <row r="208" spans="4:4" ht="15.75" customHeight="1" x14ac:dyDescent="0.2">
      <c r="D208" s="52"/>
    </row>
    <row r="209" spans="4:4" ht="15.75" customHeight="1" x14ac:dyDescent="0.2">
      <c r="D209" s="52"/>
    </row>
    <row r="210" spans="4:4" ht="15.75" customHeight="1" x14ac:dyDescent="0.2">
      <c r="D210" s="52"/>
    </row>
    <row r="211" spans="4:4" ht="15.75" customHeight="1" x14ac:dyDescent="0.2">
      <c r="D211" s="52"/>
    </row>
    <row r="212" spans="4:4" ht="15.75" customHeight="1" x14ac:dyDescent="0.2">
      <c r="D212" s="52"/>
    </row>
    <row r="213" spans="4:4" ht="15.75" customHeight="1" x14ac:dyDescent="0.2">
      <c r="D213" s="52"/>
    </row>
    <row r="214" spans="4:4" ht="15.75" customHeight="1" x14ac:dyDescent="0.2">
      <c r="D214" s="52"/>
    </row>
    <row r="215" spans="4:4" ht="15.75" customHeight="1" x14ac:dyDescent="0.2">
      <c r="D215" s="52"/>
    </row>
    <row r="216" spans="4:4" ht="15.75" customHeight="1" x14ac:dyDescent="0.2">
      <c r="D216" s="52"/>
    </row>
    <row r="217" spans="4:4" ht="15.75" customHeight="1" x14ac:dyDescent="0.2">
      <c r="D217" s="52"/>
    </row>
    <row r="218" spans="4:4" ht="15.75" customHeight="1" x14ac:dyDescent="0.2">
      <c r="D218" s="52"/>
    </row>
    <row r="219" spans="4:4" ht="15.75" customHeight="1" x14ac:dyDescent="0.2">
      <c r="D219" s="52"/>
    </row>
    <row r="220" spans="4:4" ht="15.75" customHeight="1" x14ac:dyDescent="0.2">
      <c r="D220" s="52"/>
    </row>
    <row r="221" spans="4:4" ht="15.75" customHeight="1" x14ac:dyDescent="0.2">
      <c r="D221" s="52"/>
    </row>
    <row r="222" spans="4:4" ht="15.75" customHeight="1" x14ac:dyDescent="0.2">
      <c r="D222" s="52"/>
    </row>
    <row r="223" spans="4:4" ht="15.75" customHeight="1" x14ac:dyDescent="0.2">
      <c r="D223" s="52"/>
    </row>
    <row r="224" spans="4:4" ht="15.75" customHeight="1" x14ac:dyDescent="0.2">
      <c r="D224" s="52"/>
    </row>
    <row r="225" spans="4:4" ht="15.75" customHeight="1" x14ac:dyDescent="0.2">
      <c r="D225" s="52"/>
    </row>
    <row r="226" spans="4:4" ht="15.75" customHeight="1" x14ac:dyDescent="0.2">
      <c r="D226" s="52"/>
    </row>
    <row r="227" spans="4:4" ht="15.75" customHeight="1" x14ac:dyDescent="0.2">
      <c r="D227" s="52"/>
    </row>
    <row r="228" spans="4:4" ht="15.75" customHeight="1" x14ac:dyDescent="0.2">
      <c r="D228" s="52"/>
    </row>
    <row r="229" spans="4:4" ht="15.75" customHeight="1" x14ac:dyDescent="0.2">
      <c r="D229" s="52"/>
    </row>
    <row r="230" spans="4:4" ht="15.75" customHeight="1" x14ac:dyDescent="0.2">
      <c r="D230" s="52"/>
    </row>
    <row r="231" spans="4:4" ht="15.75" customHeight="1" x14ac:dyDescent="0.2">
      <c r="D231" s="52"/>
    </row>
    <row r="232" spans="4:4" ht="15.75" customHeight="1" x14ac:dyDescent="0.2">
      <c r="D232" s="52"/>
    </row>
    <row r="233" spans="4:4" ht="15.75" customHeight="1" x14ac:dyDescent="0.2">
      <c r="D233" s="52"/>
    </row>
    <row r="234" spans="4:4" ht="15.75" customHeight="1" x14ac:dyDescent="0.2">
      <c r="D234" s="52"/>
    </row>
    <row r="235" spans="4:4" ht="15.75" customHeight="1" x14ac:dyDescent="0.2">
      <c r="D235" s="52"/>
    </row>
    <row r="236" spans="4:4" ht="15.75" customHeight="1" x14ac:dyDescent="0.2">
      <c r="D236" s="52"/>
    </row>
    <row r="237" spans="4:4" ht="15.75" customHeight="1" x14ac:dyDescent="0.15"/>
    <row r="238" spans="4:4" ht="15.75" customHeight="1" x14ac:dyDescent="0.15"/>
    <row r="239" spans="4:4" ht="15.75" customHeight="1" x14ac:dyDescent="0.15"/>
    <row r="240" spans="4:4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31 W31:Y31 Z5:Z31 AA31:AC31 AD5:AD31 AE31:AG31 AH5:AH31 AI31:AS31 AT5:BG31 BH31:BQ31 BR5:CC31">
    <cfRule type="cellIs" dxfId="41" priority="1" operator="lessThan">
      <formula>54.5</formula>
    </cfRule>
  </conditionalFormatting>
  <conditionalFormatting sqref="Z5:Z30 AD5:AD30 AH5:BQ30 BS5:CB30">
    <cfRule type="containsText" dxfId="40" priority="2" operator="containsText" text="A">
      <formula>NOT(ISERROR(SEARCH(("A"),(Z5))))</formula>
    </cfRule>
  </conditionalFormatting>
  <conditionalFormatting sqref="BG32:BG35 BR32:CC35">
    <cfRule type="cellIs" dxfId="39" priority="3" operator="lessThan">
      <formula>54.5</formula>
    </cfRule>
  </conditionalFormatting>
  <conditionalFormatting sqref="BG33 BR33:CC33">
    <cfRule type="cellIs" dxfId="38" priority="4" operator="lessThan">
      <formula>54.5</formula>
    </cfRule>
  </conditionalFormatting>
  <conditionalFormatting sqref="BG34 BR34:CC34">
    <cfRule type="cellIs" dxfId="37" priority="5" operator="lessThan">
      <formula>54.5</formula>
    </cfRule>
  </conditionalFormatting>
  <conditionalFormatting sqref="BG35 BR35:CC35">
    <cfRule type="cellIs" dxfId="36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B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7" width="6.6640625" style="146" customWidth="1"/>
    <col min="58" max="58" width="4.6640625" style="146" customWidth="1"/>
    <col min="59" max="68" width="6.6640625" style="146" customWidth="1"/>
    <col min="69" max="69" width="4.6640625" style="146" customWidth="1"/>
    <col min="70" max="79" width="6.6640625" style="146" customWidth="1"/>
    <col min="80" max="80" width="4.6640625" style="146" customWidth="1"/>
  </cols>
  <sheetData>
    <row r="1" spans="1:80" ht="15.75" customHeight="1" x14ac:dyDescent="0.15">
      <c r="A1" s="4"/>
      <c r="B1" s="4"/>
      <c r="C1" s="4"/>
      <c r="D1" s="51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52" t="s">
        <v>5</v>
      </c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53" t="s">
        <v>6</v>
      </c>
      <c r="BS1" s="148"/>
      <c r="BT1" s="148"/>
      <c r="BU1" s="148"/>
      <c r="BV1" s="148"/>
      <c r="BW1" s="148"/>
      <c r="BX1" s="148"/>
      <c r="BY1" s="148"/>
      <c r="BZ1" s="148"/>
      <c r="CA1" s="148"/>
      <c r="CB1" s="148"/>
    </row>
    <row r="2" spans="1:80" ht="15.75" customHeight="1" x14ac:dyDescent="0.2">
      <c r="A2" s="5"/>
      <c r="B2" s="5"/>
      <c r="C2" s="5"/>
      <c r="D2" s="52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11"/>
      <c r="BG2" s="6"/>
      <c r="BH2" s="6"/>
      <c r="BI2" s="6"/>
      <c r="BJ2" s="6"/>
      <c r="BK2" s="6"/>
      <c r="BL2" s="6"/>
      <c r="BM2" s="6"/>
      <c r="BN2" s="6"/>
      <c r="BO2" s="6"/>
      <c r="BP2" s="6"/>
      <c r="BQ2" s="12"/>
      <c r="BR2" s="6"/>
      <c r="BS2" s="6"/>
      <c r="BT2" s="6"/>
      <c r="BU2" s="6"/>
      <c r="BV2" s="6"/>
      <c r="BW2" s="6"/>
      <c r="BX2" s="6"/>
      <c r="BY2" s="6"/>
      <c r="BZ2" s="6"/>
      <c r="CA2" s="6"/>
      <c r="CB2" s="13"/>
    </row>
    <row r="3" spans="1:80" ht="15.75" customHeight="1" x14ac:dyDescent="0.15">
      <c r="A3" s="5"/>
      <c r="B3" s="5"/>
      <c r="C3" s="5"/>
      <c r="D3" s="51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0.2</v>
      </c>
      <c r="Y3" s="16">
        <v>0.6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1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2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3" t="s">
        <v>8</v>
      </c>
    </row>
    <row r="4" spans="1:80" ht="15.75" customHeight="1" x14ac:dyDescent="0.2">
      <c r="A4" s="18" t="s">
        <v>9</v>
      </c>
      <c r="B4" s="18" t="s">
        <v>9</v>
      </c>
      <c r="C4" s="19"/>
      <c r="D4" s="53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108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37</v>
      </c>
      <c r="BF4" s="26" t="s">
        <v>38</v>
      </c>
      <c r="BG4" s="24" t="s">
        <v>24</v>
      </c>
      <c r="BH4" s="24" t="s">
        <v>25</v>
      </c>
      <c r="BI4" s="24" t="s">
        <v>26</v>
      </c>
      <c r="BJ4" s="24" t="s">
        <v>27</v>
      </c>
      <c r="BK4" s="24" t="s">
        <v>28</v>
      </c>
      <c r="BL4" s="24" t="s">
        <v>29</v>
      </c>
      <c r="BM4" s="24" t="s">
        <v>30</v>
      </c>
      <c r="BN4" s="24" t="s">
        <v>31</v>
      </c>
      <c r="BO4" s="24" t="s">
        <v>32</v>
      </c>
      <c r="BP4" s="24" t="s">
        <v>33</v>
      </c>
      <c r="BQ4" s="27" t="s">
        <v>16</v>
      </c>
      <c r="BR4" s="24" t="s">
        <v>25</v>
      </c>
      <c r="BS4" s="24" t="s">
        <v>26</v>
      </c>
      <c r="BT4" s="24" t="s">
        <v>27</v>
      </c>
      <c r="BU4" s="24" t="s">
        <v>28</v>
      </c>
      <c r="BV4" s="24" t="s">
        <v>29</v>
      </c>
      <c r="BW4" s="24" t="s">
        <v>30</v>
      </c>
      <c r="BX4" s="24" t="s">
        <v>30</v>
      </c>
      <c r="BY4" s="24" t="s">
        <v>31</v>
      </c>
      <c r="BZ4" s="24" t="s">
        <v>32</v>
      </c>
      <c r="CA4" s="24" t="s">
        <v>33</v>
      </c>
      <c r="CB4" s="28" t="s">
        <v>17</v>
      </c>
    </row>
    <row r="5" spans="1:80" ht="15.75" customHeight="1" x14ac:dyDescent="0.2">
      <c r="A5" s="4" t="s">
        <v>9</v>
      </c>
      <c r="B5" s="29" t="s">
        <v>9</v>
      </c>
      <c r="C5" s="30"/>
      <c r="D5" s="54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/>
      <c r="N5" s="33">
        <f t="shared" ref="N5:N36" si="0">Z5</f>
        <v>76.14</v>
      </c>
      <c r="O5" s="33">
        <f t="shared" ref="O5:O36" si="1">AD5</f>
        <v>100</v>
      </c>
      <c r="P5" s="33">
        <f t="shared" ref="P5:P22" si="2">IF(AH5="",0.5*N5+0.5*O5,(SUM(N5,O5,AH5)-MIN(N5,O5))/2)</f>
        <v>88.07</v>
      </c>
      <c r="Q5" s="33">
        <f t="shared" ref="Q5:Q36" si="3">AT5</f>
        <v>85.222222222222229</v>
      </c>
      <c r="R5" s="33">
        <f t="shared" ref="R5:R36" si="4">BF5</f>
        <v>90</v>
      </c>
      <c r="S5" s="33">
        <f t="shared" ref="S5:S36" si="5">BQ5</f>
        <v>88.5</v>
      </c>
      <c r="T5" s="33">
        <f t="shared" ref="T5:T36" si="6">CB5</f>
        <v>100</v>
      </c>
      <c r="U5" s="34">
        <f t="shared" ref="U5:U36" si="7">AH5</f>
        <v>0</v>
      </c>
      <c r="V5" s="35">
        <f t="shared" ref="V5:V34" si="8">IF(P5&gt;=55,P5*0.5+0.2*Q5+0.05*R5+0.2*S5+0.05*T5,P5)</f>
        <v>88.279444444444451</v>
      </c>
      <c r="W5" s="33">
        <v>19.14</v>
      </c>
      <c r="X5" s="36">
        <v>20</v>
      </c>
      <c r="Y5" s="36">
        <v>37</v>
      </c>
      <c r="Z5" s="37">
        <f t="shared" ref="Z5:Z36" si="9">W5+X5+Y5</f>
        <v>76.14</v>
      </c>
      <c r="AA5" s="36">
        <v>30</v>
      </c>
      <c r="AB5" s="36">
        <v>70</v>
      </c>
      <c r="AC5" s="33"/>
      <c r="AD5" s="37">
        <f t="shared" ref="AD5:AD36" si="10">SUM(AA5:AB5)</f>
        <v>100</v>
      </c>
      <c r="AE5" s="36"/>
      <c r="AF5" s="36"/>
      <c r="AG5" s="36"/>
      <c r="AH5" s="37"/>
      <c r="AI5" s="55">
        <v>100</v>
      </c>
      <c r="AJ5" s="55">
        <v>100</v>
      </c>
      <c r="AK5" s="55">
        <v>100</v>
      </c>
      <c r="AL5" s="55">
        <v>67</v>
      </c>
      <c r="AM5" s="55">
        <v>100</v>
      </c>
      <c r="AN5" s="55">
        <v>100</v>
      </c>
      <c r="AO5" s="55">
        <v>100</v>
      </c>
      <c r="AP5" s="55">
        <v>100</v>
      </c>
      <c r="AQ5" s="55">
        <v>0</v>
      </c>
      <c r="AR5" s="38"/>
      <c r="AS5" s="38"/>
      <c r="AT5" s="37">
        <f t="shared" ref="AT5:AT11" si="11">AVERAGE(AI5:AQ5)</f>
        <v>85.222222222222229</v>
      </c>
      <c r="AU5" s="38">
        <v>0</v>
      </c>
      <c r="AV5" s="38">
        <v>100</v>
      </c>
      <c r="AW5" s="38">
        <v>100</v>
      </c>
      <c r="AX5" s="38">
        <v>100</v>
      </c>
      <c r="AY5" s="38">
        <v>100</v>
      </c>
      <c r="AZ5" s="38">
        <v>100</v>
      </c>
      <c r="BA5" s="38">
        <v>100</v>
      </c>
      <c r="BB5" s="38">
        <v>100</v>
      </c>
      <c r="BC5" s="38">
        <v>100</v>
      </c>
      <c r="BD5" s="38">
        <v>100</v>
      </c>
      <c r="BE5" s="38"/>
      <c r="BF5" s="37">
        <f>AVERAGE(AU5:BD5)</f>
        <v>90</v>
      </c>
      <c r="BG5" s="40">
        <v>100</v>
      </c>
      <c r="BH5" s="41">
        <v>90</v>
      </c>
      <c r="BI5" s="41">
        <v>100</v>
      </c>
      <c r="BJ5" s="41">
        <v>100</v>
      </c>
      <c r="BK5" s="41">
        <v>100</v>
      </c>
      <c r="BL5" s="41">
        <v>0</v>
      </c>
      <c r="BM5" s="41">
        <v>100</v>
      </c>
      <c r="BN5" s="41">
        <v>100</v>
      </c>
      <c r="BO5" s="41">
        <v>100</v>
      </c>
      <c r="BP5" s="41">
        <v>95</v>
      </c>
      <c r="BQ5" s="37">
        <f t="shared" ref="BQ5:BQ36" si="12">AVERAGE(BG5:BP5)</f>
        <v>88.5</v>
      </c>
      <c r="BR5" s="42">
        <v>100</v>
      </c>
      <c r="BS5" s="42">
        <v>100</v>
      </c>
      <c r="BT5" s="42">
        <v>100</v>
      </c>
      <c r="BU5" s="38">
        <v>100</v>
      </c>
      <c r="BV5" s="38">
        <v>100</v>
      </c>
      <c r="BW5" s="38">
        <v>100</v>
      </c>
      <c r="BX5" s="38">
        <v>100</v>
      </c>
      <c r="BY5" s="38">
        <v>100</v>
      </c>
      <c r="BZ5" s="38"/>
      <c r="CA5" s="38"/>
      <c r="CB5" s="37">
        <f t="shared" ref="CB5:CB11" si="13">AVERAGE(BR5:CA5)</f>
        <v>100</v>
      </c>
    </row>
    <row r="6" spans="1:80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>
        <v>328</v>
      </c>
      <c r="N6" s="33">
        <f t="shared" si="0"/>
        <v>13.34</v>
      </c>
      <c r="O6" s="33">
        <f t="shared" si="1"/>
        <v>0</v>
      </c>
      <c r="P6" s="33">
        <f t="shared" si="2"/>
        <v>6.67</v>
      </c>
      <c r="Q6" s="33">
        <f t="shared" si="3"/>
        <v>16.666666666666668</v>
      </c>
      <c r="R6" s="33">
        <f t="shared" si="4"/>
        <v>10</v>
      </c>
      <c r="S6" s="33">
        <f t="shared" si="5"/>
        <v>36.5</v>
      </c>
      <c r="T6" s="33">
        <f t="shared" si="6"/>
        <v>0</v>
      </c>
      <c r="U6" s="34">
        <f t="shared" si="7"/>
        <v>0</v>
      </c>
      <c r="V6" s="35">
        <f t="shared" si="8"/>
        <v>6.67</v>
      </c>
      <c r="W6" s="33">
        <v>4.34</v>
      </c>
      <c r="X6" s="36">
        <v>9</v>
      </c>
      <c r="Y6" s="36">
        <v>0</v>
      </c>
      <c r="Z6" s="37">
        <f t="shared" si="9"/>
        <v>13.34</v>
      </c>
      <c r="AA6" s="36">
        <v>0</v>
      </c>
      <c r="AB6" s="36">
        <v>0</v>
      </c>
      <c r="AC6" s="33"/>
      <c r="AD6" s="37">
        <f t="shared" si="10"/>
        <v>0</v>
      </c>
      <c r="AE6" s="36"/>
      <c r="AF6" s="36"/>
      <c r="AG6" s="36"/>
      <c r="AH6" s="37"/>
      <c r="AI6" s="55">
        <v>50</v>
      </c>
      <c r="AJ6" s="79">
        <v>100</v>
      </c>
      <c r="AK6" s="81">
        <v>0</v>
      </c>
      <c r="AL6" s="81">
        <v>0</v>
      </c>
      <c r="AM6" s="81">
        <v>0</v>
      </c>
      <c r="AN6" s="81">
        <v>0</v>
      </c>
      <c r="AO6" s="81">
        <v>0</v>
      </c>
      <c r="AP6" s="81">
        <v>0</v>
      </c>
      <c r="AQ6" s="81">
        <v>0</v>
      </c>
      <c r="AR6" s="38"/>
      <c r="AS6" s="38"/>
      <c r="AT6" s="37">
        <f t="shared" si="11"/>
        <v>16.666666666666668</v>
      </c>
      <c r="AU6" s="38">
        <v>0</v>
      </c>
      <c r="AV6" s="38">
        <v>0</v>
      </c>
      <c r="AW6" s="38">
        <v>100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/>
      <c r="BF6" s="37">
        <f>AVERAGE(AU6:BD6)</f>
        <v>10</v>
      </c>
      <c r="BG6" s="41">
        <v>0</v>
      </c>
      <c r="BH6" s="41">
        <v>0</v>
      </c>
      <c r="BI6" s="41">
        <v>100</v>
      </c>
      <c r="BJ6" s="41">
        <v>100</v>
      </c>
      <c r="BK6" s="41">
        <v>65</v>
      </c>
      <c r="BL6" s="41">
        <v>100</v>
      </c>
      <c r="BM6" s="41">
        <v>0</v>
      </c>
      <c r="BN6" s="41">
        <v>0</v>
      </c>
      <c r="BO6" s="41">
        <v>0</v>
      </c>
      <c r="BP6" s="41">
        <v>0</v>
      </c>
      <c r="BQ6" s="37">
        <f t="shared" si="12"/>
        <v>36.5</v>
      </c>
      <c r="BR6" s="42">
        <v>0</v>
      </c>
      <c r="BS6" s="42">
        <v>0</v>
      </c>
      <c r="BT6" s="42">
        <v>0</v>
      </c>
      <c r="BU6" s="38">
        <v>0</v>
      </c>
      <c r="BV6" s="38">
        <v>0</v>
      </c>
      <c r="BW6" s="38">
        <v>0</v>
      </c>
      <c r="BX6" s="38">
        <v>0</v>
      </c>
      <c r="BY6" s="38">
        <v>0</v>
      </c>
      <c r="BZ6" s="38"/>
      <c r="CA6" s="38"/>
      <c r="CB6" s="37">
        <f t="shared" si="13"/>
        <v>0</v>
      </c>
    </row>
    <row r="7" spans="1:80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2</v>
      </c>
      <c r="L7" s="44" t="s">
        <v>9</v>
      </c>
      <c r="M7" s="44">
        <v>121</v>
      </c>
      <c r="N7" s="33">
        <f t="shared" si="0"/>
        <v>99.14</v>
      </c>
      <c r="O7" s="33">
        <f t="shared" si="1"/>
        <v>65</v>
      </c>
      <c r="P7" s="33">
        <f t="shared" si="2"/>
        <v>82.07</v>
      </c>
      <c r="Q7" s="33">
        <f t="shared" si="3"/>
        <v>82.222222222222229</v>
      </c>
      <c r="R7" s="33">
        <f t="shared" si="4"/>
        <v>100</v>
      </c>
      <c r="S7" s="33">
        <f t="shared" si="5"/>
        <v>92</v>
      </c>
      <c r="T7" s="33">
        <f t="shared" si="6"/>
        <v>87.5</v>
      </c>
      <c r="U7" s="34">
        <f t="shared" si="7"/>
        <v>0</v>
      </c>
      <c r="V7" s="35">
        <f t="shared" si="8"/>
        <v>85.254444444444445</v>
      </c>
      <c r="W7" s="33">
        <v>19.14</v>
      </c>
      <c r="X7" s="36">
        <v>20</v>
      </c>
      <c r="Y7" s="36">
        <v>60</v>
      </c>
      <c r="Z7" s="37">
        <f t="shared" si="9"/>
        <v>99.14</v>
      </c>
      <c r="AA7" s="36">
        <v>30</v>
      </c>
      <c r="AB7" s="36">
        <v>35</v>
      </c>
      <c r="AC7" s="33"/>
      <c r="AD7" s="37">
        <f t="shared" si="10"/>
        <v>65</v>
      </c>
      <c r="AE7" s="36"/>
      <c r="AF7" s="36"/>
      <c r="AG7" s="36"/>
      <c r="AH7" s="37"/>
      <c r="AI7" s="55">
        <v>50</v>
      </c>
      <c r="AJ7" s="81">
        <v>100</v>
      </c>
      <c r="AK7" s="81">
        <v>100</v>
      </c>
      <c r="AL7" s="81">
        <v>0</v>
      </c>
      <c r="AM7" s="81">
        <v>90</v>
      </c>
      <c r="AN7" s="79">
        <v>100</v>
      </c>
      <c r="AO7" s="79">
        <v>100</v>
      </c>
      <c r="AP7" s="79">
        <v>100</v>
      </c>
      <c r="AQ7" s="79">
        <v>100</v>
      </c>
      <c r="AR7" s="38"/>
      <c r="AS7" s="38"/>
      <c r="AT7" s="37">
        <f t="shared" si="11"/>
        <v>82.222222222222229</v>
      </c>
      <c r="AU7" s="38">
        <v>100</v>
      </c>
      <c r="AV7" s="38">
        <v>100</v>
      </c>
      <c r="AW7" s="38">
        <v>100</v>
      </c>
      <c r="AX7" s="38">
        <v>100</v>
      </c>
      <c r="AY7" s="38">
        <v>100</v>
      </c>
      <c r="AZ7" s="38">
        <v>100</v>
      </c>
      <c r="BA7" s="38">
        <v>100</v>
      </c>
      <c r="BB7" s="38">
        <v>100</v>
      </c>
      <c r="BC7" s="38">
        <v>100</v>
      </c>
      <c r="BD7" s="38">
        <v>100</v>
      </c>
      <c r="BE7" s="38"/>
      <c r="BF7" s="37">
        <f>AVERAGE(AU7:BD7)</f>
        <v>100</v>
      </c>
      <c r="BG7" s="41">
        <v>95</v>
      </c>
      <c r="BH7" s="41">
        <v>90</v>
      </c>
      <c r="BI7" s="41">
        <v>100</v>
      </c>
      <c r="BJ7" s="41">
        <v>90</v>
      </c>
      <c r="BK7" s="41">
        <v>95</v>
      </c>
      <c r="BL7" s="41">
        <v>100</v>
      </c>
      <c r="BM7" s="41">
        <v>100</v>
      </c>
      <c r="BN7" s="41">
        <v>85</v>
      </c>
      <c r="BO7" s="41">
        <v>70</v>
      </c>
      <c r="BP7" s="41">
        <v>95</v>
      </c>
      <c r="BQ7" s="37">
        <f t="shared" si="12"/>
        <v>92</v>
      </c>
      <c r="BR7" s="42">
        <v>100</v>
      </c>
      <c r="BS7" s="42">
        <v>100</v>
      </c>
      <c r="BT7" s="42">
        <v>100</v>
      </c>
      <c r="BU7" s="38">
        <v>0</v>
      </c>
      <c r="BV7" s="38">
        <v>100</v>
      </c>
      <c r="BW7" s="38">
        <v>100</v>
      </c>
      <c r="BX7" s="38">
        <v>100</v>
      </c>
      <c r="BY7" s="38">
        <v>100</v>
      </c>
      <c r="BZ7" s="38"/>
      <c r="CA7" s="38"/>
      <c r="CB7" s="37">
        <f t="shared" si="13"/>
        <v>87.5</v>
      </c>
    </row>
    <row r="8" spans="1:80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>
        <v>511</v>
      </c>
      <c r="N8" s="33">
        <f t="shared" si="0"/>
        <v>100</v>
      </c>
      <c r="O8" s="33">
        <f t="shared" si="1"/>
        <v>100</v>
      </c>
      <c r="P8" s="33">
        <f t="shared" si="2"/>
        <v>100</v>
      </c>
      <c r="Q8" s="33">
        <f t="shared" si="3"/>
        <v>94.444444444444443</v>
      </c>
      <c r="R8" s="33">
        <f t="shared" si="4"/>
        <v>90</v>
      </c>
      <c r="S8" s="33">
        <f t="shared" si="5"/>
        <v>84</v>
      </c>
      <c r="T8" s="33">
        <f t="shared" si="6"/>
        <v>75</v>
      </c>
      <c r="U8" s="34">
        <f t="shared" si="7"/>
        <v>0</v>
      </c>
      <c r="V8" s="35">
        <f t="shared" si="8"/>
        <v>93.938888888888883</v>
      </c>
      <c r="W8" s="33">
        <v>20</v>
      </c>
      <c r="X8" s="36">
        <v>20</v>
      </c>
      <c r="Y8" s="36">
        <v>60</v>
      </c>
      <c r="Z8" s="37">
        <f t="shared" si="9"/>
        <v>100</v>
      </c>
      <c r="AA8" s="36">
        <v>30</v>
      </c>
      <c r="AB8" s="36">
        <v>70</v>
      </c>
      <c r="AC8" s="33"/>
      <c r="AD8" s="37">
        <f t="shared" si="10"/>
        <v>100</v>
      </c>
      <c r="AE8" s="36"/>
      <c r="AF8" s="36"/>
      <c r="AG8" s="36"/>
      <c r="AH8" s="37"/>
      <c r="AI8" s="55">
        <v>50</v>
      </c>
      <c r="AJ8" s="79">
        <v>100</v>
      </c>
      <c r="AK8" s="79">
        <v>100</v>
      </c>
      <c r="AL8" s="79">
        <v>100</v>
      </c>
      <c r="AM8" s="79">
        <v>100</v>
      </c>
      <c r="AN8" s="79">
        <v>100</v>
      </c>
      <c r="AO8" s="79">
        <v>100</v>
      </c>
      <c r="AP8" s="79">
        <v>100</v>
      </c>
      <c r="AQ8" s="79">
        <v>100</v>
      </c>
      <c r="AR8" s="38"/>
      <c r="AS8" s="38"/>
      <c r="AT8" s="37">
        <f t="shared" si="11"/>
        <v>94.444444444444443</v>
      </c>
      <c r="AU8" s="38">
        <v>100</v>
      </c>
      <c r="AV8" s="38">
        <v>0</v>
      </c>
      <c r="AW8" s="38">
        <v>100</v>
      </c>
      <c r="AX8" s="38">
        <v>100</v>
      </c>
      <c r="AY8" s="38">
        <v>100</v>
      </c>
      <c r="AZ8" s="38">
        <v>100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7">
        <f>AVERAGE(AU8:BD8)</f>
        <v>90</v>
      </c>
      <c r="BG8" s="41">
        <v>90</v>
      </c>
      <c r="BH8" s="41">
        <v>90</v>
      </c>
      <c r="BI8" s="41">
        <v>100</v>
      </c>
      <c r="BJ8" s="41">
        <v>95</v>
      </c>
      <c r="BK8" s="41">
        <v>95</v>
      </c>
      <c r="BL8" s="41">
        <v>10</v>
      </c>
      <c r="BM8" s="41">
        <v>95</v>
      </c>
      <c r="BN8" s="41">
        <v>75</v>
      </c>
      <c r="BO8" s="41">
        <v>95</v>
      </c>
      <c r="BP8" s="41">
        <v>95</v>
      </c>
      <c r="BQ8" s="37">
        <f t="shared" si="12"/>
        <v>84</v>
      </c>
      <c r="BR8" s="42">
        <v>100</v>
      </c>
      <c r="BS8" s="42">
        <v>100</v>
      </c>
      <c r="BT8" s="42">
        <v>0</v>
      </c>
      <c r="BU8" s="38">
        <v>100</v>
      </c>
      <c r="BV8" s="38">
        <v>100</v>
      </c>
      <c r="BW8" s="38">
        <v>0</v>
      </c>
      <c r="BX8" s="38">
        <v>100</v>
      </c>
      <c r="BY8" s="38">
        <v>100</v>
      </c>
      <c r="BZ8" s="38"/>
      <c r="CA8" s="38"/>
      <c r="CB8" s="37">
        <f t="shared" si="13"/>
        <v>75</v>
      </c>
    </row>
    <row r="9" spans="1:80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2</v>
      </c>
      <c r="L9" s="44" t="s">
        <v>9</v>
      </c>
      <c r="M9" s="44">
        <v>325</v>
      </c>
      <c r="N9" s="33">
        <f t="shared" si="0"/>
        <v>30.82</v>
      </c>
      <c r="O9" s="33">
        <f t="shared" si="1"/>
        <v>0</v>
      </c>
      <c r="P9" s="33">
        <f t="shared" si="2"/>
        <v>15.41</v>
      </c>
      <c r="Q9" s="33">
        <f t="shared" si="3"/>
        <v>27.777777777777779</v>
      </c>
      <c r="R9" s="33">
        <f t="shared" si="4"/>
        <v>50</v>
      </c>
      <c r="S9" s="33">
        <f t="shared" si="5"/>
        <v>34</v>
      </c>
      <c r="T9" s="33">
        <f t="shared" si="6"/>
        <v>37.5</v>
      </c>
      <c r="U9" s="34">
        <f t="shared" si="7"/>
        <v>0</v>
      </c>
      <c r="V9" s="35">
        <f t="shared" si="8"/>
        <v>15.41</v>
      </c>
      <c r="W9" s="33">
        <v>17.82</v>
      </c>
      <c r="X9" s="36">
        <v>13</v>
      </c>
      <c r="Y9" s="36">
        <v>0</v>
      </c>
      <c r="Z9" s="37">
        <f t="shared" si="9"/>
        <v>30.82</v>
      </c>
      <c r="AA9" s="36">
        <v>0</v>
      </c>
      <c r="AB9" s="36">
        <v>0</v>
      </c>
      <c r="AC9" s="33"/>
      <c r="AD9" s="37">
        <f t="shared" si="10"/>
        <v>0</v>
      </c>
      <c r="AE9" s="36"/>
      <c r="AF9" s="36"/>
      <c r="AG9" s="36"/>
      <c r="AH9" s="37"/>
      <c r="AI9" s="55">
        <v>100</v>
      </c>
      <c r="AJ9" s="79">
        <v>50</v>
      </c>
      <c r="AK9" s="81">
        <v>0</v>
      </c>
      <c r="AL9" s="79">
        <v>100</v>
      </c>
      <c r="AM9" s="81">
        <v>0</v>
      </c>
      <c r="AN9" s="81">
        <v>0</v>
      </c>
      <c r="AO9" s="81">
        <v>0</v>
      </c>
      <c r="AP9" s="81">
        <v>0</v>
      </c>
      <c r="AQ9" s="81">
        <v>0</v>
      </c>
      <c r="AR9" s="38"/>
      <c r="AS9" s="38"/>
      <c r="AT9" s="37">
        <f t="shared" si="11"/>
        <v>27.777777777777779</v>
      </c>
      <c r="AU9" s="38">
        <v>100</v>
      </c>
      <c r="AV9" s="38">
        <v>100</v>
      </c>
      <c r="AW9" s="38">
        <v>100</v>
      </c>
      <c r="AX9" s="38">
        <v>100</v>
      </c>
      <c r="AY9" s="38">
        <v>100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/>
      <c r="BF9" s="37">
        <f>AVERAGE(AU9:BD9)</f>
        <v>50</v>
      </c>
      <c r="BG9" s="41">
        <v>100</v>
      </c>
      <c r="BH9" s="41">
        <v>85</v>
      </c>
      <c r="BI9" s="41">
        <v>80</v>
      </c>
      <c r="BJ9" s="41">
        <v>75</v>
      </c>
      <c r="BK9" s="41">
        <v>0</v>
      </c>
      <c r="BL9" s="41">
        <v>0</v>
      </c>
      <c r="BM9" s="41">
        <v>0</v>
      </c>
      <c r="BN9" s="41">
        <v>0</v>
      </c>
      <c r="BO9" s="41">
        <v>0</v>
      </c>
      <c r="BP9" s="41">
        <v>0</v>
      </c>
      <c r="BQ9" s="37">
        <f t="shared" si="12"/>
        <v>34</v>
      </c>
      <c r="BR9" s="42">
        <v>100</v>
      </c>
      <c r="BS9" s="42">
        <v>100</v>
      </c>
      <c r="BT9" s="42">
        <v>100</v>
      </c>
      <c r="BU9" s="38">
        <v>0</v>
      </c>
      <c r="BV9" s="38">
        <v>0</v>
      </c>
      <c r="BW9" s="38">
        <v>0</v>
      </c>
      <c r="BX9" s="38">
        <v>0</v>
      </c>
      <c r="BY9" s="38">
        <v>0</v>
      </c>
      <c r="BZ9" s="38"/>
      <c r="CA9" s="38"/>
      <c r="CB9" s="37">
        <f t="shared" si="13"/>
        <v>37.5</v>
      </c>
    </row>
    <row r="10" spans="1:80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2</v>
      </c>
      <c r="L10" s="44" t="s">
        <v>9</v>
      </c>
      <c r="M10" s="44">
        <v>91</v>
      </c>
      <c r="N10" s="33">
        <f t="shared" si="0"/>
        <v>100</v>
      </c>
      <c r="O10" s="33">
        <f t="shared" si="1"/>
        <v>100</v>
      </c>
      <c r="P10" s="33">
        <f t="shared" si="2"/>
        <v>100</v>
      </c>
      <c r="Q10" s="33">
        <f t="shared" si="3"/>
        <v>100</v>
      </c>
      <c r="R10" s="33">
        <f t="shared" si="4"/>
        <v>90.909090909090907</v>
      </c>
      <c r="S10" s="33">
        <f t="shared" si="5"/>
        <v>82</v>
      </c>
      <c r="T10" s="33">
        <f t="shared" si="6"/>
        <v>45.875</v>
      </c>
      <c r="U10" s="34">
        <f t="shared" si="7"/>
        <v>0</v>
      </c>
      <c r="V10" s="35">
        <f t="shared" si="8"/>
        <v>93.239204545454555</v>
      </c>
      <c r="W10" s="33">
        <v>20</v>
      </c>
      <c r="X10" s="36">
        <v>20</v>
      </c>
      <c r="Y10" s="36">
        <v>60</v>
      </c>
      <c r="Z10" s="37">
        <f t="shared" si="9"/>
        <v>100</v>
      </c>
      <c r="AA10" s="36">
        <v>30</v>
      </c>
      <c r="AB10" s="36">
        <v>70</v>
      </c>
      <c r="AC10" s="33"/>
      <c r="AD10" s="37">
        <f t="shared" si="10"/>
        <v>100</v>
      </c>
      <c r="AE10" s="36"/>
      <c r="AF10" s="36"/>
      <c r="AG10" s="36"/>
      <c r="AH10" s="37"/>
      <c r="AI10" s="55">
        <v>100</v>
      </c>
      <c r="AJ10" s="79">
        <v>100</v>
      </c>
      <c r="AK10" s="79">
        <v>100</v>
      </c>
      <c r="AL10" s="79">
        <v>100</v>
      </c>
      <c r="AM10" s="79">
        <v>100</v>
      </c>
      <c r="AN10" s="79">
        <v>100</v>
      </c>
      <c r="AO10" s="79">
        <v>100</v>
      </c>
      <c r="AP10" s="79">
        <v>100</v>
      </c>
      <c r="AQ10" s="79">
        <v>100</v>
      </c>
      <c r="AR10" s="38"/>
      <c r="AS10" s="38"/>
      <c r="AT10" s="37">
        <f t="shared" si="11"/>
        <v>100</v>
      </c>
      <c r="AU10" s="38">
        <v>100</v>
      </c>
      <c r="AV10" s="38">
        <v>100</v>
      </c>
      <c r="AW10" s="38">
        <v>100</v>
      </c>
      <c r="AX10" s="38">
        <v>0</v>
      </c>
      <c r="AY10" s="38">
        <v>100</v>
      </c>
      <c r="AZ10" s="38">
        <v>100</v>
      </c>
      <c r="BA10" s="38">
        <v>100</v>
      </c>
      <c r="BB10" s="38">
        <v>100</v>
      </c>
      <c r="BC10" s="38">
        <v>100</v>
      </c>
      <c r="BD10" s="38">
        <v>100</v>
      </c>
      <c r="BE10" s="38">
        <v>100</v>
      </c>
      <c r="BF10" s="37">
        <f>AVERAGE(AU10:BE10)</f>
        <v>90.909090909090907</v>
      </c>
      <c r="BG10" s="41">
        <v>100</v>
      </c>
      <c r="BH10" s="41">
        <v>90</v>
      </c>
      <c r="BI10" s="41">
        <v>80</v>
      </c>
      <c r="BJ10" s="41">
        <v>100</v>
      </c>
      <c r="BK10" s="41">
        <v>95</v>
      </c>
      <c r="BL10" s="41">
        <v>90</v>
      </c>
      <c r="BM10" s="41">
        <v>100</v>
      </c>
      <c r="BN10" s="41">
        <v>70</v>
      </c>
      <c r="BO10" s="41">
        <v>0</v>
      </c>
      <c r="BP10" s="41">
        <v>95</v>
      </c>
      <c r="BQ10" s="37">
        <f t="shared" si="12"/>
        <v>82</v>
      </c>
      <c r="BR10" s="42">
        <v>67</v>
      </c>
      <c r="BS10" s="42">
        <v>100</v>
      </c>
      <c r="BT10" s="42">
        <v>100</v>
      </c>
      <c r="BU10" s="38">
        <v>0</v>
      </c>
      <c r="BV10" s="38">
        <v>100</v>
      </c>
      <c r="BW10" s="38">
        <v>0</v>
      </c>
      <c r="BX10" s="38">
        <v>0</v>
      </c>
      <c r="BY10" s="38">
        <v>0</v>
      </c>
      <c r="BZ10" s="38"/>
      <c r="CA10" s="38"/>
      <c r="CB10" s="37">
        <f t="shared" si="13"/>
        <v>45.875</v>
      </c>
    </row>
    <row r="11" spans="1:80" ht="15.75" customHeight="1" x14ac:dyDescent="0.2">
      <c r="A11" s="4" t="s">
        <v>9</v>
      </c>
      <c r="B11" s="29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2</v>
      </c>
      <c r="L11" s="44" t="s">
        <v>9</v>
      </c>
      <c r="M11" s="44"/>
      <c r="N11" s="33">
        <f t="shared" si="0"/>
        <v>94.7</v>
      </c>
      <c r="O11" s="33">
        <f t="shared" si="1"/>
        <v>100</v>
      </c>
      <c r="P11" s="33">
        <f t="shared" si="2"/>
        <v>97.35</v>
      </c>
      <c r="Q11" s="33">
        <f t="shared" si="3"/>
        <v>87</v>
      </c>
      <c r="R11" s="33">
        <f t="shared" si="4"/>
        <v>90.909090909090907</v>
      </c>
      <c r="S11" s="33">
        <f t="shared" si="5"/>
        <v>78.5</v>
      </c>
      <c r="T11" s="33">
        <f t="shared" si="6"/>
        <v>75</v>
      </c>
      <c r="U11" s="34">
        <f t="shared" si="7"/>
        <v>0</v>
      </c>
      <c r="V11" s="35">
        <f t="shared" si="8"/>
        <v>90.070454545454552</v>
      </c>
      <c r="W11" s="33">
        <v>18.7</v>
      </c>
      <c r="X11" s="36">
        <v>20</v>
      </c>
      <c r="Y11" s="36">
        <v>56</v>
      </c>
      <c r="Z11" s="37">
        <f t="shared" si="9"/>
        <v>94.7</v>
      </c>
      <c r="AA11" s="36">
        <v>30</v>
      </c>
      <c r="AB11" s="36">
        <v>70</v>
      </c>
      <c r="AC11" s="33"/>
      <c r="AD11" s="37">
        <f t="shared" si="10"/>
        <v>100</v>
      </c>
      <c r="AE11" s="36"/>
      <c r="AF11" s="36"/>
      <c r="AG11" s="36"/>
      <c r="AH11" s="37"/>
      <c r="AI11" s="55">
        <v>100</v>
      </c>
      <c r="AJ11" s="79">
        <v>100</v>
      </c>
      <c r="AK11" s="79">
        <v>100</v>
      </c>
      <c r="AL11" s="79">
        <v>100</v>
      </c>
      <c r="AM11" s="79">
        <v>100</v>
      </c>
      <c r="AN11" s="79">
        <v>83</v>
      </c>
      <c r="AO11" s="79">
        <v>100</v>
      </c>
      <c r="AP11" s="79">
        <v>100</v>
      </c>
      <c r="AQ11" s="79">
        <v>0</v>
      </c>
      <c r="AR11" s="38"/>
      <c r="AS11" s="38"/>
      <c r="AT11" s="37">
        <f t="shared" si="11"/>
        <v>87</v>
      </c>
      <c r="AU11" s="38">
        <v>100</v>
      </c>
      <c r="AV11" s="38">
        <v>100</v>
      </c>
      <c r="AW11" s="38">
        <v>100</v>
      </c>
      <c r="AX11" s="38">
        <v>100</v>
      </c>
      <c r="AY11" s="38">
        <v>100</v>
      </c>
      <c r="AZ11" s="38">
        <v>100</v>
      </c>
      <c r="BA11" s="38">
        <v>0</v>
      </c>
      <c r="BB11" s="38">
        <v>100</v>
      </c>
      <c r="BC11" s="38">
        <v>100</v>
      </c>
      <c r="BD11" s="38">
        <v>100</v>
      </c>
      <c r="BE11" s="38">
        <v>100</v>
      </c>
      <c r="BF11" s="37">
        <f>AVERAGE(AU11:BE11)</f>
        <v>90.909090909090907</v>
      </c>
      <c r="BG11" s="41">
        <v>100</v>
      </c>
      <c r="BH11" s="41">
        <v>90</v>
      </c>
      <c r="BI11" s="41">
        <v>100</v>
      </c>
      <c r="BJ11" s="41">
        <v>70</v>
      </c>
      <c r="BK11" s="41">
        <v>95</v>
      </c>
      <c r="BL11" s="41">
        <v>0</v>
      </c>
      <c r="BM11" s="41">
        <v>100</v>
      </c>
      <c r="BN11" s="41">
        <v>30</v>
      </c>
      <c r="BO11" s="41">
        <v>100</v>
      </c>
      <c r="BP11" s="41">
        <v>100</v>
      </c>
      <c r="BQ11" s="37">
        <f t="shared" si="12"/>
        <v>78.5</v>
      </c>
      <c r="BR11" s="42">
        <v>100</v>
      </c>
      <c r="BS11" s="42">
        <v>100</v>
      </c>
      <c r="BT11" s="42">
        <v>100</v>
      </c>
      <c r="BU11" s="38">
        <v>0</v>
      </c>
      <c r="BV11" s="38">
        <v>100</v>
      </c>
      <c r="BW11" s="38">
        <v>0</v>
      </c>
      <c r="BX11" s="38">
        <v>100</v>
      </c>
      <c r="BY11" s="38">
        <v>100</v>
      </c>
      <c r="BZ11" s="38"/>
      <c r="CA11" s="38"/>
      <c r="CB11" s="37">
        <f t="shared" si="13"/>
        <v>75</v>
      </c>
    </row>
    <row r="12" spans="1:80" ht="15.75" customHeight="1" x14ac:dyDescent="0.2">
      <c r="A12" s="4" t="s">
        <v>9</v>
      </c>
      <c r="B12" s="29" t="s">
        <v>9</v>
      </c>
      <c r="C12" s="30"/>
      <c r="D12" s="109" t="s">
        <v>9</v>
      </c>
      <c r="E12" s="32" t="s">
        <v>9</v>
      </c>
      <c r="F12" s="32" t="s">
        <v>9</v>
      </c>
      <c r="G12" s="32" t="s">
        <v>9</v>
      </c>
      <c r="H12" s="32" t="s">
        <v>9</v>
      </c>
      <c r="I12" s="32" t="s">
        <v>9</v>
      </c>
      <c r="J12" s="32" t="s">
        <v>9</v>
      </c>
      <c r="K12" s="32">
        <v>1</v>
      </c>
      <c r="L12" s="32" t="s">
        <v>9</v>
      </c>
      <c r="M12" s="32"/>
      <c r="N12" s="33">
        <f t="shared" si="0"/>
        <v>100</v>
      </c>
      <c r="O12" s="33">
        <f t="shared" si="1"/>
        <v>100</v>
      </c>
      <c r="P12" s="33">
        <f t="shared" si="2"/>
        <v>100</v>
      </c>
      <c r="Q12" s="33">
        <f t="shared" si="3"/>
        <v>78.333333333333329</v>
      </c>
      <c r="R12" s="33">
        <f t="shared" si="4"/>
        <v>66.666666666666671</v>
      </c>
      <c r="S12" s="33">
        <f t="shared" si="5"/>
        <v>93.571428571428569</v>
      </c>
      <c r="T12" s="33">
        <f t="shared" si="6"/>
        <v>100</v>
      </c>
      <c r="U12" s="34">
        <f t="shared" si="7"/>
        <v>0</v>
      </c>
      <c r="V12" s="35">
        <f t="shared" si="8"/>
        <v>92.714285714285722</v>
      </c>
      <c r="W12" s="33">
        <v>20</v>
      </c>
      <c r="X12" s="36">
        <v>20</v>
      </c>
      <c r="Y12" s="36">
        <v>60</v>
      </c>
      <c r="Z12" s="37">
        <f t="shared" si="9"/>
        <v>100</v>
      </c>
      <c r="AA12" s="36">
        <v>30</v>
      </c>
      <c r="AB12" s="36">
        <v>70</v>
      </c>
      <c r="AC12" s="33"/>
      <c r="AD12" s="37">
        <f t="shared" si="10"/>
        <v>100</v>
      </c>
      <c r="AE12" s="36"/>
      <c r="AF12" s="36"/>
      <c r="AG12" s="36"/>
      <c r="AH12" s="37"/>
      <c r="AI12" s="56"/>
      <c r="AJ12" s="81"/>
      <c r="AK12" s="81"/>
      <c r="AL12" s="79">
        <v>100</v>
      </c>
      <c r="AM12" s="79">
        <v>90</v>
      </c>
      <c r="AN12" s="79">
        <v>80</v>
      </c>
      <c r="AO12" s="79">
        <v>100</v>
      </c>
      <c r="AP12" s="81">
        <v>0</v>
      </c>
      <c r="AQ12" s="79">
        <v>100</v>
      </c>
      <c r="AR12" s="38"/>
      <c r="AS12" s="38"/>
      <c r="AT12" s="37">
        <f>AVERAGE(AL12:AQ12)</f>
        <v>78.333333333333329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100</v>
      </c>
      <c r="BA12" s="38">
        <v>0</v>
      </c>
      <c r="BB12" s="38">
        <v>0</v>
      </c>
      <c r="BC12" s="38">
        <v>100</v>
      </c>
      <c r="BD12" s="38">
        <v>100</v>
      </c>
      <c r="BE12" s="38">
        <v>100</v>
      </c>
      <c r="BF12" s="37">
        <f>AVERAGE(AZ12:BE12)</f>
        <v>66.666666666666671</v>
      </c>
      <c r="BG12" s="56"/>
      <c r="BH12" s="56"/>
      <c r="BI12" s="56"/>
      <c r="BJ12" s="41">
        <v>100</v>
      </c>
      <c r="BK12" s="41">
        <v>95</v>
      </c>
      <c r="BL12" s="41">
        <v>90</v>
      </c>
      <c r="BM12" s="41">
        <v>100</v>
      </c>
      <c r="BN12" s="41">
        <v>70</v>
      </c>
      <c r="BO12" s="41">
        <v>100</v>
      </c>
      <c r="BP12" s="41">
        <v>100</v>
      </c>
      <c r="BQ12" s="37">
        <f t="shared" si="12"/>
        <v>93.571428571428569</v>
      </c>
      <c r="BR12" s="42">
        <v>0</v>
      </c>
      <c r="BS12" s="42">
        <v>0</v>
      </c>
      <c r="BT12" s="42">
        <v>100</v>
      </c>
      <c r="BU12" s="38">
        <v>100</v>
      </c>
      <c r="BV12" s="38">
        <v>100</v>
      </c>
      <c r="BW12" s="38">
        <v>100</v>
      </c>
      <c r="BX12" s="38">
        <v>100</v>
      </c>
      <c r="BY12" s="38">
        <v>100</v>
      </c>
      <c r="BZ12" s="38"/>
      <c r="CA12" s="38"/>
      <c r="CB12" s="37">
        <f>AVERAGE(BT12:BY12)</f>
        <v>100</v>
      </c>
    </row>
    <row r="13" spans="1:80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2</v>
      </c>
      <c r="L13" s="44" t="s">
        <v>9</v>
      </c>
      <c r="M13" s="44"/>
      <c r="N13" s="33">
        <f t="shared" si="0"/>
        <v>52.56</v>
      </c>
      <c r="O13" s="33">
        <f t="shared" si="1"/>
        <v>100</v>
      </c>
      <c r="P13" s="33">
        <f t="shared" si="2"/>
        <v>76.28</v>
      </c>
      <c r="Q13" s="33">
        <f t="shared" si="3"/>
        <v>64.777777777777771</v>
      </c>
      <c r="R13" s="33">
        <f t="shared" si="4"/>
        <v>60</v>
      </c>
      <c r="S13" s="33">
        <f t="shared" si="5"/>
        <v>88</v>
      </c>
      <c r="T13" s="33">
        <f t="shared" si="6"/>
        <v>62.5</v>
      </c>
      <c r="U13" s="34">
        <f t="shared" si="7"/>
        <v>0</v>
      </c>
      <c r="V13" s="35">
        <f t="shared" si="8"/>
        <v>74.820555555555558</v>
      </c>
      <c r="W13" s="33">
        <v>19.559999999999999</v>
      </c>
      <c r="X13" s="36">
        <v>19</v>
      </c>
      <c r="Y13" s="36">
        <v>14</v>
      </c>
      <c r="Z13" s="37">
        <f t="shared" si="9"/>
        <v>52.56</v>
      </c>
      <c r="AA13" s="36">
        <v>30</v>
      </c>
      <c r="AB13" s="36">
        <v>70</v>
      </c>
      <c r="AC13" s="33"/>
      <c r="AD13" s="37">
        <f t="shared" si="10"/>
        <v>100</v>
      </c>
      <c r="AE13" s="36"/>
      <c r="AF13" s="36"/>
      <c r="AG13" s="36"/>
      <c r="AH13" s="37"/>
      <c r="AI13" s="55">
        <v>100</v>
      </c>
      <c r="AJ13" s="79">
        <v>60</v>
      </c>
      <c r="AK13" s="79">
        <v>0</v>
      </c>
      <c r="AL13" s="79">
        <v>100</v>
      </c>
      <c r="AM13" s="79">
        <v>90</v>
      </c>
      <c r="AN13" s="79">
        <v>33</v>
      </c>
      <c r="AO13" s="79">
        <v>100</v>
      </c>
      <c r="AP13" s="79">
        <v>100</v>
      </c>
      <c r="AQ13" s="81">
        <v>0</v>
      </c>
      <c r="AR13" s="38"/>
      <c r="AS13" s="38"/>
      <c r="AT13" s="37">
        <f t="shared" ref="AT13:AT18" si="14">AVERAGE(AI13:AQ13)</f>
        <v>64.777777777777771</v>
      </c>
      <c r="AU13" s="38">
        <v>100</v>
      </c>
      <c r="AV13" s="38">
        <v>0</v>
      </c>
      <c r="AW13" s="38">
        <v>100</v>
      </c>
      <c r="AX13" s="38">
        <v>100</v>
      </c>
      <c r="AY13" s="38">
        <v>100</v>
      </c>
      <c r="AZ13" s="38">
        <v>100</v>
      </c>
      <c r="BA13" s="38">
        <v>0</v>
      </c>
      <c r="BB13" s="38">
        <v>0</v>
      </c>
      <c r="BC13" s="38">
        <v>0</v>
      </c>
      <c r="BD13" s="38">
        <v>100</v>
      </c>
      <c r="BE13" s="38"/>
      <c r="BF13" s="37">
        <f>AVERAGE(AU13:BD13)</f>
        <v>60</v>
      </c>
      <c r="BG13" s="41">
        <v>100</v>
      </c>
      <c r="BH13" s="41">
        <v>90</v>
      </c>
      <c r="BI13" s="41">
        <v>100</v>
      </c>
      <c r="BJ13" s="41">
        <v>90</v>
      </c>
      <c r="BK13" s="41">
        <v>90</v>
      </c>
      <c r="BL13" s="41">
        <v>70</v>
      </c>
      <c r="BM13" s="41">
        <v>100</v>
      </c>
      <c r="BN13" s="41">
        <v>45</v>
      </c>
      <c r="BO13" s="41">
        <v>100</v>
      </c>
      <c r="BP13" s="41">
        <v>95</v>
      </c>
      <c r="BQ13" s="37">
        <f t="shared" si="12"/>
        <v>88</v>
      </c>
      <c r="BR13" s="42">
        <v>100</v>
      </c>
      <c r="BS13" s="42">
        <v>100</v>
      </c>
      <c r="BT13" s="42">
        <v>0</v>
      </c>
      <c r="BU13" s="38">
        <v>100</v>
      </c>
      <c r="BV13" s="38">
        <v>0</v>
      </c>
      <c r="BW13" s="38">
        <v>100</v>
      </c>
      <c r="BX13" s="38">
        <v>0</v>
      </c>
      <c r="BY13" s="38">
        <v>100</v>
      </c>
      <c r="BZ13" s="38"/>
      <c r="CA13" s="38"/>
      <c r="CB13" s="37">
        <f t="shared" ref="CB13:CB36" si="15">AVERAGE(BR13:CA13)</f>
        <v>62.5</v>
      </c>
    </row>
    <row r="14" spans="1:80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2</v>
      </c>
      <c r="L14" s="44" t="s">
        <v>9</v>
      </c>
      <c r="M14" s="44"/>
      <c r="N14" s="33">
        <f t="shared" si="0"/>
        <v>88.66</v>
      </c>
      <c r="O14" s="33">
        <f t="shared" si="1"/>
        <v>44</v>
      </c>
      <c r="P14" s="33">
        <f t="shared" si="2"/>
        <v>66.33</v>
      </c>
      <c r="Q14" s="33">
        <f t="shared" si="3"/>
        <v>61.111111111111114</v>
      </c>
      <c r="R14" s="33">
        <f t="shared" si="4"/>
        <v>100</v>
      </c>
      <c r="S14" s="33">
        <f t="shared" si="5"/>
        <v>69.5</v>
      </c>
      <c r="T14" s="33">
        <f t="shared" si="6"/>
        <v>100</v>
      </c>
      <c r="U14" s="34">
        <f t="shared" si="7"/>
        <v>0</v>
      </c>
      <c r="V14" s="35">
        <f t="shared" si="8"/>
        <v>69.287222222222226</v>
      </c>
      <c r="W14" s="33">
        <v>15.66</v>
      </c>
      <c r="X14" s="36">
        <v>20</v>
      </c>
      <c r="Y14" s="36">
        <v>53</v>
      </c>
      <c r="Z14" s="37">
        <f t="shared" si="9"/>
        <v>88.66</v>
      </c>
      <c r="AA14" s="36">
        <v>19</v>
      </c>
      <c r="AB14" s="36">
        <v>25</v>
      </c>
      <c r="AC14" s="33"/>
      <c r="AD14" s="37">
        <f t="shared" si="10"/>
        <v>44</v>
      </c>
      <c r="AE14" s="36"/>
      <c r="AF14" s="36"/>
      <c r="AG14" s="36"/>
      <c r="AH14" s="37"/>
      <c r="AI14" s="55">
        <v>50</v>
      </c>
      <c r="AJ14" s="79">
        <v>100</v>
      </c>
      <c r="AK14" s="79">
        <v>0</v>
      </c>
      <c r="AL14" s="79">
        <v>0</v>
      </c>
      <c r="AM14" s="79">
        <v>100</v>
      </c>
      <c r="AN14" s="79">
        <v>100</v>
      </c>
      <c r="AO14" s="79">
        <v>100</v>
      </c>
      <c r="AP14" s="79">
        <v>100</v>
      </c>
      <c r="AQ14" s="79">
        <v>0</v>
      </c>
      <c r="AR14" s="38"/>
      <c r="AS14" s="38"/>
      <c r="AT14" s="37">
        <f t="shared" si="14"/>
        <v>61.111111111111114</v>
      </c>
      <c r="AU14" s="38">
        <v>100</v>
      </c>
      <c r="AV14" s="38">
        <v>100</v>
      </c>
      <c r="AW14" s="38">
        <v>100</v>
      </c>
      <c r="AX14" s="38">
        <v>100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7">
        <f>AVERAGE(AU14:BD14)</f>
        <v>100</v>
      </c>
      <c r="BG14" s="41">
        <v>100</v>
      </c>
      <c r="BH14" s="41">
        <v>90</v>
      </c>
      <c r="BI14" s="41">
        <v>100</v>
      </c>
      <c r="BJ14" s="41">
        <v>100</v>
      </c>
      <c r="BK14" s="41">
        <v>100</v>
      </c>
      <c r="BL14" s="41">
        <v>0</v>
      </c>
      <c r="BM14" s="41">
        <v>90</v>
      </c>
      <c r="BN14" s="41">
        <v>20</v>
      </c>
      <c r="BO14" s="41">
        <v>95</v>
      </c>
      <c r="BP14" s="41">
        <v>0</v>
      </c>
      <c r="BQ14" s="37">
        <f t="shared" si="12"/>
        <v>69.5</v>
      </c>
      <c r="BR14" s="42">
        <v>100</v>
      </c>
      <c r="BS14" s="42">
        <v>100</v>
      </c>
      <c r="BT14" s="42">
        <v>100</v>
      </c>
      <c r="BU14" s="38">
        <v>100</v>
      </c>
      <c r="BV14" s="38">
        <v>100</v>
      </c>
      <c r="BW14" s="38">
        <v>100</v>
      </c>
      <c r="BX14" s="38">
        <v>100</v>
      </c>
      <c r="BY14" s="38">
        <v>100</v>
      </c>
      <c r="BZ14" s="38"/>
      <c r="CA14" s="38"/>
      <c r="CB14" s="37">
        <f t="shared" si="15"/>
        <v>100</v>
      </c>
    </row>
    <row r="15" spans="1:80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2</v>
      </c>
      <c r="L15" s="44" t="s">
        <v>9</v>
      </c>
      <c r="M15" s="44"/>
      <c r="N15" s="33">
        <f t="shared" si="0"/>
        <v>75.66</v>
      </c>
      <c r="O15" s="33">
        <f t="shared" si="1"/>
        <v>0</v>
      </c>
      <c r="P15" s="33">
        <f t="shared" si="2"/>
        <v>70.33</v>
      </c>
      <c r="Q15" s="33">
        <f t="shared" si="3"/>
        <v>42.555555555555557</v>
      </c>
      <c r="R15" s="33">
        <f t="shared" si="4"/>
        <v>30</v>
      </c>
      <c r="S15" s="33">
        <f t="shared" si="5"/>
        <v>56</v>
      </c>
      <c r="T15" s="33">
        <f t="shared" si="6"/>
        <v>37.5</v>
      </c>
      <c r="U15" s="34">
        <f t="shared" si="7"/>
        <v>65</v>
      </c>
      <c r="V15" s="35">
        <f t="shared" si="8"/>
        <v>58.251111111111115</v>
      </c>
      <c r="W15" s="33">
        <v>15.66</v>
      </c>
      <c r="X15" s="36">
        <v>18</v>
      </c>
      <c r="Y15" s="36">
        <v>42</v>
      </c>
      <c r="Z15" s="37">
        <f t="shared" si="9"/>
        <v>75.66</v>
      </c>
      <c r="AA15" s="36">
        <v>0</v>
      </c>
      <c r="AB15" s="36">
        <v>0</v>
      </c>
      <c r="AC15" s="33"/>
      <c r="AD15" s="37">
        <f t="shared" si="10"/>
        <v>0</v>
      </c>
      <c r="AE15" s="36"/>
      <c r="AF15" s="36"/>
      <c r="AG15" s="36"/>
      <c r="AH15" s="37">
        <v>65</v>
      </c>
      <c r="AI15" s="55">
        <v>50</v>
      </c>
      <c r="AJ15" s="79">
        <v>100</v>
      </c>
      <c r="AK15" s="79">
        <v>100</v>
      </c>
      <c r="AL15" s="79">
        <v>0</v>
      </c>
      <c r="AM15" s="79">
        <v>100</v>
      </c>
      <c r="AN15" s="79">
        <v>33</v>
      </c>
      <c r="AO15" s="81">
        <v>0</v>
      </c>
      <c r="AP15" s="81">
        <v>0</v>
      </c>
      <c r="AQ15" s="79">
        <v>0</v>
      </c>
      <c r="AR15" s="38"/>
      <c r="AS15" s="38"/>
      <c r="AT15" s="37">
        <f t="shared" si="14"/>
        <v>42.555555555555557</v>
      </c>
      <c r="AU15" s="38">
        <v>100</v>
      </c>
      <c r="AV15" s="38">
        <v>0</v>
      </c>
      <c r="AW15" s="38">
        <v>100</v>
      </c>
      <c r="AX15" s="38">
        <v>0</v>
      </c>
      <c r="AY15" s="38">
        <v>100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/>
      <c r="BF15" s="37">
        <f>AVERAGE(AU15:BD15)</f>
        <v>30</v>
      </c>
      <c r="BG15" s="41">
        <v>90</v>
      </c>
      <c r="BH15" s="41">
        <v>80</v>
      </c>
      <c r="BI15" s="41">
        <v>100</v>
      </c>
      <c r="BJ15" s="41">
        <v>100</v>
      </c>
      <c r="BK15" s="41">
        <v>100</v>
      </c>
      <c r="BL15" s="41">
        <v>90</v>
      </c>
      <c r="BM15" s="41">
        <v>0</v>
      </c>
      <c r="BN15" s="41">
        <v>0</v>
      </c>
      <c r="BO15" s="41">
        <v>0</v>
      </c>
      <c r="BP15" s="41">
        <v>0</v>
      </c>
      <c r="BQ15" s="37">
        <f t="shared" si="12"/>
        <v>56</v>
      </c>
      <c r="BR15" s="42">
        <v>0</v>
      </c>
      <c r="BS15" s="42">
        <v>100</v>
      </c>
      <c r="BT15" s="42">
        <v>100</v>
      </c>
      <c r="BU15" s="38">
        <v>100</v>
      </c>
      <c r="BV15" s="38">
        <v>0</v>
      </c>
      <c r="BW15" s="38">
        <v>0</v>
      </c>
      <c r="BX15" s="38">
        <v>0</v>
      </c>
      <c r="BY15" s="38">
        <v>0</v>
      </c>
      <c r="BZ15" s="38"/>
      <c r="CA15" s="38"/>
      <c r="CB15" s="37">
        <f t="shared" si="15"/>
        <v>37.5</v>
      </c>
    </row>
    <row r="16" spans="1:80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2</v>
      </c>
      <c r="L16" s="44" t="s">
        <v>9</v>
      </c>
      <c r="M16" s="44">
        <v>257</v>
      </c>
      <c r="N16" s="33">
        <f t="shared" si="0"/>
        <v>100</v>
      </c>
      <c r="O16" s="33">
        <f t="shared" si="1"/>
        <v>100</v>
      </c>
      <c r="P16" s="33">
        <f t="shared" si="2"/>
        <v>100</v>
      </c>
      <c r="Q16" s="33">
        <f t="shared" si="3"/>
        <v>82.222222222222229</v>
      </c>
      <c r="R16" s="33">
        <f t="shared" si="4"/>
        <v>90</v>
      </c>
      <c r="S16" s="33">
        <f t="shared" si="5"/>
        <v>92</v>
      </c>
      <c r="T16" s="33">
        <f t="shared" si="6"/>
        <v>100</v>
      </c>
      <c r="U16" s="34">
        <f t="shared" si="7"/>
        <v>0</v>
      </c>
      <c r="V16" s="35">
        <f t="shared" si="8"/>
        <v>94.344444444444449</v>
      </c>
      <c r="W16" s="33">
        <v>20</v>
      </c>
      <c r="X16" s="36">
        <v>20</v>
      </c>
      <c r="Y16" s="36">
        <v>60</v>
      </c>
      <c r="Z16" s="37">
        <f t="shared" si="9"/>
        <v>100</v>
      </c>
      <c r="AA16" s="36">
        <v>30</v>
      </c>
      <c r="AB16" s="36">
        <v>70</v>
      </c>
      <c r="AC16" s="33"/>
      <c r="AD16" s="37">
        <f t="shared" si="10"/>
        <v>100</v>
      </c>
      <c r="AE16" s="36"/>
      <c r="AF16" s="36"/>
      <c r="AG16" s="36"/>
      <c r="AH16" s="37"/>
      <c r="AI16" s="55">
        <v>100</v>
      </c>
      <c r="AJ16" s="79">
        <v>100</v>
      </c>
      <c r="AK16" s="79">
        <v>100</v>
      </c>
      <c r="AL16" s="79">
        <v>50</v>
      </c>
      <c r="AM16" s="79">
        <v>90</v>
      </c>
      <c r="AN16" s="79">
        <v>100</v>
      </c>
      <c r="AO16" s="79">
        <v>100</v>
      </c>
      <c r="AP16" s="79">
        <v>100</v>
      </c>
      <c r="AQ16" s="81">
        <v>0</v>
      </c>
      <c r="AR16" s="38"/>
      <c r="AS16" s="38"/>
      <c r="AT16" s="37">
        <f t="shared" si="14"/>
        <v>82.222222222222229</v>
      </c>
      <c r="AU16" s="38">
        <v>100</v>
      </c>
      <c r="AV16" s="38">
        <v>0</v>
      </c>
      <c r="AW16" s="38">
        <v>100</v>
      </c>
      <c r="AX16" s="38">
        <v>100</v>
      </c>
      <c r="AY16" s="38">
        <v>100</v>
      </c>
      <c r="AZ16" s="38">
        <v>100</v>
      </c>
      <c r="BA16" s="38">
        <v>100</v>
      </c>
      <c r="BB16" s="38">
        <v>100</v>
      </c>
      <c r="BC16" s="38">
        <v>100</v>
      </c>
      <c r="BD16" s="38">
        <v>100</v>
      </c>
      <c r="BE16" s="38"/>
      <c r="BF16" s="37">
        <f>AVERAGE(AU16:BD16)</f>
        <v>90</v>
      </c>
      <c r="BG16" s="41">
        <v>100</v>
      </c>
      <c r="BH16" s="41">
        <v>90</v>
      </c>
      <c r="BI16" s="41">
        <v>100</v>
      </c>
      <c r="BJ16" s="41">
        <v>100</v>
      </c>
      <c r="BK16" s="41">
        <v>100</v>
      </c>
      <c r="BL16" s="41">
        <v>100</v>
      </c>
      <c r="BM16" s="41">
        <v>100</v>
      </c>
      <c r="BN16" s="41">
        <v>30</v>
      </c>
      <c r="BO16" s="41">
        <v>100</v>
      </c>
      <c r="BP16" s="41">
        <v>100</v>
      </c>
      <c r="BQ16" s="37">
        <f t="shared" si="12"/>
        <v>92</v>
      </c>
      <c r="BR16" s="42">
        <v>100</v>
      </c>
      <c r="BS16" s="42">
        <v>100</v>
      </c>
      <c r="BT16" s="42">
        <v>100</v>
      </c>
      <c r="BU16" s="38">
        <v>100</v>
      </c>
      <c r="BV16" s="38">
        <v>100</v>
      </c>
      <c r="BW16" s="38">
        <v>100</v>
      </c>
      <c r="BX16" s="38">
        <v>100</v>
      </c>
      <c r="BY16" s="38">
        <v>100</v>
      </c>
      <c r="BZ16" s="38"/>
      <c r="CA16" s="38"/>
      <c r="CB16" s="37">
        <f t="shared" si="15"/>
        <v>100</v>
      </c>
    </row>
    <row r="17" spans="1:80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2</v>
      </c>
      <c r="L17" s="44" t="s">
        <v>9</v>
      </c>
      <c r="M17" s="44">
        <v>465</v>
      </c>
      <c r="N17" s="33">
        <f t="shared" si="0"/>
        <v>94.4</v>
      </c>
      <c r="O17" s="33">
        <f t="shared" si="1"/>
        <v>100</v>
      </c>
      <c r="P17" s="33">
        <f t="shared" si="2"/>
        <v>97.2</v>
      </c>
      <c r="Q17" s="33">
        <f t="shared" si="3"/>
        <v>100</v>
      </c>
      <c r="R17" s="33">
        <f t="shared" si="4"/>
        <v>90.909090909090907</v>
      </c>
      <c r="S17" s="33">
        <f t="shared" si="5"/>
        <v>99</v>
      </c>
      <c r="T17" s="33">
        <f t="shared" si="6"/>
        <v>87.5</v>
      </c>
      <c r="U17" s="34">
        <f t="shared" si="7"/>
        <v>0</v>
      </c>
      <c r="V17" s="35">
        <f t="shared" si="8"/>
        <v>97.320454545454538</v>
      </c>
      <c r="W17" s="33">
        <v>17.399999999999999</v>
      </c>
      <c r="X17" s="36">
        <v>17</v>
      </c>
      <c r="Y17" s="36">
        <v>60</v>
      </c>
      <c r="Z17" s="37">
        <f t="shared" si="9"/>
        <v>94.4</v>
      </c>
      <c r="AA17" s="36">
        <v>30</v>
      </c>
      <c r="AB17" s="36">
        <v>70</v>
      </c>
      <c r="AC17" s="33"/>
      <c r="AD17" s="37">
        <f t="shared" si="10"/>
        <v>100</v>
      </c>
      <c r="AE17" s="36"/>
      <c r="AF17" s="36"/>
      <c r="AG17" s="36"/>
      <c r="AH17" s="37"/>
      <c r="AI17" s="55">
        <v>100</v>
      </c>
      <c r="AJ17" s="79">
        <v>100</v>
      </c>
      <c r="AK17" s="79">
        <v>100</v>
      </c>
      <c r="AL17" s="79">
        <v>100</v>
      </c>
      <c r="AM17" s="79">
        <v>100</v>
      </c>
      <c r="AN17" s="79">
        <v>100</v>
      </c>
      <c r="AO17" s="79">
        <v>100</v>
      </c>
      <c r="AP17" s="79">
        <v>100</v>
      </c>
      <c r="AQ17" s="79">
        <v>100</v>
      </c>
      <c r="AR17" s="38"/>
      <c r="AS17" s="38"/>
      <c r="AT17" s="37">
        <f t="shared" si="14"/>
        <v>100</v>
      </c>
      <c r="AU17" s="38">
        <v>100</v>
      </c>
      <c r="AV17" s="38">
        <v>0</v>
      </c>
      <c r="AW17" s="38">
        <v>100</v>
      </c>
      <c r="AX17" s="38">
        <v>100</v>
      </c>
      <c r="AY17" s="38">
        <v>100</v>
      </c>
      <c r="AZ17" s="38">
        <v>100</v>
      </c>
      <c r="BA17" s="38">
        <v>100</v>
      </c>
      <c r="BB17" s="38">
        <v>100</v>
      </c>
      <c r="BC17" s="38">
        <v>100</v>
      </c>
      <c r="BD17" s="38">
        <v>100</v>
      </c>
      <c r="BE17" s="38">
        <v>100</v>
      </c>
      <c r="BF17" s="37">
        <f>AVERAGE(AU17:BE17)</f>
        <v>90.909090909090907</v>
      </c>
      <c r="BG17" s="41">
        <v>100</v>
      </c>
      <c r="BH17" s="41">
        <v>100</v>
      </c>
      <c r="BI17" s="41">
        <v>100</v>
      </c>
      <c r="BJ17" s="41">
        <v>100</v>
      </c>
      <c r="BK17" s="41">
        <v>100</v>
      </c>
      <c r="BL17" s="41">
        <v>100</v>
      </c>
      <c r="BM17" s="41">
        <v>100</v>
      </c>
      <c r="BN17" s="41">
        <v>95</v>
      </c>
      <c r="BO17" s="41">
        <v>100</v>
      </c>
      <c r="BP17" s="41">
        <v>95</v>
      </c>
      <c r="BQ17" s="37">
        <f t="shared" si="12"/>
        <v>99</v>
      </c>
      <c r="BR17" s="42">
        <v>100</v>
      </c>
      <c r="BS17" s="42">
        <v>100</v>
      </c>
      <c r="BT17" s="42">
        <v>100</v>
      </c>
      <c r="BU17" s="38">
        <v>100</v>
      </c>
      <c r="BV17" s="38">
        <v>0</v>
      </c>
      <c r="BW17" s="38">
        <v>100</v>
      </c>
      <c r="BX17" s="38">
        <v>100</v>
      </c>
      <c r="BY17" s="38">
        <v>100</v>
      </c>
      <c r="BZ17" s="38"/>
      <c r="CA17" s="38"/>
      <c r="CB17" s="37">
        <f t="shared" si="15"/>
        <v>87.5</v>
      </c>
    </row>
    <row r="18" spans="1:80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2</v>
      </c>
      <c r="L18" s="44" t="s">
        <v>9</v>
      </c>
      <c r="M18" s="44">
        <v>36</v>
      </c>
      <c r="N18" s="33">
        <f t="shared" si="0"/>
        <v>82.14</v>
      </c>
      <c r="O18" s="33">
        <f t="shared" si="1"/>
        <v>100</v>
      </c>
      <c r="P18" s="33">
        <f t="shared" si="2"/>
        <v>91.07</v>
      </c>
      <c r="Q18" s="33">
        <f t="shared" si="3"/>
        <v>72.666666666666671</v>
      </c>
      <c r="R18" s="33">
        <f t="shared" si="4"/>
        <v>90.909090909090907</v>
      </c>
      <c r="S18" s="33">
        <f t="shared" si="5"/>
        <v>77.5</v>
      </c>
      <c r="T18" s="33">
        <f t="shared" si="6"/>
        <v>100</v>
      </c>
      <c r="U18" s="34">
        <f t="shared" si="7"/>
        <v>0</v>
      </c>
      <c r="V18" s="35">
        <f t="shared" si="8"/>
        <v>85.113787878787875</v>
      </c>
      <c r="W18" s="33">
        <v>19.14</v>
      </c>
      <c r="X18" s="36">
        <v>14</v>
      </c>
      <c r="Y18" s="36">
        <v>49</v>
      </c>
      <c r="Z18" s="37">
        <f t="shared" si="9"/>
        <v>82.14</v>
      </c>
      <c r="AA18" s="36">
        <v>30</v>
      </c>
      <c r="AB18" s="36">
        <v>70</v>
      </c>
      <c r="AC18" s="33"/>
      <c r="AD18" s="37">
        <f t="shared" si="10"/>
        <v>100</v>
      </c>
      <c r="AE18" s="36"/>
      <c r="AF18" s="36"/>
      <c r="AG18" s="36"/>
      <c r="AH18" s="37"/>
      <c r="AI18" s="55">
        <v>50</v>
      </c>
      <c r="AJ18" s="79">
        <v>80</v>
      </c>
      <c r="AK18" s="79">
        <v>100</v>
      </c>
      <c r="AL18" s="79">
        <v>67</v>
      </c>
      <c r="AM18" s="79">
        <v>90</v>
      </c>
      <c r="AN18" s="79">
        <v>67</v>
      </c>
      <c r="AO18" s="79">
        <v>100</v>
      </c>
      <c r="AP18" s="79">
        <v>100</v>
      </c>
      <c r="AQ18" s="79">
        <v>0</v>
      </c>
      <c r="AR18" s="38"/>
      <c r="AS18" s="38"/>
      <c r="AT18" s="37">
        <f t="shared" si="14"/>
        <v>72.666666666666671</v>
      </c>
      <c r="AU18" s="38">
        <v>100</v>
      </c>
      <c r="AV18" s="38">
        <v>100</v>
      </c>
      <c r="AW18" s="38">
        <v>100</v>
      </c>
      <c r="AX18" s="38">
        <v>0</v>
      </c>
      <c r="AY18" s="38">
        <v>100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>
        <v>100</v>
      </c>
      <c r="BF18" s="37">
        <f>AVERAGE(AU18:BE18)</f>
        <v>90.909090909090907</v>
      </c>
      <c r="BG18" s="41">
        <v>100</v>
      </c>
      <c r="BH18" s="41">
        <v>100</v>
      </c>
      <c r="BI18" s="41">
        <v>90</v>
      </c>
      <c r="BJ18" s="41">
        <v>100</v>
      </c>
      <c r="BK18" s="41">
        <v>80</v>
      </c>
      <c r="BL18" s="41">
        <v>60</v>
      </c>
      <c r="BM18" s="41">
        <v>90</v>
      </c>
      <c r="BN18" s="41">
        <v>55</v>
      </c>
      <c r="BO18" s="41">
        <v>100</v>
      </c>
      <c r="BP18" s="41">
        <v>0</v>
      </c>
      <c r="BQ18" s="37">
        <f t="shared" si="12"/>
        <v>77.5</v>
      </c>
      <c r="BR18" s="42">
        <v>100</v>
      </c>
      <c r="BS18" s="42">
        <v>100</v>
      </c>
      <c r="BT18" s="42">
        <v>100</v>
      </c>
      <c r="BU18" s="38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/>
      <c r="CA18" s="38"/>
      <c r="CB18" s="37">
        <f t="shared" si="15"/>
        <v>100</v>
      </c>
    </row>
    <row r="19" spans="1:80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2</v>
      </c>
      <c r="L19" s="44" t="s">
        <v>9</v>
      </c>
      <c r="M19" s="44">
        <v>495</v>
      </c>
      <c r="N19" s="33">
        <f t="shared" si="0"/>
        <v>93.26</v>
      </c>
      <c r="O19" s="33">
        <f t="shared" si="1"/>
        <v>97</v>
      </c>
      <c r="P19" s="33">
        <f t="shared" si="2"/>
        <v>95.13</v>
      </c>
      <c r="Q19" s="33">
        <f t="shared" si="3"/>
        <v>93.375</v>
      </c>
      <c r="R19" s="33">
        <f t="shared" si="4"/>
        <v>70</v>
      </c>
      <c r="S19" s="33">
        <f t="shared" si="5"/>
        <v>75</v>
      </c>
      <c r="T19" s="33">
        <f t="shared" si="6"/>
        <v>87.5</v>
      </c>
      <c r="U19" s="34">
        <f t="shared" si="7"/>
        <v>0</v>
      </c>
      <c r="V19" s="35">
        <f t="shared" si="8"/>
        <v>89.114999999999995</v>
      </c>
      <c r="W19" s="33">
        <v>18.260000000000002</v>
      </c>
      <c r="X19" s="36">
        <v>15</v>
      </c>
      <c r="Y19" s="36">
        <v>60</v>
      </c>
      <c r="Z19" s="37">
        <f t="shared" si="9"/>
        <v>93.26</v>
      </c>
      <c r="AA19" s="36">
        <v>27</v>
      </c>
      <c r="AB19" s="36">
        <v>70</v>
      </c>
      <c r="AC19" s="33"/>
      <c r="AD19" s="37">
        <f t="shared" si="10"/>
        <v>97</v>
      </c>
      <c r="AE19" s="36"/>
      <c r="AF19" s="36"/>
      <c r="AG19" s="36"/>
      <c r="AH19" s="37"/>
      <c r="AI19" s="56">
        <v>0</v>
      </c>
      <c r="AJ19" s="79">
        <v>100</v>
      </c>
      <c r="AK19" s="79">
        <v>100</v>
      </c>
      <c r="AL19" s="79">
        <v>67</v>
      </c>
      <c r="AM19" s="79">
        <v>80</v>
      </c>
      <c r="AN19" s="79">
        <v>100</v>
      </c>
      <c r="AO19" s="79">
        <v>100</v>
      </c>
      <c r="AP19" s="79">
        <v>100</v>
      </c>
      <c r="AQ19" s="79">
        <v>100</v>
      </c>
      <c r="AR19" s="38"/>
      <c r="AS19" s="38"/>
      <c r="AT19" s="37">
        <f>AVERAGE(AJ19:AQ19)</f>
        <v>93.375</v>
      </c>
      <c r="AU19" s="38">
        <v>0</v>
      </c>
      <c r="AV19" s="38">
        <v>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0</v>
      </c>
      <c r="BC19" s="38">
        <v>100</v>
      </c>
      <c r="BD19" s="38">
        <v>100</v>
      </c>
      <c r="BE19" s="38"/>
      <c r="BF19" s="37">
        <f t="shared" ref="BF19:BF28" si="16">AVERAGE(AU19:BD19)</f>
        <v>70</v>
      </c>
      <c r="BG19" s="41">
        <v>0</v>
      </c>
      <c r="BH19" s="41">
        <v>90</v>
      </c>
      <c r="BI19" s="41">
        <v>100</v>
      </c>
      <c r="BJ19" s="41">
        <v>100</v>
      </c>
      <c r="BK19" s="41">
        <v>80</v>
      </c>
      <c r="BL19" s="41">
        <v>80</v>
      </c>
      <c r="BM19" s="41">
        <v>100</v>
      </c>
      <c r="BN19" s="41">
        <v>0</v>
      </c>
      <c r="BO19" s="41">
        <v>100</v>
      </c>
      <c r="BP19" s="41">
        <v>100</v>
      </c>
      <c r="BQ19" s="37">
        <f t="shared" si="12"/>
        <v>75</v>
      </c>
      <c r="BR19" s="42">
        <v>100</v>
      </c>
      <c r="BS19" s="42">
        <v>100</v>
      </c>
      <c r="BT19" s="42">
        <v>100</v>
      </c>
      <c r="BU19" s="38">
        <v>0</v>
      </c>
      <c r="BV19" s="38">
        <v>100</v>
      </c>
      <c r="BW19" s="38">
        <v>100</v>
      </c>
      <c r="BX19" s="38">
        <v>100</v>
      </c>
      <c r="BY19" s="38">
        <v>100</v>
      </c>
      <c r="BZ19" s="38"/>
      <c r="CA19" s="38"/>
      <c r="CB19" s="37">
        <f t="shared" si="15"/>
        <v>87.5</v>
      </c>
    </row>
    <row r="20" spans="1:80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2</v>
      </c>
      <c r="L20" s="44" t="s">
        <v>9</v>
      </c>
      <c r="M20" s="44"/>
      <c r="N20" s="33">
        <f t="shared" si="0"/>
        <v>99.56</v>
      </c>
      <c r="O20" s="33">
        <f t="shared" si="1"/>
        <v>27</v>
      </c>
      <c r="P20" s="33">
        <f t="shared" si="2"/>
        <v>63.28</v>
      </c>
      <c r="Q20" s="33">
        <f t="shared" si="3"/>
        <v>86.666666666666671</v>
      </c>
      <c r="R20" s="33">
        <f t="shared" si="4"/>
        <v>100</v>
      </c>
      <c r="S20" s="33">
        <f t="shared" si="5"/>
        <v>84</v>
      </c>
      <c r="T20" s="33">
        <f t="shared" si="6"/>
        <v>100</v>
      </c>
      <c r="U20" s="34">
        <f t="shared" si="7"/>
        <v>0</v>
      </c>
      <c r="V20" s="35">
        <f t="shared" si="8"/>
        <v>75.773333333333341</v>
      </c>
      <c r="W20" s="33">
        <v>19.559999999999999</v>
      </c>
      <c r="X20" s="36">
        <v>20</v>
      </c>
      <c r="Y20" s="36">
        <v>60</v>
      </c>
      <c r="Z20" s="37">
        <f t="shared" si="9"/>
        <v>99.56</v>
      </c>
      <c r="AA20" s="36">
        <v>27</v>
      </c>
      <c r="AB20" s="36">
        <v>0</v>
      </c>
      <c r="AC20" s="33"/>
      <c r="AD20" s="37">
        <f t="shared" si="10"/>
        <v>27</v>
      </c>
      <c r="AE20" s="36"/>
      <c r="AF20" s="36"/>
      <c r="AG20" s="36"/>
      <c r="AH20" s="37"/>
      <c r="AI20" s="55">
        <v>100</v>
      </c>
      <c r="AJ20" s="79">
        <v>100</v>
      </c>
      <c r="AK20" s="79">
        <v>100</v>
      </c>
      <c r="AL20" s="79">
        <v>0</v>
      </c>
      <c r="AM20" s="79">
        <v>80</v>
      </c>
      <c r="AN20" s="79">
        <v>100</v>
      </c>
      <c r="AO20" s="79">
        <v>100</v>
      </c>
      <c r="AP20" s="79">
        <v>100</v>
      </c>
      <c r="AQ20" s="79">
        <v>100</v>
      </c>
      <c r="AR20" s="38"/>
      <c r="AS20" s="38"/>
      <c r="AT20" s="37">
        <f t="shared" ref="AT20:AT33" si="17">AVERAGE(AI20:AQ20)</f>
        <v>86.666666666666671</v>
      </c>
      <c r="AU20" s="38">
        <v>100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100</v>
      </c>
      <c r="BB20" s="38">
        <v>100</v>
      </c>
      <c r="BC20" s="38">
        <v>100</v>
      </c>
      <c r="BD20" s="38">
        <v>100</v>
      </c>
      <c r="BE20" s="38"/>
      <c r="BF20" s="37">
        <f t="shared" si="16"/>
        <v>100</v>
      </c>
      <c r="BG20" s="41">
        <v>100</v>
      </c>
      <c r="BH20" s="41">
        <v>90</v>
      </c>
      <c r="BI20" s="41">
        <v>100</v>
      </c>
      <c r="BJ20" s="41">
        <v>100</v>
      </c>
      <c r="BK20" s="41">
        <v>100</v>
      </c>
      <c r="BL20" s="41">
        <v>100</v>
      </c>
      <c r="BM20" s="41">
        <v>0</v>
      </c>
      <c r="BN20" s="41">
        <v>50</v>
      </c>
      <c r="BO20" s="41">
        <v>100</v>
      </c>
      <c r="BP20" s="41">
        <v>100</v>
      </c>
      <c r="BQ20" s="37">
        <f t="shared" si="12"/>
        <v>84</v>
      </c>
      <c r="BR20" s="42">
        <v>100</v>
      </c>
      <c r="BS20" s="42">
        <v>100</v>
      </c>
      <c r="BT20" s="42">
        <v>100</v>
      </c>
      <c r="BU20" s="38">
        <v>100</v>
      </c>
      <c r="BV20" s="38">
        <v>100</v>
      </c>
      <c r="BW20" s="38">
        <v>100</v>
      </c>
      <c r="BX20" s="38">
        <v>100</v>
      </c>
      <c r="BY20" s="38">
        <v>100</v>
      </c>
      <c r="BZ20" s="38"/>
      <c r="CA20" s="38"/>
      <c r="CB20" s="37">
        <f t="shared" si="15"/>
        <v>100</v>
      </c>
    </row>
    <row r="21" spans="1:80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2</v>
      </c>
      <c r="L21" s="44" t="s">
        <v>9</v>
      </c>
      <c r="M21" s="44">
        <v>398</v>
      </c>
      <c r="N21" s="33">
        <f t="shared" si="0"/>
        <v>96</v>
      </c>
      <c r="O21" s="33">
        <f t="shared" si="1"/>
        <v>100</v>
      </c>
      <c r="P21" s="33">
        <f t="shared" si="2"/>
        <v>98</v>
      </c>
      <c r="Q21" s="33">
        <f t="shared" si="3"/>
        <v>83.333333333333329</v>
      </c>
      <c r="R21" s="33">
        <f t="shared" si="4"/>
        <v>50</v>
      </c>
      <c r="S21" s="33">
        <f t="shared" si="5"/>
        <v>95.5</v>
      </c>
      <c r="T21" s="33">
        <f t="shared" si="6"/>
        <v>87.5</v>
      </c>
      <c r="U21" s="34">
        <f t="shared" si="7"/>
        <v>0</v>
      </c>
      <c r="V21" s="35">
        <f t="shared" si="8"/>
        <v>91.64166666666668</v>
      </c>
      <c r="W21" s="33">
        <v>20</v>
      </c>
      <c r="X21" s="36">
        <v>16</v>
      </c>
      <c r="Y21" s="36">
        <v>60</v>
      </c>
      <c r="Z21" s="37">
        <f t="shared" si="9"/>
        <v>96</v>
      </c>
      <c r="AA21" s="36">
        <v>30</v>
      </c>
      <c r="AB21" s="36">
        <v>70</v>
      </c>
      <c r="AC21" s="33"/>
      <c r="AD21" s="37">
        <f t="shared" si="10"/>
        <v>100</v>
      </c>
      <c r="AE21" s="36"/>
      <c r="AF21" s="36"/>
      <c r="AG21" s="36"/>
      <c r="AH21" s="37"/>
      <c r="AI21" s="55">
        <v>100</v>
      </c>
      <c r="AJ21" s="79">
        <v>100</v>
      </c>
      <c r="AK21" s="79">
        <v>100</v>
      </c>
      <c r="AL21" s="79">
        <v>100</v>
      </c>
      <c r="AM21" s="79">
        <v>100</v>
      </c>
      <c r="AN21" s="79">
        <v>100</v>
      </c>
      <c r="AO21" s="79">
        <v>100</v>
      </c>
      <c r="AP21" s="79">
        <v>50</v>
      </c>
      <c r="AQ21" s="81">
        <v>0</v>
      </c>
      <c r="AR21" s="38"/>
      <c r="AS21" s="38"/>
      <c r="AT21" s="37">
        <f t="shared" si="17"/>
        <v>83.333333333333329</v>
      </c>
      <c r="AU21" s="38">
        <v>0</v>
      </c>
      <c r="AV21" s="38">
        <v>0</v>
      </c>
      <c r="AW21" s="38">
        <v>100</v>
      </c>
      <c r="AX21" s="38">
        <v>100</v>
      </c>
      <c r="AY21" s="38">
        <v>100</v>
      </c>
      <c r="AZ21" s="38">
        <v>100</v>
      </c>
      <c r="BA21" s="38">
        <v>0</v>
      </c>
      <c r="BB21" s="38">
        <v>0</v>
      </c>
      <c r="BC21" s="38">
        <v>0</v>
      </c>
      <c r="BD21" s="38">
        <v>100</v>
      </c>
      <c r="BE21" s="38"/>
      <c r="BF21" s="37">
        <f t="shared" si="16"/>
        <v>50</v>
      </c>
      <c r="BG21" s="41">
        <v>95</v>
      </c>
      <c r="BH21" s="41">
        <v>90</v>
      </c>
      <c r="BI21" s="41">
        <v>100</v>
      </c>
      <c r="BJ21" s="41">
        <v>100</v>
      </c>
      <c r="BK21" s="41">
        <v>95</v>
      </c>
      <c r="BL21" s="41">
        <v>80</v>
      </c>
      <c r="BM21" s="41">
        <v>100</v>
      </c>
      <c r="BN21" s="41">
        <v>95</v>
      </c>
      <c r="BO21" s="41">
        <v>100</v>
      </c>
      <c r="BP21" s="41">
        <v>100</v>
      </c>
      <c r="BQ21" s="37">
        <f t="shared" si="12"/>
        <v>95.5</v>
      </c>
      <c r="BR21" s="42">
        <v>100</v>
      </c>
      <c r="BS21" s="42">
        <v>100</v>
      </c>
      <c r="BT21" s="42">
        <v>0</v>
      </c>
      <c r="BU21" s="38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/>
      <c r="CA21" s="38"/>
      <c r="CB21" s="37">
        <f t="shared" si="15"/>
        <v>87.5</v>
      </c>
    </row>
    <row r="22" spans="1:80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2</v>
      </c>
      <c r="L22" s="44" t="s">
        <v>9</v>
      </c>
      <c r="M22" s="44">
        <v>152</v>
      </c>
      <c r="N22" s="33">
        <f t="shared" si="0"/>
        <v>98.7</v>
      </c>
      <c r="O22" s="33">
        <f t="shared" si="1"/>
        <v>78</v>
      </c>
      <c r="P22" s="33">
        <f t="shared" si="2"/>
        <v>88.35</v>
      </c>
      <c r="Q22" s="33">
        <f t="shared" si="3"/>
        <v>90</v>
      </c>
      <c r="R22" s="33">
        <f t="shared" si="4"/>
        <v>100</v>
      </c>
      <c r="S22" s="33">
        <f t="shared" si="5"/>
        <v>72</v>
      </c>
      <c r="T22" s="33">
        <f t="shared" si="6"/>
        <v>100</v>
      </c>
      <c r="U22" s="34">
        <f t="shared" si="7"/>
        <v>0</v>
      </c>
      <c r="V22" s="35">
        <f t="shared" si="8"/>
        <v>86.575000000000003</v>
      </c>
      <c r="W22" s="33">
        <v>18.7</v>
      </c>
      <c r="X22" s="36">
        <v>20</v>
      </c>
      <c r="Y22" s="36">
        <v>60</v>
      </c>
      <c r="Z22" s="37">
        <f t="shared" si="9"/>
        <v>98.7</v>
      </c>
      <c r="AA22" s="36">
        <v>8</v>
      </c>
      <c r="AB22" s="36">
        <v>70</v>
      </c>
      <c r="AC22" s="33"/>
      <c r="AD22" s="37">
        <f t="shared" si="10"/>
        <v>78</v>
      </c>
      <c r="AE22" s="36"/>
      <c r="AF22" s="36"/>
      <c r="AG22" s="36"/>
      <c r="AH22" s="37"/>
      <c r="AI22" s="55">
        <v>50</v>
      </c>
      <c r="AJ22" s="79">
        <v>80</v>
      </c>
      <c r="AK22" s="79">
        <v>100</v>
      </c>
      <c r="AL22" s="79">
        <v>100</v>
      </c>
      <c r="AM22" s="79">
        <v>80</v>
      </c>
      <c r="AN22" s="79">
        <v>100</v>
      </c>
      <c r="AO22" s="79">
        <v>100</v>
      </c>
      <c r="AP22" s="79">
        <v>100</v>
      </c>
      <c r="AQ22" s="79">
        <v>100</v>
      </c>
      <c r="AR22" s="38"/>
      <c r="AS22" s="38"/>
      <c r="AT22" s="37">
        <f t="shared" si="17"/>
        <v>90</v>
      </c>
      <c r="AU22" s="38">
        <v>100</v>
      </c>
      <c r="AV22" s="38">
        <v>100</v>
      </c>
      <c r="AW22" s="38">
        <v>100</v>
      </c>
      <c r="AX22" s="38">
        <v>100</v>
      </c>
      <c r="AY22" s="38">
        <v>100</v>
      </c>
      <c r="AZ22" s="38">
        <v>100</v>
      </c>
      <c r="BA22" s="38">
        <v>100</v>
      </c>
      <c r="BB22" s="38">
        <v>100</v>
      </c>
      <c r="BC22" s="38">
        <v>100</v>
      </c>
      <c r="BD22" s="38">
        <v>100</v>
      </c>
      <c r="BE22" s="38"/>
      <c r="BF22" s="37">
        <f t="shared" si="16"/>
        <v>100</v>
      </c>
      <c r="BG22" s="41">
        <v>100</v>
      </c>
      <c r="BH22" s="41">
        <v>90</v>
      </c>
      <c r="BI22" s="41">
        <v>80</v>
      </c>
      <c r="BJ22" s="41">
        <v>100</v>
      </c>
      <c r="BK22" s="41">
        <v>95</v>
      </c>
      <c r="BL22" s="41">
        <v>60</v>
      </c>
      <c r="BM22" s="41">
        <v>100</v>
      </c>
      <c r="BN22" s="41">
        <v>0</v>
      </c>
      <c r="BO22" s="41">
        <v>95</v>
      </c>
      <c r="BP22" s="41">
        <v>0</v>
      </c>
      <c r="BQ22" s="37">
        <f t="shared" si="12"/>
        <v>72</v>
      </c>
      <c r="BR22" s="42">
        <v>100</v>
      </c>
      <c r="BS22" s="42">
        <v>100</v>
      </c>
      <c r="BT22" s="42">
        <v>100</v>
      </c>
      <c r="BU22" s="38">
        <v>100</v>
      </c>
      <c r="BV22" s="38">
        <v>100</v>
      </c>
      <c r="BW22" s="38">
        <v>100</v>
      </c>
      <c r="BX22" s="38">
        <v>100</v>
      </c>
      <c r="BY22" s="38">
        <v>100</v>
      </c>
      <c r="BZ22" s="38"/>
      <c r="CA22" s="38"/>
      <c r="CB22" s="37">
        <f t="shared" si="15"/>
        <v>100</v>
      </c>
    </row>
    <row r="23" spans="1:80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1</v>
      </c>
      <c r="L23" s="44" t="s">
        <v>9</v>
      </c>
      <c r="M23" s="44">
        <v>494</v>
      </c>
      <c r="N23" s="33">
        <f t="shared" si="0"/>
        <v>99.56</v>
      </c>
      <c r="O23" s="33">
        <f t="shared" si="1"/>
        <v>0</v>
      </c>
      <c r="P23" s="33">
        <f>IF(AH23="",0.5*N23+0.5*O23,(SUM(N23,O23,AH23))/3)</f>
        <v>66.52</v>
      </c>
      <c r="Q23" s="33">
        <f t="shared" si="3"/>
        <v>71.111111111111114</v>
      </c>
      <c r="R23" s="33">
        <f t="shared" si="4"/>
        <v>70</v>
      </c>
      <c r="S23" s="33">
        <f t="shared" si="5"/>
        <v>86.5</v>
      </c>
      <c r="T23" s="33">
        <f t="shared" si="6"/>
        <v>87.5</v>
      </c>
      <c r="U23" s="34">
        <f t="shared" si="7"/>
        <v>100</v>
      </c>
      <c r="V23" s="35">
        <f t="shared" si="8"/>
        <v>72.657222222222217</v>
      </c>
      <c r="W23" s="33">
        <v>19.559999999999999</v>
      </c>
      <c r="X23" s="36">
        <v>20</v>
      </c>
      <c r="Y23" s="36">
        <v>60</v>
      </c>
      <c r="Z23" s="37">
        <f t="shared" si="9"/>
        <v>99.56</v>
      </c>
      <c r="AA23" s="36"/>
      <c r="AB23" s="36"/>
      <c r="AC23" s="33"/>
      <c r="AD23" s="37">
        <f t="shared" si="10"/>
        <v>0</v>
      </c>
      <c r="AE23" s="36"/>
      <c r="AF23" s="36"/>
      <c r="AG23" s="36"/>
      <c r="AH23" s="37">
        <v>100</v>
      </c>
      <c r="AI23" s="55">
        <v>100</v>
      </c>
      <c r="AJ23" s="79">
        <v>100</v>
      </c>
      <c r="AK23" s="79">
        <v>100</v>
      </c>
      <c r="AL23" s="79">
        <v>0</v>
      </c>
      <c r="AM23" s="79">
        <v>40</v>
      </c>
      <c r="AN23" s="79">
        <v>100</v>
      </c>
      <c r="AO23" s="79">
        <v>100</v>
      </c>
      <c r="AP23" s="79">
        <v>100</v>
      </c>
      <c r="AQ23" s="79">
        <v>0</v>
      </c>
      <c r="AR23" s="38"/>
      <c r="AS23" s="38"/>
      <c r="AT23" s="37">
        <f t="shared" si="17"/>
        <v>71.111111111111114</v>
      </c>
      <c r="AU23" s="38">
        <v>100</v>
      </c>
      <c r="AV23" s="38">
        <v>0</v>
      </c>
      <c r="AW23" s="38">
        <v>100</v>
      </c>
      <c r="AX23" s="38">
        <v>0</v>
      </c>
      <c r="AY23" s="38">
        <v>100</v>
      </c>
      <c r="AZ23" s="38">
        <v>100</v>
      </c>
      <c r="BA23" s="38">
        <v>100</v>
      </c>
      <c r="BB23" s="38">
        <v>0</v>
      </c>
      <c r="BC23" s="38">
        <v>100</v>
      </c>
      <c r="BD23" s="38">
        <v>100</v>
      </c>
      <c r="BE23" s="38"/>
      <c r="BF23" s="37">
        <f t="shared" si="16"/>
        <v>70</v>
      </c>
      <c r="BG23" s="41">
        <v>100</v>
      </c>
      <c r="BH23" s="41">
        <v>90</v>
      </c>
      <c r="BI23" s="41">
        <v>90</v>
      </c>
      <c r="BJ23" s="41">
        <v>95</v>
      </c>
      <c r="BK23" s="41">
        <v>90</v>
      </c>
      <c r="BL23" s="41">
        <v>100</v>
      </c>
      <c r="BM23" s="41">
        <v>100</v>
      </c>
      <c r="BN23" s="41">
        <v>0</v>
      </c>
      <c r="BO23" s="41">
        <v>100</v>
      </c>
      <c r="BP23" s="41">
        <v>100</v>
      </c>
      <c r="BQ23" s="37">
        <f t="shared" si="12"/>
        <v>86.5</v>
      </c>
      <c r="BR23" s="42">
        <v>100</v>
      </c>
      <c r="BS23" s="42">
        <v>100</v>
      </c>
      <c r="BT23" s="42">
        <v>100</v>
      </c>
      <c r="BU23" s="38">
        <v>100</v>
      </c>
      <c r="BV23" s="38">
        <v>100</v>
      </c>
      <c r="BW23" s="38">
        <v>100</v>
      </c>
      <c r="BX23" s="38">
        <v>100</v>
      </c>
      <c r="BY23" s="38">
        <v>0</v>
      </c>
      <c r="BZ23" s="38"/>
      <c r="CA23" s="38"/>
      <c r="CB23" s="37">
        <f t="shared" si="15"/>
        <v>87.5</v>
      </c>
    </row>
    <row r="24" spans="1:80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1</v>
      </c>
      <c r="L24" s="44" t="s">
        <v>9</v>
      </c>
      <c r="M24" s="44"/>
      <c r="N24" s="33">
        <f t="shared" si="0"/>
        <v>59.7</v>
      </c>
      <c r="O24" s="33">
        <f t="shared" si="1"/>
        <v>0</v>
      </c>
      <c r="P24" s="33">
        <f t="shared" ref="P24:P32" si="18">IF(AH24="",0.5*N24+0.5*O24,(SUM(N24,O24,AH24)-MIN(N24,O24))/2)</f>
        <v>29.85</v>
      </c>
      <c r="Q24" s="33">
        <f t="shared" si="3"/>
        <v>98.888888888888886</v>
      </c>
      <c r="R24" s="33">
        <f t="shared" si="4"/>
        <v>100</v>
      </c>
      <c r="S24" s="33">
        <f t="shared" si="5"/>
        <v>57.5</v>
      </c>
      <c r="T24" s="33">
        <f t="shared" si="6"/>
        <v>100</v>
      </c>
      <c r="U24" s="34">
        <f t="shared" si="7"/>
        <v>0</v>
      </c>
      <c r="V24" s="35">
        <f t="shared" si="8"/>
        <v>29.85</v>
      </c>
      <c r="W24" s="33">
        <v>18.7</v>
      </c>
      <c r="X24" s="36">
        <v>10</v>
      </c>
      <c r="Y24" s="36">
        <v>31</v>
      </c>
      <c r="Z24" s="37">
        <f t="shared" si="9"/>
        <v>59.7</v>
      </c>
      <c r="AA24" s="36"/>
      <c r="AB24" s="36"/>
      <c r="AC24" s="33"/>
      <c r="AD24" s="37">
        <f t="shared" si="10"/>
        <v>0</v>
      </c>
      <c r="AE24" s="36"/>
      <c r="AF24" s="36"/>
      <c r="AG24" s="36"/>
      <c r="AH24" s="37"/>
      <c r="AI24" s="55">
        <v>100</v>
      </c>
      <c r="AJ24" s="79">
        <v>100</v>
      </c>
      <c r="AK24" s="79">
        <v>100</v>
      </c>
      <c r="AL24" s="79">
        <v>100</v>
      </c>
      <c r="AM24" s="79">
        <v>90</v>
      </c>
      <c r="AN24" s="79">
        <v>100</v>
      </c>
      <c r="AO24" s="79">
        <v>100</v>
      </c>
      <c r="AP24" s="79">
        <v>100</v>
      </c>
      <c r="AQ24" s="79">
        <v>100</v>
      </c>
      <c r="AR24" s="38"/>
      <c r="AS24" s="38"/>
      <c r="AT24" s="37">
        <f t="shared" si="17"/>
        <v>98.888888888888886</v>
      </c>
      <c r="AU24" s="38">
        <v>100</v>
      </c>
      <c r="AV24" s="38">
        <v>100</v>
      </c>
      <c r="AW24" s="38">
        <v>100</v>
      </c>
      <c r="AX24" s="38">
        <v>100</v>
      </c>
      <c r="AY24" s="38">
        <v>100</v>
      </c>
      <c r="AZ24" s="38">
        <v>100</v>
      </c>
      <c r="BA24" s="38">
        <v>100</v>
      </c>
      <c r="BB24" s="38">
        <v>100</v>
      </c>
      <c r="BC24" s="38">
        <v>100</v>
      </c>
      <c r="BD24" s="38">
        <v>100</v>
      </c>
      <c r="BE24" s="38"/>
      <c r="BF24" s="37">
        <f t="shared" si="16"/>
        <v>100</v>
      </c>
      <c r="BG24" s="41">
        <v>90</v>
      </c>
      <c r="BH24" s="41">
        <v>90</v>
      </c>
      <c r="BI24" s="41">
        <v>100</v>
      </c>
      <c r="BJ24" s="41">
        <v>95</v>
      </c>
      <c r="BK24" s="41">
        <v>100</v>
      </c>
      <c r="BL24" s="41">
        <v>0</v>
      </c>
      <c r="BM24" s="41">
        <v>0</v>
      </c>
      <c r="BN24" s="41">
        <v>50</v>
      </c>
      <c r="BO24" s="41">
        <v>50</v>
      </c>
      <c r="BP24" s="41">
        <v>0</v>
      </c>
      <c r="BQ24" s="37">
        <f t="shared" si="12"/>
        <v>57.5</v>
      </c>
      <c r="BR24" s="42">
        <v>100</v>
      </c>
      <c r="BS24" s="42">
        <v>100</v>
      </c>
      <c r="BT24" s="42">
        <v>100</v>
      </c>
      <c r="BU24" s="38">
        <v>100</v>
      </c>
      <c r="BV24" s="38">
        <v>100</v>
      </c>
      <c r="BW24" s="38">
        <v>100</v>
      </c>
      <c r="BX24" s="38">
        <v>100</v>
      </c>
      <c r="BY24" s="38">
        <v>100</v>
      </c>
      <c r="BZ24" s="38"/>
      <c r="CA24" s="38"/>
      <c r="CB24" s="37">
        <f t="shared" si="15"/>
        <v>100</v>
      </c>
    </row>
    <row r="25" spans="1:80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3</v>
      </c>
      <c r="L25" s="44" t="s">
        <v>9</v>
      </c>
      <c r="M25" s="44"/>
      <c r="N25" s="33">
        <f t="shared" si="0"/>
        <v>97.82</v>
      </c>
      <c r="O25" s="33">
        <f t="shared" si="1"/>
        <v>97</v>
      </c>
      <c r="P25" s="33">
        <f t="shared" si="18"/>
        <v>97.41</v>
      </c>
      <c r="Q25" s="33">
        <f t="shared" si="3"/>
        <v>77.777777777777771</v>
      </c>
      <c r="R25" s="33">
        <f t="shared" si="4"/>
        <v>80</v>
      </c>
      <c r="S25" s="33">
        <f t="shared" si="5"/>
        <v>58.5</v>
      </c>
      <c r="T25" s="33">
        <f t="shared" si="6"/>
        <v>100</v>
      </c>
      <c r="U25" s="34">
        <f t="shared" si="7"/>
        <v>0</v>
      </c>
      <c r="V25" s="35">
        <f t="shared" si="8"/>
        <v>84.960555555555558</v>
      </c>
      <c r="W25" s="33">
        <v>17.82</v>
      </c>
      <c r="X25" s="36">
        <v>20</v>
      </c>
      <c r="Y25" s="36">
        <v>60</v>
      </c>
      <c r="Z25" s="37">
        <f t="shared" si="9"/>
        <v>97.82</v>
      </c>
      <c r="AA25" s="36">
        <v>27</v>
      </c>
      <c r="AB25" s="36">
        <v>70</v>
      </c>
      <c r="AC25" s="33"/>
      <c r="AD25" s="37">
        <f t="shared" si="10"/>
        <v>97</v>
      </c>
      <c r="AE25" s="36"/>
      <c r="AF25" s="36"/>
      <c r="AG25" s="36"/>
      <c r="AH25" s="37"/>
      <c r="AI25" s="55">
        <v>100</v>
      </c>
      <c r="AJ25" s="79">
        <v>100</v>
      </c>
      <c r="AK25" s="79">
        <v>100</v>
      </c>
      <c r="AL25" s="79">
        <v>100</v>
      </c>
      <c r="AM25" s="79">
        <v>100</v>
      </c>
      <c r="AN25" s="79">
        <v>100</v>
      </c>
      <c r="AO25" s="81">
        <v>0</v>
      </c>
      <c r="AP25" s="81">
        <v>0</v>
      </c>
      <c r="AQ25" s="79">
        <v>100</v>
      </c>
      <c r="AR25" s="38"/>
      <c r="AS25" s="38"/>
      <c r="AT25" s="37">
        <f t="shared" si="17"/>
        <v>77.777777777777771</v>
      </c>
      <c r="AU25" s="38">
        <v>0</v>
      </c>
      <c r="AV25" s="38">
        <v>100</v>
      </c>
      <c r="AW25" s="38">
        <v>100</v>
      </c>
      <c r="AX25" s="38">
        <v>100</v>
      </c>
      <c r="AY25" s="38">
        <v>100</v>
      </c>
      <c r="AZ25" s="38">
        <v>100</v>
      </c>
      <c r="BA25" s="38">
        <v>100</v>
      </c>
      <c r="BB25" s="38">
        <v>0</v>
      </c>
      <c r="BC25" s="38">
        <v>100</v>
      </c>
      <c r="BD25" s="38">
        <v>100</v>
      </c>
      <c r="BE25" s="38"/>
      <c r="BF25" s="37">
        <f t="shared" si="16"/>
        <v>80</v>
      </c>
      <c r="BG25" s="41">
        <v>100</v>
      </c>
      <c r="BH25" s="41">
        <v>60</v>
      </c>
      <c r="BI25" s="41">
        <v>0</v>
      </c>
      <c r="BJ25" s="41">
        <v>100</v>
      </c>
      <c r="BK25" s="41">
        <v>95</v>
      </c>
      <c r="BL25" s="41">
        <v>0</v>
      </c>
      <c r="BM25" s="41">
        <v>100</v>
      </c>
      <c r="BN25" s="41">
        <v>0</v>
      </c>
      <c r="BO25" s="41">
        <v>50</v>
      </c>
      <c r="BP25" s="41">
        <v>80</v>
      </c>
      <c r="BQ25" s="37">
        <f t="shared" si="12"/>
        <v>58.5</v>
      </c>
      <c r="BR25" s="42">
        <v>100</v>
      </c>
      <c r="BS25" s="42">
        <v>100</v>
      </c>
      <c r="BT25" s="42">
        <v>100</v>
      </c>
      <c r="BU25" s="38">
        <v>100</v>
      </c>
      <c r="BV25" s="38">
        <v>100</v>
      </c>
      <c r="BW25" s="38">
        <v>100</v>
      </c>
      <c r="BX25" s="38">
        <v>100</v>
      </c>
      <c r="BY25" s="38">
        <v>100</v>
      </c>
      <c r="BZ25" s="38"/>
      <c r="CA25" s="38"/>
      <c r="CB25" s="37">
        <f t="shared" si="15"/>
        <v>100</v>
      </c>
    </row>
    <row r="26" spans="1:80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2</v>
      </c>
      <c r="L26" s="44" t="s">
        <v>9</v>
      </c>
      <c r="M26" s="44">
        <v>320</v>
      </c>
      <c r="N26" s="33">
        <f t="shared" si="0"/>
        <v>94.56</v>
      </c>
      <c r="O26" s="33">
        <f t="shared" si="1"/>
        <v>70</v>
      </c>
      <c r="P26" s="33">
        <f t="shared" si="18"/>
        <v>82.28</v>
      </c>
      <c r="Q26" s="33">
        <f t="shared" si="3"/>
        <v>60</v>
      </c>
      <c r="R26" s="33">
        <f t="shared" si="4"/>
        <v>70</v>
      </c>
      <c r="S26" s="33">
        <f t="shared" si="5"/>
        <v>90.5</v>
      </c>
      <c r="T26" s="33">
        <f t="shared" si="6"/>
        <v>75</v>
      </c>
      <c r="U26" s="34">
        <f t="shared" si="7"/>
        <v>0</v>
      </c>
      <c r="V26" s="35">
        <f t="shared" si="8"/>
        <v>78.490000000000009</v>
      </c>
      <c r="W26" s="33">
        <v>19.559999999999999</v>
      </c>
      <c r="X26" s="36">
        <v>15</v>
      </c>
      <c r="Y26" s="36">
        <v>60</v>
      </c>
      <c r="Z26" s="37">
        <f t="shared" si="9"/>
        <v>94.56</v>
      </c>
      <c r="AA26" s="36">
        <v>30</v>
      </c>
      <c r="AB26" s="36">
        <v>40</v>
      </c>
      <c r="AC26" s="33"/>
      <c r="AD26" s="37">
        <f t="shared" si="10"/>
        <v>70</v>
      </c>
      <c r="AE26" s="36"/>
      <c r="AF26" s="36"/>
      <c r="AG26" s="36"/>
      <c r="AH26" s="37"/>
      <c r="AI26" s="55">
        <v>0</v>
      </c>
      <c r="AJ26" s="79">
        <v>100</v>
      </c>
      <c r="AK26" s="79">
        <v>100</v>
      </c>
      <c r="AL26" s="79">
        <v>50</v>
      </c>
      <c r="AM26" s="79">
        <v>80</v>
      </c>
      <c r="AN26" s="79">
        <v>60</v>
      </c>
      <c r="AO26" s="79">
        <v>100</v>
      </c>
      <c r="AP26" s="79">
        <v>50</v>
      </c>
      <c r="AQ26" s="79">
        <v>0</v>
      </c>
      <c r="AR26" s="38"/>
      <c r="AS26" s="38"/>
      <c r="AT26" s="37">
        <f t="shared" si="17"/>
        <v>60</v>
      </c>
      <c r="AU26" s="38">
        <v>0</v>
      </c>
      <c r="AV26" s="38">
        <v>0</v>
      </c>
      <c r="AW26" s="38">
        <v>100</v>
      </c>
      <c r="AX26" s="38">
        <v>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100</v>
      </c>
      <c r="BE26" s="38"/>
      <c r="BF26" s="37">
        <f t="shared" si="16"/>
        <v>70</v>
      </c>
      <c r="BG26" s="41">
        <v>95</v>
      </c>
      <c r="BH26" s="41">
        <v>100</v>
      </c>
      <c r="BI26" s="41">
        <v>100</v>
      </c>
      <c r="BJ26" s="41">
        <v>100</v>
      </c>
      <c r="BK26" s="41">
        <v>60</v>
      </c>
      <c r="BL26" s="41">
        <v>80</v>
      </c>
      <c r="BM26" s="41">
        <v>90</v>
      </c>
      <c r="BN26" s="41">
        <v>100</v>
      </c>
      <c r="BO26" s="41">
        <v>95</v>
      </c>
      <c r="BP26" s="41">
        <v>85</v>
      </c>
      <c r="BQ26" s="37">
        <f t="shared" si="12"/>
        <v>90.5</v>
      </c>
      <c r="BR26" s="42">
        <v>100</v>
      </c>
      <c r="BS26" s="42">
        <v>100</v>
      </c>
      <c r="BT26" s="42">
        <v>100</v>
      </c>
      <c r="BU26" s="38">
        <v>0</v>
      </c>
      <c r="BV26" s="38">
        <v>0</v>
      </c>
      <c r="BW26" s="38">
        <v>100</v>
      </c>
      <c r="BX26" s="38">
        <v>100</v>
      </c>
      <c r="BY26" s="38">
        <v>100</v>
      </c>
      <c r="BZ26" s="38"/>
      <c r="CA26" s="38"/>
      <c r="CB26" s="37">
        <f t="shared" si="15"/>
        <v>75</v>
      </c>
    </row>
    <row r="27" spans="1:80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2</v>
      </c>
      <c r="L27" s="44" t="s">
        <v>9</v>
      </c>
      <c r="M27" s="44"/>
      <c r="N27" s="33">
        <f t="shared" si="0"/>
        <v>93.7</v>
      </c>
      <c r="O27" s="33">
        <f t="shared" si="1"/>
        <v>100</v>
      </c>
      <c r="P27" s="33">
        <f t="shared" si="18"/>
        <v>96.85</v>
      </c>
      <c r="Q27" s="33">
        <f t="shared" si="3"/>
        <v>87.777777777777771</v>
      </c>
      <c r="R27" s="33">
        <f t="shared" si="4"/>
        <v>40</v>
      </c>
      <c r="S27" s="33">
        <f t="shared" si="5"/>
        <v>93</v>
      </c>
      <c r="T27" s="33">
        <f t="shared" si="6"/>
        <v>100</v>
      </c>
      <c r="U27" s="34">
        <f t="shared" si="7"/>
        <v>0</v>
      </c>
      <c r="V27" s="35">
        <f t="shared" si="8"/>
        <v>91.580555555555549</v>
      </c>
      <c r="W27" s="33">
        <v>18.7</v>
      </c>
      <c r="X27" s="36">
        <v>15</v>
      </c>
      <c r="Y27" s="36">
        <v>60</v>
      </c>
      <c r="Z27" s="37">
        <f t="shared" si="9"/>
        <v>93.7</v>
      </c>
      <c r="AA27" s="36">
        <v>30</v>
      </c>
      <c r="AB27" s="36">
        <v>70</v>
      </c>
      <c r="AC27" s="33"/>
      <c r="AD27" s="37">
        <f t="shared" si="10"/>
        <v>100</v>
      </c>
      <c r="AE27" s="36"/>
      <c r="AF27" s="36"/>
      <c r="AG27" s="36"/>
      <c r="AH27" s="37"/>
      <c r="AI27" s="55">
        <v>100</v>
      </c>
      <c r="AJ27" s="79">
        <v>100</v>
      </c>
      <c r="AK27" s="79">
        <v>100</v>
      </c>
      <c r="AL27" s="79">
        <v>100</v>
      </c>
      <c r="AM27" s="79">
        <v>90</v>
      </c>
      <c r="AN27" s="79">
        <v>100</v>
      </c>
      <c r="AO27" s="79">
        <v>100</v>
      </c>
      <c r="AP27" s="79">
        <v>0</v>
      </c>
      <c r="AQ27" s="79">
        <v>100</v>
      </c>
      <c r="AR27" s="38"/>
      <c r="AS27" s="38"/>
      <c r="AT27" s="37">
        <f t="shared" si="17"/>
        <v>87.777777777777771</v>
      </c>
      <c r="AU27" s="38">
        <v>100</v>
      </c>
      <c r="AV27" s="38">
        <v>0</v>
      </c>
      <c r="AW27" s="38">
        <v>100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100</v>
      </c>
      <c r="BD27" s="38">
        <v>100</v>
      </c>
      <c r="BE27" s="38"/>
      <c r="BF27" s="37">
        <f t="shared" si="16"/>
        <v>40</v>
      </c>
      <c r="BG27" s="41">
        <v>100</v>
      </c>
      <c r="BH27" s="41">
        <v>85</v>
      </c>
      <c r="BI27" s="41">
        <v>100</v>
      </c>
      <c r="BJ27" s="41">
        <v>100</v>
      </c>
      <c r="BK27" s="41">
        <v>90</v>
      </c>
      <c r="BL27" s="41">
        <v>90</v>
      </c>
      <c r="BM27" s="41">
        <v>100</v>
      </c>
      <c r="BN27" s="41">
        <v>70</v>
      </c>
      <c r="BO27" s="41">
        <v>100</v>
      </c>
      <c r="BP27" s="41">
        <v>95</v>
      </c>
      <c r="BQ27" s="37">
        <f t="shared" si="12"/>
        <v>93</v>
      </c>
      <c r="BR27" s="42">
        <v>100</v>
      </c>
      <c r="BS27" s="42">
        <v>100</v>
      </c>
      <c r="BT27" s="42">
        <v>100</v>
      </c>
      <c r="BU27" s="38">
        <v>100</v>
      </c>
      <c r="BV27" s="38">
        <v>100</v>
      </c>
      <c r="BW27" s="38">
        <v>100</v>
      </c>
      <c r="BX27" s="38">
        <v>100</v>
      </c>
      <c r="BY27" s="38">
        <v>100</v>
      </c>
      <c r="BZ27" s="38"/>
      <c r="CA27" s="38"/>
      <c r="CB27" s="37">
        <f t="shared" si="15"/>
        <v>100</v>
      </c>
    </row>
    <row r="28" spans="1:80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2</v>
      </c>
      <c r="L28" s="44" t="s">
        <v>9</v>
      </c>
      <c r="M28" s="44"/>
      <c r="N28" s="33">
        <f t="shared" si="0"/>
        <v>69.48</v>
      </c>
      <c r="O28" s="33">
        <f t="shared" si="1"/>
        <v>60</v>
      </c>
      <c r="P28" s="33">
        <f t="shared" si="18"/>
        <v>64.740000000000009</v>
      </c>
      <c r="Q28" s="33">
        <f t="shared" si="3"/>
        <v>51.444444444444443</v>
      </c>
      <c r="R28" s="33">
        <f t="shared" si="4"/>
        <v>50</v>
      </c>
      <c r="S28" s="33">
        <f t="shared" si="5"/>
        <v>62.5</v>
      </c>
      <c r="T28" s="33">
        <f t="shared" si="6"/>
        <v>58.375</v>
      </c>
      <c r="U28" s="34">
        <f t="shared" si="7"/>
        <v>0</v>
      </c>
      <c r="V28" s="35">
        <f t="shared" si="8"/>
        <v>60.577638888888899</v>
      </c>
      <c r="W28" s="33">
        <v>13.48</v>
      </c>
      <c r="X28" s="36">
        <v>14</v>
      </c>
      <c r="Y28" s="36">
        <v>42</v>
      </c>
      <c r="Z28" s="37">
        <f t="shared" si="9"/>
        <v>69.48</v>
      </c>
      <c r="AA28" s="36">
        <v>30</v>
      </c>
      <c r="AB28" s="36">
        <v>30</v>
      </c>
      <c r="AC28" s="33"/>
      <c r="AD28" s="37">
        <f t="shared" si="10"/>
        <v>60</v>
      </c>
      <c r="AE28" s="36"/>
      <c r="AF28" s="36"/>
      <c r="AG28" s="36"/>
      <c r="AH28" s="37"/>
      <c r="AI28" s="55">
        <v>0</v>
      </c>
      <c r="AJ28" s="81">
        <v>0</v>
      </c>
      <c r="AK28" s="79">
        <v>100</v>
      </c>
      <c r="AL28" s="79">
        <v>100</v>
      </c>
      <c r="AM28" s="79">
        <v>80</v>
      </c>
      <c r="AN28" s="79">
        <v>83</v>
      </c>
      <c r="AO28" s="79">
        <v>0</v>
      </c>
      <c r="AP28" s="79">
        <v>100</v>
      </c>
      <c r="AQ28" s="79">
        <v>0</v>
      </c>
      <c r="AR28" s="38"/>
      <c r="AS28" s="38"/>
      <c r="AT28" s="37">
        <f t="shared" si="17"/>
        <v>51.444444444444443</v>
      </c>
      <c r="AU28" s="38">
        <v>0</v>
      </c>
      <c r="AV28" s="38">
        <v>100</v>
      </c>
      <c r="AW28" s="38">
        <v>100</v>
      </c>
      <c r="AX28" s="38">
        <v>100</v>
      </c>
      <c r="AY28" s="38">
        <v>100</v>
      </c>
      <c r="AZ28" s="38">
        <v>100</v>
      </c>
      <c r="BA28" s="38">
        <v>0</v>
      </c>
      <c r="BB28" s="38">
        <v>0</v>
      </c>
      <c r="BC28" s="38">
        <v>0</v>
      </c>
      <c r="BD28" s="38">
        <v>0</v>
      </c>
      <c r="BE28" s="38"/>
      <c r="BF28" s="37">
        <f t="shared" si="16"/>
        <v>50</v>
      </c>
      <c r="BG28" s="41">
        <v>100</v>
      </c>
      <c r="BH28" s="41">
        <v>90</v>
      </c>
      <c r="BI28" s="41">
        <v>100</v>
      </c>
      <c r="BJ28" s="41">
        <v>100</v>
      </c>
      <c r="BK28" s="41">
        <v>95</v>
      </c>
      <c r="BL28" s="41">
        <v>0</v>
      </c>
      <c r="BM28" s="41">
        <v>75</v>
      </c>
      <c r="BN28" s="41">
        <v>65</v>
      </c>
      <c r="BO28" s="41">
        <v>0</v>
      </c>
      <c r="BP28" s="41">
        <v>0</v>
      </c>
      <c r="BQ28" s="37">
        <f t="shared" si="12"/>
        <v>62.5</v>
      </c>
      <c r="BR28" s="42">
        <v>0</v>
      </c>
      <c r="BS28" s="42">
        <v>100</v>
      </c>
      <c r="BT28" s="42">
        <v>0</v>
      </c>
      <c r="BU28" s="38">
        <v>0</v>
      </c>
      <c r="BV28" s="38">
        <v>67</v>
      </c>
      <c r="BW28" s="38">
        <v>100</v>
      </c>
      <c r="BX28" s="38">
        <v>100</v>
      </c>
      <c r="BY28" s="38">
        <v>100</v>
      </c>
      <c r="BZ28" s="38"/>
      <c r="CA28" s="38"/>
      <c r="CB28" s="37">
        <f t="shared" si="15"/>
        <v>58.375</v>
      </c>
    </row>
    <row r="29" spans="1:80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4</v>
      </c>
      <c r="L29" s="44" t="s">
        <v>9</v>
      </c>
      <c r="M29" s="44">
        <v>38</v>
      </c>
      <c r="N29" s="33">
        <f t="shared" si="0"/>
        <v>90.52</v>
      </c>
      <c r="O29" s="33">
        <f t="shared" si="1"/>
        <v>0</v>
      </c>
      <c r="P29" s="33">
        <f t="shared" si="18"/>
        <v>80.259999999999991</v>
      </c>
      <c r="Q29" s="33">
        <f t="shared" si="3"/>
        <v>32.222222222222221</v>
      </c>
      <c r="R29" s="33">
        <f t="shared" si="4"/>
        <v>63.636363636363633</v>
      </c>
      <c r="S29" s="33">
        <f t="shared" si="5"/>
        <v>36.5</v>
      </c>
      <c r="T29" s="33">
        <f t="shared" si="6"/>
        <v>62.5</v>
      </c>
      <c r="U29" s="34">
        <f t="shared" si="7"/>
        <v>70</v>
      </c>
      <c r="V29" s="35">
        <f t="shared" si="8"/>
        <v>60.181262626262622</v>
      </c>
      <c r="W29" s="33">
        <v>16.52</v>
      </c>
      <c r="X29" s="36">
        <v>14</v>
      </c>
      <c r="Y29" s="36">
        <v>60</v>
      </c>
      <c r="Z29" s="37">
        <f t="shared" si="9"/>
        <v>90.52</v>
      </c>
      <c r="AA29" s="36">
        <v>0</v>
      </c>
      <c r="AB29" s="36">
        <v>0</v>
      </c>
      <c r="AC29" s="33"/>
      <c r="AD29" s="37">
        <f t="shared" si="10"/>
        <v>0</v>
      </c>
      <c r="AE29" s="36"/>
      <c r="AF29" s="36"/>
      <c r="AG29" s="36"/>
      <c r="AH29" s="37">
        <v>70</v>
      </c>
      <c r="AI29" s="56">
        <v>0</v>
      </c>
      <c r="AJ29" s="81">
        <v>0</v>
      </c>
      <c r="AK29" s="81">
        <v>0</v>
      </c>
      <c r="AL29" s="81">
        <v>0</v>
      </c>
      <c r="AM29" s="79">
        <v>90</v>
      </c>
      <c r="AN29" s="79">
        <v>100</v>
      </c>
      <c r="AO29" s="79">
        <v>100</v>
      </c>
      <c r="AP29" s="79">
        <v>0</v>
      </c>
      <c r="AQ29" s="79">
        <v>0</v>
      </c>
      <c r="AR29" s="38"/>
      <c r="AS29" s="38"/>
      <c r="AT29" s="37">
        <f t="shared" si="17"/>
        <v>32.222222222222221</v>
      </c>
      <c r="AU29" s="38">
        <v>0</v>
      </c>
      <c r="AV29" s="38">
        <v>0</v>
      </c>
      <c r="AW29" s="38">
        <v>100</v>
      </c>
      <c r="AX29" s="38">
        <v>100</v>
      </c>
      <c r="AY29" s="38">
        <v>0</v>
      </c>
      <c r="AZ29" s="38">
        <v>100</v>
      </c>
      <c r="BA29" s="38">
        <v>0</v>
      </c>
      <c r="BB29" s="38">
        <v>100</v>
      </c>
      <c r="BC29" s="38">
        <v>100</v>
      </c>
      <c r="BD29" s="38">
        <v>100</v>
      </c>
      <c r="BE29" s="38">
        <v>100</v>
      </c>
      <c r="BF29" s="37">
        <f>AVERAGE(AU29:BE29)</f>
        <v>63.636363636363633</v>
      </c>
      <c r="BG29" s="41">
        <v>0</v>
      </c>
      <c r="BH29" s="41">
        <v>0</v>
      </c>
      <c r="BI29" s="41">
        <v>0</v>
      </c>
      <c r="BJ29" s="41">
        <v>85</v>
      </c>
      <c r="BK29" s="41">
        <v>90</v>
      </c>
      <c r="BL29" s="41">
        <v>90</v>
      </c>
      <c r="BM29" s="41">
        <v>100</v>
      </c>
      <c r="BN29" s="41">
        <v>0</v>
      </c>
      <c r="BO29" s="41">
        <v>0</v>
      </c>
      <c r="BP29" s="41">
        <v>0</v>
      </c>
      <c r="BQ29" s="37">
        <f t="shared" si="12"/>
        <v>36.5</v>
      </c>
      <c r="BR29" s="42">
        <v>0</v>
      </c>
      <c r="BS29" s="42">
        <v>0</v>
      </c>
      <c r="BT29" s="42">
        <v>100</v>
      </c>
      <c r="BU29" s="38">
        <v>100</v>
      </c>
      <c r="BV29" s="38">
        <v>100</v>
      </c>
      <c r="BW29" s="38">
        <v>100</v>
      </c>
      <c r="BX29" s="38">
        <v>100</v>
      </c>
      <c r="BY29" s="38">
        <v>0</v>
      </c>
      <c r="BZ29" s="38"/>
      <c r="CA29" s="38"/>
      <c r="CB29" s="37">
        <f t="shared" si="15"/>
        <v>62.5</v>
      </c>
    </row>
    <row r="30" spans="1:80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2</v>
      </c>
      <c r="L30" s="44" t="s">
        <v>9</v>
      </c>
      <c r="M30" s="44">
        <v>408</v>
      </c>
      <c r="N30" s="33">
        <f t="shared" si="0"/>
        <v>39.14</v>
      </c>
      <c r="O30" s="33">
        <f t="shared" si="1"/>
        <v>100</v>
      </c>
      <c r="P30" s="33">
        <f t="shared" si="18"/>
        <v>69.569999999999993</v>
      </c>
      <c r="Q30" s="33">
        <f t="shared" si="3"/>
        <v>93.333333333333329</v>
      </c>
      <c r="R30" s="33">
        <f t="shared" si="4"/>
        <v>72.727272727272734</v>
      </c>
      <c r="S30" s="33">
        <f t="shared" si="5"/>
        <v>84</v>
      </c>
      <c r="T30" s="33">
        <f t="shared" si="6"/>
        <v>87.5</v>
      </c>
      <c r="U30" s="34">
        <f t="shared" si="7"/>
        <v>0</v>
      </c>
      <c r="V30" s="35">
        <f t="shared" si="8"/>
        <v>78.263030303030305</v>
      </c>
      <c r="W30" s="33">
        <v>19.14</v>
      </c>
      <c r="X30" s="36">
        <v>20</v>
      </c>
      <c r="Y30" s="36">
        <v>0</v>
      </c>
      <c r="Z30" s="37">
        <f t="shared" si="9"/>
        <v>39.14</v>
      </c>
      <c r="AA30" s="36">
        <v>30</v>
      </c>
      <c r="AB30" s="36">
        <v>70</v>
      </c>
      <c r="AC30" s="33"/>
      <c r="AD30" s="37">
        <f t="shared" si="10"/>
        <v>100</v>
      </c>
      <c r="AE30" s="36"/>
      <c r="AF30" s="36"/>
      <c r="AG30" s="36"/>
      <c r="AH30" s="37"/>
      <c r="AI30" s="55">
        <v>100</v>
      </c>
      <c r="AJ30" s="79">
        <v>100</v>
      </c>
      <c r="AK30" s="79">
        <v>100</v>
      </c>
      <c r="AL30" s="79">
        <v>50</v>
      </c>
      <c r="AM30" s="79">
        <v>90</v>
      </c>
      <c r="AN30" s="79">
        <v>100</v>
      </c>
      <c r="AO30" s="79">
        <v>100</v>
      </c>
      <c r="AP30" s="79">
        <v>100</v>
      </c>
      <c r="AQ30" s="79">
        <v>100</v>
      </c>
      <c r="AR30" s="38"/>
      <c r="AS30" s="38"/>
      <c r="AT30" s="37">
        <f t="shared" si="17"/>
        <v>93.333333333333329</v>
      </c>
      <c r="AU30" s="38">
        <v>0</v>
      </c>
      <c r="AV30" s="38">
        <v>0</v>
      </c>
      <c r="AW30" s="38">
        <v>100</v>
      </c>
      <c r="AX30" s="38">
        <v>100</v>
      </c>
      <c r="AY30" s="38">
        <v>100</v>
      </c>
      <c r="AZ30" s="38">
        <v>100</v>
      </c>
      <c r="BA30" s="38">
        <v>100</v>
      </c>
      <c r="BB30" s="38">
        <v>100</v>
      </c>
      <c r="BC30" s="38">
        <v>100</v>
      </c>
      <c r="BD30" s="38">
        <v>0</v>
      </c>
      <c r="BE30" s="38">
        <v>100</v>
      </c>
      <c r="BF30" s="37">
        <f>AVERAGE(AU30:BE30)</f>
        <v>72.727272727272734</v>
      </c>
      <c r="BG30" s="41">
        <v>70</v>
      </c>
      <c r="BH30" s="41">
        <v>90</v>
      </c>
      <c r="BI30" s="41">
        <v>100</v>
      </c>
      <c r="BJ30" s="41">
        <v>100</v>
      </c>
      <c r="BK30" s="41">
        <v>95</v>
      </c>
      <c r="BL30" s="41">
        <v>90</v>
      </c>
      <c r="BM30" s="41">
        <v>100</v>
      </c>
      <c r="BN30" s="41">
        <v>0</v>
      </c>
      <c r="BO30" s="41">
        <v>95</v>
      </c>
      <c r="BP30" s="41">
        <v>100</v>
      </c>
      <c r="BQ30" s="37">
        <f t="shared" si="12"/>
        <v>84</v>
      </c>
      <c r="BR30" s="42">
        <v>100</v>
      </c>
      <c r="BS30" s="42">
        <v>100</v>
      </c>
      <c r="BT30" s="42">
        <v>100</v>
      </c>
      <c r="BU30" s="38">
        <v>100</v>
      </c>
      <c r="BV30" s="38">
        <v>100</v>
      </c>
      <c r="BW30" s="38">
        <v>100</v>
      </c>
      <c r="BX30" s="38">
        <v>100</v>
      </c>
      <c r="BY30" s="38">
        <v>0</v>
      </c>
      <c r="BZ30" s="38"/>
      <c r="CA30" s="38"/>
      <c r="CB30" s="37">
        <f t="shared" si="15"/>
        <v>87.5</v>
      </c>
    </row>
    <row r="31" spans="1:80" ht="15.75" customHeight="1" x14ac:dyDescent="0.2">
      <c r="A31" s="4" t="s">
        <v>9</v>
      </c>
      <c r="B31" s="29" t="s">
        <v>9</v>
      </c>
      <c r="C31" s="30"/>
      <c r="D31" s="58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2</v>
      </c>
      <c r="L31" s="44" t="s">
        <v>9</v>
      </c>
      <c r="M31" s="44">
        <v>123</v>
      </c>
      <c r="N31" s="33">
        <f t="shared" si="0"/>
        <v>81.14</v>
      </c>
      <c r="O31" s="33">
        <f t="shared" si="1"/>
        <v>100</v>
      </c>
      <c r="P31" s="33">
        <f t="shared" si="18"/>
        <v>90.57</v>
      </c>
      <c r="Q31" s="33">
        <f t="shared" si="3"/>
        <v>87.777777777777771</v>
      </c>
      <c r="R31" s="33">
        <f t="shared" si="4"/>
        <v>70</v>
      </c>
      <c r="S31" s="33">
        <f t="shared" si="5"/>
        <v>58</v>
      </c>
      <c r="T31" s="33">
        <f t="shared" si="6"/>
        <v>62.5</v>
      </c>
      <c r="U31" s="34">
        <f t="shared" si="7"/>
        <v>0</v>
      </c>
      <c r="V31" s="35">
        <f t="shared" si="8"/>
        <v>81.065555555555562</v>
      </c>
      <c r="W31" s="33">
        <v>19.14</v>
      </c>
      <c r="X31" s="36">
        <v>20</v>
      </c>
      <c r="Y31" s="36">
        <v>42</v>
      </c>
      <c r="Z31" s="37">
        <f t="shared" si="9"/>
        <v>81.14</v>
      </c>
      <c r="AA31" s="36">
        <v>30</v>
      </c>
      <c r="AB31" s="36">
        <v>70</v>
      </c>
      <c r="AC31" s="33"/>
      <c r="AD31" s="37">
        <f t="shared" si="10"/>
        <v>100</v>
      </c>
      <c r="AE31" s="36"/>
      <c r="AF31" s="36"/>
      <c r="AG31" s="36"/>
      <c r="AH31" s="37"/>
      <c r="AI31" s="55">
        <v>0</v>
      </c>
      <c r="AJ31" s="79">
        <v>100</v>
      </c>
      <c r="AK31" s="79">
        <v>100</v>
      </c>
      <c r="AL31" s="79">
        <v>100</v>
      </c>
      <c r="AM31" s="79">
        <v>90</v>
      </c>
      <c r="AN31" s="79">
        <v>100</v>
      </c>
      <c r="AO31" s="79">
        <v>100</v>
      </c>
      <c r="AP31" s="79">
        <v>100</v>
      </c>
      <c r="AQ31" s="79">
        <v>100</v>
      </c>
      <c r="AR31" s="38"/>
      <c r="AS31" s="38"/>
      <c r="AT31" s="37">
        <f t="shared" si="17"/>
        <v>87.777777777777771</v>
      </c>
      <c r="AU31" s="38">
        <v>100</v>
      </c>
      <c r="AV31" s="38">
        <v>0</v>
      </c>
      <c r="AW31" s="38">
        <v>100</v>
      </c>
      <c r="AX31" s="38">
        <v>0</v>
      </c>
      <c r="AY31" s="38">
        <v>100</v>
      </c>
      <c r="AZ31" s="38">
        <v>100</v>
      </c>
      <c r="BA31" s="38">
        <v>100</v>
      </c>
      <c r="BB31" s="38">
        <v>100</v>
      </c>
      <c r="BC31" s="38">
        <v>100</v>
      </c>
      <c r="BD31" s="38">
        <v>0</v>
      </c>
      <c r="BE31" s="38"/>
      <c r="BF31" s="37">
        <f>AVERAGE(AU31:BD31)</f>
        <v>70</v>
      </c>
      <c r="BG31" s="41">
        <v>70</v>
      </c>
      <c r="BH31" s="41">
        <v>70</v>
      </c>
      <c r="BI31" s="41">
        <v>80</v>
      </c>
      <c r="BJ31" s="41">
        <v>80</v>
      </c>
      <c r="BK31" s="41">
        <v>100</v>
      </c>
      <c r="BL31" s="41">
        <v>0</v>
      </c>
      <c r="BM31" s="41">
        <v>90</v>
      </c>
      <c r="BN31" s="41">
        <v>90</v>
      </c>
      <c r="BO31" s="41">
        <v>0</v>
      </c>
      <c r="BP31" s="41">
        <v>0</v>
      </c>
      <c r="BQ31" s="37">
        <f t="shared" si="12"/>
        <v>58</v>
      </c>
      <c r="BR31" s="42">
        <v>100</v>
      </c>
      <c r="BS31" s="42">
        <v>100</v>
      </c>
      <c r="BT31" s="42">
        <v>100</v>
      </c>
      <c r="BU31" s="38">
        <v>0</v>
      </c>
      <c r="BV31" s="38">
        <v>100</v>
      </c>
      <c r="BW31" s="38">
        <v>0</v>
      </c>
      <c r="BX31" s="38">
        <v>0</v>
      </c>
      <c r="BY31" s="38">
        <v>100</v>
      </c>
      <c r="BZ31" s="38"/>
      <c r="CA31" s="38"/>
      <c r="CB31" s="37">
        <f t="shared" si="15"/>
        <v>62.5</v>
      </c>
    </row>
    <row r="32" spans="1:80" ht="15.75" customHeight="1" x14ac:dyDescent="0.2">
      <c r="A32" s="4" t="s">
        <v>9</v>
      </c>
      <c r="B32" s="29" t="s">
        <v>9</v>
      </c>
      <c r="C32" s="30"/>
      <c r="D32" s="58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2</v>
      </c>
      <c r="L32" s="44" t="s">
        <v>9</v>
      </c>
      <c r="M32" s="44"/>
      <c r="N32" s="33">
        <f t="shared" si="0"/>
        <v>99.56</v>
      </c>
      <c r="O32" s="33">
        <f t="shared" si="1"/>
        <v>100</v>
      </c>
      <c r="P32" s="33">
        <f t="shared" si="18"/>
        <v>99.78</v>
      </c>
      <c r="Q32" s="33">
        <f t="shared" si="3"/>
        <v>94.444444444444443</v>
      </c>
      <c r="R32" s="33">
        <f t="shared" si="4"/>
        <v>60</v>
      </c>
      <c r="S32" s="33">
        <f t="shared" si="5"/>
        <v>81</v>
      </c>
      <c r="T32" s="33">
        <f t="shared" si="6"/>
        <v>75</v>
      </c>
      <c r="U32" s="34">
        <f t="shared" si="7"/>
        <v>0</v>
      </c>
      <c r="V32" s="35">
        <f t="shared" si="8"/>
        <v>91.728888888888889</v>
      </c>
      <c r="W32" s="33">
        <v>19.559999999999999</v>
      </c>
      <c r="X32" s="36">
        <v>20</v>
      </c>
      <c r="Y32" s="36">
        <v>60</v>
      </c>
      <c r="Z32" s="37">
        <f t="shared" si="9"/>
        <v>99.56</v>
      </c>
      <c r="AA32" s="36">
        <v>30</v>
      </c>
      <c r="AB32" s="36">
        <v>70</v>
      </c>
      <c r="AC32" s="33"/>
      <c r="AD32" s="37">
        <f t="shared" si="10"/>
        <v>100</v>
      </c>
      <c r="AE32" s="36"/>
      <c r="AF32" s="36"/>
      <c r="AG32" s="36"/>
      <c r="AH32" s="37"/>
      <c r="AI32" s="55">
        <v>100</v>
      </c>
      <c r="AJ32" s="79">
        <v>100</v>
      </c>
      <c r="AK32" s="79">
        <v>100</v>
      </c>
      <c r="AL32" s="79">
        <v>50</v>
      </c>
      <c r="AM32" s="79">
        <v>100</v>
      </c>
      <c r="AN32" s="79">
        <v>100</v>
      </c>
      <c r="AO32" s="79">
        <v>100</v>
      </c>
      <c r="AP32" s="79">
        <v>100</v>
      </c>
      <c r="AQ32" s="79">
        <v>100</v>
      </c>
      <c r="AR32" s="38"/>
      <c r="AS32" s="38"/>
      <c r="AT32" s="37">
        <f t="shared" si="17"/>
        <v>94.444444444444443</v>
      </c>
      <c r="AU32" s="38">
        <v>0</v>
      </c>
      <c r="AV32" s="38">
        <v>100</v>
      </c>
      <c r="AW32" s="38">
        <v>100</v>
      </c>
      <c r="AX32" s="38">
        <v>100</v>
      </c>
      <c r="AY32" s="38">
        <v>0</v>
      </c>
      <c r="AZ32" s="38">
        <v>100</v>
      </c>
      <c r="BA32" s="38">
        <v>0</v>
      </c>
      <c r="BB32" s="38">
        <v>100</v>
      </c>
      <c r="BC32" s="38">
        <v>100</v>
      </c>
      <c r="BD32" s="38">
        <v>0</v>
      </c>
      <c r="BE32" s="38"/>
      <c r="BF32" s="37">
        <f>AVERAGE(AU32:BD32)</f>
        <v>60</v>
      </c>
      <c r="BG32" s="41">
        <v>100</v>
      </c>
      <c r="BH32" s="41">
        <v>70</v>
      </c>
      <c r="BI32" s="41">
        <v>100</v>
      </c>
      <c r="BJ32" s="41">
        <v>100</v>
      </c>
      <c r="BK32" s="41">
        <v>100</v>
      </c>
      <c r="BL32" s="41">
        <v>0</v>
      </c>
      <c r="BM32" s="41">
        <v>90</v>
      </c>
      <c r="BN32" s="41">
        <v>70</v>
      </c>
      <c r="BO32" s="41">
        <v>95</v>
      </c>
      <c r="BP32" s="41">
        <v>85</v>
      </c>
      <c r="BQ32" s="37">
        <f t="shared" si="12"/>
        <v>81</v>
      </c>
      <c r="BR32" s="42">
        <v>100</v>
      </c>
      <c r="BS32" s="42">
        <v>100</v>
      </c>
      <c r="BT32" s="42">
        <v>100</v>
      </c>
      <c r="BU32" s="38">
        <v>100</v>
      </c>
      <c r="BV32" s="38">
        <v>0</v>
      </c>
      <c r="BW32" s="38">
        <v>100</v>
      </c>
      <c r="BX32" s="38">
        <v>100</v>
      </c>
      <c r="BY32" s="38">
        <v>0</v>
      </c>
      <c r="BZ32" s="38"/>
      <c r="CA32" s="38"/>
      <c r="CB32" s="37">
        <f t="shared" si="15"/>
        <v>75</v>
      </c>
    </row>
    <row r="33" spans="1:80" ht="15.75" customHeight="1" x14ac:dyDescent="0.2">
      <c r="A33" s="4" t="s">
        <v>9</v>
      </c>
      <c r="B33" s="29" t="s">
        <v>9</v>
      </c>
      <c r="C33" s="30"/>
      <c r="D33" s="58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2</v>
      </c>
      <c r="L33" s="44" t="s">
        <v>9</v>
      </c>
      <c r="M33" s="44">
        <v>516</v>
      </c>
      <c r="N33" s="33">
        <f t="shared" si="0"/>
        <v>37.260000000000005</v>
      </c>
      <c r="O33" s="33">
        <f t="shared" si="1"/>
        <v>90</v>
      </c>
      <c r="P33" s="33">
        <f>IF(AH33="",0.5*N33+0.5*O33,(SUM(N33,O33,AH33))/3)</f>
        <v>69.086666666666659</v>
      </c>
      <c r="Q33" s="33">
        <f t="shared" si="3"/>
        <v>72.222222222222229</v>
      </c>
      <c r="R33" s="33">
        <f t="shared" si="4"/>
        <v>80</v>
      </c>
      <c r="S33" s="33">
        <f t="shared" si="5"/>
        <v>94</v>
      </c>
      <c r="T33" s="33">
        <f t="shared" si="6"/>
        <v>100</v>
      </c>
      <c r="U33" s="34">
        <f t="shared" si="7"/>
        <v>80</v>
      </c>
      <c r="V33" s="35">
        <f t="shared" si="8"/>
        <v>76.787777777777777</v>
      </c>
      <c r="W33" s="33">
        <v>18.260000000000002</v>
      </c>
      <c r="X33" s="36">
        <v>19</v>
      </c>
      <c r="Y33" s="36">
        <v>0</v>
      </c>
      <c r="Z33" s="37">
        <f t="shared" si="9"/>
        <v>37.260000000000005</v>
      </c>
      <c r="AA33" s="36">
        <v>30</v>
      </c>
      <c r="AB33" s="36">
        <v>60</v>
      </c>
      <c r="AC33" s="33"/>
      <c r="AD33" s="37">
        <f t="shared" si="10"/>
        <v>90</v>
      </c>
      <c r="AE33" s="36"/>
      <c r="AF33" s="36"/>
      <c r="AG33" s="36"/>
      <c r="AH33" s="37">
        <v>80</v>
      </c>
      <c r="AI33" s="55">
        <v>50</v>
      </c>
      <c r="AJ33" s="79">
        <v>100</v>
      </c>
      <c r="AK33" s="79">
        <v>0</v>
      </c>
      <c r="AL33" s="79">
        <v>100</v>
      </c>
      <c r="AM33" s="79">
        <v>100</v>
      </c>
      <c r="AN33" s="79">
        <v>100</v>
      </c>
      <c r="AO33" s="79">
        <v>100</v>
      </c>
      <c r="AP33" s="79">
        <v>100</v>
      </c>
      <c r="AQ33" s="81">
        <v>0</v>
      </c>
      <c r="AR33" s="38"/>
      <c r="AS33" s="38"/>
      <c r="AT33" s="37">
        <f t="shared" si="17"/>
        <v>72.222222222222229</v>
      </c>
      <c r="AU33" s="38">
        <v>100</v>
      </c>
      <c r="AV33" s="38">
        <v>100</v>
      </c>
      <c r="AW33" s="38">
        <v>100</v>
      </c>
      <c r="AX33" s="38">
        <v>100</v>
      </c>
      <c r="AY33" s="38">
        <v>100</v>
      </c>
      <c r="AZ33" s="38">
        <v>0</v>
      </c>
      <c r="BA33" s="38">
        <v>0</v>
      </c>
      <c r="BB33" s="38">
        <v>100</v>
      </c>
      <c r="BC33" s="38">
        <v>100</v>
      </c>
      <c r="BD33" s="38">
        <v>100</v>
      </c>
      <c r="BE33" s="38"/>
      <c r="BF33" s="37">
        <f>AVERAGE(AU33:BD33)</f>
        <v>80</v>
      </c>
      <c r="BG33" s="41">
        <v>70</v>
      </c>
      <c r="BH33" s="41">
        <v>90</v>
      </c>
      <c r="BI33" s="41">
        <v>100</v>
      </c>
      <c r="BJ33" s="41">
        <v>90</v>
      </c>
      <c r="BK33" s="41">
        <v>95</v>
      </c>
      <c r="BL33" s="41">
        <v>100</v>
      </c>
      <c r="BM33" s="41">
        <v>100</v>
      </c>
      <c r="BN33" s="41">
        <v>100</v>
      </c>
      <c r="BO33" s="41">
        <v>100</v>
      </c>
      <c r="BP33" s="41">
        <v>95</v>
      </c>
      <c r="BQ33" s="37">
        <f t="shared" si="12"/>
        <v>94</v>
      </c>
      <c r="BR33" s="42">
        <v>100</v>
      </c>
      <c r="BS33" s="42">
        <v>100</v>
      </c>
      <c r="BT33" s="42">
        <v>100</v>
      </c>
      <c r="BU33" s="38">
        <v>100</v>
      </c>
      <c r="BV33" s="38">
        <v>100</v>
      </c>
      <c r="BW33" s="38">
        <v>100</v>
      </c>
      <c r="BX33" s="38">
        <v>100</v>
      </c>
      <c r="BY33" s="38">
        <v>100</v>
      </c>
      <c r="BZ33" s="38"/>
      <c r="CA33" s="38"/>
      <c r="CB33" s="37">
        <f t="shared" si="15"/>
        <v>100</v>
      </c>
    </row>
    <row r="34" spans="1:80" ht="15.75" customHeight="1" x14ac:dyDescent="0.2">
      <c r="A34" s="4" t="s">
        <v>9</v>
      </c>
      <c r="B34" s="29" t="s">
        <v>9</v>
      </c>
      <c r="C34" s="30"/>
      <c r="D34" s="58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2</v>
      </c>
      <c r="L34" s="44" t="s">
        <v>9</v>
      </c>
      <c r="M34" s="44">
        <v>239</v>
      </c>
      <c r="N34" s="33">
        <f t="shared" si="0"/>
        <v>72.14</v>
      </c>
      <c r="O34" s="33">
        <f t="shared" si="1"/>
        <v>0</v>
      </c>
      <c r="P34" s="33">
        <f>IF(AH34="",0.5*N34+0.5*O34,(SUM(N34,O34,AH34)-MIN(N34,O34))/2)</f>
        <v>36.07</v>
      </c>
      <c r="Q34" s="33">
        <f t="shared" si="3"/>
        <v>95.714285714285708</v>
      </c>
      <c r="R34" s="33">
        <f t="shared" si="4"/>
        <v>54.545454545454547</v>
      </c>
      <c r="S34" s="33">
        <f t="shared" si="5"/>
        <v>37</v>
      </c>
      <c r="T34" s="33">
        <f t="shared" si="6"/>
        <v>37.5</v>
      </c>
      <c r="U34" s="34">
        <f t="shared" si="7"/>
        <v>0</v>
      </c>
      <c r="V34" s="35">
        <f t="shared" si="8"/>
        <v>36.07</v>
      </c>
      <c r="W34" s="33">
        <v>19.14</v>
      </c>
      <c r="X34" s="36">
        <v>18</v>
      </c>
      <c r="Y34" s="36">
        <v>35</v>
      </c>
      <c r="Z34" s="37">
        <f t="shared" si="9"/>
        <v>72.14</v>
      </c>
      <c r="AA34" s="36">
        <v>0</v>
      </c>
      <c r="AB34" s="36">
        <v>0</v>
      </c>
      <c r="AC34" s="33"/>
      <c r="AD34" s="37">
        <f t="shared" si="10"/>
        <v>0</v>
      </c>
      <c r="AE34" s="36"/>
      <c r="AF34" s="36"/>
      <c r="AG34" s="36"/>
      <c r="AH34" s="37"/>
      <c r="AI34" s="56">
        <v>0</v>
      </c>
      <c r="AJ34" s="81">
        <v>0</v>
      </c>
      <c r="AK34" s="79">
        <v>100</v>
      </c>
      <c r="AL34" s="79">
        <v>100</v>
      </c>
      <c r="AM34" s="79">
        <v>90</v>
      </c>
      <c r="AN34" s="79">
        <v>80</v>
      </c>
      <c r="AO34" s="79">
        <v>100</v>
      </c>
      <c r="AP34" s="79">
        <v>100</v>
      </c>
      <c r="AQ34" s="79">
        <v>100</v>
      </c>
      <c r="AR34" s="38"/>
      <c r="AS34" s="38"/>
      <c r="AT34" s="37">
        <f>AVERAGE(AK34:AQ34)</f>
        <v>95.714285714285708</v>
      </c>
      <c r="AU34" s="38">
        <v>0</v>
      </c>
      <c r="AV34" s="38">
        <v>0</v>
      </c>
      <c r="AW34" s="38">
        <v>100</v>
      </c>
      <c r="AX34" s="38">
        <v>100</v>
      </c>
      <c r="AY34" s="38">
        <v>100</v>
      </c>
      <c r="AZ34" s="38">
        <v>0</v>
      </c>
      <c r="BA34" s="38">
        <v>0</v>
      </c>
      <c r="BB34" s="38">
        <v>0</v>
      </c>
      <c r="BC34" s="38">
        <v>100</v>
      </c>
      <c r="BD34" s="38">
        <v>100</v>
      </c>
      <c r="BE34" s="38">
        <v>100</v>
      </c>
      <c r="BF34" s="37">
        <f>AVERAGE(AU34:BE34)</f>
        <v>54.545454545454547</v>
      </c>
      <c r="BG34" s="41">
        <v>0</v>
      </c>
      <c r="BH34" s="41">
        <v>0</v>
      </c>
      <c r="BI34" s="41">
        <v>100</v>
      </c>
      <c r="BJ34" s="41">
        <v>90</v>
      </c>
      <c r="BK34" s="41">
        <v>80</v>
      </c>
      <c r="BL34" s="41">
        <v>0</v>
      </c>
      <c r="BM34" s="41">
        <v>0</v>
      </c>
      <c r="BN34" s="41">
        <v>0</v>
      </c>
      <c r="BO34" s="41">
        <v>100</v>
      </c>
      <c r="BP34" s="41">
        <v>0</v>
      </c>
      <c r="BQ34" s="37">
        <f t="shared" si="12"/>
        <v>37</v>
      </c>
      <c r="BR34" s="42">
        <v>0</v>
      </c>
      <c r="BS34" s="42">
        <v>0</v>
      </c>
      <c r="BT34" s="42">
        <v>100</v>
      </c>
      <c r="BU34" s="38">
        <v>100</v>
      </c>
      <c r="BV34" s="38">
        <v>0</v>
      </c>
      <c r="BW34" s="38">
        <v>0</v>
      </c>
      <c r="BX34" s="38">
        <v>100</v>
      </c>
      <c r="BY34" s="38">
        <v>0</v>
      </c>
      <c r="BZ34" s="38"/>
      <c r="CA34" s="38"/>
      <c r="CB34" s="37">
        <f t="shared" si="15"/>
        <v>37.5</v>
      </c>
    </row>
    <row r="35" spans="1:80" ht="15.75" customHeight="1" x14ac:dyDescent="0.2">
      <c r="A35" s="4" t="s">
        <v>9</v>
      </c>
      <c r="B35" s="29" t="s">
        <v>9</v>
      </c>
      <c r="C35" s="30"/>
      <c r="D35" s="58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2</v>
      </c>
      <c r="L35" s="44" t="s">
        <v>9</v>
      </c>
      <c r="M35" s="44">
        <v>518</v>
      </c>
      <c r="N35" s="33">
        <f t="shared" si="0"/>
        <v>33.56</v>
      </c>
      <c r="O35" s="33">
        <f t="shared" si="1"/>
        <v>30</v>
      </c>
      <c r="P35" s="33">
        <f>IF(AH35="",0.5*N35+0.5*O35,(SUM(N35,O35,AH35))/3)</f>
        <v>54.52</v>
      </c>
      <c r="Q35" s="33">
        <f t="shared" si="3"/>
        <v>72.222222222222229</v>
      </c>
      <c r="R35" s="33">
        <f t="shared" si="4"/>
        <v>72.727272727272734</v>
      </c>
      <c r="S35" s="33">
        <f t="shared" si="5"/>
        <v>90</v>
      </c>
      <c r="T35" s="33">
        <f t="shared" si="6"/>
        <v>87.5</v>
      </c>
      <c r="U35" s="34">
        <f t="shared" si="7"/>
        <v>100</v>
      </c>
      <c r="V35" s="35">
        <f>IF(P35&gt;=54,P35*0.5+0.2*Q35+0.05*R35+0.2*S35+0.05*T35,P35)</f>
        <v>67.715808080808088</v>
      </c>
      <c r="W35" s="33">
        <v>19.559999999999999</v>
      </c>
      <c r="X35" s="36">
        <v>14</v>
      </c>
      <c r="Y35" s="36">
        <v>0</v>
      </c>
      <c r="Z35" s="37">
        <f t="shared" si="9"/>
        <v>33.56</v>
      </c>
      <c r="AA35" s="36">
        <v>30</v>
      </c>
      <c r="AB35" s="36">
        <v>0</v>
      </c>
      <c r="AC35" s="33"/>
      <c r="AD35" s="37">
        <f t="shared" si="10"/>
        <v>30</v>
      </c>
      <c r="AE35" s="36"/>
      <c r="AF35" s="36"/>
      <c r="AG35" s="36"/>
      <c r="AH35" s="37">
        <v>100</v>
      </c>
      <c r="AI35" s="55">
        <v>50</v>
      </c>
      <c r="AJ35" s="79">
        <v>80</v>
      </c>
      <c r="AK35" s="79">
        <v>100</v>
      </c>
      <c r="AL35" s="79">
        <v>50</v>
      </c>
      <c r="AM35" s="79">
        <v>90</v>
      </c>
      <c r="AN35" s="79">
        <v>80</v>
      </c>
      <c r="AO35" s="79">
        <v>100</v>
      </c>
      <c r="AP35" s="79">
        <v>100</v>
      </c>
      <c r="AQ35" s="79">
        <v>0</v>
      </c>
      <c r="AR35" s="38"/>
      <c r="AS35" s="38"/>
      <c r="AT35" s="37">
        <f>AVERAGE(AI35:AQ35)</f>
        <v>72.222222222222229</v>
      </c>
      <c r="AU35" s="38">
        <v>0</v>
      </c>
      <c r="AV35" s="38">
        <v>0</v>
      </c>
      <c r="AW35" s="38">
        <v>100</v>
      </c>
      <c r="AX35" s="38">
        <v>100</v>
      </c>
      <c r="AY35" s="38">
        <v>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>
        <v>100</v>
      </c>
      <c r="BF35" s="37">
        <f>AVERAGE(AU35:BE35)</f>
        <v>72.727272727272734</v>
      </c>
      <c r="BG35" s="41">
        <v>100</v>
      </c>
      <c r="BH35" s="41">
        <v>70</v>
      </c>
      <c r="BI35" s="41">
        <v>100</v>
      </c>
      <c r="BJ35" s="41">
        <v>90</v>
      </c>
      <c r="BK35" s="41">
        <v>85</v>
      </c>
      <c r="BL35" s="41">
        <v>90</v>
      </c>
      <c r="BM35" s="41">
        <v>90</v>
      </c>
      <c r="BN35" s="41">
        <v>75</v>
      </c>
      <c r="BO35" s="41">
        <v>100</v>
      </c>
      <c r="BP35" s="41">
        <v>100</v>
      </c>
      <c r="BQ35" s="37">
        <f t="shared" si="12"/>
        <v>90</v>
      </c>
      <c r="BR35" s="42">
        <v>100</v>
      </c>
      <c r="BS35" s="42">
        <v>100</v>
      </c>
      <c r="BT35" s="42">
        <v>100</v>
      </c>
      <c r="BU35" s="38">
        <v>100</v>
      </c>
      <c r="BV35" s="38">
        <v>100</v>
      </c>
      <c r="BW35" s="38">
        <v>0</v>
      </c>
      <c r="BX35" s="38">
        <v>100</v>
      </c>
      <c r="BY35" s="38">
        <v>100</v>
      </c>
      <c r="BZ35" s="38"/>
      <c r="CA35" s="38"/>
      <c r="CB35" s="37">
        <f t="shared" si="15"/>
        <v>87.5</v>
      </c>
    </row>
    <row r="36" spans="1:80" ht="15.75" customHeight="1" x14ac:dyDescent="0.2">
      <c r="A36" s="4" t="s">
        <v>9</v>
      </c>
      <c r="B36" s="29" t="s">
        <v>9</v>
      </c>
      <c r="C36" s="30"/>
      <c r="D36" s="58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1</v>
      </c>
      <c r="L36" s="44" t="s">
        <v>9</v>
      </c>
      <c r="M36" s="44">
        <v>336</v>
      </c>
      <c r="N36" s="33">
        <f t="shared" si="0"/>
        <v>98.56</v>
      </c>
      <c r="O36" s="33">
        <f t="shared" si="1"/>
        <v>65</v>
      </c>
      <c r="P36" s="33">
        <f>IF(AH36="",0.5*N36+0.5*O36,(SUM(N36,O36,AH36)-MIN(N36,O36))/2)</f>
        <v>81.78</v>
      </c>
      <c r="Q36" s="33">
        <f t="shared" si="3"/>
        <v>95.555555555555557</v>
      </c>
      <c r="R36" s="33">
        <f t="shared" si="4"/>
        <v>100</v>
      </c>
      <c r="S36" s="33">
        <f t="shared" si="5"/>
        <v>88.5</v>
      </c>
      <c r="T36" s="33">
        <f t="shared" si="6"/>
        <v>87.5</v>
      </c>
      <c r="U36" s="34">
        <f t="shared" si="7"/>
        <v>0</v>
      </c>
      <c r="V36" s="35">
        <f>IF(P36&gt;=55,P36*0.5+0.2*Q36+0.05*R36+0.2*S36+0.05*T36,P36)</f>
        <v>87.076111111111118</v>
      </c>
      <c r="W36" s="33">
        <v>19.559999999999999</v>
      </c>
      <c r="X36" s="36">
        <v>19</v>
      </c>
      <c r="Y36" s="36">
        <v>60</v>
      </c>
      <c r="Z36" s="37">
        <f t="shared" si="9"/>
        <v>98.56</v>
      </c>
      <c r="AA36" s="36">
        <v>30</v>
      </c>
      <c r="AB36" s="36">
        <v>35</v>
      </c>
      <c r="AC36" s="33"/>
      <c r="AD36" s="37">
        <f t="shared" si="10"/>
        <v>65</v>
      </c>
      <c r="AE36" s="36"/>
      <c r="AF36" s="36"/>
      <c r="AG36" s="36"/>
      <c r="AH36" s="37"/>
      <c r="AI36" s="55">
        <v>100</v>
      </c>
      <c r="AJ36" s="79">
        <v>100</v>
      </c>
      <c r="AK36" s="79">
        <v>100</v>
      </c>
      <c r="AL36" s="79">
        <v>100</v>
      </c>
      <c r="AM36" s="79">
        <v>60</v>
      </c>
      <c r="AN36" s="79">
        <v>100</v>
      </c>
      <c r="AO36" s="79">
        <v>100</v>
      </c>
      <c r="AP36" s="79">
        <v>100</v>
      </c>
      <c r="AQ36" s="79">
        <v>100</v>
      </c>
      <c r="AR36" s="38"/>
      <c r="AS36" s="38"/>
      <c r="AT36" s="37">
        <f>AVERAGE(AI36:AQ36)</f>
        <v>95.555555555555557</v>
      </c>
      <c r="AU36" s="38">
        <v>100</v>
      </c>
      <c r="AV36" s="38">
        <v>100</v>
      </c>
      <c r="AW36" s="38">
        <v>100</v>
      </c>
      <c r="AX36" s="38">
        <v>100</v>
      </c>
      <c r="AY36" s="38">
        <v>100</v>
      </c>
      <c r="AZ36" s="38">
        <v>100</v>
      </c>
      <c r="BA36" s="38">
        <v>100</v>
      </c>
      <c r="BB36" s="38">
        <v>100</v>
      </c>
      <c r="BC36" s="38">
        <v>100</v>
      </c>
      <c r="BD36" s="38">
        <v>100</v>
      </c>
      <c r="BE36" s="38">
        <v>100</v>
      </c>
      <c r="BF36" s="37">
        <f>AVERAGE(AU36:BE36)</f>
        <v>100</v>
      </c>
      <c r="BG36" s="41">
        <v>100</v>
      </c>
      <c r="BH36" s="41">
        <v>100</v>
      </c>
      <c r="BI36" s="41">
        <v>100</v>
      </c>
      <c r="BJ36" s="41">
        <v>100</v>
      </c>
      <c r="BK36" s="41">
        <v>100</v>
      </c>
      <c r="BL36" s="41">
        <v>90</v>
      </c>
      <c r="BM36" s="41">
        <v>100</v>
      </c>
      <c r="BN36" s="41">
        <v>95</v>
      </c>
      <c r="BO36" s="41">
        <v>100</v>
      </c>
      <c r="BP36" s="41">
        <v>0</v>
      </c>
      <c r="BQ36" s="37">
        <f t="shared" si="12"/>
        <v>88.5</v>
      </c>
      <c r="BR36" s="42">
        <v>100</v>
      </c>
      <c r="BS36" s="42">
        <v>100</v>
      </c>
      <c r="BT36" s="42">
        <v>100</v>
      </c>
      <c r="BU36" s="38">
        <v>100</v>
      </c>
      <c r="BV36" s="38">
        <v>100</v>
      </c>
      <c r="BW36" s="38">
        <v>0</v>
      </c>
      <c r="BX36" s="38">
        <v>100</v>
      </c>
      <c r="BY36" s="38">
        <v>100</v>
      </c>
      <c r="BZ36" s="38"/>
      <c r="CA36" s="38"/>
      <c r="CB36" s="37">
        <f t="shared" si="15"/>
        <v>87.5</v>
      </c>
    </row>
    <row r="37" spans="1:80" ht="15.75" customHeight="1" x14ac:dyDescent="0.2">
      <c r="A37" s="4"/>
      <c r="B37" s="4"/>
      <c r="C37" s="4"/>
      <c r="D37" s="52"/>
      <c r="J37" s="1"/>
      <c r="K37" s="4"/>
      <c r="L37" s="4"/>
      <c r="M37" s="4"/>
      <c r="N37" s="46"/>
      <c r="O37" s="46"/>
      <c r="P37" s="46"/>
      <c r="Q37" s="46"/>
      <c r="R37" s="46"/>
      <c r="S37" s="46"/>
      <c r="T37" s="46"/>
      <c r="U37" s="46"/>
      <c r="V37" s="46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 spans="1:80" ht="15.75" customHeight="1" x14ac:dyDescent="0.2">
      <c r="A38" s="4"/>
      <c r="B38" s="4"/>
      <c r="C38" s="4"/>
      <c r="D38" s="52"/>
      <c r="J38" s="1"/>
      <c r="K38" s="4"/>
      <c r="L38" s="4"/>
      <c r="M38" s="4"/>
      <c r="N38" s="46"/>
      <c r="O38" s="46"/>
      <c r="P38" s="46"/>
      <c r="Q38" s="46"/>
      <c r="R38" s="46"/>
      <c r="S38" s="46"/>
      <c r="T38" s="46"/>
      <c r="U38" s="46"/>
      <c r="V38" s="46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 spans="1:80" ht="15.75" customHeight="1" x14ac:dyDescent="0.2">
      <c r="A39" s="4"/>
      <c r="B39" s="4"/>
      <c r="C39" s="4"/>
      <c r="D39" s="52"/>
      <c r="J39" s="1"/>
      <c r="K39" s="4"/>
      <c r="L39" s="4"/>
      <c r="M39" s="4"/>
      <c r="N39" s="46"/>
      <c r="O39" s="46"/>
      <c r="P39" s="46"/>
      <c r="Q39" s="46"/>
      <c r="R39" s="46"/>
      <c r="S39" s="46"/>
      <c r="T39" s="46"/>
      <c r="U39" s="46"/>
      <c r="V39" s="46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 spans="1:80" ht="15.75" customHeight="1" x14ac:dyDescent="0.2">
      <c r="A40" s="4"/>
      <c r="B40" s="4"/>
      <c r="C40" s="4"/>
      <c r="D40" s="52"/>
      <c r="J40" s="1"/>
      <c r="K40" s="4"/>
      <c r="L40" s="4"/>
      <c r="M40" s="4"/>
      <c r="N40" s="46"/>
      <c r="O40" s="46"/>
      <c r="P40" s="46"/>
      <c r="Q40" s="46"/>
      <c r="R40" s="46"/>
      <c r="S40" s="46"/>
      <c r="T40" s="46"/>
      <c r="U40" s="46"/>
      <c r="V40" s="46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 spans="1:80" ht="15.75" customHeight="1" x14ac:dyDescent="0.2">
      <c r="A41" s="4"/>
      <c r="B41" s="4"/>
      <c r="C41" s="4"/>
      <c r="D41" s="52"/>
      <c r="J41" s="1"/>
      <c r="K41" s="4"/>
      <c r="L41" s="4"/>
      <c r="M41" s="4"/>
      <c r="N41" s="46"/>
      <c r="O41" s="46"/>
      <c r="P41" s="46"/>
      <c r="Q41" s="46"/>
      <c r="R41" s="46"/>
      <c r="S41" s="46"/>
      <c r="T41" s="46"/>
      <c r="U41" s="46"/>
      <c r="V41" s="46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 spans="1:80" ht="15.75" customHeight="1" x14ac:dyDescent="0.2">
      <c r="A42" s="4"/>
      <c r="B42" s="4"/>
      <c r="C42" s="4"/>
      <c r="D42" s="52"/>
      <c r="J42" s="1"/>
      <c r="K42" s="4"/>
      <c r="L42" s="4"/>
      <c r="M42" s="4"/>
      <c r="N42" s="46"/>
      <c r="O42" s="46"/>
      <c r="P42" s="46"/>
      <c r="Q42" s="46"/>
      <c r="R42" s="46"/>
      <c r="S42" s="46"/>
      <c r="T42" s="46"/>
      <c r="U42" s="46"/>
      <c r="V42" s="46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 spans="1:80" ht="15.75" customHeight="1" x14ac:dyDescent="0.2">
      <c r="A43" s="4"/>
      <c r="B43" s="4"/>
      <c r="C43" s="4"/>
      <c r="D43" s="52"/>
      <c r="J43" s="1"/>
      <c r="K43" s="4"/>
      <c r="L43" s="4"/>
      <c r="M43" s="4"/>
      <c r="N43" s="46"/>
      <c r="O43" s="46"/>
      <c r="P43" s="46"/>
      <c r="Q43" s="46"/>
      <c r="R43" s="46"/>
      <c r="S43" s="46"/>
      <c r="T43" s="46"/>
      <c r="U43" s="46"/>
      <c r="V43" s="46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 spans="1:80" ht="15.75" customHeight="1" x14ac:dyDescent="0.2">
      <c r="A44" s="4"/>
      <c r="B44" s="4"/>
      <c r="C44" s="4"/>
      <c r="D44" s="52"/>
      <c r="J44" s="1"/>
      <c r="K44" s="4"/>
      <c r="L44" s="4"/>
      <c r="M44" s="4"/>
      <c r="N44" s="46"/>
      <c r="O44" s="46"/>
      <c r="P44" s="46"/>
      <c r="Q44" s="46"/>
      <c r="R44" s="46"/>
      <c r="S44" s="46"/>
      <c r="T44" s="46"/>
      <c r="U44" s="46"/>
      <c r="V44" s="46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 spans="1:80" ht="15.75" customHeight="1" x14ac:dyDescent="0.2">
      <c r="A45" s="4"/>
      <c r="B45" s="4"/>
      <c r="C45" s="4"/>
      <c r="D45" s="52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</row>
    <row r="46" spans="1:80" ht="15.75" customHeight="1" x14ac:dyDescent="0.2">
      <c r="A46" s="4"/>
      <c r="B46" s="4"/>
      <c r="C46" s="4"/>
      <c r="D46" s="52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</row>
    <row r="47" spans="1:80" ht="15.75" customHeight="1" x14ac:dyDescent="0.2">
      <c r="A47" s="4"/>
      <c r="B47" s="4"/>
      <c r="C47" s="4"/>
      <c r="D47" s="52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</row>
    <row r="48" spans="1:80" ht="15.75" customHeight="1" x14ac:dyDescent="0.2">
      <c r="A48" s="4"/>
      <c r="B48" s="4"/>
      <c r="C48" s="4"/>
      <c r="D48" s="52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</row>
    <row r="49" spans="1:80" ht="15.75" customHeight="1" x14ac:dyDescent="0.2">
      <c r="A49" s="4"/>
      <c r="B49" s="4"/>
      <c r="C49" s="4"/>
      <c r="D49" s="52"/>
      <c r="J49" s="1" t="s">
        <v>39</v>
      </c>
      <c r="K49" s="48"/>
      <c r="L49" s="48"/>
      <c r="M49" s="48"/>
      <c r="N49" s="46">
        <f>IF(COUNT(N5:N36)&gt;0,ROUND(SUM(N5:N36)/COUNTIF(N5:N36,"&lt;&gt;"),0),0)</f>
        <v>80</v>
      </c>
      <c r="O49" s="46">
        <f>IF(COUNT(O5:O36)&gt;0,ROUND(SUM(O5:O36)/COUNTIF(O5:O36,"&lt;&gt;"),0),0)</f>
        <v>66</v>
      </c>
      <c r="P49" s="46">
        <f>IF(COUNT(P5:P36)&gt;0,ROUND(SUM(P5:P36)/COUNTIF(P5:P36,"&lt;&gt;"),0),0)</f>
        <v>77</v>
      </c>
      <c r="Q49" s="46">
        <f>IF(COUNT(Q5:Q36)&gt;0,ROUND(SUM(Q5:Q36)/COUNTIF(Q5:Q36,"&lt;&gt;"),0),0)</f>
        <v>76</v>
      </c>
      <c r="R49" s="46"/>
      <c r="S49" s="46">
        <f>IF(COUNT(S5:S36)&gt;0,ROUND(SUM(S5:S36)/COUNTIF(S5:S36,"&lt;&gt;"),0),0)</f>
        <v>75</v>
      </c>
      <c r="T49" s="46"/>
      <c r="U49" s="46">
        <f>IF(COUNT(U5:U36)&gt;0,ROUND(SUM(U5:U36)/COUNTIF(U5:U36,"&lt;&gt;"),0),0)</f>
        <v>13</v>
      </c>
      <c r="V49" s="46">
        <f>IF(COUNT(V5:V36)&gt;0,ROUND(SUM(V5:V36)/COUNTIF(V5:V36,"&lt;&gt;"),0),0)</f>
        <v>75</v>
      </c>
      <c r="W49" s="47">
        <f>IF(COUNT(W5:W36)&gt;0,ROUND(SUM(W5:W36)/COUNTIF(W5:W36,"&lt;&gt;"),0),0)</f>
        <v>18</v>
      </c>
      <c r="X49" s="47">
        <f>IF(COUNT(X5:X36)&gt;0,ROUND(SUM(X5:X36)/COUNTIF(X5:X36,"&lt;&gt;"),0),0)</f>
        <v>17</v>
      </c>
      <c r="Y49" s="47"/>
      <c r="Z49" s="47">
        <f t="shared" ref="Z49:AL49" si="19">IF(COUNT(Z5:Z36)&gt;0,ROUND(SUM(Z5:Z36)/COUNTIF(Z5:Z36,"&lt;&gt;"),0),0)</f>
        <v>80</v>
      </c>
      <c r="AA49" s="47">
        <f t="shared" si="19"/>
        <v>24</v>
      </c>
      <c r="AB49" s="47">
        <f t="shared" si="19"/>
        <v>47</v>
      </c>
      <c r="AC49" s="47">
        <f t="shared" si="19"/>
        <v>0</v>
      </c>
      <c r="AD49" s="47">
        <f t="shared" si="19"/>
        <v>66</v>
      </c>
      <c r="AE49" s="47">
        <f t="shared" si="19"/>
        <v>0</v>
      </c>
      <c r="AF49" s="47">
        <f t="shared" si="19"/>
        <v>0</v>
      </c>
      <c r="AG49" s="47">
        <f t="shared" si="19"/>
        <v>0</v>
      </c>
      <c r="AH49" s="47">
        <f t="shared" si="19"/>
        <v>83</v>
      </c>
      <c r="AI49" s="47">
        <f t="shared" si="19"/>
        <v>66</v>
      </c>
      <c r="AJ49" s="47">
        <f t="shared" si="19"/>
        <v>85</v>
      </c>
      <c r="AK49" s="47">
        <f t="shared" si="19"/>
        <v>81</v>
      </c>
      <c r="AL49" s="47">
        <f t="shared" si="19"/>
        <v>67</v>
      </c>
      <c r="AM49" s="47"/>
      <c r="AN49" s="47"/>
      <c r="AO49" s="47"/>
      <c r="AP49" s="47"/>
      <c r="AQ49" s="47"/>
      <c r="AR49" s="47"/>
      <c r="AS49" s="47"/>
      <c r="AT49" s="47">
        <f>IF(COUNT(AT5:AT36)&gt;0,ROUND(SUM(AT5:AT36)/COUNTIF(AT5:AT36,"&lt;&gt;"),0),0)</f>
        <v>76</v>
      </c>
      <c r="AU49" s="47">
        <f>IF(COUNT(AU5:AU36)&gt;0,ROUND(SUM(AU5:AU36)/COUNTIF(AU5:AU36,"&lt;&gt;"),0),0)</f>
        <v>59</v>
      </c>
      <c r="AV49" s="47">
        <f>IF(COUNT(AV5:AV36)&gt;0,ROUND(SUM(AV5:AV36)/COUNTIF(AV5:AV36,"&lt;&gt;"),0),0)</f>
        <v>47</v>
      </c>
      <c r="AW49" s="47"/>
      <c r="AX49" s="47"/>
      <c r="AY49" s="47"/>
      <c r="AZ49" s="47"/>
      <c r="BA49" s="47">
        <f>IF(COUNT(BA5:BA36)&gt;0,ROUND(SUM(BA5:BA36)/COUNTIF(BA5:BA36,"&lt;&gt;"),0),0)</f>
        <v>59</v>
      </c>
      <c r="BB49" s="47"/>
      <c r="BC49" s="47"/>
      <c r="BD49" s="47">
        <f>IF(COUNT(BD5:BD36)&gt;0,ROUND(SUM(BD5:BD36)/COUNTIF(BD5:BD36,"&lt;&gt;"),0),0)</f>
        <v>78</v>
      </c>
      <c r="BE49" s="47"/>
      <c r="BF49" s="47">
        <f>IF(COUNT(BF5:BF36)&gt;0,ROUND(SUM(BF5:BF36)/COUNTIF(BF5:BF36,"&lt;&gt;"),0),0)</f>
        <v>74</v>
      </c>
      <c r="BG49" s="47">
        <f>IF(COUNT(BG5:BG36)&gt;0,ROUND(SUM(BG5:BG36)/COUNTIF(BG5:BG36,"&lt;&gt;"),0),0)</f>
        <v>83</v>
      </c>
      <c r="BH49" s="47">
        <f>IF(COUNT(BH5:BH36)&gt;0,ROUND(SUM(BH5:BH36)/COUNTIF(BH5:BH36,"&lt;&gt;"),0),0)</f>
        <v>79</v>
      </c>
      <c r="BI49" s="47"/>
      <c r="BJ49" s="47"/>
      <c r="BK49" s="47"/>
      <c r="BL49" s="47"/>
      <c r="BM49" s="47">
        <f>IF(COUNT(BM5:BM36)&gt;0,ROUND(SUM(BM5:BM36)/COUNTIF(BM5:BM36,"&lt;&gt;"),0),0)</f>
        <v>78</v>
      </c>
      <c r="BN49" s="47"/>
      <c r="BO49" s="47"/>
      <c r="BP49" s="47">
        <f>IF(COUNT(BP5:BP36)&gt;0,ROUND(SUM(BP5:BP36)/COUNTIF(BP5:BP36,"&lt;&gt;"),0),0)</f>
        <v>60</v>
      </c>
      <c r="BQ49" s="47">
        <f>IF(COUNT(BQ5:BQ36)&gt;0,ROUND(SUM(BQ5:BQ36)/COUNTIF(BQ5:BQ36,"&lt;&gt;"),0),0)</f>
        <v>75</v>
      </c>
      <c r="BR49" s="47">
        <f>IF(COUNT(BR5:BR36)&gt;0,ROUND(SUM(BR5:BR36)/COUNTIF(BR5:BR36,"&lt;&gt;"),0),0)</f>
        <v>80</v>
      </c>
      <c r="BS49" s="47">
        <f>IF(COUNT(BS5:BS36)&gt;0,ROUND(SUM(BS5:BS36)/COUNTIF(BS5:BS36,"&lt;&gt;"),0),0)</f>
        <v>88</v>
      </c>
      <c r="BT49" s="47">
        <f>IF(COUNT(BT5:BT36)&gt;0,ROUND(SUM(BT5:BT36)/COUNTIF(BT5:BT36,"&lt;&gt;"),0),0)</f>
        <v>84</v>
      </c>
      <c r="BU49" s="47"/>
      <c r="BV49" s="47"/>
      <c r="BW49" s="47"/>
      <c r="BX49" s="47"/>
      <c r="BY49" s="47"/>
      <c r="BZ49" s="47"/>
      <c r="CA49" s="47">
        <f>IF(COUNT(CA5:CA36)&gt;0,ROUND(SUM(CA5:CA36)/COUNTIF(CA5:CA36,"&lt;&gt;"),0),0)</f>
        <v>0</v>
      </c>
      <c r="CB49" s="47">
        <f>IF(COUNT(CB5:CB36)&gt;0,ROUND(SUM(CB5:CB36)/COUNTIF(CB5:CB36,"&lt;&gt;"),0),0)</f>
        <v>78</v>
      </c>
    </row>
    <row r="50" spans="1:80" ht="15.75" customHeight="1" x14ac:dyDescent="0.15">
      <c r="A50" s="4"/>
      <c r="B50" s="4"/>
      <c r="C50" s="4"/>
      <c r="D50" s="61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MAX(N5:N36)</f>
        <v>100</v>
      </c>
      <c r="O50" s="47">
        <f>MAX(O5:O36)</f>
        <v>100</v>
      </c>
      <c r="P50" s="47">
        <f>MAX(P5:P36)</f>
        <v>100</v>
      </c>
      <c r="Q50" s="47">
        <f>MAX(Q5:Q36)</f>
        <v>100</v>
      </c>
      <c r="R50" s="47"/>
      <c r="S50" s="47">
        <f>MAX(S5:S36)</f>
        <v>99</v>
      </c>
      <c r="T50" s="47"/>
      <c r="U50" s="47">
        <f>MAX(U5:U36)</f>
        <v>100</v>
      </c>
      <c r="V50" s="47">
        <f>MAX(V5:V36)</f>
        <v>97.320454545454538</v>
      </c>
      <c r="W50" s="47">
        <f>MAX(W5:W36)</f>
        <v>20</v>
      </c>
      <c r="X50" s="47">
        <f>MAX(X5:X36)</f>
        <v>20</v>
      </c>
      <c r="Y50" s="47"/>
      <c r="Z50" s="47">
        <f t="shared" ref="Z50:AL50" si="20">MAX(Z5:Z36)</f>
        <v>100</v>
      </c>
      <c r="AA50" s="47">
        <f t="shared" si="20"/>
        <v>30</v>
      </c>
      <c r="AB50" s="47">
        <f t="shared" si="20"/>
        <v>70</v>
      </c>
      <c r="AC50" s="47">
        <f t="shared" si="20"/>
        <v>0</v>
      </c>
      <c r="AD50" s="47">
        <f t="shared" si="20"/>
        <v>100</v>
      </c>
      <c r="AE50" s="47">
        <f t="shared" si="20"/>
        <v>0</v>
      </c>
      <c r="AF50" s="47">
        <f t="shared" si="20"/>
        <v>0</v>
      </c>
      <c r="AG50" s="47">
        <f t="shared" si="20"/>
        <v>0</v>
      </c>
      <c r="AH50" s="47">
        <f t="shared" si="20"/>
        <v>100</v>
      </c>
      <c r="AI50" s="47">
        <f t="shared" si="20"/>
        <v>100</v>
      </c>
      <c r="AJ50" s="47">
        <f t="shared" si="20"/>
        <v>100</v>
      </c>
      <c r="AK50" s="47">
        <f t="shared" si="20"/>
        <v>100</v>
      </c>
      <c r="AL50" s="47">
        <f t="shared" si="20"/>
        <v>100</v>
      </c>
      <c r="AM50" s="47"/>
      <c r="AN50" s="47"/>
      <c r="AO50" s="47"/>
      <c r="AP50" s="47"/>
      <c r="AQ50" s="47"/>
      <c r="AR50" s="47"/>
      <c r="AS50" s="47"/>
      <c r="AT50" s="47">
        <f>MAX(AT5:AT36)</f>
        <v>100</v>
      </c>
      <c r="AU50" s="47">
        <f>MAX(AU5:AU36)</f>
        <v>100</v>
      </c>
      <c r="AV50" s="47">
        <f>MAX(AV5:AV36)</f>
        <v>100</v>
      </c>
      <c r="AW50" s="47"/>
      <c r="AX50" s="47"/>
      <c r="AY50" s="47"/>
      <c r="AZ50" s="47"/>
      <c r="BA50" s="47">
        <f>MAX(BA5:BA36)</f>
        <v>100</v>
      </c>
      <c r="BB50" s="47"/>
      <c r="BC50" s="47"/>
      <c r="BD50" s="47">
        <f>MAX(BD5:BD36)</f>
        <v>100</v>
      </c>
      <c r="BE50" s="47"/>
      <c r="BF50" s="49">
        <f>MAX(BF5:BF36)</f>
        <v>100</v>
      </c>
      <c r="BG50" s="47">
        <f>MAX(BG5:BG36)</f>
        <v>100</v>
      </c>
      <c r="BH50" s="47">
        <f>MAX(BH5:BH36)</f>
        <v>100</v>
      </c>
      <c r="BI50" s="47"/>
      <c r="BJ50" s="47"/>
      <c r="BK50" s="47"/>
      <c r="BL50" s="47"/>
      <c r="BM50" s="47">
        <f>MAX(BM5:BM36)</f>
        <v>100</v>
      </c>
      <c r="BN50" s="47"/>
      <c r="BO50" s="47"/>
      <c r="BP50" s="47">
        <f>MAX(BP5:BP36)</f>
        <v>100</v>
      </c>
      <c r="BQ50" s="49">
        <f>MAX(BQ5:BQ36)</f>
        <v>99</v>
      </c>
      <c r="BR50" s="47">
        <f>MAX(BR5:BR36)</f>
        <v>100</v>
      </c>
      <c r="BS50" s="47">
        <f>MAX(BS5:BS36)</f>
        <v>100</v>
      </c>
      <c r="BT50" s="47">
        <f>MAX(BT5:BT36)</f>
        <v>100</v>
      </c>
      <c r="BU50" s="47"/>
      <c r="BV50" s="47"/>
      <c r="BW50" s="47"/>
      <c r="BX50" s="47"/>
      <c r="BY50" s="47"/>
      <c r="BZ50" s="47"/>
      <c r="CA50" s="47">
        <f>MAX(CA5:CA36)</f>
        <v>0</v>
      </c>
      <c r="CB50" s="49">
        <f>MAX(CB5:CB36)</f>
        <v>100</v>
      </c>
    </row>
    <row r="51" spans="1:80" ht="15.75" customHeight="1" x14ac:dyDescent="0.15">
      <c r="A51" s="4"/>
      <c r="B51" s="4"/>
      <c r="C51" s="4"/>
      <c r="D51" s="61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MIN(N5:N36)</f>
        <v>13.34</v>
      </c>
      <c r="O51" s="47">
        <f>MIN(O5:O36)</f>
        <v>0</v>
      </c>
      <c r="P51" s="47">
        <f>MIN(P5:P36)</f>
        <v>6.67</v>
      </c>
      <c r="Q51" s="47">
        <f>MIN(Q5:Q36)</f>
        <v>16.666666666666668</v>
      </c>
      <c r="R51" s="47"/>
      <c r="S51" s="47">
        <f>MIN(S5:S36)</f>
        <v>34</v>
      </c>
      <c r="T51" s="47"/>
      <c r="U51" s="47">
        <f>MIN(U5:U36)</f>
        <v>0</v>
      </c>
      <c r="V51" s="47">
        <f>MIN(V5:V36)</f>
        <v>6.67</v>
      </c>
      <c r="W51" s="47">
        <f>MIN(W5:W36)</f>
        <v>4.34</v>
      </c>
      <c r="X51" s="47">
        <f>MIN(X5:X36)</f>
        <v>9</v>
      </c>
      <c r="Y51" s="47"/>
      <c r="Z51" s="47">
        <f t="shared" ref="Z51:AL51" si="21">MIN(Z5:Z36)</f>
        <v>13.34</v>
      </c>
      <c r="AA51" s="47">
        <f t="shared" si="21"/>
        <v>0</v>
      </c>
      <c r="AB51" s="47">
        <f t="shared" si="21"/>
        <v>0</v>
      </c>
      <c r="AC51" s="47">
        <f t="shared" si="21"/>
        <v>0</v>
      </c>
      <c r="AD51" s="47">
        <f t="shared" si="21"/>
        <v>0</v>
      </c>
      <c r="AE51" s="47">
        <f t="shared" si="21"/>
        <v>0</v>
      </c>
      <c r="AF51" s="47">
        <f t="shared" si="21"/>
        <v>0</v>
      </c>
      <c r="AG51" s="47">
        <f t="shared" si="21"/>
        <v>0</v>
      </c>
      <c r="AH51" s="47">
        <f t="shared" si="21"/>
        <v>65</v>
      </c>
      <c r="AI51" s="47">
        <f t="shared" si="21"/>
        <v>0</v>
      </c>
      <c r="AJ51" s="47">
        <f t="shared" si="21"/>
        <v>0</v>
      </c>
      <c r="AK51" s="47">
        <f t="shared" si="21"/>
        <v>0</v>
      </c>
      <c r="AL51" s="47">
        <f t="shared" si="21"/>
        <v>0</v>
      </c>
      <c r="AM51" s="47"/>
      <c r="AN51" s="47"/>
      <c r="AO51" s="47"/>
      <c r="AP51" s="47"/>
      <c r="AQ51" s="47"/>
      <c r="AR51" s="47"/>
      <c r="AS51" s="47"/>
      <c r="AT51" s="47">
        <f>MIN(AT5:AT36)</f>
        <v>16.666666666666668</v>
      </c>
      <c r="AU51" s="47">
        <f>MIN(AU5:AU36)</f>
        <v>0</v>
      </c>
      <c r="AV51" s="47">
        <f>MIN(AV5:AV36)</f>
        <v>0</v>
      </c>
      <c r="AW51" s="47"/>
      <c r="AX51" s="47"/>
      <c r="AY51" s="47"/>
      <c r="AZ51" s="47"/>
      <c r="BA51" s="47">
        <f>MIN(BA5:BA36)</f>
        <v>0</v>
      </c>
      <c r="BB51" s="47"/>
      <c r="BC51" s="47"/>
      <c r="BD51" s="47">
        <f>MIN(BD5:BD36)</f>
        <v>0</v>
      </c>
      <c r="BE51" s="47"/>
      <c r="BF51" s="49">
        <f>MIN(BF5:BF36)</f>
        <v>10</v>
      </c>
      <c r="BG51" s="47">
        <f>MIN(BG5:BG36)</f>
        <v>0</v>
      </c>
      <c r="BH51" s="47">
        <f>MIN(BH5:BH36)</f>
        <v>0</v>
      </c>
      <c r="BI51" s="47"/>
      <c r="BJ51" s="47"/>
      <c r="BK51" s="47"/>
      <c r="BL51" s="47"/>
      <c r="BM51" s="47">
        <f>MIN(BM5:BM36)</f>
        <v>0</v>
      </c>
      <c r="BN51" s="47"/>
      <c r="BO51" s="47"/>
      <c r="BP51" s="47">
        <f>MIN(BP5:BP36)</f>
        <v>0</v>
      </c>
      <c r="BQ51" s="49">
        <f>MIN(BQ5:BQ36)</f>
        <v>34</v>
      </c>
      <c r="BR51" s="47">
        <f>MIN(BR5:BR36)</f>
        <v>0</v>
      </c>
      <c r="BS51" s="47">
        <f>MIN(BS5:BS36)</f>
        <v>0</v>
      </c>
      <c r="BT51" s="47">
        <f>MIN(BT5:BT36)</f>
        <v>0</v>
      </c>
      <c r="BU51" s="47"/>
      <c r="BV51" s="47"/>
      <c r="BW51" s="47"/>
      <c r="BX51" s="47"/>
      <c r="BY51" s="47"/>
      <c r="BZ51" s="47"/>
      <c r="CA51" s="47">
        <f>MIN(CA5:CA36)</f>
        <v>0</v>
      </c>
      <c r="CB51" s="49">
        <f>MIN(CB5:CB36)</f>
        <v>0</v>
      </c>
    </row>
    <row r="52" spans="1:80" ht="15.75" customHeight="1" x14ac:dyDescent="0.15">
      <c r="A52" s="4"/>
      <c r="B52" s="4"/>
      <c r="C52" s="4"/>
      <c r="D52" s="61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COUNTIF(N5:N36,"&gt;=55")</f>
        <v>26</v>
      </c>
      <c r="O52" s="50">
        <f>COUNTIF(O5:O36,"&gt;=55")</f>
        <v>22</v>
      </c>
      <c r="P52" s="50">
        <f>COUNTIF(P5:P36,"&gt;=55")</f>
        <v>27</v>
      </c>
      <c r="Q52" s="50">
        <f>COUNTIF(Q5:Q36,"&gt;=55")</f>
        <v>27</v>
      </c>
      <c r="R52" s="50"/>
      <c r="S52" s="50">
        <f>COUNTIF(S5:S36,"&gt;=55")</f>
        <v>28</v>
      </c>
      <c r="T52" s="50"/>
      <c r="U52" s="50">
        <f>COUNTIF(U5:U36,"&gt;=55")</f>
        <v>5</v>
      </c>
      <c r="V52" s="50">
        <f>COUNTIF(V5:V36,"&gt;=55")</f>
        <v>28</v>
      </c>
      <c r="W52" s="50">
        <f>COUNTIF(W5:W36,"&gt;=55")</f>
        <v>0</v>
      </c>
      <c r="X52" s="50">
        <f>COUNTIF(X5:X36,"&gt;=55")</f>
        <v>0</v>
      </c>
      <c r="Y52" s="50"/>
      <c r="Z52" s="50">
        <f t="shared" ref="Z52:AL52" si="22">COUNTIF(Z5:Z36,"&gt;=55")</f>
        <v>26</v>
      </c>
      <c r="AA52" s="50">
        <f t="shared" si="22"/>
        <v>0</v>
      </c>
      <c r="AB52" s="50">
        <f t="shared" si="22"/>
        <v>18</v>
      </c>
      <c r="AC52" s="50">
        <f t="shared" si="22"/>
        <v>0</v>
      </c>
      <c r="AD52" s="50">
        <f t="shared" si="22"/>
        <v>22</v>
      </c>
      <c r="AE52" s="50">
        <f t="shared" si="22"/>
        <v>0</v>
      </c>
      <c r="AF52" s="50">
        <f t="shared" si="22"/>
        <v>0</v>
      </c>
      <c r="AG52" s="50">
        <f t="shared" si="22"/>
        <v>0</v>
      </c>
      <c r="AH52" s="50">
        <f t="shared" si="22"/>
        <v>5</v>
      </c>
      <c r="AI52" s="50">
        <f t="shared" si="22"/>
        <v>16</v>
      </c>
      <c r="AJ52" s="50">
        <f t="shared" si="22"/>
        <v>27</v>
      </c>
      <c r="AK52" s="50">
        <f t="shared" si="22"/>
        <v>25</v>
      </c>
      <c r="AL52" s="50">
        <f t="shared" si="22"/>
        <v>20</v>
      </c>
      <c r="AM52" s="50"/>
      <c r="AN52" s="50"/>
      <c r="AO52" s="50"/>
      <c r="AP52" s="50"/>
      <c r="AQ52" s="50"/>
      <c r="AR52" s="50"/>
      <c r="AS52" s="50"/>
      <c r="AT52" s="47">
        <f>COUNTIF(AT5:AT36,"&gt;=55")</f>
        <v>27</v>
      </c>
      <c r="AU52" s="50">
        <f>COUNTIF(AU5:AU36,"&gt;=55")</f>
        <v>19</v>
      </c>
      <c r="AV52" s="50">
        <f>COUNTIF(AV5:AV36,"&gt;=55")</f>
        <v>15</v>
      </c>
      <c r="AW52" s="50"/>
      <c r="AX52" s="50"/>
      <c r="AY52" s="50"/>
      <c r="AZ52" s="50"/>
      <c r="BA52" s="50">
        <f>COUNTIF(BA5:BA36,"&gt;=55")</f>
        <v>19</v>
      </c>
      <c r="BB52" s="50"/>
      <c r="BC52" s="50"/>
      <c r="BD52" s="50">
        <f>COUNTIF(BD5:BD36,"&gt;=55")</f>
        <v>25</v>
      </c>
      <c r="BE52" s="50"/>
      <c r="BF52" s="49">
        <f>COUNTIF(BF5:BF36,"&gt;=55")</f>
        <v>25</v>
      </c>
      <c r="BG52" s="50">
        <f>COUNTIF(BG5:BG36,"&gt;=55")</f>
        <v>27</v>
      </c>
      <c r="BH52" s="50">
        <f>COUNTIF(BH5:BH36,"&gt;=55")</f>
        <v>28</v>
      </c>
      <c r="BI52" s="50"/>
      <c r="BJ52" s="50"/>
      <c r="BK52" s="50"/>
      <c r="BL52" s="50"/>
      <c r="BM52" s="50">
        <f>COUNTIF(BM5:BM36,"&gt;=55")</f>
        <v>26</v>
      </c>
      <c r="BN52" s="50"/>
      <c r="BO52" s="50"/>
      <c r="BP52" s="50">
        <f>COUNTIF(BP5:BP36,"&gt;=55")</f>
        <v>20</v>
      </c>
      <c r="BQ52" s="49">
        <f>COUNTIF(BQ5:BQ36,"&gt;=55")</f>
        <v>28</v>
      </c>
      <c r="BR52" s="50">
        <f>COUNTIF(BR5:BR36,"&gt;=55")</f>
        <v>26</v>
      </c>
      <c r="BS52" s="50">
        <f>COUNTIF(BS5:BS36,"&gt;=55")</f>
        <v>28</v>
      </c>
      <c r="BT52" s="50">
        <f>COUNTIF(BT5:BT36,"&gt;=55")</f>
        <v>27</v>
      </c>
      <c r="BU52" s="50"/>
      <c r="BV52" s="50"/>
      <c r="BW52" s="50"/>
      <c r="BX52" s="50"/>
      <c r="BY52" s="50"/>
      <c r="BZ52" s="50"/>
      <c r="CA52" s="50">
        <f>COUNTIF(CA5:CA36,"&gt;=55")</f>
        <v>0</v>
      </c>
      <c r="CB52" s="49">
        <f>COUNTIF(CB5:CB36,"&gt;=55")</f>
        <v>27</v>
      </c>
    </row>
    <row r="53" spans="1:80" ht="15.75" customHeight="1" x14ac:dyDescent="0.15">
      <c r="A53" s="4"/>
      <c r="B53" s="4"/>
      <c r="C53" s="4"/>
      <c r="D53" s="61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6</v>
      </c>
      <c r="O53" s="50">
        <f>+$J$54-O52</f>
        <v>10</v>
      </c>
      <c r="P53" s="50">
        <f>+$J$54-P52</f>
        <v>5</v>
      </c>
      <c r="Q53" s="50">
        <f>+$J$54-Q52</f>
        <v>5</v>
      </c>
      <c r="R53" s="50"/>
      <c r="S53" s="50">
        <f>+$J$54-S52</f>
        <v>4</v>
      </c>
      <c r="T53" s="50"/>
      <c r="U53" s="50">
        <f>+$J$54-U52</f>
        <v>27</v>
      </c>
      <c r="V53" s="50">
        <f>+$J$54-V52</f>
        <v>4</v>
      </c>
      <c r="W53" s="50">
        <f>+$J$54-W52</f>
        <v>32</v>
      </c>
      <c r="X53" s="50">
        <f>+$J$54-X52</f>
        <v>32</v>
      </c>
      <c r="Y53" s="50"/>
      <c r="Z53" s="50">
        <f t="shared" ref="Z53:AL53" si="23">+$J$54-Z52</f>
        <v>6</v>
      </c>
      <c r="AA53" s="50">
        <f t="shared" si="23"/>
        <v>32</v>
      </c>
      <c r="AB53" s="50">
        <f t="shared" si="23"/>
        <v>14</v>
      </c>
      <c r="AC53" s="50">
        <f t="shared" si="23"/>
        <v>32</v>
      </c>
      <c r="AD53" s="50">
        <f t="shared" si="23"/>
        <v>10</v>
      </c>
      <c r="AE53" s="50">
        <f t="shared" si="23"/>
        <v>32</v>
      </c>
      <c r="AF53" s="50">
        <f t="shared" si="23"/>
        <v>32</v>
      </c>
      <c r="AG53" s="50">
        <f t="shared" si="23"/>
        <v>32</v>
      </c>
      <c r="AH53" s="50">
        <f t="shared" si="23"/>
        <v>27</v>
      </c>
      <c r="AI53" s="50">
        <f t="shared" si="23"/>
        <v>16</v>
      </c>
      <c r="AJ53" s="50">
        <f t="shared" si="23"/>
        <v>5</v>
      </c>
      <c r="AK53" s="50">
        <f t="shared" si="23"/>
        <v>7</v>
      </c>
      <c r="AL53" s="50">
        <f t="shared" si="23"/>
        <v>12</v>
      </c>
      <c r="AM53" s="50"/>
      <c r="AN53" s="50"/>
      <c r="AO53" s="50"/>
      <c r="AP53" s="50"/>
      <c r="AQ53" s="50"/>
      <c r="AR53" s="50"/>
      <c r="AS53" s="50"/>
      <c r="AT53" s="47">
        <f>+$J$54-AT52</f>
        <v>5</v>
      </c>
      <c r="AU53" s="50">
        <f>+$J$54-AU52</f>
        <v>13</v>
      </c>
      <c r="AV53" s="50">
        <f>+$J$54-AV52</f>
        <v>17</v>
      </c>
      <c r="AW53" s="50"/>
      <c r="AX53" s="50"/>
      <c r="AY53" s="50"/>
      <c r="AZ53" s="50"/>
      <c r="BA53" s="50">
        <f>+$J$54-BA52</f>
        <v>13</v>
      </c>
      <c r="BB53" s="50"/>
      <c r="BC53" s="50"/>
      <c r="BD53" s="50">
        <f>+$J$54-BD52</f>
        <v>7</v>
      </c>
      <c r="BE53" s="50"/>
      <c r="BF53" s="49">
        <f>+$J$54-BF52</f>
        <v>7</v>
      </c>
      <c r="BG53" s="50">
        <f>+$J$54-BG52</f>
        <v>5</v>
      </c>
      <c r="BH53" s="50">
        <f>+$J$54-BH52</f>
        <v>4</v>
      </c>
      <c r="BI53" s="50"/>
      <c r="BJ53" s="50"/>
      <c r="BK53" s="50"/>
      <c r="BL53" s="50"/>
      <c r="BM53" s="50">
        <f>+$J$54-BM52</f>
        <v>6</v>
      </c>
      <c r="BN53" s="50"/>
      <c r="BO53" s="50"/>
      <c r="BP53" s="50">
        <f>+$J$54-BP52</f>
        <v>12</v>
      </c>
      <c r="BQ53" s="49">
        <f>+$J$54-BQ52</f>
        <v>4</v>
      </c>
      <c r="BR53" s="50">
        <f>+$J$54-BR52</f>
        <v>6</v>
      </c>
      <c r="BS53" s="50">
        <f>+$J$54-BS52</f>
        <v>4</v>
      </c>
      <c r="BT53" s="50">
        <f>+$J$54-BT52</f>
        <v>5</v>
      </c>
      <c r="BU53" s="50"/>
      <c r="BV53" s="50"/>
      <c r="BW53" s="50"/>
      <c r="BX53" s="50"/>
      <c r="BY53" s="50"/>
      <c r="BZ53" s="50"/>
      <c r="CA53" s="50">
        <f>+$J$54-CA52</f>
        <v>32</v>
      </c>
      <c r="CB53" s="49">
        <f>+$J$54-CB52</f>
        <v>5</v>
      </c>
    </row>
    <row r="54" spans="1:80" ht="15.75" customHeight="1" x14ac:dyDescent="0.2">
      <c r="D54" s="52"/>
      <c r="I54" s="4" t="s">
        <v>44</v>
      </c>
      <c r="J54" s="4">
        <f>COUNTA(J5:J36)</f>
        <v>32</v>
      </c>
    </row>
    <row r="55" spans="1:80" ht="15.75" customHeight="1" x14ac:dyDescent="0.2">
      <c r="D55" s="52"/>
    </row>
    <row r="56" spans="1:80" ht="15.75" customHeight="1" x14ac:dyDescent="0.2">
      <c r="D56" s="52"/>
    </row>
    <row r="57" spans="1:80" ht="15.75" customHeight="1" x14ac:dyDescent="0.2">
      <c r="D57" s="52"/>
    </row>
    <row r="58" spans="1:80" ht="15.75" customHeight="1" x14ac:dyDescent="0.2">
      <c r="D58" s="52"/>
    </row>
    <row r="59" spans="1:80" ht="15.75" customHeight="1" x14ac:dyDescent="0.2">
      <c r="D59" s="52"/>
    </row>
    <row r="60" spans="1:80" ht="15.75" customHeight="1" x14ac:dyDescent="0.2">
      <c r="D60" s="52"/>
    </row>
    <row r="61" spans="1:80" ht="15.75" customHeight="1" x14ac:dyDescent="0.2">
      <c r="D61" s="52"/>
    </row>
    <row r="62" spans="1:80" ht="15.75" customHeight="1" x14ac:dyDescent="0.2">
      <c r="D62" s="52"/>
    </row>
    <row r="63" spans="1:80" ht="15.75" customHeight="1" x14ac:dyDescent="0.2">
      <c r="D63" s="52"/>
    </row>
    <row r="64" spans="1:80" ht="15.75" customHeight="1" x14ac:dyDescent="0.2">
      <c r="D64" s="52"/>
    </row>
    <row r="65" spans="4:4" ht="15.75" customHeight="1" x14ac:dyDescent="0.2">
      <c r="D65" s="52"/>
    </row>
    <row r="66" spans="4:4" ht="15.75" customHeight="1" x14ac:dyDescent="0.2">
      <c r="D66" s="52"/>
    </row>
    <row r="67" spans="4:4" ht="15.75" customHeight="1" x14ac:dyDescent="0.2">
      <c r="D67" s="52"/>
    </row>
    <row r="68" spans="4:4" ht="15.75" customHeight="1" x14ac:dyDescent="0.2">
      <c r="D68" s="52"/>
    </row>
    <row r="69" spans="4:4" ht="15.75" customHeight="1" x14ac:dyDescent="0.2">
      <c r="D69" s="52"/>
    </row>
    <row r="70" spans="4:4" ht="15.75" customHeight="1" x14ac:dyDescent="0.2">
      <c r="D70" s="52"/>
    </row>
    <row r="71" spans="4:4" ht="15.75" customHeight="1" x14ac:dyDescent="0.2">
      <c r="D71" s="52"/>
    </row>
    <row r="72" spans="4:4" ht="15.75" customHeight="1" x14ac:dyDescent="0.2">
      <c r="D72" s="52"/>
    </row>
    <row r="73" spans="4:4" ht="15.75" customHeight="1" x14ac:dyDescent="0.2">
      <c r="D73" s="52"/>
    </row>
    <row r="74" spans="4:4" ht="15.75" customHeight="1" x14ac:dyDescent="0.2">
      <c r="D74" s="52"/>
    </row>
    <row r="75" spans="4:4" ht="15.75" customHeight="1" x14ac:dyDescent="0.2">
      <c r="D75" s="52"/>
    </row>
    <row r="76" spans="4:4" ht="15.75" customHeight="1" x14ac:dyDescent="0.2">
      <c r="D76" s="52"/>
    </row>
    <row r="77" spans="4:4" ht="15.75" customHeight="1" x14ac:dyDescent="0.2">
      <c r="D77" s="52"/>
    </row>
    <row r="78" spans="4:4" ht="15.75" customHeight="1" x14ac:dyDescent="0.2">
      <c r="D78" s="52"/>
    </row>
    <row r="79" spans="4:4" ht="15.75" customHeight="1" x14ac:dyDescent="0.2">
      <c r="D79" s="52"/>
    </row>
    <row r="80" spans="4:4" ht="15.75" customHeight="1" x14ac:dyDescent="0.2">
      <c r="D80" s="52"/>
    </row>
    <row r="81" spans="4:4" ht="15.75" customHeight="1" x14ac:dyDescent="0.2">
      <c r="D81" s="52"/>
    </row>
    <row r="82" spans="4:4" ht="15.75" customHeight="1" x14ac:dyDescent="0.2">
      <c r="D82" s="52"/>
    </row>
    <row r="83" spans="4:4" ht="15.75" customHeight="1" x14ac:dyDescent="0.2">
      <c r="D83" s="52"/>
    </row>
    <row r="84" spans="4:4" ht="15.75" customHeight="1" x14ac:dyDescent="0.2">
      <c r="D84" s="52"/>
    </row>
    <row r="85" spans="4:4" ht="15.75" customHeight="1" x14ac:dyDescent="0.2">
      <c r="D85" s="52"/>
    </row>
    <row r="86" spans="4:4" ht="15.75" customHeight="1" x14ac:dyDescent="0.2">
      <c r="D86" s="52"/>
    </row>
    <row r="87" spans="4:4" ht="15.75" customHeight="1" x14ac:dyDescent="0.2">
      <c r="D87" s="52"/>
    </row>
    <row r="88" spans="4:4" ht="15.75" customHeight="1" x14ac:dyDescent="0.2">
      <c r="D88" s="52"/>
    </row>
    <row r="89" spans="4:4" ht="15.75" customHeight="1" x14ac:dyDescent="0.2">
      <c r="D89" s="52"/>
    </row>
    <row r="90" spans="4:4" ht="15.75" customHeight="1" x14ac:dyDescent="0.2">
      <c r="D90" s="52"/>
    </row>
    <row r="91" spans="4:4" ht="15.75" customHeight="1" x14ac:dyDescent="0.2">
      <c r="D91" s="52"/>
    </row>
    <row r="92" spans="4:4" ht="15.75" customHeight="1" x14ac:dyDescent="0.2">
      <c r="D92" s="52"/>
    </row>
    <row r="93" spans="4:4" ht="15.75" customHeight="1" x14ac:dyDescent="0.2">
      <c r="D93" s="52"/>
    </row>
    <row r="94" spans="4:4" ht="15.75" customHeight="1" x14ac:dyDescent="0.2">
      <c r="D94" s="52"/>
    </row>
    <row r="95" spans="4:4" ht="15.75" customHeight="1" x14ac:dyDescent="0.2">
      <c r="D95" s="52"/>
    </row>
    <row r="96" spans="4:4" ht="15.75" customHeight="1" x14ac:dyDescent="0.2">
      <c r="D96" s="52"/>
    </row>
    <row r="97" spans="4:4" ht="15.75" customHeight="1" x14ac:dyDescent="0.2">
      <c r="D97" s="52"/>
    </row>
    <row r="98" spans="4:4" ht="15.75" customHeight="1" x14ac:dyDescent="0.2">
      <c r="D98" s="52"/>
    </row>
    <row r="99" spans="4:4" ht="15.75" customHeight="1" x14ac:dyDescent="0.2">
      <c r="D99" s="52"/>
    </row>
    <row r="100" spans="4:4" ht="15.75" customHeight="1" x14ac:dyDescent="0.2">
      <c r="D100" s="52"/>
    </row>
    <row r="101" spans="4:4" ht="15.75" customHeight="1" x14ac:dyDescent="0.2">
      <c r="D101" s="52"/>
    </row>
    <row r="102" spans="4:4" ht="15.75" customHeight="1" x14ac:dyDescent="0.2">
      <c r="D102" s="52"/>
    </row>
    <row r="103" spans="4:4" ht="15.75" customHeight="1" x14ac:dyDescent="0.2">
      <c r="D103" s="52"/>
    </row>
    <row r="104" spans="4:4" ht="15.75" customHeight="1" x14ac:dyDescent="0.2">
      <c r="D104" s="52"/>
    </row>
    <row r="105" spans="4:4" ht="15.75" customHeight="1" x14ac:dyDescent="0.2">
      <c r="D105" s="52"/>
    </row>
    <row r="106" spans="4:4" ht="15.75" customHeight="1" x14ac:dyDescent="0.2">
      <c r="D106" s="52"/>
    </row>
    <row r="107" spans="4:4" ht="15.75" customHeight="1" x14ac:dyDescent="0.2">
      <c r="D107" s="52"/>
    </row>
    <row r="108" spans="4:4" ht="15.75" customHeight="1" x14ac:dyDescent="0.2">
      <c r="D108" s="52"/>
    </row>
    <row r="109" spans="4:4" ht="15.75" customHeight="1" x14ac:dyDescent="0.2">
      <c r="D109" s="52"/>
    </row>
    <row r="110" spans="4:4" ht="15.75" customHeight="1" x14ac:dyDescent="0.2">
      <c r="D110" s="52"/>
    </row>
    <row r="111" spans="4:4" ht="15.75" customHeight="1" x14ac:dyDescent="0.2">
      <c r="D111" s="52"/>
    </row>
    <row r="112" spans="4:4" ht="15.75" customHeight="1" x14ac:dyDescent="0.2">
      <c r="D112" s="52"/>
    </row>
    <row r="113" spans="4:4" ht="15.75" customHeight="1" x14ac:dyDescent="0.2">
      <c r="D113" s="52"/>
    </row>
    <row r="114" spans="4:4" ht="15.75" customHeight="1" x14ac:dyDescent="0.2">
      <c r="D114" s="52"/>
    </row>
    <row r="115" spans="4:4" ht="15.75" customHeight="1" x14ac:dyDescent="0.2">
      <c r="D115" s="52"/>
    </row>
    <row r="116" spans="4:4" ht="15.75" customHeight="1" x14ac:dyDescent="0.2">
      <c r="D116" s="52"/>
    </row>
    <row r="117" spans="4:4" ht="15.75" customHeight="1" x14ac:dyDescent="0.2">
      <c r="D117" s="52"/>
    </row>
    <row r="118" spans="4:4" ht="15.75" customHeight="1" x14ac:dyDescent="0.2">
      <c r="D118" s="52"/>
    </row>
    <row r="119" spans="4:4" ht="15.75" customHeight="1" x14ac:dyDescent="0.2">
      <c r="D119" s="52"/>
    </row>
    <row r="120" spans="4:4" ht="15.75" customHeight="1" x14ac:dyDescent="0.2">
      <c r="D120" s="52"/>
    </row>
    <row r="121" spans="4:4" ht="15.75" customHeight="1" x14ac:dyDescent="0.2">
      <c r="D121" s="52"/>
    </row>
    <row r="122" spans="4:4" ht="15.75" customHeight="1" x14ac:dyDescent="0.2">
      <c r="D122" s="52"/>
    </row>
    <row r="123" spans="4:4" ht="15.75" customHeight="1" x14ac:dyDescent="0.2">
      <c r="D123" s="52"/>
    </row>
    <row r="124" spans="4:4" ht="15.75" customHeight="1" x14ac:dyDescent="0.2">
      <c r="D124" s="52"/>
    </row>
    <row r="125" spans="4:4" ht="15.75" customHeight="1" x14ac:dyDescent="0.2">
      <c r="D125" s="52"/>
    </row>
    <row r="126" spans="4:4" ht="15.75" customHeight="1" x14ac:dyDescent="0.2">
      <c r="D126" s="52"/>
    </row>
    <row r="127" spans="4:4" ht="15.75" customHeight="1" x14ac:dyDescent="0.2">
      <c r="D127" s="52"/>
    </row>
    <row r="128" spans="4:4" ht="15.75" customHeight="1" x14ac:dyDescent="0.2">
      <c r="D128" s="52"/>
    </row>
    <row r="129" spans="4:4" ht="15.75" customHeight="1" x14ac:dyDescent="0.2">
      <c r="D129" s="52"/>
    </row>
    <row r="130" spans="4:4" ht="15.75" customHeight="1" x14ac:dyDescent="0.2">
      <c r="D130" s="52"/>
    </row>
    <row r="131" spans="4:4" ht="15.75" customHeight="1" x14ac:dyDescent="0.2">
      <c r="D131" s="52"/>
    </row>
    <row r="132" spans="4:4" ht="15.75" customHeight="1" x14ac:dyDescent="0.2">
      <c r="D132" s="52"/>
    </row>
    <row r="133" spans="4:4" ht="15.75" customHeight="1" x14ac:dyDescent="0.2">
      <c r="D133" s="52"/>
    </row>
    <row r="134" spans="4:4" ht="15.75" customHeight="1" x14ac:dyDescent="0.2">
      <c r="D134" s="52"/>
    </row>
    <row r="135" spans="4:4" ht="15.75" customHeight="1" x14ac:dyDescent="0.2">
      <c r="D135" s="52"/>
    </row>
    <row r="136" spans="4:4" ht="15.75" customHeight="1" x14ac:dyDescent="0.2">
      <c r="D136" s="52"/>
    </row>
    <row r="137" spans="4:4" ht="15.75" customHeight="1" x14ac:dyDescent="0.2">
      <c r="D137" s="52"/>
    </row>
    <row r="138" spans="4:4" ht="15.75" customHeight="1" x14ac:dyDescent="0.2">
      <c r="D138" s="52"/>
    </row>
    <row r="139" spans="4:4" ht="15.75" customHeight="1" x14ac:dyDescent="0.2">
      <c r="D139" s="52"/>
    </row>
    <row r="140" spans="4:4" ht="15.75" customHeight="1" x14ac:dyDescent="0.2">
      <c r="D140" s="52"/>
    </row>
    <row r="141" spans="4:4" ht="15.75" customHeight="1" x14ac:dyDescent="0.2">
      <c r="D141" s="52"/>
    </row>
    <row r="142" spans="4:4" ht="15.75" customHeight="1" x14ac:dyDescent="0.2">
      <c r="D142" s="52"/>
    </row>
    <row r="143" spans="4:4" ht="15.75" customHeight="1" x14ac:dyDescent="0.2">
      <c r="D143" s="52"/>
    </row>
    <row r="144" spans="4:4" ht="15.75" customHeight="1" x14ac:dyDescent="0.2">
      <c r="D144" s="52"/>
    </row>
    <row r="145" spans="4:4" ht="15.75" customHeight="1" x14ac:dyDescent="0.2">
      <c r="D145" s="52"/>
    </row>
    <row r="146" spans="4:4" ht="15.75" customHeight="1" x14ac:dyDescent="0.2">
      <c r="D146" s="52"/>
    </row>
    <row r="147" spans="4:4" ht="15.75" customHeight="1" x14ac:dyDescent="0.2">
      <c r="D147" s="52"/>
    </row>
    <row r="148" spans="4:4" ht="15.75" customHeight="1" x14ac:dyDescent="0.2">
      <c r="D148" s="52"/>
    </row>
    <row r="149" spans="4:4" ht="15.75" customHeight="1" x14ac:dyDescent="0.2">
      <c r="D149" s="52"/>
    </row>
    <row r="150" spans="4:4" ht="15.75" customHeight="1" x14ac:dyDescent="0.2">
      <c r="D150" s="52"/>
    </row>
    <row r="151" spans="4:4" ht="15.75" customHeight="1" x14ac:dyDescent="0.2">
      <c r="D151" s="52"/>
    </row>
    <row r="152" spans="4:4" ht="15.75" customHeight="1" x14ac:dyDescent="0.2">
      <c r="D152" s="52"/>
    </row>
    <row r="153" spans="4:4" ht="15.75" customHeight="1" x14ac:dyDescent="0.2">
      <c r="D153" s="52"/>
    </row>
    <row r="154" spans="4:4" ht="15.75" customHeight="1" x14ac:dyDescent="0.2">
      <c r="D154" s="52"/>
    </row>
    <row r="155" spans="4:4" ht="15.75" customHeight="1" x14ac:dyDescent="0.2">
      <c r="D155" s="52"/>
    </row>
    <row r="156" spans="4:4" ht="15.75" customHeight="1" x14ac:dyDescent="0.2">
      <c r="D156" s="52"/>
    </row>
    <row r="157" spans="4:4" ht="15.75" customHeight="1" x14ac:dyDescent="0.2">
      <c r="D157" s="52"/>
    </row>
    <row r="158" spans="4:4" ht="15.75" customHeight="1" x14ac:dyDescent="0.2">
      <c r="D158" s="52"/>
    </row>
    <row r="159" spans="4:4" ht="15.75" customHeight="1" x14ac:dyDescent="0.2">
      <c r="D159" s="52"/>
    </row>
    <row r="160" spans="4:4" ht="15.75" customHeight="1" x14ac:dyDescent="0.2">
      <c r="D160" s="52"/>
    </row>
    <row r="161" spans="4:4" ht="15.75" customHeight="1" x14ac:dyDescent="0.2">
      <c r="D161" s="52"/>
    </row>
    <row r="162" spans="4:4" ht="15.75" customHeight="1" x14ac:dyDescent="0.2">
      <c r="D162" s="52"/>
    </row>
    <row r="163" spans="4:4" ht="15.75" customHeight="1" x14ac:dyDescent="0.2">
      <c r="D163" s="52"/>
    </row>
    <row r="164" spans="4:4" ht="15.75" customHeight="1" x14ac:dyDescent="0.2">
      <c r="D164" s="52"/>
    </row>
    <row r="165" spans="4:4" ht="15.75" customHeight="1" x14ac:dyDescent="0.2">
      <c r="D165" s="52"/>
    </row>
    <row r="166" spans="4:4" ht="15.75" customHeight="1" x14ac:dyDescent="0.2">
      <c r="D166" s="52"/>
    </row>
    <row r="167" spans="4:4" ht="15.75" customHeight="1" x14ac:dyDescent="0.2">
      <c r="D167" s="52"/>
    </row>
    <row r="168" spans="4:4" ht="15.75" customHeight="1" x14ac:dyDescent="0.2">
      <c r="D168" s="52"/>
    </row>
    <row r="169" spans="4:4" ht="15.75" customHeight="1" x14ac:dyDescent="0.2">
      <c r="D169" s="52"/>
    </row>
    <row r="170" spans="4:4" ht="15.75" customHeight="1" x14ac:dyDescent="0.2">
      <c r="D170" s="52"/>
    </row>
    <row r="171" spans="4:4" ht="15.75" customHeight="1" x14ac:dyDescent="0.2">
      <c r="D171" s="52"/>
    </row>
    <row r="172" spans="4:4" ht="15.75" customHeight="1" x14ac:dyDescent="0.2">
      <c r="D172" s="52"/>
    </row>
    <row r="173" spans="4:4" ht="15.75" customHeight="1" x14ac:dyDescent="0.2">
      <c r="D173" s="52"/>
    </row>
    <row r="174" spans="4:4" ht="15.75" customHeight="1" x14ac:dyDescent="0.2">
      <c r="D174" s="52"/>
    </row>
    <row r="175" spans="4:4" ht="15.75" customHeight="1" x14ac:dyDescent="0.2">
      <c r="D175" s="52"/>
    </row>
    <row r="176" spans="4:4" ht="15.75" customHeight="1" x14ac:dyDescent="0.2">
      <c r="D176" s="52"/>
    </row>
    <row r="177" spans="4:4" ht="15.75" customHeight="1" x14ac:dyDescent="0.2">
      <c r="D177" s="52"/>
    </row>
    <row r="178" spans="4:4" ht="15.75" customHeight="1" x14ac:dyDescent="0.2">
      <c r="D178" s="52"/>
    </row>
    <row r="179" spans="4:4" ht="15.75" customHeight="1" x14ac:dyDescent="0.2">
      <c r="D179" s="52"/>
    </row>
    <row r="180" spans="4:4" ht="15.75" customHeight="1" x14ac:dyDescent="0.2">
      <c r="D180" s="52"/>
    </row>
    <row r="181" spans="4:4" ht="15.75" customHeight="1" x14ac:dyDescent="0.2">
      <c r="D181" s="52"/>
    </row>
    <row r="182" spans="4:4" ht="15.75" customHeight="1" x14ac:dyDescent="0.2">
      <c r="D182" s="52"/>
    </row>
    <row r="183" spans="4:4" ht="15.75" customHeight="1" x14ac:dyDescent="0.2">
      <c r="D183" s="52"/>
    </row>
    <row r="184" spans="4:4" ht="15.75" customHeight="1" x14ac:dyDescent="0.2">
      <c r="D184" s="52"/>
    </row>
    <row r="185" spans="4:4" ht="15.75" customHeight="1" x14ac:dyDescent="0.2">
      <c r="D185" s="52"/>
    </row>
    <row r="186" spans="4:4" ht="15.75" customHeight="1" x14ac:dyDescent="0.2">
      <c r="D186" s="52"/>
    </row>
    <row r="187" spans="4:4" ht="15.75" customHeight="1" x14ac:dyDescent="0.2">
      <c r="D187" s="52"/>
    </row>
    <row r="188" spans="4:4" ht="15.75" customHeight="1" x14ac:dyDescent="0.2">
      <c r="D188" s="52"/>
    </row>
    <row r="189" spans="4:4" ht="15.75" customHeight="1" x14ac:dyDescent="0.2">
      <c r="D189" s="52"/>
    </row>
    <row r="190" spans="4:4" ht="15.75" customHeight="1" x14ac:dyDescent="0.2">
      <c r="D190" s="52"/>
    </row>
    <row r="191" spans="4:4" ht="15.75" customHeight="1" x14ac:dyDescent="0.2">
      <c r="D191" s="52"/>
    </row>
    <row r="192" spans="4:4" ht="15.75" customHeight="1" x14ac:dyDescent="0.2">
      <c r="D192" s="52"/>
    </row>
    <row r="193" spans="4:4" ht="15.75" customHeight="1" x14ac:dyDescent="0.2">
      <c r="D193" s="52"/>
    </row>
    <row r="194" spans="4:4" ht="15.75" customHeight="1" x14ac:dyDescent="0.2">
      <c r="D194" s="52"/>
    </row>
    <row r="195" spans="4:4" ht="15.75" customHeight="1" x14ac:dyDescent="0.2">
      <c r="D195" s="52"/>
    </row>
    <row r="196" spans="4:4" ht="15.75" customHeight="1" x14ac:dyDescent="0.2">
      <c r="D196" s="52"/>
    </row>
    <row r="197" spans="4:4" ht="15.75" customHeight="1" x14ac:dyDescent="0.2">
      <c r="D197" s="52"/>
    </row>
    <row r="198" spans="4:4" ht="15.75" customHeight="1" x14ac:dyDescent="0.2">
      <c r="D198" s="52"/>
    </row>
    <row r="199" spans="4:4" ht="15.75" customHeight="1" x14ac:dyDescent="0.2">
      <c r="D199" s="52"/>
    </row>
    <row r="200" spans="4:4" ht="15.75" customHeight="1" x14ac:dyDescent="0.2">
      <c r="D200" s="52"/>
    </row>
    <row r="201" spans="4:4" ht="15.75" customHeight="1" x14ac:dyDescent="0.2">
      <c r="D201" s="52"/>
    </row>
    <row r="202" spans="4:4" ht="15.75" customHeight="1" x14ac:dyDescent="0.2">
      <c r="D202" s="52"/>
    </row>
    <row r="203" spans="4:4" ht="15.75" customHeight="1" x14ac:dyDescent="0.2">
      <c r="D203" s="52"/>
    </row>
    <row r="204" spans="4:4" ht="15.75" customHeight="1" x14ac:dyDescent="0.2">
      <c r="D204" s="52"/>
    </row>
    <row r="205" spans="4:4" ht="15.75" customHeight="1" x14ac:dyDescent="0.2">
      <c r="D205" s="52"/>
    </row>
    <row r="206" spans="4:4" ht="15.75" customHeight="1" x14ac:dyDescent="0.2">
      <c r="D206" s="52"/>
    </row>
    <row r="207" spans="4:4" ht="15.75" customHeight="1" x14ac:dyDescent="0.2">
      <c r="D207" s="52"/>
    </row>
    <row r="208" spans="4:4" ht="15.75" customHeight="1" x14ac:dyDescent="0.2">
      <c r="D208" s="52"/>
    </row>
    <row r="209" spans="4:4" ht="15.75" customHeight="1" x14ac:dyDescent="0.2">
      <c r="D209" s="52"/>
    </row>
    <row r="210" spans="4:4" ht="15.75" customHeight="1" x14ac:dyDescent="0.2">
      <c r="D210" s="52"/>
    </row>
    <row r="211" spans="4:4" ht="15.75" customHeight="1" x14ac:dyDescent="0.2">
      <c r="D211" s="52"/>
    </row>
    <row r="212" spans="4:4" ht="15.75" customHeight="1" x14ac:dyDescent="0.2">
      <c r="D212" s="52"/>
    </row>
    <row r="213" spans="4:4" ht="15.75" customHeight="1" x14ac:dyDescent="0.2">
      <c r="D213" s="52"/>
    </row>
    <row r="214" spans="4:4" ht="15.75" customHeight="1" x14ac:dyDescent="0.2">
      <c r="D214" s="52"/>
    </row>
    <row r="215" spans="4:4" ht="15.75" customHeight="1" x14ac:dyDescent="0.2">
      <c r="D215" s="52"/>
    </row>
    <row r="216" spans="4:4" ht="15.75" customHeight="1" x14ac:dyDescent="0.2">
      <c r="D216" s="52"/>
    </row>
    <row r="217" spans="4:4" ht="15.75" customHeight="1" x14ac:dyDescent="0.2">
      <c r="D217" s="52"/>
    </row>
    <row r="218" spans="4:4" ht="15.75" customHeight="1" x14ac:dyDescent="0.2">
      <c r="D218" s="52"/>
    </row>
    <row r="219" spans="4:4" ht="15.75" customHeight="1" x14ac:dyDescent="0.2">
      <c r="D219" s="52"/>
    </row>
    <row r="220" spans="4:4" ht="15.75" customHeight="1" x14ac:dyDescent="0.2">
      <c r="D220" s="52"/>
    </row>
    <row r="221" spans="4:4" ht="15.75" customHeight="1" x14ac:dyDescent="0.2">
      <c r="D221" s="52"/>
    </row>
    <row r="222" spans="4:4" ht="15.75" customHeight="1" x14ac:dyDescent="0.2">
      <c r="D222" s="52"/>
    </row>
    <row r="223" spans="4:4" ht="15.75" customHeight="1" x14ac:dyDescent="0.2">
      <c r="D223" s="52"/>
    </row>
    <row r="224" spans="4:4" ht="15.75" customHeight="1" x14ac:dyDescent="0.2">
      <c r="D224" s="52"/>
    </row>
    <row r="225" spans="4:4" ht="15.75" customHeight="1" x14ac:dyDescent="0.2">
      <c r="D225" s="52"/>
    </row>
    <row r="226" spans="4:4" ht="15.75" customHeight="1" x14ac:dyDescent="0.2">
      <c r="D226" s="52"/>
    </row>
    <row r="227" spans="4:4" ht="15.75" customHeight="1" x14ac:dyDescent="0.2">
      <c r="D227" s="52"/>
    </row>
    <row r="228" spans="4:4" ht="15.75" customHeight="1" x14ac:dyDescent="0.2">
      <c r="D228" s="52"/>
    </row>
    <row r="229" spans="4:4" ht="15.75" customHeight="1" x14ac:dyDescent="0.2">
      <c r="D229" s="52"/>
    </row>
    <row r="230" spans="4:4" ht="15.75" customHeight="1" x14ac:dyDescent="0.2">
      <c r="D230" s="52"/>
    </row>
    <row r="231" spans="4:4" ht="15.75" customHeight="1" x14ac:dyDescent="0.2">
      <c r="D231" s="52"/>
    </row>
    <row r="232" spans="4:4" ht="15.75" customHeight="1" x14ac:dyDescent="0.2">
      <c r="D232" s="52"/>
    </row>
    <row r="233" spans="4:4" ht="15.75" customHeight="1" x14ac:dyDescent="0.2">
      <c r="D233" s="52"/>
    </row>
    <row r="234" spans="4:4" ht="15.75" customHeight="1" x14ac:dyDescent="0.2">
      <c r="D234" s="52"/>
    </row>
    <row r="235" spans="4:4" ht="15.75" customHeight="1" x14ac:dyDescent="0.2">
      <c r="D235" s="52"/>
    </row>
    <row r="236" spans="4:4" ht="15.75" customHeight="1" x14ac:dyDescent="0.2">
      <c r="D236" s="52"/>
    </row>
    <row r="237" spans="4:4" ht="15.75" customHeight="1" x14ac:dyDescent="0.2">
      <c r="D237" s="52"/>
    </row>
    <row r="238" spans="4:4" ht="15.75" customHeight="1" x14ac:dyDescent="0.2">
      <c r="D238" s="52"/>
    </row>
    <row r="239" spans="4:4" ht="15.75" customHeight="1" x14ac:dyDescent="0.2">
      <c r="D239" s="52"/>
    </row>
    <row r="240" spans="4:4" ht="15.75" customHeight="1" x14ac:dyDescent="0.2">
      <c r="D240" s="52"/>
    </row>
    <row r="241" spans="4:4" ht="15.75" customHeight="1" x14ac:dyDescent="0.2">
      <c r="D241" s="52"/>
    </row>
    <row r="242" spans="4:4" ht="15.75" customHeight="1" x14ac:dyDescent="0.2">
      <c r="D242" s="52"/>
    </row>
    <row r="243" spans="4:4" ht="15.75" customHeight="1" x14ac:dyDescent="0.2">
      <c r="D243" s="52"/>
    </row>
    <row r="244" spans="4:4" ht="15.75" customHeight="1" x14ac:dyDescent="0.2">
      <c r="D244" s="52"/>
    </row>
    <row r="245" spans="4:4" ht="15.75" customHeight="1" x14ac:dyDescent="0.2">
      <c r="D245" s="52"/>
    </row>
    <row r="246" spans="4:4" ht="15.75" customHeight="1" x14ac:dyDescent="0.2">
      <c r="D246" s="52"/>
    </row>
    <row r="247" spans="4:4" ht="15.75" customHeight="1" x14ac:dyDescent="0.2">
      <c r="D247" s="52"/>
    </row>
    <row r="248" spans="4:4" ht="15.75" customHeight="1" x14ac:dyDescent="0.2">
      <c r="D248" s="52"/>
    </row>
    <row r="249" spans="4:4" ht="15.75" customHeight="1" x14ac:dyDescent="0.2">
      <c r="D249" s="52"/>
    </row>
    <row r="250" spans="4:4" ht="15.75" customHeight="1" x14ac:dyDescent="0.2">
      <c r="D250" s="52"/>
    </row>
    <row r="251" spans="4:4" ht="15.75" customHeight="1" x14ac:dyDescent="0.2">
      <c r="D251" s="52"/>
    </row>
    <row r="252" spans="4:4" ht="15.75" customHeight="1" x14ac:dyDescent="0.2">
      <c r="D252" s="52"/>
    </row>
    <row r="253" spans="4:4" ht="15.75" customHeight="1" x14ac:dyDescent="0.2">
      <c r="D253" s="52"/>
    </row>
    <row r="254" spans="4:4" ht="15.75" customHeight="1" x14ac:dyDescent="0.2">
      <c r="D254" s="52"/>
    </row>
    <row r="255" spans="4:4" ht="15.75" customHeight="1" x14ac:dyDescent="0.15"/>
    <row r="256" spans="4:4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G1:BQ1"/>
    <mergeCell ref="BR1:CB1"/>
    <mergeCell ref="N2:V2"/>
    <mergeCell ref="W1:Z1"/>
    <mergeCell ref="AA1:AD1"/>
    <mergeCell ref="AE1:AH1"/>
    <mergeCell ref="AI1:AT1"/>
    <mergeCell ref="AU1:BF1"/>
  </mergeCells>
  <conditionalFormatting sqref="N5:V49 W37:Y49 Z5:Z49 AA37:AC49 AD5:AD49 AE37:AG49 AH5:AH49 AI37:AS49 AT5:BF49 BG37:BP49 BQ5:CB49">
    <cfRule type="cellIs" dxfId="35" priority="1" operator="lessThan">
      <formula>54.5</formula>
    </cfRule>
  </conditionalFormatting>
  <conditionalFormatting sqref="Z5:Z36 AD5:AD36 AH5:BP36 BR5:CA36">
    <cfRule type="containsText" dxfId="34" priority="2" operator="containsText" text="A">
      <formula>NOT(ISERROR(SEARCH(("A"),(Z5))))</formula>
    </cfRule>
  </conditionalFormatting>
  <conditionalFormatting sqref="BF50:BF53 BQ50:CB53">
    <cfRule type="cellIs" dxfId="33" priority="3" operator="lessThan">
      <formula>54.5</formula>
    </cfRule>
  </conditionalFormatting>
  <conditionalFormatting sqref="BF51 BQ51:CB51">
    <cfRule type="cellIs" dxfId="32" priority="4" operator="lessThan">
      <formula>54.5</formula>
    </cfRule>
  </conditionalFormatting>
  <conditionalFormatting sqref="BF52 BQ52:CB52">
    <cfRule type="cellIs" dxfId="31" priority="5" operator="lessThan">
      <formula>54.5</formula>
    </cfRule>
  </conditionalFormatting>
  <conditionalFormatting sqref="BF53 BQ53:CB53">
    <cfRule type="cellIs" dxfId="30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1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2">
      <c r="A2" s="5"/>
      <c r="B2" s="5"/>
      <c r="C2" s="5"/>
      <c r="D2" s="52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20</v>
      </c>
      <c r="X2" s="7">
        <v>20</v>
      </c>
      <c r="Y2" s="7">
        <v>60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1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0.2</v>
      </c>
      <c r="Y3" s="16">
        <f>Y2/100</f>
        <v>0.6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53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54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>
        <v>177</v>
      </c>
      <c r="N5" s="33">
        <v>90</v>
      </c>
      <c r="O5" s="33">
        <v>28</v>
      </c>
      <c r="P5" s="110">
        <f t="shared" ref="P5:P26" si="0">IF(AH5="",0.5*N5+0.5*O5,(SUM(N5,O5,AH5)-MIN(N5,O5))/2)</f>
        <v>63</v>
      </c>
      <c r="Q5" s="33">
        <v>71.888888888888886</v>
      </c>
      <c r="R5" s="33">
        <v>20</v>
      </c>
      <c r="S5" s="33">
        <v>60</v>
      </c>
      <c r="T5" s="33">
        <v>0</v>
      </c>
      <c r="U5" s="34">
        <v>36</v>
      </c>
      <c r="V5" s="35">
        <f t="shared" ref="V5:V44" si="1">IF(P5&gt;=55,P5*0.5+0.2*Q5+0.05*R5+0.2*S5+0.05*T5,P5)</f>
        <v>58.87777777777778</v>
      </c>
      <c r="W5" s="33">
        <v>18</v>
      </c>
      <c r="X5" s="36">
        <v>15</v>
      </c>
      <c r="Y5" s="42">
        <v>57</v>
      </c>
      <c r="Z5" s="37">
        <f t="shared" ref="Z5:Z44" si="2">SUM(W5:Y5)</f>
        <v>90</v>
      </c>
      <c r="AA5" s="36">
        <v>23</v>
      </c>
      <c r="AB5" s="36">
        <v>5</v>
      </c>
      <c r="AC5" s="33"/>
      <c r="AD5" s="37">
        <f t="shared" ref="AD5:AD44" si="3">SUM(AA5:AB5)</f>
        <v>28</v>
      </c>
      <c r="AE5" s="36">
        <v>36</v>
      </c>
      <c r="AF5" s="36">
        <v>0</v>
      </c>
      <c r="AG5" s="36"/>
      <c r="AH5" s="37">
        <f>SUM(AE5:AF5)</f>
        <v>36</v>
      </c>
      <c r="AI5" s="56">
        <v>0</v>
      </c>
      <c r="AJ5" s="55">
        <v>0</v>
      </c>
      <c r="AK5" s="55">
        <v>100</v>
      </c>
      <c r="AL5" s="55">
        <v>100</v>
      </c>
      <c r="AM5" s="55">
        <v>80</v>
      </c>
      <c r="AN5" s="55">
        <v>67</v>
      </c>
      <c r="AO5" s="55">
        <v>100</v>
      </c>
      <c r="AP5" s="55">
        <v>100</v>
      </c>
      <c r="AQ5" s="55">
        <v>100</v>
      </c>
      <c r="AR5" s="38"/>
      <c r="AS5" s="38"/>
      <c r="AT5" s="37">
        <f t="shared" ref="AT5:AT44" si="4">AVERAGE(AI5:AQ5)</f>
        <v>71.888888888888886</v>
      </c>
      <c r="AU5" s="38">
        <v>100</v>
      </c>
      <c r="AV5" s="38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100</v>
      </c>
      <c r="BD5" s="38">
        <v>0</v>
      </c>
      <c r="BE5" s="38"/>
      <c r="BF5" s="38"/>
      <c r="BG5" s="37">
        <f t="shared" ref="BG5:BG44" si="5">AVERAGE(AU5:BD5)</f>
        <v>20</v>
      </c>
      <c r="BH5" s="40">
        <v>90</v>
      </c>
      <c r="BI5" s="41">
        <v>85</v>
      </c>
      <c r="BJ5" s="41">
        <v>100</v>
      </c>
      <c r="BK5" s="41">
        <v>50</v>
      </c>
      <c r="BL5" s="41">
        <v>100</v>
      </c>
      <c r="BM5" s="41">
        <v>80</v>
      </c>
      <c r="BN5" s="41">
        <v>95</v>
      </c>
      <c r="BO5" s="41">
        <v>0</v>
      </c>
      <c r="BP5" s="41">
        <v>0</v>
      </c>
      <c r="BQ5" s="41">
        <v>0</v>
      </c>
      <c r="BR5" s="37">
        <f t="shared" ref="BR5:BR44" si="6">ROUND(AVERAGE(BH5:BQ5),0)</f>
        <v>60</v>
      </c>
      <c r="BS5" s="42">
        <v>0</v>
      </c>
      <c r="BT5" s="42">
        <v>0</v>
      </c>
      <c r="BU5" s="42">
        <v>0</v>
      </c>
      <c r="BV5" s="38">
        <v>0</v>
      </c>
      <c r="BW5" s="38">
        <v>0</v>
      </c>
      <c r="BX5" s="38">
        <v>0</v>
      </c>
      <c r="BY5" s="38">
        <v>0</v>
      </c>
      <c r="BZ5" s="38">
        <v>0</v>
      </c>
      <c r="CA5" s="38"/>
      <c r="CB5" s="38"/>
      <c r="CC5" s="37">
        <f t="shared" ref="CC5:CC44" si="7">AVERAGE(BS5:BZ5)</f>
        <v>0</v>
      </c>
    </row>
    <row r="6" spans="1:81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>
        <v>133</v>
      </c>
      <c r="N6" s="33">
        <v>96</v>
      </c>
      <c r="O6" s="33">
        <v>95</v>
      </c>
      <c r="P6" s="110">
        <f t="shared" si="0"/>
        <v>95.5</v>
      </c>
      <c r="Q6" s="33">
        <v>64.777777777777771</v>
      </c>
      <c r="R6" s="33">
        <v>20</v>
      </c>
      <c r="S6" s="33">
        <v>91</v>
      </c>
      <c r="T6" s="33">
        <v>62.5</v>
      </c>
      <c r="U6" s="34"/>
      <c r="V6" s="35">
        <f t="shared" si="1"/>
        <v>83.030555555555551</v>
      </c>
      <c r="W6" s="33">
        <v>20</v>
      </c>
      <c r="X6" s="36">
        <v>16</v>
      </c>
      <c r="Y6" s="42">
        <v>60</v>
      </c>
      <c r="Z6" s="37">
        <f t="shared" si="2"/>
        <v>96</v>
      </c>
      <c r="AA6" s="36">
        <v>30</v>
      </c>
      <c r="AB6" s="36">
        <v>65</v>
      </c>
      <c r="AC6" s="33"/>
      <c r="AD6" s="37">
        <f t="shared" si="3"/>
        <v>95</v>
      </c>
      <c r="AE6" s="36"/>
      <c r="AF6" s="36"/>
      <c r="AG6" s="36"/>
      <c r="AH6" s="37"/>
      <c r="AI6" s="55">
        <v>100</v>
      </c>
      <c r="AJ6" s="55">
        <v>100</v>
      </c>
      <c r="AK6" s="55">
        <v>0</v>
      </c>
      <c r="AL6" s="55">
        <v>100</v>
      </c>
      <c r="AM6" s="55">
        <v>100</v>
      </c>
      <c r="AN6" s="55">
        <v>83</v>
      </c>
      <c r="AO6" s="56">
        <v>0</v>
      </c>
      <c r="AP6" s="55">
        <v>100</v>
      </c>
      <c r="AQ6" s="55">
        <v>0</v>
      </c>
      <c r="AR6" s="38"/>
      <c r="AS6" s="38"/>
      <c r="AT6" s="37">
        <f t="shared" si="4"/>
        <v>64.777777777777771</v>
      </c>
      <c r="AU6" s="38">
        <v>0</v>
      </c>
      <c r="AV6" s="38">
        <v>0</v>
      </c>
      <c r="AW6" s="38">
        <v>100</v>
      </c>
      <c r="AX6" s="38">
        <v>0</v>
      </c>
      <c r="AY6" s="38">
        <v>0</v>
      </c>
      <c r="AZ6" s="38">
        <v>0</v>
      </c>
      <c r="BA6" s="38">
        <v>0</v>
      </c>
      <c r="BB6" s="38">
        <v>100</v>
      </c>
      <c r="BC6" s="38">
        <v>0</v>
      </c>
      <c r="BD6" s="38">
        <v>0</v>
      </c>
      <c r="BE6" s="38"/>
      <c r="BF6" s="38"/>
      <c r="BG6" s="37">
        <f t="shared" si="5"/>
        <v>20</v>
      </c>
      <c r="BH6" s="41">
        <v>90</v>
      </c>
      <c r="BI6" s="41">
        <v>85</v>
      </c>
      <c r="BJ6" s="41">
        <v>100</v>
      </c>
      <c r="BK6" s="41">
        <v>85</v>
      </c>
      <c r="BL6" s="41">
        <v>75</v>
      </c>
      <c r="BM6" s="41">
        <v>100</v>
      </c>
      <c r="BN6" s="41">
        <v>100</v>
      </c>
      <c r="BO6" s="41">
        <v>95</v>
      </c>
      <c r="BP6" s="41">
        <v>75</v>
      </c>
      <c r="BQ6" s="41">
        <v>100</v>
      </c>
      <c r="BR6" s="37">
        <f t="shared" si="6"/>
        <v>91</v>
      </c>
      <c r="BS6" s="42">
        <v>0</v>
      </c>
      <c r="BT6" s="42">
        <v>0</v>
      </c>
      <c r="BU6" s="42">
        <v>100</v>
      </c>
      <c r="BV6" s="38">
        <v>100</v>
      </c>
      <c r="BW6" s="38">
        <v>100</v>
      </c>
      <c r="BX6" s="38">
        <v>100</v>
      </c>
      <c r="BY6" s="38">
        <v>0</v>
      </c>
      <c r="BZ6" s="38">
        <v>100</v>
      </c>
      <c r="CA6" s="38"/>
      <c r="CB6" s="38"/>
      <c r="CC6" s="37">
        <f t="shared" si="7"/>
        <v>62.5</v>
      </c>
    </row>
    <row r="7" spans="1:81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1</v>
      </c>
      <c r="L7" s="44" t="s">
        <v>9</v>
      </c>
      <c r="M7" s="44">
        <v>436</v>
      </c>
      <c r="N7" s="33">
        <v>10</v>
      </c>
      <c r="O7" s="33">
        <v>0</v>
      </c>
      <c r="P7" s="110">
        <f t="shared" si="0"/>
        <v>5</v>
      </c>
      <c r="Q7" s="33">
        <v>17.333333333333329</v>
      </c>
      <c r="R7" s="33">
        <v>20</v>
      </c>
      <c r="S7" s="33">
        <v>18</v>
      </c>
      <c r="T7" s="33">
        <v>0</v>
      </c>
      <c r="U7" s="34"/>
      <c r="V7" s="35">
        <f t="shared" si="1"/>
        <v>5</v>
      </c>
      <c r="W7" s="33">
        <v>10</v>
      </c>
      <c r="X7" s="36"/>
      <c r="Y7" s="42"/>
      <c r="Z7" s="37">
        <f t="shared" si="2"/>
        <v>10</v>
      </c>
      <c r="AB7" s="36"/>
      <c r="AC7" s="33"/>
      <c r="AD7" s="37">
        <f t="shared" si="3"/>
        <v>0</v>
      </c>
      <c r="AE7" s="36"/>
      <c r="AF7" s="36"/>
      <c r="AG7" s="36"/>
      <c r="AH7" s="37"/>
      <c r="AI7" s="55">
        <v>0</v>
      </c>
      <c r="AJ7" s="55">
        <v>0</v>
      </c>
      <c r="AK7" s="55">
        <v>0</v>
      </c>
      <c r="AL7" s="55">
        <v>33</v>
      </c>
      <c r="AM7" s="55">
        <v>40</v>
      </c>
      <c r="AN7" s="55">
        <v>33</v>
      </c>
      <c r="AO7" s="56">
        <v>0</v>
      </c>
      <c r="AP7" s="55">
        <v>50</v>
      </c>
      <c r="AQ7" s="55">
        <v>0</v>
      </c>
      <c r="AR7" s="38"/>
      <c r="AS7" s="38"/>
      <c r="AT7" s="37">
        <f t="shared" si="4"/>
        <v>17.333333333333332</v>
      </c>
      <c r="AU7" s="38">
        <v>100</v>
      </c>
      <c r="AV7" s="38">
        <v>100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/>
      <c r="BF7" s="38"/>
      <c r="BG7" s="37">
        <f t="shared" si="5"/>
        <v>20</v>
      </c>
      <c r="BH7" s="41">
        <v>85</v>
      </c>
      <c r="BI7" s="41">
        <v>90</v>
      </c>
      <c r="BJ7" s="41">
        <v>0</v>
      </c>
      <c r="BK7" s="41">
        <v>0</v>
      </c>
      <c r="BL7" s="41">
        <v>0</v>
      </c>
      <c r="BM7" s="41">
        <v>0</v>
      </c>
      <c r="BN7" s="41">
        <v>0</v>
      </c>
      <c r="BO7" s="41">
        <v>0</v>
      </c>
      <c r="BP7" s="41">
        <v>0</v>
      </c>
      <c r="BQ7" s="41">
        <v>0</v>
      </c>
      <c r="BR7" s="37">
        <f t="shared" si="6"/>
        <v>18</v>
      </c>
      <c r="BS7" s="42">
        <v>0</v>
      </c>
      <c r="BT7" s="42">
        <v>0</v>
      </c>
      <c r="BU7" s="42">
        <v>0</v>
      </c>
      <c r="BV7" s="38">
        <v>0</v>
      </c>
      <c r="BW7" s="38">
        <v>0</v>
      </c>
      <c r="BX7" s="38">
        <v>0</v>
      </c>
      <c r="BY7" s="38">
        <v>0</v>
      </c>
      <c r="BZ7" s="38">
        <v>0</v>
      </c>
      <c r="CA7" s="38"/>
      <c r="CB7" s="38"/>
      <c r="CC7" s="37">
        <f t="shared" si="7"/>
        <v>0</v>
      </c>
    </row>
    <row r="8" spans="1:81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2</v>
      </c>
      <c r="L8" s="44" t="s">
        <v>9</v>
      </c>
      <c r="M8" s="44"/>
      <c r="N8" s="33">
        <v>100</v>
      </c>
      <c r="O8" s="33">
        <v>91</v>
      </c>
      <c r="P8" s="110">
        <f t="shared" si="0"/>
        <v>95.5</v>
      </c>
      <c r="Q8" s="33">
        <v>83.375</v>
      </c>
      <c r="R8" s="33">
        <v>90</v>
      </c>
      <c r="S8" s="33">
        <v>60</v>
      </c>
      <c r="T8" s="33">
        <v>87.5</v>
      </c>
      <c r="U8" s="34"/>
      <c r="V8" s="35">
        <f t="shared" si="1"/>
        <v>85.3</v>
      </c>
      <c r="W8" s="33">
        <v>20</v>
      </c>
      <c r="X8" s="36">
        <v>20</v>
      </c>
      <c r="Y8" s="42">
        <v>60</v>
      </c>
      <c r="Z8" s="37">
        <f t="shared" si="2"/>
        <v>100</v>
      </c>
      <c r="AA8" s="36">
        <v>26</v>
      </c>
      <c r="AB8" s="36">
        <v>65</v>
      </c>
      <c r="AC8" s="33"/>
      <c r="AD8" s="37">
        <f t="shared" si="3"/>
        <v>91</v>
      </c>
      <c r="AE8" s="36"/>
      <c r="AF8" s="36"/>
      <c r="AG8" s="36"/>
      <c r="AH8" s="37"/>
      <c r="AI8" s="56"/>
      <c r="AJ8" s="55">
        <v>100</v>
      </c>
      <c r="AK8" s="55">
        <v>100</v>
      </c>
      <c r="AL8" s="55">
        <v>100</v>
      </c>
      <c r="AM8" s="55">
        <v>100</v>
      </c>
      <c r="AN8" s="55">
        <v>67</v>
      </c>
      <c r="AO8" s="55">
        <v>100</v>
      </c>
      <c r="AP8" s="55">
        <v>100</v>
      </c>
      <c r="AQ8" s="55">
        <v>0</v>
      </c>
      <c r="AR8" s="38"/>
      <c r="AS8" s="38"/>
      <c r="AT8" s="37">
        <f t="shared" si="4"/>
        <v>83.375</v>
      </c>
      <c r="AU8" s="38">
        <v>100</v>
      </c>
      <c r="AV8" s="38">
        <v>0</v>
      </c>
      <c r="AW8" s="38">
        <v>100</v>
      </c>
      <c r="AX8" s="38">
        <v>100</v>
      </c>
      <c r="AY8" s="38">
        <v>100</v>
      </c>
      <c r="AZ8" s="38">
        <v>100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8"/>
      <c r="BG8" s="37">
        <f t="shared" si="5"/>
        <v>90</v>
      </c>
      <c r="BH8" s="41">
        <v>0</v>
      </c>
      <c r="BI8" s="41">
        <v>70</v>
      </c>
      <c r="BJ8" s="41">
        <v>60</v>
      </c>
      <c r="BK8" s="41">
        <v>95</v>
      </c>
      <c r="BL8" s="41">
        <v>65</v>
      </c>
      <c r="BM8" s="41">
        <v>100</v>
      </c>
      <c r="BN8" s="41">
        <v>95</v>
      </c>
      <c r="BO8" s="41">
        <v>75</v>
      </c>
      <c r="BP8" s="41">
        <v>0</v>
      </c>
      <c r="BQ8" s="41">
        <v>35</v>
      </c>
      <c r="BR8" s="37">
        <f t="shared" si="6"/>
        <v>60</v>
      </c>
      <c r="BS8" s="42">
        <v>100</v>
      </c>
      <c r="BT8" s="42">
        <v>100</v>
      </c>
      <c r="BU8" s="42">
        <v>100</v>
      </c>
      <c r="BV8" s="38">
        <v>0</v>
      </c>
      <c r="BW8" s="38">
        <v>100</v>
      </c>
      <c r="BX8" s="38">
        <v>100</v>
      </c>
      <c r="BY8" s="38">
        <v>100</v>
      </c>
      <c r="BZ8" s="38">
        <v>100</v>
      </c>
      <c r="CA8" s="38"/>
      <c r="CB8" s="38"/>
      <c r="CC8" s="37">
        <f t="shared" si="7"/>
        <v>87.5</v>
      </c>
    </row>
    <row r="9" spans="1:81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2</v>
      </c>
      <c r="L9" s="44" t="s">
        <v>9</v>
      </c>
      <c r="M9" s="44"/>
      <c r="N9" s="33">
        <v>90</v>
      </c>
      <c r="O9" s="33">
        <v>60</v>
      </c>
      <c r="P9" s="110">
        <f t="shared" si="0"/>
        <v>75</v>
      </c>
      <c r="Q9" s="33">
        <v>77.444444444444443</v>
      </c>
      <c r="R9" s="33">
        <v>80</v>
      </c>
      <c r="S9" s="33">
        <v>52</v>
      </c>
      <c r="T9" s="33">
        <v>100</v>
      </c>
      <c r="U9" s="34"/>
      <c r="V9" s="35">
        <f t="shared" si="1"/>
        <v>72.388888888888886</v>
      </c>
      <c r="W9" s="33">
        <v>18</v>
      </c>
      <c r="X9" s="36">
        <v>18</v>
      </c>
      <c r="Y9" s="42">
        <v>54</v>
      </c>
      <c r="Z9" s="37">
        <f t="shared" si="2"/>
        <v>90</v>
      </c>
      <c r="AA9" s="36">
        <v>30</v>
      </c>
      <c r="AB9" s="36">
        <v>30</v>
      </c>
      <c r="AC9" s="33"/>
      <c r="AD9" s="37">
        <f t="shared" si="3"/>
        <v>60</v>
      </c>
      <c r="AE9" s="36"/>
      <c r="AF9" s="36"/>
      <c r="AG9" s="36"/>
      <c r="AH9" s="37"/>
      <c r="AI9" s="55">
        <v>50</v>
      </c>
      <c r="AJ9" s="55">
        <v>100</v>
      </c>
      <c r="AK9" s="55">
        <v>100</v>
      </c>
      <c r="AL9" s="55">
        <v>100</v>
      </c>
      <c r="AM9" s="55">
        <v>80</v>
      </c>
      <c r="AN9" s="55">
        <v>67</v>
      </c>
      <c r="AO9" s="55">
        <v>100</v>
      </c>
      <c r="AP9" s="55">
        <v>100</v>
      </c>
      <c r="AQ9" s="55">
        <v>0</v>
      </c>
      <c r="AR9" s="38"/>
      <c r="AS9" s="38"/>
      <c r="AT9" s="37">
        <f t="shared" si="4"/>
        <v>77.444444444444443</v>
      </c>
      <c r="AU9" s="38">
        <v>100</v>
      </c>
      <c r="AV9" s="38">
        <v>0</v>
      </c>
      <c r="AW9" s="38">
        <v>100</v>
      </c>
      <c r="AX9" s="38">
        <v>0</v>
      </c>
      <c r="AY9" s="38">
        <v>100</v>
      </c>
      <c r="AZ9" s="38">
        <v>100</v>
      </c>
      <c r="BA9" s="38">
        <v>100</v>
      </c>
      <c r="BB9" s="38">
        <v>100</v>
      </c>
      <c r="BC9" s="38">
        <v>100</v>
      </c>
      <c r="BD9" s="38">
        <v>100</v>
      </c>
      <c r="BE9" s="38"/>
      <c r="BF9" s="38"/>
      <c r="BG9" s="37">
        <f t="shared" si="5"/>
        <v>80</v>
      </c>
      <c r="BH9" s="41">
        <v>90</v>
      </c>
      <c r="BI9" s="41">
        <v>70</v>
      </c>
      <c r="BJ9" s="111">
        <v>0</v>
      </c>
      <c r="BK9" s="41">
        <v>70</v>
      </c>
      <c r="BL9" s="41">
        <v>75</v>
      </c>
      <c r="BM9" s="41">
        <v>0</v>
      </c>
      <c r="BN9" s="41">
        <v>95</v>
      </c>
      <c r="BO9" s="41">
        <v>0</v>
      </c>
      <c r="BP9" s="41">
        <v>30</v>
      </c>
      <c r="BQ9" s="41">
        <v>90</v>
      </c>
      <c r="BR9" s="37">
        <f t="shared" si="6"/>
        <v>52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100</v>
      </c>
      <c r="BY9" s="38">
        <v>100</v>
      </c>
      <c r="BZ9" s="38">
        <v>100</v>
      </c>
      <c r="CA9" s="38"/>
      <c r="CB9" s="38"/>
      <c r="CC9" s="37">
        <f t="shared" si="7"/>
        <v>100</v>
      </c>
    </row>
    <row r="10" spans="1:81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1</v>
      </c>
      <c r="L10" s="44" t="s">
        <v>9</v>
      </c>
      <c r="M10" s="44">
        <v>391</v>
      </c>
      <c r="N10" s="33">
        <v>99</v>
      </c>
      <c r="O10" s="33">
        <v>87</v>
      </c>
      <c r="P10" s="110">
        <f t="shared" si="0"/>
        <v>93</v>
      </c>
      <c r="Q10" s="33">
        <v>87.555555555555557</v>
      </c>
      <c r="R10" s="33">
        <v>90</v>
      </c>
      <c r="S10" s="33">
        <v>95</v>
      </c>
      <c r="T10" s="33">
        <v>87.5</v>
      </c>
      <c r="U10" s="34"/>
      <c r="V10" s="35">
        <f t="shared" si="1"/>
        <v>91.88611111111112</v>
      </c>
      <c r="W10" s="33">
        <v>20</v>
      </c>
      <c r="X10" s="36">
        <v>19</v>
      </c>
      <c r="Y10" s="42">
        <v>60</v>
      </c>
      <c r="Z10" s="37">
        <f t="shared" si="2"/>
        <v>99</v>
      </c>
      <c r="AA10" s="36">
        <v>27</v>
      </c>
      <c r="AB10" s="36">
        <v>60</v>
      </c>
      <c r="AC10" s="33"/>
      <c r="AD10" s="37">
        <f t="shared" si="3"/>
        <v>87</v>
      </c>
      <c r="AE10" s="36"/>
      <c r="AF10" s="36"/>
      <c r="AG10" s="36"/>
      <c r="AH10" s="37"/>
      <c r="AI10" s="55">
        <v>38</v>
      </c>
      <c r="AJ10" s="55">
        <v>100</v>
      </c>
      <c r="AK10" s="55">
        <v>100</v>
      </c>
      <c r="AL10" s="55">
        <v>100</v>
      </c>
      <c r="AM10" s="55">
        <v>90</v>
      </c>
      <c r="AN10" s="55">
        <v>60</v>
      </c>
      <c r="AO10" s="55">
        <v>100</v>
      </c>
      <c r="AP10" s="55">
        <v>100</v>
      </c>
      <c r="AQ10" s="55">
        <v>100</v>
      </c>
      <c r="AR10" s="38"/>
      <c r="AS10" s="38"/>
      <c r="AT10" s="37">
        <f t="shared" si="4"/>
        <v>87.555555555555557</v>
      </c>
      <c r="AU10" s="38">
        <v>100</v>
      </c>
      <c r="AV10" s="38">
        <v>0</v>
      </c>
      <c r="AW10" s="38">
        <v>100</v>
      </c>
      <c r="AX10" s="38">
        <v>100</v>
      </c>
      <c r="AY10" s="38">
        <v>100</v>
      </c>
      <c r="AZ10" s="38">
        <v>100</v>
      </c>
      <c r="BA10" s="38">
        <v>100</v>
      </c>
      <c r="BB10" s="38">
        <v>100</v>
      </c>
      <c r="BC10" s="38">
        <v>100</v>
      </c>
      <c r="BD10" s="38">
        <v>100</v>
      </c>
      <c r="BE10" s="38"/>
      <c r="BF10" s="38"/>
      <c r="BG10" s="37">
        <f t="shared" si="5"/>
        <v>90</v>
      </c>
      <c r="BH10" s="41">
        <v>100</v>
      </c>
      <c r="BI10" s="41">
        <v>95</v>
      </c>
      <c r="BJ10" s="41">
        <v>100</v>
      </c>
      <c r="BK10" s="41">
        <v>95</v>
      </c>
      <c r="BL10" s="41">
        <v>90</v>
      </c>
      <c r="BM10" s="41">
        <v>100</v>
      </c>
      <c r="BN10" s="41">
        <v>100</v>
      </c>
      <c r="BO10" s="41">
        <v>80</v>
      </c>
      <c r="BP10" s="41">
        <v>100</v>
      </c>
      <c r="BQ10" s="41">
        <v>90</v>
      </c>
      <c r="BR10" s="37">
        <f t="shared" si="6"/>
        <v>95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0</v>
      </c>
      <c r="CA10" s="38"/>
      <c r="CB10" s="38"/>
      <c r="CC10" s="37">
        <f t="shared" si="7"/>
        <v>87.5</v>
      </c>
    </row>
    <row r="11" spans="1:81" ht="15.75" customHeight="1" x14ac:dyDescent="0.2">
      <c r="A11" s="4" t="s">
        <v>9</v>
      </c>
      <c r="B11" s="29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3</v>
      </c>
      <c r="L11" s="44" t="s">
        <v>9</v>
      </c>
      <c r="M11" s="44">
        <v>43</v>
      </c>
      <c r="N11" s="33">
        <v>98</v>
      </c>
      <c r="O11" s="33">
        <v>26</v>
      </c>
      <c r="P11" s="110">
        <f t="shared" si="0"/>
        <v>76</v>
      </c>
      <c r="Q11" s="33">
        <v>92.222222222222229</v>
      </c>
      <c r="R11" s="33">
        <v>90</v>
      </c>
      <c r="S11" s="33">
        <v>82</v>
      </c>
      <c r="T11" s="33">
        <v>100</v>
      </c>
      <c r="U11" s="34">
        <v>54</v>
      </c>
      <c r="V11" s="35">
        <f t="shared" si="1"/>
        <v>82.344444444444449</v>
      </c>
      <c r="W11" s="33">
        <v>18</v>
      </c>
      <c r="X11" s="36">
        <v>20</v>
      </c>
      <c r="Y11" s="42">
        <v>60</v>
      </c>
      <c r="Z11" s="37">
        <f t="shared" si="2"/>
        <v>98</v>
      </c>
      <c r="AA11" s="36">
        <v>26</v>
      </c>
      <c r="AB11" s="36">
        <v>0</v>
      </c>
      <c r="AC11" s="33"/>
      <c r="AD11" s="37">
        <f t="shared" si="3"/>
        <v>26</v>
      </c>
      <c r="AE11" s="36">
        <v>40</v>
      </c>
      <c r="AF11" s="36">
        <v>14</v>
      </c>
      <c r="AG11" s="36"/>
      <c r="AH11" s="37">
        <f>SUM(AE11:AF11)</f>
        <v>54</v>
      </c>
      <c r="AI11" s="55">
        <v>63</v>
      </c>
      <c r="AJ11" s="55">
        <v>100</v>
      </c>
      <c r="AK11" s="55">
        <v>100</v>
      </c>
      <c r="AL11" s="55">
        <v>100</v>
      </c>
      <c r="AM11" s="55">
        <v>100</v>
      </c>
      <c r="AN11" s="55">
        <v>67</v>
      </c>
      <c r="AO11" s="55">
        <v>100</v>
      </c>
      <c r="AP11" s="55">
        <v>100</v>
      </c>
      <c r="AQ11" s="55">
        <v>100</v>
      </c>
      <c r="AR11" s="38"/>
      <c r="AS11" s="38"/>
      <c r="AT11" s="37">
        <f t="shared" si="4"/>
        <v>92.222222222222229</v>
      </c>
      <c r="AU11" s="38">
        <v>100</v>
      </c>
      <c r="AV11" s="38">
        <v>100</v>
      </c>
      <c r="AW11" s="38">
        <v>0</v>
      </c>
      <c r="AX11" s="38">
        <v>100</v>
      </c>
      <c r="AY11" s="38">
        <v>100</v>
      </c>
      <c r="AZ11" s="38">
        <v>100</v>
      </c>
      <c r="BA11" s="38">
        <v>100</v>
      </c>
      <c r="BB11" s="38">
        <v>100</v>
      </c>
      <c r="BC11" s="38">
        <v>100</v>
      </c>
      <c r="BD11" s="38">
        <v>100</v>
      </c>
      <c r="BE11" s="38"/>
      <c r="BF11" s="38"/>
      <c r="BG11" s="37">
        <f t="shared" si="5"/>
        <v>90</v>
      </c>
      <c r="BH11" s="41">
        <v>90</v>
      </c>
      <c r="BI11" s="41">
        <v>100</v>
      </c>
      <c r="BJ11" s="41">
        <v>100</v>
      </c>
      <c r="BK11" s="41">
        <v>100</v>
      </c>
      <c r="BL11" s="41">
        <v>100</v>
      </c>
      <c r="BM11" s="41">
        <v>90</v>
      </c>
      <c r="BN11" s="41">
        <v>95</v>
      </c>
      <c r="BO11" s="41">
        <v>65</v>
      </c>
      <c r="BP11" s="41">
        <v>80</v>
      </c>
      <c r="BQ11" s="41">
        <v>0</v>
      </c>
      <c r="BR11" s="37">
        <f t="shared" si="6"/>
        <v>82</v>
      </c>
      <c r="BS11" s="42">
        <v>100</v>
      </c>
      <c r="BT11" s="42">
        <v>100</v>
      </c>
      <c r="BU11" s="42">
        <v>100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7"/>
        <v>100</v>
      </c>
    </row>
    <row r="12" spans="1:81" ht="15.75" customHeight="1" x14ac:dyDescent="0.2">
      <c r="A12" s="4" t="s">
        <v>9</v>
      </c>
      <c r="B12" s="29" t="s">
        <v>9</v>
      </c>
      <c r="C12" s="30"/>
      <c r="D12" s="58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2</v>
      </c>
      <c r="L12" s="44" t="s">
        <v>9</v>
      </c>
      <c r="M12" s="44">
        <v>463</v>
      </c>
      <c r="N12" s="33">
        <v>85</v>
      </c>
      <c r="O12" s="33">
        <v>100</v>
      </c>
      <c r="P12" s="110">
        <f t="shared" si="0"/>
        <v>92.5</v>
      </c>
      <c r="Q12" s="33">
        <v>54.444444444444443</v>
      </c>
      <c r="R12" s="33">
        <v>10</v>
      </c>
      <c r="S12" s="33">
        <v>55</v>
      </c>
      <c r="T12" s="33">
        <v>12.5</v>
      </c>
      <c r="U12" s="34"/>
      <c r="V12" s="35">
        <f t="shared" si="1"/>
        <v>69.263888888888886</v>
      </c>
      <c r="W12" s="33">
        <v>20</v>
      </c>
      <c r="X12" s="36">
        <v>17</v>
      </c>
      <c r="Y12" s="42">
        <v>48</v>
      </c>
      <c r="Z12" s="37">
        <f t="shared" si="2"/>
        <v>85</v>
      </c>
      <c r="AA12" s="36">
        <v>30</v>
      </c>
      <c r="AB12" s="36">
        <v>70</v>
      </c>
      <c r="AC12" s="33"/>
      <c r="AD12" s="37">
        <f t="shared" si="3"/>
        <v>100</v>
      </c>
      <c r="AE12" s="36"/>
      <c r="AF12" s="36"/>
      <c r="AG12" s="36"/>
      <c r="AH12" s="37"/>
      <c r="AI12" s="55">
        <v>100</v>
      </c>
      <c r="AJ12" s="55">
        <v>100</v>
      </c>
      <c r="AK12" s="55">
        <v>100</v>
      </c>
      <c r="AL12" s="55">
        <v>100</v>
      </c>
      <c r="AM12" s="55">
        <v>90</v>
      </c>
      <c r="AN12" s="56">
        <v>0</v>
      </c>
      <c r="AO12" s="56">
        <v>0</v>
      </c>
      <c r="AP12" s="56">
        <v>0</v>
      </c>
      <c r="AQ12" s="56">
        <v>0</v>
      </c>
      <c r="AR12" s="38"/>
      <c r="AS12" s="38"/>
      <c r="AT12" s="37">
        <f t="shared" si="4"/>
        <v>54.444444444444443</v>
      </c>
      <c r="AU12" s="38">
        <v>0</v>
      </c>
      <c r="AV12" s="38">
        <v>0</v>
      </c>
      <c r="AW12" s="38">
        <v>100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/>
      <c r="BF12" s="38"/>
      <c r="BG12" s="37">
        <f t="shared" si="5"/>
        <v>10</v>
      </c>
      <c r="BH12" s="41">
        <v>80</v>
      </c>
      <c r="BI12" s="41">
        <v>55</v>
      </c>
      <c r="BJ12" s="41">
        <v>100</v>
      </c>
      <c r="BK12" s="41">
        <v>85</v>
      </c>
      <c r="BL12" s="41">
        <v>75</v>
      </c>
      <c r="BM12" s="41">
        <v>85</v>
      </c>
      <c r="BN12" s="41">
        <v>0</v>
      </c>
      <c r="BO12" s="41">
        <v>0</v>
      </c>
      <c r="BP12" s="41">
        <v>0</v>
      </c>
      <c r="BQ12" s="41">
        <v>65</v>
      </c>
      <c r="BR12" s="37">
        <f t="shared" si="6"/>
        <v>55</v>
      </c>
      <c r="BS12" s="42">
        <v>100</v>
      </c>
      <c r="BT12" s="42">
        <v>0</v>
      </c>
      <c r="BU12" s="42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/>
      <c r="CB12" s="38"/>
      <c r="CC12" s="37">
        <f t="shared" si="7"/>
        <v>12.5</v>
      </c>
    </row>
    <row r="13" spans="1:81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1</v>
      </c>
      <c r="L13" s="44" t="s">
        <v>9</v>
      </c>
      <c r="M13" s="44">
        <v>487</v>
      </c>
      <c r="N13" s="33">
        <v>22</v>
      </c>
      <c r="O13" s="33">
        <v>0</v>
      </c>
      <c r="P13" s="110">
        <f t="shared" si="0"/>
        <v>11</v>
      </c>
      <c r="Q13" s="33">
        <v>34.444444444444443</v>
      </c>
      <c r="R13" s="33">
        <v>90</v>
      </c>
      <c r="S13" s="33">
        <v>27</v>
      </c>
      <c r="T13" s="33">
        <v>68.75</v>
      </c>
      <c r="U13" s="34"/>
      <c r="V13" s="35">
        <f t="shared" si="1"/>
        <v>11</v>
      </c>
      <c r="W13" s="33">
        <v>16</v>
      </c>
      <c r="X13" s="36">
        <v>6</v>
      </c>
      <c r="Y13" s="42"/>
      <c r="Z13" s="37">
        <f t="shared" si="2"/>
        <v>22</v>
      </c>
      <c r="AA13" s="36"/>
      <c r="AB13" s="36"/>
      <c r="AC13" s="33"/>
      <c r="AD13" s="37">
        <f t="shared" si="3"/>
        <v>0</v>
      </c>
      <c r="AE13" s="36"/>
      <c r="AF13" s="36"/>
      <c r="AG13" s="36"/>
      <c r="AH13" s="37"/>
      <c r="AI13" s="55">
        <v>50</v>
      </c>
      <c r="AJ13" s="55">
        <v>0</v>
      </c>
      <c r="AK13" s="55">
        <v>0</v>
      </c>
      <c r="AL13" s="55">
        <v>33</v>
      </c>
      <c r="AM13" s="55">
        <v>10</v>
      </c>
      <c r="AN13" s="55">
        <v>17</v>
      </c>
      <c r="AO13" s="55">
        <v>0</v>
      </c>
      <c r="AP13" s="55">
        <v>100</v>
      </c>
      <c r="AQ13" s="55">
        <v>100</v>
      </c>
      <c r="AR13" s="38"/>
      <c r="AS13" s="38"/>
      <c r="AT13" s="37">
        <f t="shared" si="4"/>
        <v>34.444444444444443</v>
      </c>
      <c r="AU13" s="38">
        <v>100</v>
      </c>
      <c r="AV13" s="38">
        <v>100</v>
      </c>
      <c r="AW13" s="38">
        <v>100</v>
      </c>
      <c r="AX13" s="38">
        <v>100</v>
      </c>
      <c r="AY13" s="38">
        <v>100</v>
      </c>
      <c r="AZ13" s="38">
        <v>100</v>
      </c>
      <c r="BA13" s="38">
        <v>100</v>
      </c>
      <c r="BB13" s="38">
        <v>100</v>
      </c>
      <c r="BC13" s="38">
        <v>100</v>
      </c>
      <c r="BD13" s="38">
        <v>0</v>
      </c>
      <c r="BE13" s="38"/>
      <c r="BF13" s="38"/>
      <c r="BG13" s="37">
        <f t="shared" si="5"/>
        <v>90</v>
      </c>
      <c r="BH13" s="41">
        <v>90</v>
      </c>
      <c r="BI13" s="41">
        <v>80</v>
      </c>
      <c r="BJ13" s="41">
        <v>100</v>
      </c>
      <c r="BK13" s="111">
        <v>0</v>
      </c>
      <c r="BL13" s="41">
        <v>0</v>
      </c>
      <c r="BM13" s="41">
        <v>0</v>
      </c>
      <c r="BN13" s="41">
        <v>0</v>
      </c>
      <c r="BO13" s="41">
        <v>0</v>
      </c>
      <c r="BP13" s="41">
        <v>0</v>
      </c>
      <c r="BQ13" s="41">
        <v>0</v>
      </c>
      <c r="BR13" s="37">
        <f t="shared" si="6"/>
        <v>27</v>
      </c>
      <c r="BS13" s="42">
        <v>100</v>
      </c>
      <c r="BT13" s="42">
        <v>100</v>
      </c>
      <c r="BU13" s="42">
        <v>100</v>
      </c>
      <c r="BV13" s="38">
        <v>50</v>
      </c>
      <c r="BW13" s="38">
        <v>100</v>
      </c>
      <c r="BX13" s="38">
        <v>100</v>
      </c>
      <c r="BY13" s="38">
        <v>0</v>
      </c>
      <c r="BZ13" s="38">
        <v>0</v>
      </c>
      <c r="CA13" s="38"/>
      <c r="CB13" s="38"/>
      <c r="CC13" s="37">
        <f t="shared" si="7"/>
        <v>68.75</v>
      </c>
    </row>
    <row r="14" spans="1:81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/>
      <c r="N14" s="33">
        <v>93</v>
      </c>
      <c r="O14" s="33">
        <v>57</v>
      </c>
      <c r="P14" s="110">
        <f t="shared" si="0"/>
        <v>75</v>
      </c>
      <c r="Q14" s="33">
        <v>77.777777777777771</v>
      </c>
      <c r="R14" s="33">
        <v>60</v>
      </c>
      <c r="S14" s="33">
        <v>73</v>
      </c>
      <c r="T14" s="33">
        <v>62.5</v>
      </c>
      <c r="U14" s="34"/>
      <c r="V14" s="35">
        <f t="shared" si="1"/>
        <v>73.780555555555566</v>
      </c>
      <c r="W14" s="33">
        <v>16</v>
      </c>
      <c r="X14" s="36">
        <v>17</v>
      </c>
      <c r="Y14" s="42">
        <v>60</v>
      </c>
      <c r="Z14" s="37">
        <f t="shared" si="2"/>
        <v>93</v>
      </c>
      <c r="AA14" s="36">
        <v>27</v>
      </c>
      <c r="AB14" s="36">
        <v>30</v>
      </c>
      <c r="AC14" s="33"/>
      <c r="AD14" s="37">
        <f t="shared" si="3"/>
        <v>57</v>
      </c>
      <c r="AE14" s="36"/>
      <c r="AF14" s="36"/>
      <c r="AG14" s="36"/>
      <c r="AH14" s="37"/>
      <c r="AI14" s="55">
        <v>100</v>
      </c>
      <c r="AJ14" s="55">
        <v>100</v>
      </c>
      <c r="AK14" s="55">
        <v>100</v>
      </c>
      <c r="AL14" s="55">
        <v>100</v>
      </c>
      <c r="AM14" s="55">
        <v>100</v>
      </c>
      <c r="AN14" s="56">
        <v>0</v>
      </c>
      <c r="AO14" s="56">
        <v>0</v>
      </c>
      <c r="AP14" s="55">
        <v>100</v>
      </c>
      <c r="AQ14" s="55">
        <v>100</v>
      </c>
      <c r="AR14" s="38"/>
      <c r="AS14" s="38"/>
      <c r="AT14" s="37">
        <f t="shared" si="4"/>
        <v>77.777777777777771</v>
      </c>
      <c r="AU14" s="38">
        <v>100</v>
      </c>
      <c r="AV14" s="38">
        <v>0</v>
      </c>
      <c r="AW14" s="38">
        <v>100</v>
      </c>
      <c r="AX14" s="38">
        <v>100</v>
      </c>
      <c r="AY14" s="38">
        <v>100</v>
      </c>
      <c r="AZ14" s="38">
        <v>100</v>
      </c>
      <c r="BA14" s="38">
        <v>0</v>
      </c>
      <c r="BB14" s="38">
        <v>0</v>
      </c>
      <c r="BC14" s="38">
        <v>0</v>
      </c>
      <c r="BD14" s="38">
        <v>100</v>
      </c>
      <c r="BE14" s="38"/>
      <c r="BF14" s="38"/>
      <c r="BG14" s="37">
        <f t="shared" si="5"/>
        <v>60</v>
      </c>
      <c r="BH14" s="41">
        <v>90</v>
      </c>
      <c r="BI14" s="41">
        <v>100</v>
      </c>
      <c r="BJ14" s="41">
        <v>100</v>
      </c>
      <c r="BK14" s="41">
        <v>90</v>
      </c>
      <c r="BL14" s="41">
        <v>90</v>
      </c>
      <c r="BM14" s="41">
        <v>90</v>
      </c>
      <c r="BN14" s="41">
        <v>0</v>
      </c>
      <c r="BO14" s="41">
        <v>80</v>
      </c>
      <c r="BP14" s="41">
        <v>0</v>
      </c>
      <c r="BQ14" s="41">
        <v>85</v>
      </c>
      <c r="BR14" s="37">
        <f t="shared" si="6"/>
        <v>73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0</v>
      </c>
      <c r="BY14" s="38">
        <v>0</v>
      </c>
      <c r="BZ14" s="38">
        <v>0</v>
      </c>
      <c r="CA14" s="38"/>
      <c r="CB14" s="38"/>
      <c r="CC14" s="37">
        <f t="shared" si="7"/>
        <v>62.5</v>
      </c>
    </row>
    <row r="15" spans="1:81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2</v>
      </c>
      <c r="L15" s="44" t="s">
        <v>9</v>
      </c>
      <c r="M15" s="44">
        <v>149</v>
      </c>
      <c r="N15" s="33">
        <v>95</v>
      </c>
      <c r="O15" s="33">
        <v>65</v>
      </c>
      <c r="P15" s="110">
        <f t="shared" si="0"/>
        <v>80</v>
      </c>
      <c r="Q15" s="33">
        <v>83</v>
      </c>
      <c r="R15" s="33">
        <v>70</v>
      </c>
      <c r="S15" s="33">
        <v>36</v>
      </c>
      <c r="T15" s="33">
        <v>70.875</v>
      </c>
      <c r="U15" s="34"/>
      <c r="V15" s="35">
        <f t="shared" si="1"/>
        <v>70.84375</v>
      </c>
      <c r="W15" s="33">
        <v>18</v>
      </c>
      <c r="X15" s="36">
        <v>20</v>
      </c>
      <c r="Y15" s="42">
        <v>57</v>
      </c>
      <c r="Z15" s="37">
        <f t="shared" si="2"/>
        <v>95</v>
      </c>
      <c r="AA15" s="36">
        <v>0</v>
      </c>
      <c r="AB15" s="36">
        <v>65</v>
      </c>
      <c r="AC15" s="33"/>
      <c r="AD15" s="37">
        <f t="shared" si="3"/>
        <v>65</v>
      </c>
      <c r="AE15" s="36"/>
      <c r="AF15" s="36"/>
      <c r="AG15" s="36"/>
      <c r="AH15" s="37"/>
      <c r="AI15" s="55">
        <v>100</v>
      </c>
      <c r="AJ15" s="55">
        <v>100</v>
      </c>
      <c r="AK15" s="55">
        <v>100</v>
      </c>
      <c r="AL15" s="55">
        <v>100</v>
      </c>
      <c r="AM15" s="55">
        <v>80</v>
      </c>
      <c r="AN15" s="55">
        <v>67</v>
      </c>
      <c r="AO15" s="55">
        <v>100</v>
      </c>
      <c r="AP15" s="55">
        <v>100</v>
      </c>
      <c r="AQ15" s="56">
        <v>0</v>
      </c>
      <c r="AR15" s="38"/>
      <c r="AS15" s="38"/>
      <c r="AT15" s="37">
        <f t="shared" si="4"/>
        <v>83</v>
      </c>
      <c r="AU15" s="38">
        <v>0</v>
      </c>
      <c r="AV15" s="38">
        <v>100</v>
      </c>
      <c r="AW15" s="38">
        <v>100</v>
      </c>
      <c r="AX15" s="38">
        <v>100</v>
      </c>
      <c r="AY15" s="38">
        <v>100</v>
      </c>
      <c r="AZ15" s="38">
        <v>100</v>
      </c>
      <c r="BA15" s="38">
        <v>100</v>
      </c>
      <c r="BB15" s="38">
        <v>0</v>
      </c>
      <c r="BC15" s="38">
        <v>100</v>
      </c>
      <c r="BD15" s="38">
        <v>0</v>
      </c>
      <c r="BE15" s="38"/>
      <c r="BF15" s="38"/>
      <c r="BG15" s="37">
        <f t="shared" si="5"/>
        <v>70</v>
      </c>
      <c r="BH15" s="41">
        <v>80</v>
      </c>
      <c r="BI15" s="41">
        <v>85</v>
      </c>
      <c r="BJ15" s="111">
        <v>0</v>
      </c>
      <c r="BK15" s="111">
        <v>0</v>
      </c>
      <c r="BL15" s="41">
        <v>95</v>
      </c>
      <c r="BM15" s="41">
        <v>100</v>
      </c>
      <c r="BN15" s="41">
        <v>0</v>
      </c>
      <c r="BO15" s="41">
        <v>0</v>
      </c>
      <c r="BP15" s="41">
        <v>0</v>
      </c>
      <c r="BQ15" s="41">
        <v>0</v>
      </c>
      <c r="BR15" s="37">
        <f t="shared" si="6"/>
        <v>36</v>
      </c>
      <c r="BS15" s="42">
        <v>67</v>
      </c>
      <c r="BT15" s="42">
        <v>100</v>
      </c>
      <c r="BU15" s="42">
        <v>100</v>
      </c>
      <c r="BV15" s="38">
        <v>100</v>
      </c>
      <c r="BW15" s="38">
        <v>100</v>
      </c>
      <c r="BX15" s="38">
        <v>0</v>
      </c>
      <c r="BY15" s="38">
        <v>100</v>
      </c>
      <c r="BZ15" s="38">
        <v>0</v>
      </c>
      <c r="CA15" s="38"/>
      <c r="CB15" s="38"/>
      <c r="CC15" s="37">
        <f t="shared" si="7"/>
        <v>70.875</v>
      </c>
    </row>
    <row r="16" spans="1:81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181</v>
      </c>
      <c r="N16" s="33">
        <v>24</v>
      </c>
      <c r="O16" s="33">
        <v>0</v>
      </c>
      <c r="P16" s="110">
        <f t="shared" si="0"/>
        <v>12</v>
      </c>
      <c r="Q16" s="33">
        <v>17.222222222222221</v>
      </c>
      <c r="R16" s="33">
        <v>50</v>
      </c>
      <c r="S16" s="33">
        <v>46</v>
      </c>
      <c r="T16" s="33">
        <v>0</v>
      </c>
      <c r="U16" s="34"/>
      <c r="V16" s="35">
        <f t="shared" si="1"/>
        <v>12</v>
      </c>
      <c r="W16" s="33">
        <v>12</v>
      </c>
      <c r="X16" s="36">
        <v>12</v>
      </c>
      <c r="Y16" s="42"/>
      <c r="Z16" s="37">
        <f t="shared" si="2"/>
        <v>24</v>
      </c>
      <c r="AA16" s="36"/>
      <c r="AB16" s="36"/>
      <c r="AC16" s="33"/>
      <c r="AD16" s="37">
        <f t="shared" si="3"/>
        <v>0</v>
      </c>
      <c r="AE16" s="36"/>
      <c r="AF16" s="36"/>
      <c r="AG16" s="36"/>
      <c r="AH16" s="37"/>
      <c r="AI16" s="55">
        <v>88</v>
      </c>
      <c r="AJ16" s="56">
        <v>0</v>
      </c>
      <c r="AK16" s="56">
        <v>0</v>
      </c>
      <c r="AL16" s="55">
        <v>50</v>
      </c>
      <c r="AM16" s="56">
        <v>0</v>
      </c>
      <c r="AN16" s="55">
        <v>17</v>
      </c>
      <c r="AO16" s="55">
        <v>0</v>
      </c>
      <c r="AP16" s="56">
        <v>0</v>
      </c>
      <c r="AQ16" s="56">
        <v>0</v>
      </c>
      <c r="AR16" s="38"/>
      <c r="AS16" s="38"/>
      <c r="AT16" s="37">
        <f t="shared" si="4"/>
        <v>17.222222222222221</v>
      </c>
      <c r="AU16" s="38">
        <v>100</v>
      </c>
      <c r="AV16" s="38">
        <v>0</v>
      </c>
      <c r="AW16" s="38">
        <v>100</v>
      </c>
      <c r="AX16" s="38">
        <v>0</v>
      </c>
      <c r="AY16" s="38">
        <v>100</v>
      </c>
      <c r="AZ16" s="38">
        <v>0</v>
      </c>
      <c r="BA16" s="38">
        <v>100</v>
      </c>
      <c r="BB16" s="38">
        <v>0</v>
      </c>
      <c r="BC16" s="38">
        <v>0</v>
      </c>
      <c r="BD16" s="38">
        <v>100</v>
      </c>
      <c r="BE16" s="38"/>
      <c r="BF16" s="38"/>
      <c r="BG16" s="37">
        <f t="shared" si="5"/>
        <v>50</v>
      </c>
      <c r="BH16" s="41">
        <v>80</v>
      </c>
      <c r="BI16" s="41">
        <v>75</v>
      </c>
      <c r="BJ16" s="41">
        <v>100</v>
      </c>
      <c r="BK16" s="41">
        <v>70</v>
      </c>
      <c r="BL16" s="41">
        <v>55</v>
      </c>
      <c r="BM16" s="41">
        <v>30</v>
      </c>
      <c r="BN16" s="41">
        <v>50</v>
      </c>
      <c r="BO16" s="41">
        <v>0</v>
      </c>
      <c r="BP16" s="41">
        <v>0</v>
      </c>
      <c r="BQ16" s="41">
        <v>0</v>
      </c>
      <c r="BR16" s="37">
        <f t="shared" si="6"/>
        <v>46</v>
      </c>
      <c r="BS16" s="42">
        <v>0</v>
      </c>
      <c r="BT16" s="42">
        <v>0</v>
      </c>
      <c r="BU16" s="42">
        <v>0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/>
      <c r="CB16" s="38"/>
      <c r="CC16" s="37">
        <f t="shared" si="7"/>
        <v>0</v>
      </c>
    </row>
    <row r="17" spans="1:81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1</v>
      </c>
      <c r="L17" s="44" t="s">
        <v>9</v>
      </c>
      <c r="M17" s="44">
        <v>486</v>
      </c>
      <c r="N17" s="33">
        <v>96</v>
      </c>
      <c r="O17" s="33">
        <v>50</v>
      </c>
      <c r="P17" s="110">
        <f t="shared" si="0"/>
        <v>73</v>
      </c>
      <c r="Q17" s="33">
        <v>50.777777777777779</v>
      </c>
      <c r="R17" s="33">
        <v>100</v>
      </c>
      <c r="S17" s="33">
        <v>95</v>
      </c>
      <c r="T17" s="33">
        <v>62.5</v>
      </c>
      <c r="U17" s="34"/>
      <c r="V17" s="35">
        <f t="shared" si="1"/>
        <v>73.780555555555566</v>
      </c>
      <c r="W17" s="33">
        <v>18</v>
      </c>
      <c r="X17" s="3">
        <v>18</v>
      </c>
      <c r="Y17" s="42">
        <v>60</v>
      </c>
      <c r="Z17" s="37">
        <f t="shared" si="2"/>
        <v>96</v>
      </c>
      <c r="AA17" s="36">
        <v>30</v>
      </c>
      <c r="AB17" s="36">
        <v>20</v>
      </c>
      <c r="AC17" s="33"/>
      <c r="AD17" s="37">
        <f t="shared" si="3"/>
        <v>50</v>
      </c>
      <c r="AE17" s="36"/>
      <c r="AF17" s="36"/>
      <c r="AG17" s="36"/>
      <c r="AH17" s="37"/>
      <c r="AI17" s="55">
        <v>50</v>
      </c>
      <c r="AJ17" s="55">
        <v>0</v>
      </c>
      <c r="AK17" s="55">
        <v>0</v>
      </c>
      <c r="AL17" s="55">
        <v>100</v>
      </c>
      <c r="AM17" s="55">
        <v>90</v>
      </c>
      <c r="AN17" s="55">
        <v>17</v>
      </c>
      <c r="AO17" s="55">
        <v>100</v>
      </c>
      <c r="AP17" s="55">
        <v>100</v>
      </c>
      <c r="AQ17" s="55">
        <v>0</v>
      </c>
      <c r="AR17" s="38"/>
      <c r="AS17" s="38"/>
      <c r="AT17" s="37">
        <f t="shared" si="4"/>
        <v>50.777777777777779</v>
      </c>
      <c r="AU17" s="38">
        <v>100</v>
      </c>
      <c r="AV17" s="38">
        <v>100</v>
      </c>
      <c r="AW17" s="38">
        <v>100</v>
      </c>
      <c r="AX17" s="38">
        <v>100</v>
      </c>
      <c r="AY17" s="38">
        <v>100</v>
      </c>
      <c r="AZ17" s="38">
        <v>100</v>
      </c>
      <c r="BA17" s="38">
        <v>100</v>
      </c>
      <c r="BB17" s="38">
        <v>100</v>
      </c>
      <c r="BC17" s="38">
        <v>100</v>
      </c>
      <c r="BD17" s="38">
        <v>100</v>
      </c>
      <c r="BE17" s="38"/>
      <c r="BF17" s="38"/>
      <c r="BG17" s="37">
        <f t="shared" si="5"/>
        <v>100</v>
      </c>
      <c r="BH17" s="41">
        <v>100</v>
      </c>
      <c r="BI17" s="41">
        <v>100</v>
      </c>
      <c r="BJ17" s="41">
        <v>100</v>
      </c>
      <c r="BK17" s="41">
        <v>75</v>
      </c>
      <c r="BL17" s="41">
        <v>100</v>
      </c>
      <c r="BM17" s="41">
        <v>95</v>
      </c>
      <c r="BN17" s="41">
        <v>100</v>
      </c>
      <c r="BO17" s="41">
        <v>80</v>
      </c>
      <c r="BP17" s="41">
        <v>100</v>
      </c>
      <c r="BQ17" s="41">
        <v>100</v>
      </c>
      <c r="BR17" s="37">
        <f t="shared" si="6"/>
        <v>95</v>
      </c>
      <c r="BS17" s="42">
        <v>100</v>
      </c>
      <c r="BT17" s="42">
        <v>100</v>
      </c>
      <c r="BU17" s="42">
        <v>100</v>
      </c>
      <c r="BV17" s="38">
        <v>100</v>
      </c>
      <c r="BW17" s="38">
        <v>100</v>
      </c>
      <c r="BX17" s="38">
        <v>0</v>
      </c>
      <c r="BY17" s="38">
        <v>0</v>
      </c>
      <c r="BZ17" s="38">
        <v>0</v>
      </c>
      <c r="CA17" s="38"/>
      <c r="CB17" s="38"/>
      <c r="CC17" s="37">
        <f t="shared" si="7"/>
        <v>62.5</v>
      </c>
    </row>
    <row r="18" spans="1:81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2</v>
      </c>
      <c r="L18" s="44" t="s">
        <v>9</v>
      </c>
      <c r="M18" s="44">
        <v>445</v>
      </c>
      <c r="N18" s="33">
        <v>88</v>
      </c>
      <c r="O18" s="33">
        <v>85</v>
      </c>
      <c r="P18" s="110">
        <f t="shared" si="0"/>
        <v>86.5</v>
      </c>
      <c r="Q18" s="33">
        <v>100</v>
      </c>
      <c r="R18" s="33">
        <v>100</v>
      </c>
      <c r="S18" s="33">
        <v>91</v>
      </c>
      <c r="T18" s="33">
        <v>100</v>
      </c>
      <c r="U18" s="34"/>
      <c r="V18" s="35">
        <f t="shared" si="1"/>
        <v>91.45</v>
      </c>
      <c r="W18" s="33">
        <v>20</v>
      </c>
      <c r="X18" s="36">
        <v>20</v>
      </c>
      <c r="Y18" s="42">
        <v>48</v>
      </c>
      <c r="Z18" s="37">
        <f t="shared" si="2"/>
        <v>88</v>
      </c>
      <c r="AA18" s="36">
        <v>30</v>
      </c>
      <c r="AB18" s="36">
        <v>55</v>
      </c>
      <c r="AC18" s="33"/>
      <c r="AD18" s="37">
        <f t="shared" si="3"/>
        <v>85</v>
      </c>
      <c r="AE18" s="36"/>
      <c r="AF18" s="36"/>
      <c r="AG18" s="36"/>
      <c r="AH18" s="37"/>
      <c r="AI18" s="55">
        <v>100</v>
      </c>
      <c r="AJ18" s="55">
        <v>100</v>
      </c>
      <c r="AK18" s="55">
        <v>100</v>
      </c>
      <c r="AL18" s="55">
        <v>100</v>
      </c>
      <c r="AM18" s="55">
        <v>100</v>
      </c>
      <c r="AN18" s="55">
        <v>100</v>
      </c>
      <c r="AO18" s="55">
        <v>100</v>
      </c>
      <c r="AP18" s="55">
        <v>100</v>
      </c>
      <c r="AQ18" s="55">
        <v>100</v>
      </c>
      <c r="AR18" s="38"/>
      <c r="AS18" s="38"/>
      <c r="AT18" s="37">
        <f t="shared" si="4"/>
        <v>100</v>
      </c>
      <c r="AU18" s="38">
        <v>100</v>
      </c>
      <c r="AV18" s="38">
        <v>100</v>
      </c>
      <c r="AW18" s="38">
        <v>100</v>
      </c>
      <c r="AX18" s="38">
        <v>100</v>
      </c>
      <c r="AY18" s="38">
        <v>100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/>
      <c r="BG18" s="37">
        <f t="shared" si="5"/>
        <v>100</v>
      </c>
      <c r="BH18" s="41">
        <v>100</v>
      </c>
      <c r="BI18" s="41">
        <v>100</v>
      </c>
      <c r="BJ18" s="41">
        <v>100</v>
      </c>
      <c r="BK18" s="41">
        <v>100</v>
      </c>
      <c r="BL18" s="41">
        <v>100</v>
      </c>
      <c r="BM18" s="41">
        <v>90</v>
      </c>
      <c r="BN18" s="41">
        <v>100</v>
      </c>
      <c r="BO18" s="41">
        <v>65</v>
      </c>
      <c r="BP18" s="41">
        <v>75</v>
      </c>
      <c r="BQ18" s="41">
        <v>75</v>
      </c>
      <c r="BR18" s="37">
        <f t="shared" si="6"/>
        <v>91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7"/>
        <v>100</v>
      </c>
    </row>
    <row r="19" spans="1:81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1</v>
      </c>
      <c r="L19" s="44" t="s">
        <v>9</v>
      </c>
      <c r="M19" s="44">
        <v>467</v>
      </c>
      <c r="N19" s="33">
        <v>0</v>
      </c>
      <c r="O19" s="33">
        <v>0</v>
      </c>
      <c r="P19" s="110">
        <f t="shared" si="0"/>
        <v>0</v>
      </c>
      <c r="Q19" s="33">
        <v>11.111111111111111</v>
      </c>
      <c r="R19" s="33">
        <v>30</v>
      </c>
      <c r="S19" s="33">
        <v>25</v>
      </c>
      <c r="T19" s="33">
        <v>0</v>
      </c>
      <c r="U19" s="34"/>
      <c r="V19" s="35">
        <f t="shared" si="1"/>
        <v>0</v>
      </c>
      <c r="W19" s="33"/>
      <c r="X19" s="36"/>
      <c r="Y19" s="42"/>
      <c r="Z19" s="37">
        <f t="shared" si="2"/>
        <v>0</v>
      </c>
      <c r="AA19" s="36"/>
      <c r="AB19" s="36"/>
      <c r="AC19" s="33"/>
      <c r="AD19" s="37">
        <f t="shared" si="3"/>
        <v>0</v>
      </c>
      <c r="AE19" s="36"/>
      <c r="AF19" s="36"/>
      <c r="AG19" s="36"/>
      <c r="AH19" s="37"/>
      <c r="AI19" s="55">
        <v>0</v>
      </c>
      <c r="AJ19" s="55">
        <v>0</v>
      </c>
      <c r="AK19" s="55">
        <v>100</v>
      </c>
      <c r="AL19" s="56">
        <v>0</v>
      </c>
      <c r="AM19" s="56">
        <v>0</v>
      </c>
      <c r="AN19" s="56">
        <v>0</v>
      </c>
      <c r="AO19" s="56">
        <v>0</v>
      </c>
      <c r="AP19" s="56">
        <v>0</v>
      </c>
      <c r="AQ19" s="56">
        <v>0</v>
      </c>
      <c r="AR19" s="38"/>
      <c r="AS19" s="38"/>
      <c r="AT19" s="37">
        <f t="shared" si="4"/>
        <v>11.111111111111111</v>
      </c>
      <c r="AU19" s="38">
        <v>100</v>
      </c>
      <c r="AV19" s="38">
        <v>100</v>
      </c>
      <c r="AW19" s="38">
        <v>100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/>
      <c r="BF19" s="38"/>
      <c r="BG19" s="37">
        <f t="shared" si="5"/>
        <v>30</v>
      </c>
      <c r="BH19" s="41">
        <v>90</v>
      </c>
      <c r="BI19" s="41">
        <v>100</v>
      </c>
      <c r="BJ19" s="41">
        <v>60</v>
      </c>
      <c r="BK19" s="41">
        <v>0</v>
      </c>
      <c r="BL19" s="41">
        <v>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37">
        <f t="shared" si="6"/>
        <v>25</v>
      </c>
      <c r="BS19" s="42">
        <v>0</v>
      </c>
      <c r="BT19" s="42">
        <v>0</v>
      </c>
      <c r="BU19" s="42">
        <v>0</v>
      </c>
      <c r="BV19" s="38">
        <v>0</v>
      </c>
      <c r="BW19" s="38">
        <v>0</v>
      </c>
      <c r="BX19" s="38">
        <v>0</v>
      </c>
      <c r="BY19" s="38">
        <v>0</v>
      </c>
      <c r="BZ19" s="38">
        <v>0</v>
      </c>
      <c r="CA19" s="38"/>
      <c r="CB19" s="38"/>
      <c r="CC19" s="37">
        <f t="shared" si="7"/>
        <v>0</v>
      </c>
    </row>
    <row r="20" spans="1:81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>
        <v>31</v>
      </c>
      <c r="N20" s="33">
        <v>83</v>
      </c>
      <c r="O20" s="33">
        <v>100</v>
      </c>
      <c r="P20" s="110">
        <f t="shared" si="0"/>
        <v>91.5</v>
      </c>
      <c r="Q20" s="33">
        <v>87.777777777777771</v>
      </c>
      <c r="R20" s="33">
        <v>100</v>
      </c>
      <c r="S20" s="33">
        <v>82</v>
      </c>
      <c r="T20" s="33">
        <v>100</v>
      </c>
      <c r="U20" s="34"/>
      <c r="V20" s="35">
        <f t="shared" si="1"/>
        <v>89.705555555555563</v>
      </c>
      <c r="W20" s="33">
        <v>18</v>
      </c>
      <c r="X20" s="36">
        <v>7</v>
      </c>
      <c r="Y20" s="42">
        <v>58</v>
      </c>
      <c r="Z20" s="37">
        <f t="shared" si="2"/>
        <v>83</v>
      </c>
      <c r="AA20" s="36">
        <v>30</v>
      </c>
      <c r="AB20" s="36">
        <v>70</v>
      </c>
      <c r="AC20" s="33"/>
      <c r="AD20" s="37">
        <f t="shared" si="3"/>
        <v>100</v>
      </c>
      <c r="AE20" s="36"/>
      <c r="AF20" s="36"/>
      <c r="AG20" s="36"/>
      <c r="AH20" s="37"/>
      <c r="AI20" s="55">
        <v>100</v>
      </c>
      <c r="AJ20" s="55">
        <v>100</v>
      </c>
      <c r="AK20" s="55">
        <v>100</v>
      </c>
      <c r="AL20" s="55">
        <v>100</v>
      </c>
      <c r="AM20" s="55">
        <v>90</v>
      </c>
      <c r="AN20" s="55">
        <v>100</v>
      </c>
      <c r="AO20" s="55">
        <v>0</v>
      </c>
      <c r="AP20" s="55">
        <v>100</v>
      </c>
      <c r="AQ20" s="55">
        <v>100</v>
      </c>
      <c r="AR20" s="38"/>
      <c r="AS20" s="38"/>
      <c r="AT20" s="37">
        <f t="shared" si="4"/>
        <v>87.777777777777771</v>
      </c>
      <c r="AU20" s="38">
        <v>100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100</v>
      </c>
      <c r="BB20" s="38">
        <v>100</v>
      </c>
      <c r="BC20" s="38">
        <v>100</v>
      </c>
      <c r="BD20" s="38">
        <v>100</v>
      </c>
      <c r="BE20" s="38"/>
      <c r="BF20" s="38"/>
      <c r="BG20" s="37">
        <f t="shared" si="5"/>
        <v>100</v>
      </c>
      <c r="BH20" s="41">
        <v>100</v>
      </c>
      <c r="BI20" s="41">
        <v>90</v>
      </c>
      <c r="BJ20" s="41">
        <v>100</v>
      </c>
      <c r="BK20" s="41">
        <v>85</v>
      </c>
      <c r="BL20" s="41">
        <v>85</v>
      </c>
      <c r="BM20" s="41">
        <v>100</v>
      </c>
      <c r="BN20" s="41">
        <v>100</v>
      </c>
      <c r="BO20" s="41">
        <v>90</v>
      </c>
      <c r="BP20" s="41">
        <v>30</v>
      </c>
      <c r="BQ20" s="41">
        <v>35</v>
      </c>
      <c r="BR20" s="37">
        <f t="shared" si="6"/>
        <v>82</v>
      </c>
      <c r="BS20" s="42">
        <v>100</v>
      </c>
      <c r="BT20" s="42">
        <v>100</v>
      </c>
      <c r="BU20" s="42">
        <v>100</v>
      </c>
      <c r="BV20" s="38">
        <v>100</v>
      </c>
      <c r="BW20" s="38">
        <v>100</v>
      </c>
      <c r="BX20" s="38">
        <v>100</v>
      </c>
      <c r="BY20" s="38">
        <v>100</v>
      </c>
      <c r="BZ20" s="38">
        <v>100</v>
      </c>
      <c r="CA20" s="38"/>
      <c r="CB20" s="38"/>
      <c r="CC20" s="37">
        <f t="shared" si="7"/>
        <v>100</v>
      </c>
    </row>
    <row r="21" spans="1:81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1</v>
      </c>
      <c r="L21" s="44" t="s">
        <v>9</v>
      </c>
      <c r="M21" s="44">
        <v>523</v>
      </c>
      <c r="N21" s="33">
        <v>0</v>
      </c>
      <c r="O21" s="33">
        <v>0</v>
      </c>
      <c r="P21" s="110">
        <f t="shared" si="0"/>
        <v>0</v>
      </c>
      <c r="Q21" s="33">
        <v>11.111111111111111</v>
      </c>
      <c r="R21" s="33">
        <v>0</v>
      </c>
      <c r="S21" s="33">
        <v>10</v>
      </c>
      <c r="T21" s="33">
        <v>0</v>
      </c>
      <c r="U21" s="34"/>
      <c r="V21" s="35">
        <f t="shared" si="1"/>
        <v>0</v>
      </c>
      <c r="W21" s="33"/>
      <c r="X21" s="36"/>
      <c r="Y21" s="42"/>
      <c r="Z21" s="37">
        <f t="shared" si="2"/>
        <v>0</v>
      </c>
      <c r="AA21" s="36"/>
      <c r="AB21" s="36"/>
      <c r="AC21" s="33"/>
      <c r="AD21" s="37">
        <f t="shared" si="3"/>
        <v>0</v>
      </c>
      <c r="AE21" s="36"/>
      <c r="AF21" s="36"/>
      <c r="AG21" s="36"/>
      <c r="AH21" s="37"/>
      <c r="AI21" s="55">
        <v>0</v>
      </c>
      <c r="AJ21" s="56">
        <v>0</v>
      </c>
      <c r="AK21" s="55">
        <v>100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0</v>
      </c>
      <c r="AR21" s="38"/>
      <c r="AS21" s="38"/>
      <c r="AT21" s="37">
        <f t="shared" si="4"/>
        <v>11.111111111111111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/>
      <c r="BF21" s="38"/>
      <c r="BG21" s="37">
        <f t="shared" si="5"/>
        <v>0</v>
      </c>
      <c r="BH21" s="41">
        <v>90</v>
      </c>
      <c r="BI21" s="41">
        <v>0</v>
      </c>
      <c r="BJ21" s="41">
        <v>0</v>
      </c>
      <c r="BK21" s="41">
        <v>0</v>
      </c>
      <c r="BL21" s="41">
        <v>0</v>
      </c>
      <c r="BM21" s="41">
        <v>0</v>
      </c>
      <c r="BN21" s="41">
        <v>0</v>
      </c>
      <c r="BO21" s="41">
        <v>0</v>
      </c>
      <c r="BP21" s="41">
        <v>0</v>
      </c>
      <c r="BQ21" s="56"/>
      <c r="BR21" s="37">
        <f t="shared" si="6"/>
        <v>10</v>
      </c>
      <c r="BS21" s="42">
        <v>0</v>
      </c>
      <c r="BT21" s="42">
        <v>0</v>
      </c>
      <c r="BU21" s="42">
        <v>0</v>
      </c>
      <c r="BV21" s="38">
        <v>0</v>
      </c>
      <c r="BW21" s="38">
        <v>0</v>
      </c>
      <c r="BX21" s="38">
        <v>0</v>
      </c>
      <c r="BY21" s="38">
        <v>0</v>
      </c>
      <c r="BZ21" s="38">
        <v>0</v>
      </c>
      <c r="CA21" s="38"/>
      <c r="CB21" s="38"/>
      <c r="CC21" s="37">
        <f t="shared" si="7"/>
        <v>0</v>
      </c>
    </row>
    <row r="22" spans="1:81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1</v>
      </c>
      <c r="L22" s="44" t="s">
        <v>9</v>
      </c>
      <c r="M22" s="44">
        <v>48</v>
      </c>
      <c r="N22" s="33">
        <v>85</v>
      </c>
      <c r="O22" s="33">
        <v>46</v>
      </c>
      <c r="P22" s="110">
        <f t="shared" si="0"/>
        <v>65.5</v>
      </c>
      <c r="Q22" s="33">
        <v>68.555555555555557</v>
      </c>
      <c r="R22" s="33">
        <v>80</v>
      </c>
      <c r="S22" s="33">
        <v>78</v>
      </c>
      <c r="T22" s="33">
        <v>75</v>
      </c>
      <c r="U22" s="34"/>
      <c r="V22" s="35">
        <f t="shared" si="1"/>
        <v>69.811111111111103</v>
      </c>
      <c r="W22" s="33">
        <v>20</v>
      </c>
      <c r="X22" s="36">
        <v>20</v>
      </c>
      <c r="Y22" s="42">
        <v>45</v>
      </c>
      <c r="Z22" s="37">
        <f t="shared" si="2"/>
        <v>85</v>
      </c>
      <c r="AA22" s="36">
        <v>26</v>
      </c>
      <c r="AB22" s="36">
        <v>20</v>
      </c>
      <c r="AC22" s="33"/>
      <c r="AD22" s="37">
        <f t="shared" si="3"/>
        <v>46</v>
      </c>
      <c r="AE22" s="36"/>
      <c r="AF22" s="36"/>
      <c r="AG22" s="36"/>
      <c r="AH22" s="37"/>
      <c r="AI22" s="55">
        <v>100</v>
      </c>
      <c r="AJ22" s="55">
        <v>70</v>
      </c>
      <c r="AK22" s="55">
        <v>100</v>
      </c>
      <c r="AL22" s="55">
        <v>67</v>
      </c>
      <c r="AM22" s="55">
        <v>80</v>
      </c>
      <c r="AN22" s="55">
        <v>100</v>
      </c>
      <c r="AO22" s="55">
        <v>0</v>
      </c>
      <c r="AP22" s="55">
        <v>100</v>
      </c>
      <c r="AQ22" s="55">
        <v>0</v>
      </c>
      <c r="AR22" s="38"/>
      <c r="AS22" s="38"/>
      <c r="AT22" s="37">
        <f t="shared" si="4"/>
        <v>68.555555555555557</v>
      </c>
      <c r="AU22" s="38">
        <v>100</v>
      </c>
      <c r="AV22" s="38">
        <v>0</v>
      </c>
      <c r="AW22" s="38">
        <v>100</v>
      </c>
      <c r="AX22" s="38">
        <v>0</v>
      </c>
      <c r="AY22" s="38">
        <v>100</v>
      </c>
      <c r="AZ22" s="38">
        <v>100</v>
      </c>
      <c r="BA22" s="38">
        <v>100</v>
      </c>
      <c r="BB22" s="38">
        <v>100</v>
      </c>
      <c r="BC22" s="38">
        <v>100</v>
      </c>
      <c r="BD22" s="38">
        <v>100</v>
      </c>
      <c r="BE22" s="38"/>
      <c r="BF22" s="38"/>
      <c r="BG22" s="37">
        <f t="shared" si="5"/>
        <v>80</v>
      </c>
      <c r="BH22" s="41">
        <v>100</v>
      </c>
      <c r="BI22" s="41">
        <v>100</v>
      </c>
      <c r="BJ22" s="41">
        <v>100</v>
      </c>
      <c r="BK22" s="41">
        <v>85</v>
      </c>
      <c r="BL22" s="41">
        <v>85</v>
      </c>
      <c r="BM22" s="41">
        <v>100</v>
      </c>
      <c r="BN22" s="41">
        <v>95</v>
      </c>
      <c r="BO22" s="41">
        <v>55</v>
      </c>
      <c r="BP22" s="41">
        <v>55</v>
      </c>
      <c r="BQ22" s="41">
        <v>0</v>
      </c>
      <c r="BR22" s="37">
        <f t="shared" si="6"/>
        <v>78</v>
      </c>
      <c r="BS22" s="42">
        <v>100</v>
      </c>
      <c r="BT22" s="42">
        <v>100</v>
      </c>
      <c r="BU22" s="42">
        <v>0</v>
      </c>
      <c r="BV22" s="38">
        <v>100</v>
      </c>
      <c r="BW22" s="38">
        <v>0</v>
      </c>
      <c r="BX22" s="38">
        <v>100</v>
      </c>
      <c r="BY22" s="38">
        <v>100</v>
      </c>
      <c r="BZ22" s="38">
        <v>100</v>
      </c>
      <c r="CA22" s="38"/>
      <c r="CB22" s="38"/>
      <c r="CC22" s="37">
        <f t="shared" si="7"/>
        <v>75</v>
      </c>
    </row>
    <row r="23" spans="1:81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1</v>
      </c>
      <c r="L23" s="44" t="s">
        <v>9</v>
      </c>
      <c r="M23" s="44">
        <v>421</v>
      </c>
      <c r="N23" s="33">
        <v>98</v>
      </c>
      <c r="O23" s="33">
        <v>100</v>
      </c>
      <c r="P23" s="110">
        <f t="shared" si="0"/>
        <v>99</v>
      </c>
      <c r="Q23" s="33">
        <v>93.111111111111114</v>
      </c>
      <c r="R23" s="33">
        <v>100</v>
      </c>
      <c r="S23" s="33">
        <v>83</v>
      </c>
      <c r="T23" s="33">
        <v>100</v>
      </c>
      <c r="U23" s="34"/>
      <c r="V23" s="35">
        <f t="shared" si="1"/>
        <v>94.722222222222229</v>
      </c>
      <c r="W23" s="33">
        <v>20</v>
      </c>
      <c r="X23" s="36">
        <v>20</v>
      </c>
      <c r="Y23" s="42">
        <v>58</v>
      </c>
      <c r="Z23" s="37">
        <f t="shared" si="2"/>
        <v>98</v>
      </c>
      <c r="AA23" s="36">
        <v>30</v>
      </c>
      <c r="AB23" s="36">
        <v>70</v>
      </c>
      <c r="AC23" s="33"/>
      <c r="AD23" s="37">
        <f t="shared" si="3"/>
        <v>100</v>
      </c>
      <c r="AE23" s="36"/>
      <c r="AF23" s="36"/>
      <c r="AG23" s="36"/>
      <c r="AH23" s="37"/>
      <c r="AI23" s="55">
        <v>88</v>
      </c>
      <c r="AJ23" s="55">
        <v>100</v>
      </c>
      <c r="AK23" s="55">
        <v>100</v>
      </c>
      <c r="AL23" s="55">
        <v>50</v>
      </c>
      <c r="AM23" s="55">
        <v>100</v>
      </c>
      <c r="AN23" s="55">
        <v>100</v>
      </c>
      <c r="AO23" s="55">
        <v>100</v>
      </c>
      <c r="AP23" s="55">
        <v>100</v>
      </c>
      <c r="AQ23" s="55">
        <v>100</v>
      </c>
      <c r="AR23" s="38"/>
      <c r="AS23" s="38"/>
      <c r="AT23" s="37">
        <f t="shared" si="4"/>
        <v>93.111111111111114</v>
      </c>
      <c r="AU23" s="38">
        <v>100</v>
      </c>
      <c r="AV23" s="38">
        <v>100</v>
      </c>
      <c r="AW23" s="38">
        <v>100</v>
      </c>
      <c r="AX23" s="38">
        <v>100</v>
      </c>
      <c r="AY23" s="38">
        <v>100</v>
      </c>
      <c r="AZ23" s="38">
        <v>100</v>
      </c>
      <c r="BA23" s="38">
        <v>100</v>
      </c>
      <c r="BB23" s="38">
        <v>100</v>
      </c>
      <c r="BC23" s="38">
        <v>100</v>
      </c>
      <c r="BD23" s="38">
        <v>100</v>
      </c>
      <c r="BE23" s="38"/>
      <c r="BF23" s="38"/>
      <c r="BG23" s="37">
        <f t="shared" si="5"/>
        <v>100</v>
      </c>
      <c r="BH23" s="41">
        <v>100</v>
      </c>
      <c r="BI23" s="41">
        <v>100</v>
      </c>
      <c r="BJ23" s="41">
        <v>100</v>
      </c>
      <c r="BK23" s="41">
        <v>95</v>
      </c>
      <c r="BL23" s="41">
        <v>100</v>
      </c>
      <c r="BM23" s="41">
        <v>45</v>
      </c>
      <c r="BN23" s="41">
        <v>100</v>
      </c>
      <c r="BO23" s="41">
        <v>100</v>
      </c>
      <c r="BP23" s="41">
        <v>85</v>
      </c>
      <c r="BQ23" s="41">
        <v>0</v>
      </c>
      <c r="BR23" s="37">
        <f t="shared" si="6"/>
        <v>83</v>
      </c>
      <c r="BS23" s="42">
        <v>100</v>
      </c>
      <c r="BT23" s="42">
        <v>100</v>
      </c>
      <c r="BU23" s="42">
        <v>100</v>
      </c>
      <c r="BV23" s="38">
        <v>100</v>
      </c>
      <c r="BW23" s="38">
        <v>100</v>
      </c>
      <c r="BX23" s="38">
        <v>100</v>
      </c>
      <c r="BY23" s="38">
        <v>100</v>
      </c>
      <c r="BZ23" s="38">
        <v>100</v>
      </c>
      <c r="CA23" s="38"/>
      <c r="CB23" s="38"/>
      <c r="CC23" s="37">
        <f t="shared" si="7"/>
        <v>100</v>
      </c>
    </row>
    <row r="24" spans="1:81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1</v>
      </c>
      <c r="L24" s="44" t="s">
        <v>9</v>
      </c>
      <c r="M24" s="44">
        <v>323</v>
      </c>
      <c r="N24" s="33">
        <v>100</v>
      </c>
      <c r="O24" s="33">
        <v>100</v>
      </c>
      <c r="P24" s="110">
        <f t="shared" si="0"/>
        <v>100</v>
      </c>
      <c r="Q24" s="33">
        <v>77.777777777777771</v>
      </c>
      <c r="R24" s="33">
        <v>80</v>
      </c>
      <c r="S24" s="33">
        <v>91</v>
      </c>
      <c r="T24" s="33">
        <v>80.625</v>
      </c>
      <c r="U24" s="34"/>
      <c r="V24" s="35">
        <f t="shared" si="1"/>
        <v>91.78680555555556</v>
      </c>
      <c r="W24" s="33">
        <v>20</v>
      </c>
      <c r="X24" s="36">
        <v>20</v>
      </c>
      <c r="Y24" s="42">
        <v>60</v>
      </c>
      <c r="Z24" s="37">
        <f t="shared" si="2"/>
        <v>100</v>
      </c>
      <c r="AA24" s="36">
        <v>30</v>
      </c>
      <c r="AB24" s="36">
        <v>70</v>
      </c>
      <c r="AC24" s="33"/>
      <c r="AD24" s="37">
        <f t="shared" si="3"/>
        <v>100</v>
      </c>
      <c r="AE24" s="36"/>
      <c r="AF24" s="36"/>
      <c r="AG24" s="36"/>
      <c r="AH24" s="37"/>
      <c r="AI24" s="55">
        <v>100</v>
      </c>
      <c r="AJ24" s="55">
        <v>100</v>
      </c>
      <c r="AK24" s="55">
        <v>100</v>
      </c>
      <c r="AL24" s="55">
        <v>0</v>
      </c>
      <c r="AM24" s="55">
        <v>100</v>
      </c>
      <c r="AN24" s="55">
        <v>100</v>
      </c>
      <c r="AO24" s="55">
        <v>100</v>
      </c>
      <c r="AP24" s="55">
        <v>100</v>
      </c>
      <c r="AQ24" s="55">
        <v>0</v>
      </c>
      <c r="AR24" s="38"/>
      <c r="AS24" s="38"/>
      <c r="AT24" s="37">
        <f t="shared" si="4"/>
        <v>77.777777777777771</v>
      </c>
      <c r="AU24" s="38">
        <v>100</v>
      </c>
      <c r="AV24" s="38">
        <v>100</v>
      </c>
      <c r="AW24" s="38">
        <v>100</v>
      </c>
      <c r="AX24" s="38">
        <v>100</v>
      </c>
      <c r="AY24" s="38">
        <v>0</v>
      </c>
      <c r="AZ24" s="38">
        <v>100</v>
      </c>
      <c r="BA24" s="38">
        <v>100</v>
      </c>
      <c r="BB24" s="38">
        <v>100</v>
      </c>
      <c r="BC24" s="38">
        <v>0</v>
      </c>
      <c r="BD24" s="38">
        <v>100</v>
      </c>
      <c r="BE24" s="38"/>
      <c r="BF24" s="38"/>
      <c r="BG24" s="37">
        <f t="shared" si="5"/>
        <v>80</v>
      </c>
      <c r="BH24" s="41">
        <v>100</v>
      </c>
      <c r="BI24" s="41">
        <v>100</v>
      </c>
      <c r="BJ24" s="41">
        <v>100</v>
      </c>
      <c r="BK24" s="41">
        <v>100</v>
      </c>
      <c r="BL24" s="41">
        <v>95</v>
      </c>
      <c r="BM24" s="41">
        <v>90</v>
      </c>
      <c r="BN24" s="41">
        <v>100</v>
      </c>
      <c r="BO24" s="41">
        <v>80</v>
      </c>
      <c r="BP24" s="41">
        <v>40</v>
      </c>
      <c r="BQ24" s="41">
        <v>100</v>
      </c>
      <c r="BR24" s="37">
        <f t="shared" si="6"/>
        <v>91</v>
      </c>
      <c r="BS24" s="42">
        <v>0</v>
      </c>
      <c r="BT24" s="42">
        <v>45</v>
      </c>
      <c r="BU24" s="42">
        <v>100</v>
      </c>
      <c r="BV24" s="38">
        <v>100</v>
      </c>
      <c r="BW24" s="38">
        <v>100</v>
      </c>
      <c r="BX24" s="38">
        <v>100</v>
      </c>
      <c r="BY24" s="38">
        <v>100</v>
      </c>
      <c r="BZ24" s="38">
        <v>100</v>
      </c>
      <c r="CA24" s="38"/>
      <c r="CB24" s="38"/>
      <c r="CC24" s="37">
        <f t="shared" si="7"/>
        <v>80.625</v>
      </c>
    </row>
    <row r="25" spans="1:81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2</v>
      </c>
      <c r="L25" s="44" t="s">
        <v>9</v>
      </c>
      <c r="M25" s="44"/>
      <c r="N25" s="33">
        <v>96</v>
      </c>
      <c r="O25" s="33">
        <v>30</v>
      </c>
      <c r="P25" s="110">
        <f t="shared" si="0"/>
        <v>63</v>
      </c>
      <c r="Q25" s="33">
        <v>88.888888888888886</v>
      </c>
      <c r="R25" s="33">
        <v>50</v>
      </c>
      <c r="S25" s="33">
        <v>61</v>
      </c>
      <c r="T25" s="33">
        <v>75</v>
      </c>
      <c r="U25" s="34"/>
      <c r="V25" s="35">
        <f t="shared" si="1"/>
        <v>67.727777777777789</v>
      </c>
      <c r="W25" s="33">
        <v>18</v>
      </c>
      <c r="X25" s="36">
        <v>20</v>
      </c>
      <c r="Y25" s="42">
        <v>58</v>
      </c>
      <c r="Z25" s="37">
        <f t="shared" si="2"/>
        <v>96</v>
      </c>
      <c r="AA25" s="36">
        <v>30</v>
      </c>
      <c r="AB25" s="36">
        <v>0</v>
      </c>
      <c r="AC25" s="33"/>
      <c r="AD25" s="37">
        <f t="shared" si="3"/>
        <v>30</v>
      </c>
      <c r="AE25" s="36"/>
      <c r="AF25" s="36"/>
      <c r="AG25" s="36"/>
      <c r="AH25" s="37"/>
      <c r="AI25" s="55">
        <v>100</v>
      </c>
      <c r="AJ25" s="55">
        <v>100</v>
      </c>
      <c r="AK25" s="55">
        <v>100</v>
      </c>
      <c r="AL25" s="55">
        <v>100</v>
      </c>
      <c r="AM25" s="55">
        <v>100</v>
      </c>
      <c r="AN25" s="55">
        <v>100</v>
      </c>
      <c r="AO25" s="55">
        <v>100</v>
      </c>
      <c r="AP25" s="55">
        <v>100</v>
      </c>
      <c r="AQ25" s="55">
        <v>0</v>
      </c>
      <c r="AR25" s="38"/>
      <c r="AS25" s="38"/>
      <c r="AT25" s="37">
        <f t="shared" si="4"/>
        <v>88.888888888888886</v>
      </c>
      <c r="AU25" s="38">
        <v>0</v>
      </c>
      <c r="AV25" s="38">
        <v>0</v>
      </c>
      <c r="AW25" s="38">
        <v>100</v>
      </c>
      <c r="AX25" s="38">
        <v>100</v>
      </c>
      <c r="AY25" s="38">
        <v>0</v>
      </c>
      <c r="AZ25" s="38">
        <v>0</v>
      </c>
      <c r="BA25" s="38">
        <v>100</v>
      </c>
      <c r="BB25" s="38">
        <v>100</v>
      </c>
      <c r="BC25" s="38">
        <v>0</v>
      </c>
      <c r="BD25" s="38">
        <v>100</v>
      </c>
      <c r="BE25" s="38"/>
      <c r="BF25" s="38"/>
      <c r="BG25" s="37">
        <f t="shared" si="5"/>
        <v>50</v>
      </c>
      <c r="BH25" s="41">
        <v>80</v>
      </c>
      <c r="BI25" s="41">
        <v>70</v>
      </c>
      <c r="BJ25" s="41">
        <v>100</v>
      </c>
      <c r="BK25" s="41">
        <v>0</v>
      </c>
      <c r="BL25" s="41">
        <v>100</v>
      </c>
      <c r="BM25" s="41">
        <v>0</v>
      </c>
      <c r="BN25" s="41">
        <v>95</v>
      </c>
      <c r="BO25" s="41">
        <v>65</v>
      </c>
      <c r="BP25" s="41">
        <v>100</v>
      </c>
      <c r="BQ25" s="41">
        <v>0</v>
      </c>
      <c r="BR25" s="37">
        <f t="shared" si="6"/>
        <v>61</v>
      </c>
      <c r="BS25" s="42">
        <v>100</v>
      </c>
      <c r="BT25" s="42">
        <v>100</v>
      </c>
      <c r="BU25" s="42">
        <v>0</v>
      </c>
      <c r="BV25" s="38">
        <v>100</v>
      </c>
      <c r="BW25" s="38">
        <v>100</v>
      </c>
      <c r="BX25" s="38">
        <v>100</v>
      </c>
      <c r="BY25" s="38">
        <v>0</v>
      </c>
      <c r="BZ25" s="38">
        <v>100</v>
      </c>
      <c r="CA25" s="38"/>
      <c r="CB25" s="38"/>
      <c r="CC25" s="37">
        <f t="shared" si="7"/>
        <v>75</v>
      </c>
    </row>
    <row r="26" spans="1:81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1</v>
      </c>
      <c r="L26" s="44" t="s">
        <v>9</v>
      </c>
      <c r="M26" s="44">
        <v>226</v>
      </c>
      <c r="N26" s="33">
        <v>95</v>
      </c>
      <c r="O26" s="33">
        <v>96</v>
      </c>
      <c r="P26" s="110">
        <f t="shared" si="0"/>
        <v>95.5</v>
      </c>
      <c r="Q26" s="33">
        <v>75.555555555555557</v>
      </c>
      <c r="R26" s="33">
        <v>80</v>
      </c>
      <c r="S26" s="33">
        <v>86</v>
      </c>
      <c r="T26" s="33">
        <v>100</v>
      </c>
      <c r="U26" s="34"/>
      <c r="V26" s="35">
        <f t="shared" si="1"/>
        <v>89.061111111111117</v>
      </c>
      <c r="W26" s="33">
        <v>20</v>
      </c>
      <c r="X26" s="36">
        <v>15</v>
      </c>
      <c r="Y26" s="42">
        <v>60</v>
      </c>
      <c r="Z26" s="37">
        <f t="shared" si="2"/>
        <v>95</v>
      </c>
      <c r="AA26" s="36">
        <v>26</v>
      </c>
      <c r="AB26" s="36">
        <v>70</v>
      </c>
      <c r="AC26" s="33"/>
      <c r="AD26" s="37">
        <f t="shared" si="3"/>
        <v>96</v>
      </c>
      <c r="AE26" s="36"/>
      <c r="AF26" s="36"/>
      <c r="AG26" s="36"/>
      <c r="AH26" s="37"/>
      <c r="AI26" s="55">
        <v>100</v>
      </c>
      <c r="AJ26" s="55">
        <v>0</v>
      </c>
      <c r="AK26" s="55">
        <v>100</v>
      </c>
      <c r="AL26" s="55">
        <v>100</v>
      </c>
      <c r="AM26" s="55">
        <v>80</v>
      </c>
      <c r="AN26" s="55">
        <v>100</v>
      </c>
      <c r="AO26" s="55">
        <v>100</v>
      </c>
      <c r="AP26" s="55">
        <v>100</v>
      </c>
      <c r="AQ26" s="55">
        <v>0</v>
      </c>
      <c r="AR26" s="38"/>
      <c r="AS26" s="38"/>
      <c r="AT26" s="37">
        <f t="shared" si="4"/>
        <v>75.555555555555557</v>
      </c>
      <c r="AU26" s="38">
        <v>100</v>
      </c>
      <c r="AV26" s="38">
        <v>0</v>
      </c>
      <c r="AW26" s="38">
        <v>100</v>
      </c>
      <c r="AX26" s="38">
        <v>100</v>
      </c>
      <c r="AY26" s="38">
        <v>100</v>
      </c>
      <c r="AZ26" s="38">
        <v>100</v>
      </c>
      <c r="BA26" s="38">
        <v>0</v>
      </c>
      <c r="BB26" s="38">
        <v>100</v>
      </c>
      <c r="BC26" s="38">
        <v>100</v>
      </c>
      <c r="BD26" s="38">
        <v>100</v>
      </c>
      <c r="BE26" s="38"/>
      <c r="BF26" s="38"/>
      <c r="BG26" s="37">
        <f t="shared" si="5"/>
        <v>80</v>
      </c>
      <c r="BH26" s="41">
        <v>90</v>
      </c>
      <c r="BI26" s="41">
        <v>80</v>
      </c>
      <c r="BJ26" s="41">
        <v>60</v>
      </c>
      <c r="BK26" s="41">
        <v>80</v>
      </c>
      <c r="BL26" s="41">
        <v>100</v>
      </c>
      <c r="BM26" s="41">
        <v>90</v>
      </c>
      <c r="BN26" s="41">
        <v>100</v>
      </c>
      <c r="BO26" s="41">
        <v>70</v>
      </c>
      <c r="BP26" s="41">
        <v>100</v>
      </c>
      <c r="BQ26" s="41">
        <v>90</v>
      </c>
      <c r="BR26" s="37">
        <f t="shared" si="6"/>
        <v>86</v>
      </c>
      <c r="BS26" s="42">
        <v>100</v>
      </c>
      <c r="BT26" s="42">
        <v>100</v>
      </c>
      <c r="BU26" s="42">
        <v>100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7"/>
        <v>100</v>
      </c>
    </row>
    <row r="27" spans="1:81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2</v>
      </c>
      <c r="L27" s="44" t="s">
        <v>9</v>
      </c>
      <c r="M27" s="44">
        <v>521</v>
      </c>
      <c r="N27" s="33">
        <v>85</v>
      </c>
      <c r="O27" s="33">
        <v>0</v>
      </c>
      <c r="P27" s="110">
        <f>(N27+O27+U27)/3</f>
        <v>61.666666666666664</v>
      </c>
      <c r="Q27" s="33">
        <v>60.888888888888893</v>
      </c>
      <c r="R27" s="33">
        <v>20</v>
      </c>
      <c r="S27" s="33">
        <v>52</v>
      </c>
      <c r="T27" s="33">
        <v>37.5</v>
      </c>
      <c r="U27" s="34">
        <v>100</v>
      </c>
      <c r="V27" s="35">
        <f t="shared" si="1"/>
        <v>56.286111111111111</v>
      </c>
      <c r="W27" s="33">
        <v>20</v>
      </c>
      <c r="X27" s="36">
        <v>20</v>
      </c>
      <c r="Y27" s="42">
        <v>45</v>
      </c>
      <c r="Z27" s="37">
        <f t="shared" si="2"/>
        <v>85</v>
      </c>
      <c r="AA27" s="3">
        <v>0</v>
      </c>
      <c r="AB27" s="36">
        <v>0</v>
      </c>
      <c r="AC27" s="33"/>
      <c r="AD27" s="37">
        <f t="shared" si="3"/>
        <v>0</v>
      </c>
      <c r="AE27" s="36">
        <v>40</v>
      </c>
      <c r="AF27" s="36">
        <v>60</v>
      </c>
      <c r="AG27" s="36"/>
      <c r="AH27" s="37">
        <f>SUM(AE27:AF27)</f>
        <v>100</v>
      </c>
      <c r="AI27" s="55">
        <v>88</v>
      </c>
      <c r="AJ27" s="55">
        <v>70</v>
      </c>
      <c r="AK27" s="55">
        <v>100</v>
      </c>
      <c r="AL27" s="55">
        <v>100</v>
      </c>
      <c r="AM27" s="55">
        <v>70</v>
      </c>
      <c r="AN27" s="55">
        <v>20</v>
      </c>
      <c r="AO27" s="56">
        <v>0</v>
      </c>
      <c r="AP27" s="55">
        <v>100</v>
      </c>
      <c r="AQ27" s="55">
        <v>0</v>
      </c>
      <c r="AR27" s="38"/>
      <c r="AS27" s="38"/>
      <c r="AT27" s="37">
        <f t="shared" si="4"/>
        <v>60.888888888888886</v>
      </c>
      <c r="AU27" s="38">
        <v>100</v>
      </c>
      <c r="AV27" s="38">
        <v>0</v>
      </c>
      <c r="AW27" s="38">
        <v>100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/>
      <c r="BF27" s="38"/>
      <c r="BG27" s="37">
        <f t="shared" si="5"/>
        <v>20</v>
      </c>
      <c r="BH27" s="41">
        <v>80</v>
      </c>
      <c r="BI27" s="41">
        <v>90</v>
      </c>
      <c r="BJ27" s="41">
        <v>100</v>
      </c>
      <c r="BK27" s="41">
        <v>65</v>
      </c>
      <c r="BL27" s="41">
        <v>0</v>
      </c>
      <c r="BM27" s="41">
        <v>85</v>
      </c>
      <c r="BN27" s="41">
        <v>0</v>
      </c>
      <c r="BO27" s="41">
        <v>55</v>
      </c>
      <c r="BP27" s="41">
        <v>0</v>
      </c>
      <c r="BQ27" s="41">
        <v>40</v>
      </c>
      <c r="BR27" s="37">
        <f t="shared" si="6"/>
        <v>52</v>
      </c>
      <c r="BS27" s="42">
        <v>100</v>
      </c>
      <c r="BT27" s="42">
        <v>100</v>
      </c>
      <c r="BU27" s="42">
        <v>0</v>
      </c>
      <c r="BV27" s="38">
        <v>100</v>
      </c>
      <c r="BW27" s="38">
        <v>0</v>
      </c>
      <c r="BX27" s="38">
        <v>0</v>
      </c>
      <c r="BY27" s="38">
        <v>0</v>
      </c>
      <c r="BZ27" s="38">
        <v>0</v>
      </c>
      <c r="CA27" s="38"/>
      <c r="CB27" s="38"/>
      <c r="CC27" s="37">
        <f t="shared" si="7"/>
        <v>37.5</v>
      </c>
    </row>
    <row r="28" spans="1:81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1</v>
      </c>
      <c r="L28" s="44" t="s">
        <v>9</v>
      </c>
      <c r="M28" s="44">
        <v>423</v>
      </c>
      <c r="N28" s="33">
        <v>82</v>
      </c>
      <c r="O28" s="33">
        <v>77</v>
      </c>
      <c r="P28" s="110">
        <f t="shared" ref="P28:P44" si="8">IF(AH28="",0.5*N28+0.5*O28,(SUM(N28,O28,AH28)-MIN(N28,O28))/2)</f>
        <v>79.5</v>
      </c>
      <c r="Q28" s="33">
        <v>97.777777777777771</v>
      </c>
      <c r="R28" s="33">
        <v>90</v>
      </c>
      <c r="S28" s="33">
        <v>98</v>
      </c>
      <c r="T28" s="33">
        <v>100</v>
      </c>
      <c r="U28" s="34"/>
      <c r="V28" s="35">
        <f t="shared" si="1"/>
        <v>88.405555555555566</v>
      </c>
      <c r="W28" s="33">
        <v>16</v>
      </c>
      <c r="X28" s="36">
        <v>19</v>
      </c>
      <c r="Y28" s="42">
        <v>47</v>
      </c>
      <c r="Z28" s="37">
        <f t="shared" si="2"/>
        <v>82</v>
      </c>
      <c r="AA28" s="36">
        <v>27</v>
      </c>
      <c r="AB28" s="36">
        <v>50</v>
      </c>
      <c r="AC28" s="33"/>
      <c r="AD28" s="37">
        <f t="shared" si="3"/>
        <v>77</v>
      </c>
      <c r="AE28" s="36"/>
      <c r="AF28" s="36"/>
      <c r="AG28" s="36"/>
      <c r="AH28" s="37"/>
      <c r="AI28" s="55">
        <v>100</v>
      </c>
      <c r="AJ28" s="55">
        <v>100</v>
      </c>
      <c r="AK28" s="55">
        <v>100</v>
      </c>
      <c r="AL28" s="55">
        <v>100</v>
      </c>
      <c r="AM28" s="55">
        <v>80</v>
      </c>
      <c r="AN28" s="55">
        <v>100</v>
      </c>
      <c r="AO28" s="55">
        <v>100</v>
      </c>
      <c r="AP28" s="55">
        <v>100</v>
      </c>
      <c r="AQ28" s="55">
        <v>100</v>
      </c>
      <c r="AR28" s="38"/>
      <c r="AS28" s="38"/>
      <c r="AT28" s="37">
        <f t="shared" si="4"/>
        <v>97.777777777777771</v>
      </c>
      <c r="AU28" s="38">
        <v>100</v>
      </c>
      <c r="AV28" s="38">
        <v>100</v>
      </c>
      <c r="AW28" s="38">
        <v>100</v>
      </c>
      <c r="AX28" s="38">
        <v>100</v>
      </c>
      <c r="AY28" s="38">
        <v>100</v>
      </c>
      <c r="AZ28" s="38">
        <v>100</v>
      </c>
      <c r="BA28" s="38">
        <v>100</v>
      </c>
      <c r="BB28" s="38">
        <v>0</v>
      </c>
      <c r="BC28" s="38">
        <v>100</v>
      </c>
      <c r="BD28" s="38">
        <v>100</v>
      </c>
      <c r="BE28" s="38"/>
      <c r="BF28" s="38"/>
      <c r="BG28" s="37">
        <f t="shared" si="5"/>
        <v>90</v>
      </c>
      <c r="BH28" s="41">
        <v>100</v>
      </c>
      <c r="BI28" s="41">
        <v>100</v>
      </c>
      <c r="BJ28" s="41">
        <v>100</v>
      </c>
      <c r="BK28" s="41">
        <v>85</v>
      </c>
      <c r="BL28" s="41">
        <v>100</v>
      </c>
      <c r="BM28" s="41">
        <v>100</v>
      </c>
      <c r="BN28" s="41">
        <v>100</v>
      </c>
      <c r="BO28" s="41">
        <v>90</v>
      </c>
      <c r="BP28" s="41">
        <v>100</v>
      </c>
      <c r="BQ28" s="41">
        <v>100</v>
      </c>
      <c r="BR28" s="37">
        <f t="shared" si="6"/>
        <v>98</v>
      </c>
      <c r="BS28" s="42">
        <v>100</v>
      </c>
      <c r="BT28" s="42">
        <v>100</v>
      </c>
      <c r="BU28" s="42">
        <v>100</v>
      </c>
      <c r="BV28" s="38">
        <v>100</v>
      </c>
      <c r="BW28" s="38">
        <v>100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7"/>
        <v>100</v>
      </c>
    </row>
    <row r="29" spans="1:81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2</v>
      </c>
      <c r="L29" s="44" t="s">
        <v>9</v>
      </c>
      <c r="M29" s="44">
        <v>499</v>
      </c>
      <c r="N29" s="33">
        <v>73</v>
      </c>
      <c r="O29" s="33">
        <v>23</v>
      </c>
      <c r="P29" s="110">
        <f t="shared" si="8"/>
        <v>86.5</v>
      </c>
      <c r="Q29" s="33">
        <v>89.222222222222229</v>
      </c>
      <c r="R29" s="33">
        <v>100</v>
      </c>
      <c r="S29" s="33">
        <v>45</v>
      </c>
      <c r="T29" s="33">
        <v>75</v>
      </c>
      <c r="U29" s="34">
        <v>100</v>
      </c>
      <c r="V29" s="35">
        <f t="shared" si="1"/>
        <v>78.844444444444449</v>
      </c>
      <c r="W29" s="33">
        <v>20</v>
      </c>
      <c r="X29" s="36">
        <v>20</v>
      </c>
      <c r="Y29" s="42">
        <v>33</v>
      </c>
      <c r="Z29" s="37">
        <f t="shared" si="2"/>
        <v>73</v>
      </c>
      <c r="AA29" s="36">
        <v>23</v>
      </c>
      <c r="AB29" s="36">
        <v>0</v>
      </c>
      <c r="AC29" s="33"/>
      <c r="AD29" s="37">
        <f t="shared" si="3"/>
        <v>23</v>
      </c>
      <c r="AE29" s="36">
        <v>40</v>
      </c>
      <c r="AF29" s="36">
        <v>60</v>
      </c>
      <c r="AG29" s="36"/>
      <c r="AH29" s="37">
        <f>SUM(AE29:AF29)</f>
        <v>100</v>
      </c>
      <c r="AI29" s="55">
        <v>63</v>
      </c>
      <c r="AJ29" s="55">
        <v>70</v>
      </c>
      <c r="AK29" s="55">
        <v>100</v>
      </c>
      <c r="AL29" s="55">
        <v>100</v>
      </c>
      <c r="AM29" s="55">
        <v>70</v>
      </c>
      <c r="AN29" s="55">
        <v>100</v>
      </c>
      <c r="AO29" s="55">
        <v>100</v>
      </c>
      <c r="AP29" s="55">
        <v>100</v>
      </c>
      <c r="AQ29" s="55">
        <v>100</v>
      </c>
      <c r="AR29" s="38"/>
      <c r="AS29" s="38"/>
      <c r="AT29" s="37">
        <f t="shared" si="4"/>
        <v>89.222222222222229</v>
      </c>
      <c r="AU29" s="38">
        <v>100</v>
      </c>
      <c r="AV29" s="38">
        <v>100</v>
      </c>
      <c r="AW29" s="38">
        <v>100</v>
      </c>
      <c r="AX29" s="38">
        <v>100</v>
      </c>
      <c r="AY29" s="38">
        <v>100</v>
      </c>
      <c r="AZ29" s="38">
        <v>100</v>
      </c>
      <c r="BA29" s="38">
        <v>100</v>
      </c>
      <c r="BB29" s="38">
        <v>100</v>
      </c>
      <c r="BC29" s="38">
        <v>100</v>
      </c>
      <c r="BD29" s="38">
        <v>100</v>
      </c>
      <c r="BE29" s="38"/>
      <c r="BF29" s="38"/>
      <c r="BG29" s="37">
        <f t="shared" si="5"/>
        <v>100</v>
      </c>
      <c r="BH29" s="41">
        <v>80</v>
      </c>
      <c r="BI29" s="41">
        <v>90</v>
      </c>
      <c r="BJ29" s="111">
        <v>0</v>
      </c>
      <c r="BK29" s="111">
        <v>0</v>
      </c>
      <c r="BL29" s="41">
        <v>80</v>
      </c>
      <c r="BM29" s="41">
        <v>0</v>
      </c>
      <c r="BN29" s="41">
        <v>50</v>
      </c>
      <c r="BO29" s="41">
        <v>0</v>
      </c>
      <c r="BP29" s="41">
        <v>55</v>
      </c>
      <c r="BQ29" s="41">
        <v>90</v>
      </c>
      <c r="BR29" s="37">
        <f t="shared" si="6"/>
        <v>45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100</v>
      </c>
      <c r="BY29" s="38">
        <v>0</v>
      </c>
      <c r="BZ29" s="38">
        <v>0</v>
      </c>
      <c r="CA29" s="38"/>
      <c r="CB29" s="38"/>
      <c r="CC29" s="37">
        <f t="shared" si="7"/>
        <v>75</v>
      </c>
    </row>
    <row r="30" spans="1:81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1</v>
      </c>
      <c r="L30" s="44" t="s">
        <v>9</v>
      </c>
      <c r="M30" s="44">
        <v>25</v>
      </c>
      <c r="N30" s="33">
        <v>21</v>
      </c>
      <c r="O30" s="33">
        <v>100</v>
      </c>
      <c r="P30" s="110">
        <f t="shared" si="8"/>
        <v>60.5</v>
      </c>
      <c r="Q30" s="33">
        <v>66.333333333333329</v>
      </c>
      <c r="R30" s="33">
        <v>90</v>
      </c>
      <c r="S30" s="33">
        <v>69</v>
      </c>
      <c r="T30" s="33">
        <v>45.875</v>
      </c>
      <c r="U30" s="34"/>
      <c r="V30" s="35">
        <f t="shared" si="1"/>
        <v>64.110416666666666</v>
      </c>
      <c r="W30" s="33">
        <v>14</v>
      </c>
      <c r="X30" s="36">
        <v>7</v>
      </c>
      <c r="Y30" s="42">
        <v>0</v>
      </c>
      <c r="Z30" s="37">
        <f t="shared" si="2"/>
        <v>21</v>
      </c>
      <c r="AA30" s="36">
        <v>30</v>
      </c>
      <c r="AB30" s="36">
        <v>70</v>
      </c>
      <c r="AC30" s="33"/>
      <c r="AD30" s="37">
        <f t="shared" si="3"/>
        <v>100</v>
      </c>
      <c r="AE30" s="36"/>
      <c r="AF30" s="36"/>
      <c r="AG30" s="36"/>
      <c r="AH30" s="37"/>
      <c r="AI30" s="55">
        <v>100</v>
      </c>
      <c r="AJ30" s="55">
        <v>100</v>
      </c>
      <c r="AK30" s="55">
        <v>100</v>
      </c>
      <c r="AL30" s="55">
        <v>50</v>
      </c>
      <c r="AM30" s="55">
        <v>80</v>
      </c>
      <c r="AN30" s="55">
        <v>67</v>
      </c>
      <c r="AO30" s="55">
        <v>0</v>
      </c>
      <c r="AP30" s="55">
        <v>100</v>
      </c>
      <c r="AQ30" s="55">
        <v>0</v>
      </c>
      <c r="AR30" s="38"/>
      <c r="AS30" s="38"/>
      <c r="AT30" s="37">
        <f t="shared" si="4"/>
        <v>66.333333333333329</v>
      </c>
      <c r="AU30" s="38">
        <v>0</v>
      </c>
      <c r="AV30" s="38">
        <v>100</v>
      </c>
      <c r="AW30" s="38">
        <v>100</v>
      </c>
      <c r="AX30" s="38">
        <v>100</v>
      </c>
      <c r="AY30" s="38">
        <v>100</v>
      </c>
      <c r="AZ30" s="38">
        <v>100</v>
      </c>
      <c r="BA30" s="38">
        <v>100</v>
      </c>
      <c r="BB30" s="38">
        <v>100</v>
      </c>
      <c r="BC30" s="38">
        <v>100</v>
      </c>
      <c r="BD30" s="38">
        <v>100</v>
      </c>
      <c r="BE30" s="38"/>
      <c r="BF30" s="38"/>
      <c r="BG30" s="37">
        <f t="shared" si="5"/>
        <v>90</v>
      </c>
      <c r="BH30" s="41">
        <v>90</v>
      </c>
      <c r="BI30" s="41">
        <v>100</v>
      </c>
      <c r="BJ30" s="41">
        <v>90</v>
      </c>
      <c r="BK30" s="41">
        <v>65</v>
      </c>
      <c r="BL30" s="41">
        <v>75</v>
      </c>
      <c r="BM30" s="41">
        <v>60</v>
      </c>
      <c r="BN30" s="41">
        <v>65</v>
      </c>
      <c r="BO30" s="41">
        <v>80</v>
      </c>
      <c r="BP30" s="41">
        <v>65</v>
      </c>
      <c r="BQ30" s="41">
        <v>0</v>
      </c>
      <c r="BR30" s="37">
        <f t="shared" si="6"/>
        <v>69</v>
      </c>
      <c r="BS30" s="42">
        <v>100</v>
      </c>
      <c r="BT30" s="42">
        <v>100</v>
      </c>
      <c r="BU30" s="42">
        <v>0</v>
      </c>
      <c r="BV30" s="38">
        <v>67</v>
      </c>
      <c r="BW30" s="38">
        <v>0</v>
      </c>
      <c r="BX30" s="38">
        <v>100</v>
      </c>
      <c r="BY30" s="38">
        <v>0</v>
      </c>
      <c r="BZ30" s="38">
        <v>0</v>
      </c>
      <c r="CA30" s="38"/>
      <c r="CB30" s="38"/>
      <c r="CC30" s="37">
        <f t="shared" si="7"/>
        <v>45.875</v>
      </c>
    </row>
    <row r="31" spans="1:81" ht="15.75" customHeight="1" x14ac:dyDescent="0.2">
      <c r="A31" s="4" t="s">
        <v>9</v>
      </c>
      <c r="B31" s="29" t="s">
        <v>9</v>
      </c>
      <c r="C31" s="30"/>
      <c r="D31" s="58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1</v>
      </c>
      <c r="L31" s="44" t="s">
        <v>9</v>
      </c>
      <c r="M31" s="44">
        <v>258</v>
      </c>
      <c r="N31" s="33">
        <v>65</v>
      </c>
      <c r="O31" s="33">
        <v>23</v>
      </c>
      <c r="P31" s="110">
        <f t="shared" si="8"/>
        <v>44</v>
      </c>
      <c r="Q31" s="33">
        <v>41.111111111111107</v>
      </c>
      <c r="R31" s="33">
        <v>100</v>
      </c>
      <c r="S31" s="33">
        <v>46</v>
      </c>
      <c r="T31" s="33">
        <v>0</v>
      </c>
      <c r="U31" s="34"/>
      <c r="V31" s="35">
        <f t="shared" si="1"/>
        <v>44</v>
      </c>
      <c r="W31" s="33">
        <v>20</v>
      </c>
      <c r="X31" s="36">
        <v>20</v>
      </c>
      <c r="Y31" s="42">
        <v>25</v>
      </c>
      <c r="Z31" s="37">
        <f t="shared" si="2"/>
        <v>65</v>
      </c>
      <c r="AA31" s="36">
        <v>8</v>
      </c>
      <c r="AB31" s="36">
        <v>15</v>
      </c>
      <c r="AC31" s="33"/>
      <c r="AD31" s="37">
        <f t="shared" si="3"/>
        <v>23</v>
      </c>
      <c r="AE31" s="36"/>
      <c r="AF31" s="36"/>
      <c r="AG31" s="36"/>
      <c r="AH31" s="37"/>
      <c r="AI31" s="55">
        <v>100</v>
      </c>
      <c r="AJ31" s="55">
        <v>30</v>
      </c>
      <c r="AK31" s="55">
        <v>0</v>
      </c>
      <c r="AL31" s="55">
        <v>0</v>
      </c>
      <c r="AM31" s="55">
        <v>60</v>
      </c>
      <c r="AN31" s="55">
        <v>80</v>
      </c>
      <c r="AO31" s="56">
        <v>0</v>
      </c>
      <c r="AP31" s="55">
        <v>100</v>
      </c>
      <c r="AQ31" s="55">
        <v>0</v>
      </c>
      <c r="AR31" s="38"/>
      <c r="AS31" s="38"/>
      <c r="AT31" s="37">
        <f t="shared" si="4"/>
        <v>41.111111111111114</v>
      </c>
      <c r="AU31" s="38">
        <v>100</v>
      </c>
      <c r="AV31" s="38">
        <v>100</v>
      </c>
      <c r="AW31" s="38">
        <v>100</v>
      </c>
      <c r="AX31" s="38">
        <v>100</v>
      </c>
      <c r="AY31" s="38">
        <v>100</v>
      </c>
      <c r="AZ31" s="38">
        <v>100</v>
      </c>
      <c r="BA31" s="38">
        <v>100</v>
      </c>
      <c r="BB31" s="38">
        <v>100</v>
      </c>
      <c r="BC31" s="38">
        <v>100</v>
      </c>
      <c r="BD31" s="38">
        <v>100</v>
      </c>
      <c r="BE31" s="38"/>
      <c r="BF31" s="38"/>
      <c r="BG31" s="37">
        <f t="shared" si="5"/>
        <v>100</v>
      </c>
      <c r="BH31" s="41">
        <v>90</v>
      </c>
      <c r="BI31" s="41">
        <v>100</v>
      </c>
      <c r="BJ31" s="41">
        <v>50</v>
      </c>
      <c r="BK31" s="41">
        <v>75</v>
      </c>
      <c r="BL31" s="41">
        <v>30</v>
      </c>
      <c r="BM31" s="41">
        <v>40</v>
      </c>
      <c r="BN31" s="41">
        <v>20</v>
      </c>
      <c r="BO31" s="41">
        <v>55</v>
      </c>
      <c r="BP31" s="41">
        <v>0</v>
      </c>
      <c r="BQ31" s="41">
        <v>0</v>
      </c>
      <c r="BR31" s="37">
        <f t="shared" si="6"/>
        <v>46</v>
      </c>
      <c r="BS31" s="42">
        <v>0</v>
      </c>
      <c r="BT31" s="42">
        <v>0</v>
      </c>
      <c r="BU31" s="42">
        <v>0</v>
      </c>
      <c r="BV31" s="38">
        <v>0</v>
      </c>
      <c r="BW31" s="38">
        <v>0</v>
      </c>
      <c r="BX31" s="38">
        <v>0</v>
      </c>
      <c r="BY31" s="38">
        <v>0</v>
      </c>
      <c r="BZ31" s="38">
        <v>0</v>
      </c>
      <c r="CA31" s="38"/>
      <c r="CB31" s="38"/>
      <c r="CC31" s="37">
        <f t="shared" si="7"/>
        <v>0</v>
      </c>
    </row>
    <row r="32" spans="1:81" ht="15.75" customHeight="1" x14ac:dyDescent="0.2">
      <c r="A32" s="4" t="s">
        <v>9</v>
      </c>
      <c r="B32" s="29" t="s">
        <v>9</v>
      </c>
      <c r="C32" s="30"/>
      <c r="D32" s="58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1</v>
      </c>
      <c r="L32" s="44" t="s">
        <v>9</v>
      </c>
      <c r="M32" s="44">
        <v>409</v>
      </c>
      <c r="N32" s="33">
        <v>12</v>
      </c>
      <c r="O32" s="33">
        <v>0</v>
      </c>
      <c r="P32" s="110">
        <f t="shared" si="8"/>
        <v>6</v>
      </c>
      <c r="Q32" s="33">
        <v>42</v>
      </c>
      <c r="R32" s="33">
        <v>30</v>
      </c>
      <c r="S32" s="33">
        <v>26</v>
      </c>
      <c r="T32" s="33">
        <v>0</v>
      </c>
      <c r="U32" s="34"/>
      <c r="V32" s="35">
        <f t="shared" si="1"/>
        <v>6</v>
      </c>
      <c r="W32" s="33">
        <v>12</v>
      </c>
      <c r="X32" s="36"/>
      <c r="Y32" s="42"/>
      <c r="Z32" s="37">
        <f t="shared" si="2"/>
        <v>12</v>
      </c>
      <c r="AA32" s="36"/>
      <c r="AB32" s="36"/>
      <c r="AC32" s="33"/>
      <c r="AD32" s="37">
        <f t="shared" si="3"/>
        <v>0</v>
      </c>
      <c r="AE32" s="36"/>
      <c r="AF32" s="36"/>
      <c r="AG32" s="36"/>
      <c r="AH32" s="37"/>
      <c r="AI32" s="55">
        <v>88</v>
      </c>
      <c r="AJ32" s="55">
        <v>90</v>
      </c>
      <c r="AK32" s="55">
        <v>100</v>
      </c>
      <c r="AL32" s="55">
        <v>50</v>
      </c>
      <c r="AM32" s="55">
        <v>50</v>
      </c>
      <c r="AN32" s="55">
        <v>0</v>
      </c>
      <c r="AO32" s="55">
        <v>0</v>
      </c>
      <c r="AP32" s="55">
        <v>0</v>
      </c>
      <c r="AQ32" s="55">
        <v>0</v>
      </c>
      <c r="AR32" s="38"/>
      <c r="AS32" s="38"/>
      <c r="AT32" s="37">
        <f t="shared" si="4"/>
        <v>42</v>
      </c>
      <c r="AU32" s="38">
        <v>0</v>
      </c>
      <c r="AV32" s="38">
        <v>0</v>
      </c>
      <c r="AW32" s="38">
        <v>0</v>
      </c>
      <c r="AX32" s="38">
        <v>0</v>
      </c>
      <c r="AY32" s="38">
        <v>100</v>
      </c>
      <c r="AZ32" s="38">
        <v>100</v>
      </c>
      <c r="BA32" s="38">
        <v>100</v>
      </c>
      <c r="BB32" s="38">
        <v>0</v>
      </c>
      <c r="BC32" s="38">
        <v>0</v>
      </c>
      <c r="BD32" s="38">
        <v>0</v>
      </c>
      <c r="BE32" s="38"/>
      <c r="BF32" s="38"/>
      <c r="BG32" s="37">
        <f t="shared" si="5"/>
        <v>30</v>
      </c>
      <c r="BH32" s="41">
        <v>80</v>
      </c>
      <c r="BI32" s="41">
        <v>75</v>
      </c>
      <c r="BJ32" s="41">
        <v>100</v>
      </c>
      <c r="BK32" s="111">
        <v>0</v>
      </c>
      <c r="BL32" s="41">
        <v>0</v>
      </c>
      <c r="BM32" s="41">
        <v>0</v>
      </c>
      <c r="BN32" s="41">
        <v>0</v>
      </c>
      <c r="BO32" s="41">
        <v>0</v>
      </c>
      <c r="BP32" s="41">
        <v>0</v>
      </c>
      <c r="BQ32" s="41">
        <v>0</v>
      </c>
      <c r="BR32" s="37">
        <f t="shared" si="6"/>
        <v>26</v>
      </c>
      <c r="BS32" s="42">
        <v>0</v>
      </c>
      <c r="BT32" s="42">
        <v>0</v>
      </c>
      <c r="BU32" s="42">
        <v>0</v>
      </c>
      <c r="BV32" s="38">
        <v>0</v>
      </c>
      <c r="BW32" s="38">
        <v>0</v>
      </c>
      <c r="BX32" s="38">
        <v>0</v>
      </c>
      <c r="BY32" s="38">
        <v>0</v>
      </c>
      <c r="BZ32" s="38">
        <v>0</v>
      </c>
      <c r="CA32" s="38"/>
      <c r="CB32" s="38"/>
      <c r="CC32" s="37">
        <f t="shared" si="7"/>
        <v>0</v>
      </c>
    </row>
    <row r="33" spans="1:81" ht="15.75" customHeight="1" x14ac:dyDescent="0.2">
      <c r="A33" s="4" t="s">
        <v>9</v>
      </c>
      <c r="B33" s="29" t="s">
        <v>9</v>
      </c>
      <c r="C33" s="30"/>
      <c r="D33" s="58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1</v>
      </c>
      <c r="L33" s="44" t="s">
        <v>9</v>
      </c>
      <c r="M33" s="44">
        <v>340</v>
      </c>
      <c r="N33" s="33">
        <v>94</v>
      </c>
      <c r="O33" s="33">
        <v>100</v>
      </c>
      <c r="P33" s="110">
        <f t="shared" si="8"/>
        <v>97</v>
      </c>
      <c r="Q33" s="33">
        <v>94.444444444444443</v>
      </c>
      <c r="R33" s="33">
        <v>80</v>
      </c>
      <c r="S33" s="33">
        <v>95</v>
      </c>
      <c r="T33" s="33">
        <v>100</v>
      </c>
      <c r="U33" s="34"/>
      <c r="V33" s="35">
        <f t="shared" si="1"/>
        <v>95.388888888888886</v>
      </c>
      <c r="W33" s="33">
        <v>20</v>
      </c>
      <c r="X33" s="36">
        <v>20</v>
      </c>
      <c r="Y33" s="42">
        <v>54</v>
      </c>
      <c r="Z33" s="37">
        <f t="shared" si="2"/>
        <v>94</v>
      </c>
      <c r="AA33" s="36">
        <v>30</v>
      </c>
      <c r="AB33" s="36">
        <v>70</v>
      </c>
      <c r="AC33" s="33"/>
      <c r="AD33" s="37">
        <f t="shared" si="3"/>
        <v>100</v>
      </c>
      <c r="AE33" s="36"/>
      <c r="AF33" s="36"/>
      <c r="AG33" s="36"/>
      <c r="AH33" s="37"/>
      <c r="AI33" s="55">
        <v>100</v>
      </c>
      <c r="AJ33" s="55">
        <v>100</v>
      </c>
      <c r="AK33" s="55">
        <v>100</v>
      </c>
      <c r="AL33" s="55">
        <v>50</v>
      </c>
      <c r="AM33" s="55">
        <v>100</v>
      </c>
      <c r="AN33" s="55">
        <v>100</v>
      </c>
      <c r="AO33" s="55">
        <v>100</v>
      </c>
      <c r="AP33" s="55">
        <v>100</v>
      </c>
      <c r="AQ33" s="55">
        <v>100</v>
      </c>
      <c r="AR33" s="38"/>
      <c r="AS33" s="38"/>
      <c r="AT33" s="37">
        <f t="shared" si="4"/>
        <v>94.444444444444443</v>
      </c>
      <c r="AU33" s="38">
        <v>100</v>
      </c>
      <c r="AV33" s="38">
        <v>100</v>
      </c>
      <c r="AW33" s="38">
        <v>100</v>
      </c>
      <c r="AX33" s="38">
        <v>100</v>
      </c>
      <c r="AY33" s="38">
        <v>0</v>
      </c>
      <c r="AZ33" s="38">
        <v>100</v>
      </c>
      <c r="BA33" s="38">
        <v>100</v>
      </c>
      <c r="BB33" s="38">
        <v>100</v>
      </c>
      <c r="BC33" s="38">
        <v>100</v>
      </c>
      <c r="BD33" s="38">
        <v>0</v>
      </c>
      <c r="BE33" s="38"/>
      <c r="BF33" s="38"/>
      <c r="BG33" s="37">
        <f t="shared" si="5"/>
        <v>80</v>
      </c>
      <c r="BH33" s="41">
        <v>100</v>
      </c>
      <c r="BI33" s="41">
        <v>90</v>
      </c>
      <c r="BJ33" s="41">
        <v>90</v>
      </c>
      <c r="BK33" s="41">
        <v>100</v>
      </c>
      <c r="BL33" s="41">
        <v>95</v>
      </c>
      <c r="BM33" s="41">
        <v>90</v>
      </c>
      <c r="BN33" s="41">
        <v>95</v>
      </c>
      <c r="BO33" s="41">
        <v>85</v>
      </c>
      <c r="BP33" s="41">
        <v>100</v>
      </c>
      <c r="BQ33" s="41">
        <v>100</v>
      </c>
      <c r="BR33" s="37">
        <f t="shared" si="6"/>
        <v>95</v>
      </c>
      <c r="BS33" s="42">
        <v>100</v>
      </c>
      <c r="BT33" s="42">
        <v>100</v>
      </c>
      <c r="BU33" s="42">
        <v>100</v>
      </c>
      <c r="BV33" s="38">
        <v>100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7"/>
        <v>100</v>
      </c>
    </row>
    <row r="34" spans="1:81" ht="15.75" customHeight="1" x14ac:dyDescent="0.2">
      <c r="A34" s="4" t="s">
        <v>9</v>
      </c>
      <c r="B34" s="29" t="s">
        <v>9</v>
      </c>
      <c r="C34" s="30"/>
      <c r="D34" s="58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1</v>
      </c>
      <c r="L34" s="44" t="s">
        <v>9</v>
      </c>
      <c r="M34" s="44">
        <v>212</v>
      </c>
      <c r="N34" s="33">
        <v>14</v>
      </c>
      <c r="O34" s="33">
        <v>0</v>
      </c>
      <c r="P34" s="110">
        <f t="shared" si="8"/>
        <v>7</v>
      </c>
      <c r="Q34" s="33">
        <v>42.777777777777779</v>
      </c>
      <c r="R34" s="33">
        <v>50</v>
      </c>
      <c r="S34" s="33">
        <v>26</v>
      </c>
      <c r="T34" s="33">
        <v>0</v>
      </c>
      <c r="U34" s="34"/>
      <c r="V34" s="35">
        <f t="shared" si="1"/>
        <v>7</v>
      </c>
      <c r="W34" s="33">
        <v>14</v>
      </c>
      <c r="X34" s="36"/>
      <c r="Y34" s="42"/>
      <c r="Z34" s="37">
        <f t="shared" si="2"/>
        <v>14</v>
      </c>
      <c r="AA34" s="36"/>
      <c r="AB34" s="36"/>
      <c r="AC34" s="33"/>
      <c r="AD34" s="37">
        <f t="shared" si="3"/>
        <v>0</v>
      </c>
      <c r="AE34" s="36"/>
      <c r="AF34" s="36"/>
      <c r="AG34" s="36"/>
      <c r="AH34" s="37"/>
      <c r="AI34" s="55">
        <v>88</v>
      </c>
      <c r="AJ34" s="55">
        <v>100</v>
      </c>
      <c r="AK34" s="55">
        <v>100</v>
      </c>
      <c r="AL34" s="55">
        <v>50</v>
      </c>
      <c r="AM34" s="55">
        <v>30</v>
      </c>
      <c r="AN34" s="55">
        <v>17</v>
      </c>
      <c r="AO34" s="55">
        <v>0</v>
      </c>
      <c r="AP34" s="56">
        <v>0</v>
      </c>
      <c r="AQ34" s="55">
        <v>0</v>
      </c>
      <c r="AR34" s="38"/>
      <c r="AS34" s="38"/>
      <c r="AT34" s="37">
        <f t="shared" si="4"/>
        <v>42.777777777777779</v>
      </c>
      <c r="AU34" s="38">
        <v>0</v>
      </c>
      <c r="AV34" s="38">
        <v>100</v>
      </c>
      <c r="AW34" s="38">
        <v>100</v>
      </c>
      <c r="AX34" s="38">
        <v>0</v>
      </c>
      <c r="AY34" s="38">
        <v>100</v>
      </c>
      <c r="AZ34" s="38">
        <v>100</v>
      </c>
      <c r="BA34" s="38">
        <v>0</v>
      </c>
      <c r="BB34" s="38">
        <v>100</v>
      </c>
      <c r="BC34" s="38">
        <v>0</v>
      </c>
      <c r="BD34" s="38">
        <v>0</v>
      </c>
      <c r="BE34" s="38"/>
      <c r="BF34" s="38"/>
      <c r="BG34" s="37">
        <f t="shared" si="5"/>
        <v>50</v>
      </c>
      <c r="BH34" s="41">
        <v>80</v>
      </c>
      <c r="BI34" s="41">
        <v>100</v>
      </c>
      <c r="BJ34" s="41">
        <v>80</v>
      </c>
      <c r="BK34" s="111">
        <v>0</v>
      </c>
      <c r="BL34" s="41">
        <v>0</v>
      </c>
      <c r="BM34" s="41">
        <v>0</v>
      </c>
      <c r="BN34" s="41">
        <v>0</v>
      </c>
      <c r="BO34" s="41">
        <v>0</v>
      </c>
      <c r="BP34" s="41">
        <v>0</v>
      </c>
      <c r="BQ34" s="41">
        <v>0</v>
      </c>
      <c r="BR34" s="37">
        <f t="shared" si="6"/>
        <v>26</v>
      </c>
      <c r="BS34" s="42">
        <v>0</v>
      </c>
      <c r="BT34" s="42">
        <v>0</v>
      </c>
      <c r="BU34" s="42">
        <v>0</v>
      </c>
      <c r="BV34" s="38">
        <v>0</v>
      </c>
      <c r="BW34" s="38">
        <v>0</v>
      </c>
      <c r="BX34" s="38">
        <v>0</v>
      </c>
      <c r="BY34" s="38">
        <v>0</v>
      </c>
      <c r="BZ34" s="38">
        <v>0</v>
      </c>
      <c r="CA34" s="38"/>
      <c r="CB34" s="38"/>
      <c r="CC34" s="37">
        <f t="shared" si="7"/>
        <v>0</v>
      </c>
    </row>
    <row r="35" spans="1:81" ht="15.75" customHeight="1" x14ac:dyDescent="0.2">
      <c r="A35" s="4" t="s">
        <v>9</v>
      </c>
      <c r="B35" s="29" t="s">
        <v>9</v>
      </c>
      <c r="C35" s="30"/>
      <c r="D35" s="58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1</v>
      </c>
      <c r="L35" s="44" t="s">
        <v>9</v>
      </c>
      <c r="M35" s="44"/>
      <c r="N35" s="33">
        <v>0</v>
      </c>
      <c r="O35" s="33">
        <v>0</v>
      </c>
      <c r="P35" s="110">
        <f t="shared" si="8"/>
        <v>0</v>
      </c>
      <c r="Q35" s="33">
        <v>0</v>
      </c>
      <c r="R35" s="33">
        <v>0</v>
      </c>
      <c r="S35" s="33">
        <v>0</v>
      </c>
      <c r="T35" s="33">
        <v>0</v>
      </c>
      <c r="U35" s="34"/>
      <c r="V35" s="35">
        <f t="shared" si="1"/>
        <v>0</v>
      </c>
      <c r="W35" s="33"/>
      <c r="X35" s="36"/>
      <c r="Y35" s="42"/>
      <c r="Z35" s="37">
        <f t="shared" si="2"/>
        <v>0</v>
      </c>
      <c r="AA35" s="36"/>
      <c r="AB35" s="36"/>
      <c r="AC35" s="33"/>
      <c r="AD35" s="37">
        <f t="shared" si="3"/>
        <v>0</v>
      </c>
      <c r="AE35" s="36"/>
      <c r="AF35" s="36"/>
      <c r="AG35" s="36"/>
      <c r="AH35" s="37"/>
      <c r="AI35" s="56">
        <v>0</v>
      </c>
      <c r="AJ35" s="56"/>
      <c r="AK35" s="56"/>
      <c r="AL35" s="56"/>
      <c r="AM35" s="56"/>
      <c r="AN35" s="56"/>
      <c r="AO35" s="56"/>
      <c r="AP35" s="56"/>
      <c r="AQ35" s="56"/>
      <c r="AR35" s="38"/>
      <c r="AS35" s="38"/>
      <c r="AT35" s="37">
        <f t="shared" si="4"/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/>
      <c r="BF35" s="38"/>
      <c r="BG35" s="37">
        <f t="shared" si="5"/>
        <v>0</v>
      </c>
      <c r="BH35" s="41">
        <v>0</v>
      </c>
      <c r="BI35" s="41">
        <v>0</v>
      </c>
      <c r="BJ35" s="41">
        <v>0</v>
      </c>
      <c r="BK35" s="41">
        <v>0</v>
      </c>
      <c r="BL35" s="41">
        <v>0</v>
      </c>
      <c r="BM35" s="41">
        <v>0</v>
      </c>
      <c r="BN35" s="41">
        <v>0</v>
      </c>
      <c r="BO35" s="41">
        <v>0</v>
      </c>
      <c r="BP35" s="41">
        <v>0</v>
      </c>
      <c r="BQ35" s="41">
        <v>0</v>
      </c>
      <c r="BR35" s="37">
        <f t="shared" si="6"/>
        <v>0</v>
      </c>
      <c r="BS35" s="42">
        <v>0</v>
      </c>
      <c r="BT35" s="42">
        <v>0</v>
      </c>
      <c r="BU35" s="42">
        <v>0</v>
      </c>
      <c r="BV35" s="38">
        <v>0</v>
      </c>
      <c r="BW35" s="38">
        <v>0</v>
      </c>
      <c r="BX35" s="38">
        <v>0</v>
      </c>
      <c r="BY35" s="38">
        <v>0</v>
      </c>
      <c r="BZ35" s="38">
        <v>0</v>
      </c>
      <c r="CA35" s="38"/>
      <c r="CB35" s="38"/>
      <c r="CC35" s="37">
        <f t="shared" si="7"/>
        <v>0</v>
      </c>
    </row>
    <row r="36" spans="1:81" ht="15.75" customHeight="1" x14ac:dyDescent="0.2">
      <c r="A36" s="4" t="s">
        <v>9</v>
      </c>
      <c r="B36" s="29" t="s">
        <v>9</v>
      </c>
      <c r="C36" s="30"/>
      <c r="D36" s="58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1</v>
      </c>
      <c r="L36" s="44" t="s">
        <v>9</v>
      </c>
      <c r="M36" s="44">
        <v>410</v>
      </c>
      <c r="N36" s="33">
        <v>97</v>
      </c>
      <c r="O36" s="33">
        <v>75</v>
      </c>
      <c r="P36" s="110">
        <f t="shared" si="8"/>
        <v>86</v>
      </c>
      <c r="Q36" s="33">
        <v>56.666666666666657</v>
      </c>
      <c r="R36" s="33">
        <v>80</v>
      </c>
      <c r="S36" s="33">
        <v>75</v>
      </c>
      <c r="T36" s="33">
        <v>75</v>
      </c>
      <c r="U36" s="34"/>
      <c r="V36" s="35">
        <f t="shared" si="1"/>
        <v>77.083333333333329</v>
      </c>
      <c r="W36" s="33">
        <v>20</v>
      </c>
      <c r="X36" s="36">
        <v>19</v>
      </c>
      <c r="Y36" s="42">
        <v>58</v>
      </c>
      <c r="Z36" s="37">
        <f t="shared" si="2"/>
        <v>97</v>
      </c>
      <c r="AA36" s="36">
        <v>20</v>
      </c>
      <c r="AB36" s="36">
        <v>55</v>
      </c>
      <c r="AC36" s="33"/>
      <c r="AD36" s="37">
        <f t="shared" si="3"/>
        <v>75</v>
      </c>
      <c r="AE36" s="36"/>
      <c r="AF36" s="36"/>
      <c r="AG36" s="36"/>
      <c r="AH36" s="37"/>
      <c r="AI36" s="55">
        <v>50</v>
      </c>
      <c r="AJ36" s="55">
        <v>0</v>
      </c>
      <c r="AK36" s="55">
        <v>100</v>
      </c>
      <c r="AL36" s="55">
        <v>0</v>
      </c>
      <c r="AM36" s="55">
        <v>100</v>
      </c>
      <c r="AN36" s="55">
        <v>60</v>
      </c>
      <c r="AO36" s="55">
        <v>100</v>
      </c>
      <c r="AP36" s="55">
        <v>100</v>
      </c>
      <c r="AQ36" s="55">
        <v>0</v>
      </c>
      <c r="AR36" s="38"/>
      <c r="AS36" s="38"/>
      <c r="AT36" s="37">
        <f t="shared" si="4"/>
        <v>56.666666666666664</v>
      </c>
      <c r="AU36" s="38">
        <v>100</v>
      </c>
      <c r="AV36" s="38">
        <v>100</v>
      </c>
      <c r="AW36" s="38">
        <v>100</v>
      </c>
      <c r="AX36" s="38">
        <v>100</v>
      </c>
      <c r="AY36" s="38">
        <v>100</v>
      </c>
      <c r="AZ36" s="38">
        <v>100</v>
      </c>
      <c r="BA36" s="38">
        <v>100</v>
      </c>
      <c r="BB36" s="38">
        <v>100</v>
      </c>
      <c r="BC36" s="38">
        <v>0</v>
      </c>
      <c r="BD36" s="38">
        <v>0</v>
      </c>
      <c r="BE36" s="38"/>
      <c r="BF36" s="38"/>
      <c r="BG36" s="37">
        <f t="shared" si="5"/>
        <v>80</v>
      </c>
      <c r="BH36" s="41">
        <v>100</v>
      </c>
      <c r="BI36" s="41">
        <v>100</v>
      </c>
      <c r="BJ36" s="41">
        <v>100</v>
      </c>
      <c r="BK36" s="111">
        <v>0</v>
      </c>
      <c r="BL36" s="41">
        <v>100</v>
      </c>
      <c r="BM36" s="41">
        <v>100</v>
      </c>
      <c r="BN36" s="41">
        <v>90</v>
      </c>
      <c r="BO36" s="41">
        <v>60</v>
      </c>
      <c r="BP36" s="41">
        <v>100</v>
      </c>
      <c r="BQ36" s="41">
        <v>0</v>
      </c>
      <c r="BR36" s="37">
        <f t="shared" si="6"/>
        <v>75</v>
      </c>
      <c r="BS36" s="42">
        <v>100</v>
      </c>
      <c r="BT36" s="42">
        <v>0</v>
      </c>
      <c r="BU36" s="42">
        <v>0</v>
      </c>
      <c r="BV36" s="38">
        <v>100</v>
      </c>
      <c r="BW36" s="38">
        <v>100</v>
      </c>
      <c r="BX36" s="38">
        <v>100</v>
      </c>
      <c r="BY36" s="38">
        <v>100</v>
      </c>
      <c r="BZ36" s="38">
        <v>100</v>
      </c>
      <c r="CA36" s="38"/>
      <c r="CB36" s="38"/>
      <c r="CC36" s="37">
        <f t="shared" si="7"/>
        <v>75</v>
      </c>
    </row>
    <row r="37" spans="1:81" ht="15.75" customHeight="1" x14ac:dyDescent="0.2">
      <c r="A37" s="4" t="s">
        <v>9</v>
      </c>
      <c r="B37" s="29" t="s">
        <v>9</v>
      </c>
      <c r="C37" s="30"/>
      <c r="D37" s="58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1</v>
      </c>
      <c r="L37" s="44" t="s">
        <v>9</v>
      </c>
      <c r="M37" s="44">
        <v>352</v>
      </c>
      <c r="N37" s="33">
        <v>91</v>
      </c>
      <c r="O37" s="33">
        <v>88</v>
      </c>
      <c r="P37" s="110">
        <f t="shared" si="8"/>
        <v>89.5</v>
      </c>
      <c r="Q37" s="33">
        <v>85.333333333333329</v>
      </c>
      <c r="R37" s="33">
        <v>90</v>
      </c>
      <c r="S37" s="33">
        <v>76</v>
      </c>
      <c r="T37" s="33">
        <v>62.5</v>
      </c>
      <c r="U37" s="34"/>
      <c r="V37" s="35">
        <f t="shared" si="1"/>
        <v>84.641666666666666</v>
      </c>
      <c r="W37" s="33">
        <v>20</v>
      </c>
      <c r="X37" s="36">
        <v>19</v>
      </c>
      <c r="Y37" s="42">
        <v>52</v>
      </c>
      <c r="Z37" s="37">
        <f t="shared" si="2"/>
        <v>91</v>
      </c>
      <c r="AA37" s="36">
        <v>23</v>
      </c>
      <c r="AB37" s="36">
        <v>65</v>
      </c>
      <c r="AC37" s="33"/>
      <c r="AD37" s="37">
        <f t="shared" si="3"/>
        <v>88</v>
      </c>
      <c r="AE37" s="36"/>
      <c r="AF37" s="36"/>
      <c r="AG37" s="36"/>
      <c r="AH37" s="37"/>
      <c r="AI37" s="55">
        <v>88</v>
      </c>
      <c r="AJ37" s="55">
        <v>10</v>
      </c>
      <c r="AK37" s="55">
        <v>100</v>
      </c>
      <c r="AL37" s="55">
        <v>100</v>
      </c>
      <c r="AM37" s="55">
        <v>90</v>
      </c>
      <c r="AN37" s="55">
        <v>80</v>
      </c>
      <c r="AO37" s="55">
        <v>100</v>
      </c>
      <c r="AP37" s="55">
        <v>100</v>
      </c>
      <c r="AQ37" s="55">
        <v>100</v>
      </c>
      <c r="AR37" s="38"/>
      <c r="AS37" s="38"/>
      <c r="AT37" s="37">
        <f t="shared" si="4"/>
        <v>85.333333333333329</v>
      </c>
      <c r="AU37" s="38">
        <v>100</v>
      </c>
      <c r="AV37" s="38">
        <v>100</v>
      </c>
      <c r="AW37" s="38">
        <v>100</v>
      </c>
      <c r="AX37" s="38">
        <v>100</v>
      </c>
      <c r="AY37" s="38">
        <v>100</v>
      </c>
      <c r="AZ37" s="38">
        <v>100</v>
      </c>
      <c r="BA37" s="38">
        <v>100</v>
      </c>
      <c r="BB37" s="38">
        <v>100</v>
      </c>
      <c r="BC37" s="38">
        <v>0</v>
      </c>
      <c r="BD37" s="38">
        <v>100</v>
      </c>
      <c r="BE37" s="38"/>
      <c r="BF37" s="38"/>
      <c r="BG37" s="37">
        <f t="shared" si="5"/>
        <v>90</v>
      </c>
      <c r="BH37" s="41">
        <v>100</v>
      </c>
      <c r="BI37" s="41">
        <v>95</v>
      </c>
      <c r="BJ37" s="41">
        <v>100</v>
      </c>
      <c r="BK37" s="111">
        <v>0</v>
      </c>
      <c r="BL37" s="41">
        <v>100</v>
      </c>
      <c r="BM37" s="41">
        <v>100</v>
      </c>
      <c r="BN37" s="41">
        <v>90</v>
      </c>
      <c r="BO37" s="41">
        <v>70</v>
      </c>
      <c r="BP37" s="41">
        <v>100</v>
      </c>
      <c r="BQ37" s="41">
        <v>0</v>
      </c>
      <c r="BR37" s="37">
        <f t="shared" si="6"/>
        <v>76</v>
      </c>
      <c r="BS37" s="42">
        <v>100</v>
      </c>
      <c r="BT37" s="42">
        <v>0</v>
      </c>
      <c r="BU37" s="42">
        <v>0</v>
      </c>
      <c r="BV37" s="38">
        <v>100</v>
      </c>
      <c r="BW37" s="38">
        <v>100</v>
      </c>
      <c r="BX37" s="38">
        <v>100</v>
      </c>
      <c r="BY37" s="38">
        <v>100</v>
      </c>
      <c r="BZ37" s="38">
        <v>0</v>
      </c>
      <c r="CA37" s="38"/>
      <c r="CB37" s="38"/>
      <c r="CC37" s="37">
        <f t="shared" si="7"/>
        <v>62.5</v>
      </c>
    </row>
    <row r="38" spans="1:81" ht="15.75" customHeight="1" x14ac:dyDescent="0.2">
      <c r="A38" s="4" t="s">
        <v>9</v>
      </c>
      <c r="B38" s="29" t="s">
        <v>9</v>
      </c>
      <c r="C38" s="30"/>
      <c r="D38" s="58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1</v>
      </c>
      <c r="L38" s="44" t="s">
        <v>9</v>
      </c>
      <c r="M38" s="44">
        <v>192</v>
      </c>
      <c r="N38" s="33">
        <v>91</v>
      </c>
      <c r="O38" s="33">
        <v>40</v>
      </c>
      <c r="P38" s="110">
        <f t="shared" si="8"/>
        <v>65.5</v>
      </c>
      <c r="Q38" s="33">
        <v>73.333333333333329</v>
      </c>
      <c r="R38" s="33">
        <v>80</v>
      </c>
      <c r="S38" s="33">
        <v>81</v>
      </c>
      <c r="T38" s="33">
        <v>100</v>
      </c>
      <c r="U38" s="34"/>
      <c r="V38" s="35">
        <f t="shared" si="1"/>
        <v>72.61666666666666</v>
      </c>
      <c r="W38" s="33">
        <v>20</v>
      </c>
      <c r="X38" s="36">
        <v>20</v>
      </c>
      <c r="Y38" s="42">
        <v>51</v>
      </c>
      <c r="Z38" s="37">
        <f t="shared" si="2"/>
        <v>91</v>
      </c>
      <c r="AA38" s="36">
        <v>30</v>
      </c>
      <c r="AB38" s="36">
        <v>10</v>
      </c>
      <c r="AC38" s="33"/>
      <c r="AD38" s="37">
        <f t="shared" si="3"/>
        <v>40</v>
      </c>
      <c r="AE38" s="36"/>
      <c r="AF38" s="36"/>
      <c r="AG38" s="36"/>
      <c r="AH38" s="37"/>
      <c r="AI38" s="55">
        <v>100</v>
      </c>
      <c r="AJ38" s="55">
        <v>0</v>
      </c>
      <c r="AK38" s="55">
        <v>100</v>
      </c>
      <c r="AL38" s="55">
        <v>100</v>
      </c>
      <c r="AM38" s="55">
        <v>80</v>
      </c>
      <c r="AN38" s="55">
        <v>80</v>
      </c>
      <c r="AO38" s="55">
        <v>100</v>
      </c>
      <c r="AP38" s="55">
        <v>100</v>
      </c>
      <c r="AQ38" s="55">
        <v>0</v>
      </c>
      <c r="AR38" s="38"/>
      <c r="AS38" s="38"/>
      <c r="AT38" s="37">
        <f t="shared" si="4"/>
        <v>73.333333333333329</v>
      </c>
      <c r="AU38" s="38">
        <v>100</v>
      </c>
      <c r="AV38" s="38">
        <v>100</v>
      </c>
      <c r="AW38" s="38">
        <v>100</v>
      </c>
      <c r="AX38" s="38">
        <v>100</v>
      </c>
      <c r="AY38" s="38">
        <v>0</v>
      </c>
      <c r="AZ38" s="38">
        <v>100</v>
      </c>
      <c r="BA38" s="38">
        <v>0</v>
      </c>
      <c r="BB38" s="38">
        <v>100</v>
      </c>
      <c r="BC38" s="38">
        <v>100</v>
      </c>
      <c r="BD38" s="38">
        <v>100</v>
      </c>
      <c r="BE38" s="38"/>
      <c r="BF38" s="38"/>
      <c r="BG38" s="37">
        <f t="shared" si="5"/>
        <v>80</v>
      </c>
      <c r="BH38" s="41">
        <v>90</v>
      </c>
      <c r="BI38" s="41">
        <v>90</v>
      </c>
      <c r="BJ38" s="41">
        <v>100</v>
      </c>
      <c r="BK38" s="41">
        <v>100</v>
      </c>
      <c r="BL38" s="41">
        <v>100</v>
      </c>
      <c r="BM38" s="41">
        <v>100</v>
      </c>
      <c r="BN38" s="41">
        <v>100</v>
      </c>
      <c r="BO38" s="41">
        <v>100</v>
      </c>
      <c r="BP38" s="41">
        <v>25</v>
      </c>
      <c r="BQ38" s="41">
        <v>0</v>
      </c>
      <c r="BR38" s="37">
        <f t="shared" si="6"/>
        <v>81</v>
      </c>
      <c r="BS38" s="42">
        <v>100</v>
      </c>
      <c r="BT38" s="42">
        <v>100</v>
      </c>
      <c r="BU38" s="42">
        <v>100</v>
      </c>
      <c r="BV38" s="38">
        <v>100</v>
      </c>
      <c r="BW38" s="38">
        <v>100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7"/>
        <v>100</v>
      </c>
    </row>
    <row r="39" spans="1:81" ht="15.75" customHeight="1" x14ac:dyDescent="0.2">
      <c r="A39" s="4" t="s">
        <v>9</v>
      </c>
      <c r="B39" s="29" t="s">
        <v>9</v>
      </c>
      <c r="C39" s="30"/>
      <c r="D39" s="58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4">
        <v>2</v>
      </c>
      <c r="L39" s="44" t="s">
        <v>9</v>
      </c>
      <c r="M39" s="44">
        <v>304</v>
      </c>
      <c r="N39" s="33">
        <v>83</v>
      </c>
      <c r="O39" s="33">
        <v>81</v>
      </c>
      <c r="P39" s="110">
        <f t="shared" si="8"/>
        <v>82</v>
      </c>
      <c r="Q39" s="33">
        <v>54.444444444444443</v>
      </c>
      <c r="R39" s="33">
        <v>90</v>
      </c>
      <c r="S39" s="33">
        <v>73</v>
      </c>
      <c r="T39" s="33">
        <v>100</v>
      </c>
      <c r="U39" s="34"/>
      <c r="V39" s="35">
        <f t="shared" si="1"/>
        <v>75.98888888888888</v>
      </c>
      <c r="W39" s="33">
        <v>20</v>
      </c>
      <c r="X39" s="36">
        <v>20</v>
      </c>
      <c r="Y39" s="42">
        <v>43</v>
      </c>
      <c r="Z39" s="37">
        <f t="shared" si="2"/>
        <v>83</v>
      </c>
      <c r="AA39" s="36">
        <v>26</v>
      </c>
      <c r="AB39" s="36">
        <v>55</v>
      </c>
      <c r="AC39" s="33"/>
      <c r="AD39" s="37">
        <f t="shared" si="3"/>
        <v>81</v>
      </c>
      <c r="AE39" s="36"/>
      <c r="AF39" s="36"/>
      <c r="AG39" s="36"/>
      <c r="AH39" s="37"/>
      <c r="AI39" s="56">
        <v>0</v>
      </c>
      <c r="AJ39" s="56">
        <v>0</v>
      </c>
      <c r="AK39" s="55">
        <v>0</v>
      </c>
      <c r="AL39" s="55">
        <v>100</v>
      </c>
      <c r="AM39" s="55">
        <v>90</v>
      </c>
      <c r="AN39" s="55">
        <v>100</v>
      </c>
      <c r="AO39" s="55">
        <v>100</v>
      </c>
      <c r="AP39" s="55">
        <v>100</v>
      </c>
      <c r="AQ39" s="55">
        <v>0</v>
      </c>
      <c r="AR39" s="38"/>
      <c r="AS39" s="38"/>
      <c r="AT39" s="37">
        <f t="shared" si="4"/>
        <v>54.444444444444443</v>
      </c>
      <c r="AU39" s="38">
        <v>100</v>
      </c>
      <c r="AV39" s="38">
        <v>0</v>
      </c>
      <c r="AW39" s="38">
        <v>100</v>
      </c>
      <c r="AX39" s="38">
        <v>100</v>
      </c>
      <c r="AY39" s="38">
        <v>100</v>
      </c>
      <c r="AZ39" s="38">
        <v>100</v>
      </c>
      <c r="BA39" s="38">
        <v>100</v>
      </c>
      <c r="BB39" s="38">
        <v>100</v>
      </c>
      <c r="BC39" s="38">
        <v>100</v>
      </c>
      <c r="BD39" s="38">
        <v>100</v>
      </c>
      <c r="BE39" s="38"/>
      <c r="BF39" s="38"/>
      <c r="BG39" s="37">
        <f t="shared" si="5"/>
        <v>90</v>
      </c>
      <c r="BH39" s="41">
        <v>20</v>
      </c>
      <c r="BI39" s="41">
        <v>90</v>
      </c>
      <c r="BJ39" s="41">
        <v>100</v>
      </c>
      <c r="BK39" s="41">
        <v>85</v>
      </c>
      <c r="BL39" s="41">
        <v>100</v>
      </c>
      <c r="BM39" s="41">
        <v>0</v>
      </c>
      <c r="BN39" s="41">
        <v>100</v>
      </c>
      <c r="BO39" s="41">
        <v>70</v>
      </c>
      <c r="BP39" s="41">
        <v>85</v>
      </c>
      <c r="BQ39" s="41">
        <v>80</v>
      </c>
      <c r="BR39" s="37">
        <f t="shared" si="6"/>
        <v>73</v>
      </c>
      <c r="BS39" s="42">
        <v>100</v>
      </c>
      <c r="BT39" s="42">
        <v>100</v>
      </c>
      <c r="BU39" s="42">
        <v>100</v>
      </c>
      <c r="BV39" s="38">
        <v>100</v>
      </c>
      <c r="BW39" s="38">
        <v>100</v>
      </c>
      <c r="BX39" s="38">
        <v>100</v>
      </c>
      <c r="BY39" s="38">
        <v>100</v>
      </c>
      <c r="BZ39" s="38">
        <v>100</v>
      </c>
      <c r="CA39" s="38"/>
      <c r="CB39" s="38"/>
      <c r="CC39" s="37">
        <f t="shared" si="7"/>
        <v>100</v>
      </c>
    </row>
    <row r="40" spans="1:81" ht="15.75" customHeight="1" x14ac:dyDescent="0.2">
      <c r="A40" s="4" t="s">
        <v>9</v>
      </c>
      <c r="B40" s="29" t="s">
        <v>9</v>
      </c>
      <c r="C40" s="30"/>
      <c r="D40" s="58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4">
        <v>3</v>
      </c>
      <c r="L40" s="44" t="s">
        <v>9</v>
      </c>
      <c r="M40" s="44"/>
      <c r="N40" s="33">
        <v>92</v>
      </c>
      <c r="O40" s="33">
        <v>91</v>
      </c>
      <c r="P40" s="110">
        <f t="shared" si="8"/>
        <v>91.5</v>
      </c>
      <c r="Q40" s="33">
        <v>76.666666666666671</v>
      </c>
      <c r="R40" s="33">
        <v>60</v>
      </c>
      <c r="S40" s="33">
        <v>71</v>
      </c>
      <c r="T40" s="33">
        <v>25</v>
      </c>
      <c r="U40" s="34"/>
      <c r="V40" s="35">
        <f t="shared" si="1"/>
        <v>79.533333333333346</v>
      </c>
      <c r="W40" s="33">
        <v>20</v>
      </c>
      <c r="X40" s="36">
        <v>20</v>
      </c>
      <c r="Y40" s="42">
        <v>52</v>
      </c>
      <c r="Z40" s="37">
        <f t="shared" si="2"/>
        <v>92</v>
      </c>
      <c r="AA40" s="36">
        <v>26</v>
      </c>
      <c r="AB40" s="36">
        <v>65</v>
      </c>
      <c r="AC40" s="33"/>
      <c r="AD40" s="37">
        <f t="shared" si="3"/>
        <v>91</v>
      </c>
      <c r="AE40" s="36"/>
      <c r="AF40" s="36"/>
      <c r="AG40" s="36"/>
      <c r="AH40" s="37"/>
      <c r="AI40" s="55">
        <v>100</v>
      </c>
      <c r="AJ40" s="55">
        <v>100</v>
      </c>
      <c r="AK40" s="55">
        <v>100</v>
      </c>
      <c r="AL40" s="55">
        <v>100</v>
      </c>
      <c r="AM40" s="55">
        <v>90</v>
      </c>
      <c r="AN40" s="56">
        <v>0</v>
      </c>
      <c r="AO40" s="55">
        <v>100</v>
      </c>
      <c r="AP40" s="55">
        <v>100</v>
      </c>
      <c r="AQ40" s="56">
        <v>0</v>
      </c>
      <c r="AR40" s="38"/>
      <c r="AS40" s="38"/>
      <c r="AT40" s="37">
        <f t="shared" si="4"/>
        <v>76.666666666666671</v>
      </c>
      <c r="AU40" s="38">
        <v>100</v>
      </c>
      <c r="AV40" s="38">
        <v>100</v>
      </c>
      <c r="AW40" s="38">
        <v>100</v>
      </c>
      <c r="AX40" s="38">
        <v>0</v>
      </c>
      <c r="AY40" s="38">
        <v>0</v>
      </c>
      <c r="AZ40" s="38">
        <v>0</v>
      </c>
      <c r="BA40" s="38">
        <v>100</v>
      </c>
      <c r="BB40" s="38">
        <v>100</v>
      </c>
      <c r="BC40" s="38">
        <v>100</v>
      </c>
      <c r="BD40" s="38">
        <v>0</v>
      </c>
      <c r="BE40" s="38"/>
      <c r="BF40" s="38"/>
      <c r="BG40" s="37">
        <f t="shared" si="5"/>
        <v>60</v>
      </c>
      <c r="BH40" s="41">
        <v>80</v>
      </c>
      <c r="BI40" s="41">
        <v>80</v>
      </c>
      <c r="BJ40" s="41">
        <v>100</v>
      </c>
      <c r="BK40" s="41">
        <v>95</v>
      </c>
      <c r="BL40" s="41">
        <v>0</v>
      </c>
      <c r="BM40" s="41">
        <v>0</v>
      </c>
      <c r="BN40" s="41">
        <v>95</v>
      </c>
      <c r="BO40" s="41">
        <v>80</v>
      </c>
      <c r="BP40" s="41">
        <v>85</v>
      </c>
      <c r="BQ40" s="41">
        <v>95</v>
      </c>
      <c r="BR40" s="37">
        <f t="shared" si="6"/>
        <v>71</v>
      </c>
      <c r="BS40" s="42">
        <v>0</v>
      </c>
      <c r="BT40" s="42">
        <v>100</v>
      </c>
      <c r="BU40" s="42">
        <v>100</v>
      </c>
      <c r="BV40" s="38">
        <v>0</v>
      </c>
      <c r="BW40" s="38">
        <v>0</v>
      </c>
      <c r="BX40" s="38">
        <v>0</v>
      </c>
      <c r="BY40" s="38">
        <v>0</v>
      </c>
      <c r="BZ40" s="38">
        <v>0</v>
      </c>
      <c r="CA40" s="38"/>
      <c r="CB40" s="38"/>
      <c r="CC40" s="37">
        <f t="shared" si="7"/>
        <v>25</v>
      </c>
    </row>
    <row r="41" spans="1:81" ht="15.75" customHeight="1" x14ac:dyDescent="0.2">
      <c r="A41" s="4" t="s">
        <v>9</v>
      </c>
      <c r="B41" s="29" t="s">
        <v>9</v>
      </c>
      <c r="C41" s="30"/>
      <c r="D41" s="58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4">
        <v>1</v>
      </c>
      <c r="L41" s="44" t="s">
        <v>9</v>
      </c>
      <c r="M41" s="44">
        <v>483</v>
      </c>
      <c r="N41" s="33">
        <v>86</v>
      </c>
      <c r="O41" s="33">
        <v>0</v>
      </c>
      <c r="P41" s="110">
        <f t="shared" si="8"/>
        <v>88.5</v>
      </c>
      <c r="Q41" s="33">
        <v>30.333333333333329</v>
      </c>
      <c r="R41" s="33">
        <v>60</v>
      </c>
      <c r="S41" s="33">
        <v>26</v>
      </c>
      <c r="T41" s="33">
        <v>25</v>
      </c>
      <c r="U41" s="34">
        <v>91</v>
      </c>
      <c r="V41" s="35">
        <f t="shared" si="1"/>
        <v>59.766666666666666</v>
      </c>
      <c r="W41" s="33">
        <v>12</v>
      </c>
      <c r="X41" s="36">
        <v>20</v>
      </c>
      <c r="Y41" s="42">
        <v>54</v>
      </c>
      <c r="Z41" s="37">
        <f t="shared" si="2"/>
        <v>86</v>
      </c>
      <c r="AA41" s="36"/>
      <c r="AB41" s="36"/>
      <c r="AC41" s="33"/>
      <c r="AD41" s="37">
        <f t="shared" si="3"/>
        <v>0</v>
      </c>
      <c r="AE41" s="36">
        <v>40</v>
      </c>
      <c r="AF41" s="36">
        <v>51</v>
      </c>
      <c r="AG41" s="36"/>
      <c r="AH41" s="37">
        <f>SUM(AE41:AF41)</f>
        <v>91</v>
      </c>
      <c r="AI41" s="55">
        <v>13</v>
      </c>
      <c r="AJ41" s="56">
        <v>0</v>
      </c>
      <c r="AK41" s="55">
        <v>100</v>
      </c>
      <c r="AL41" s="56">
        <v>0</v>
      </c>
      <c r="AM41" s="55">
        <v>90</v>
      </c>
      <c r="AN41" s="55">
        <v>20</v>
      </c>
      <c r="AO41" s="56">
        <v>0</v>
      </c>
      <c r="AP41" s="55">
        <v>50</v>
      </c>
      <c r="AQ41" s="55">
        <v>0</v>
      </c>
      <c r="AR41" s="38"/>
      <c r="AS41" s="38"/>
      <c r="AT41" s="37">
        <f t="shared" si="4"/>
        <v>30.333333333333332</v>
      </c>
      <c r="AU41" s="38">
        <v>100</v>
      </c>
      <c r="AV41" s="38">
        <v>0</v>
      </c>
      <c r="AW41" s="38">
        <v>100</v>
      </c>
      <c r="AX41" s="38">
        <v>100</v>
      </c>
      <c r="AY41" s="38">
        <v>100</v>
      </c>
      <c r="AZ41" s="38">
        <v>0</v>
      </c>
      <c r="BA41" s="38">
        <v>0</v>
      </c>
      <c r="BB41" s="38">
        <v>100</v>
      </c>
      <c r="BC41" s="38">
        <v>0</v>
      </c>
      <c r="BD41" s="38">
        <v>100</v>
      </c>
      <c r="BE41" s="38"/>
      <c r="BF41" s="38"/>
      <c r="BG41" s="37">
        <f t="shared" si="5"/>
        <v>60</v>
      </c>
      <c r="BH41" s="41">
        <v>40</v>
      </c>
      <c r="BI41" s="41">
        <v>90</v>
      </c>
      <c r="BJ41" s="41">
        <v>70</v>
      </c>
      <c r="BK41" s="111">
        <v>35</v>
      </c>
      <c r="BL41" s="41">
        <v>0</v>
      </c>
      <c r="BM41" s="41">
        <v>0</v>
      </c>
      <c r="BN41" s="41">
        <v>0</v>
      </c>
      <c r="BO41" s="41">
        <v>20</v>
      </c>
      <c r="BP41" s="41">
        <v>0</v>
      </c>
      <c r="BQ41" s="41">
        <v>0</v>
      </c>
      <c r="BR41" s="37">
        <f t="shared" si="6"/>
        <v>26</v>
      </c>
      <c r="BS41" s="42">
        <v>0</v>
      </c>
      <c r="BT41" s="42">
        <v>100</v>
      </c>
      <c r="BU41" s="42">
        <v>100</v>
      </c>
      <c r="BV41" s="38">
        <v>0</v>
      </c>
      <c r="BW41" s="38">
        <v>0</v>
      </c>
      <c r="BX41" s="38">
        <v>0</v>
      </c>
      <c r="BY41" s="38">
        <v>0</v>
      </c>
      <c r="BZ41" s="38">
        <v>0</v>
      </c>
      <c r="CA41" s="38"/>
      <c r="CB41" s="38"/>
      <c r="CC41" s="37">
        <f t="shared" si="7"/>
        <v>25</v>
      </c>
    </row>
    <row r="42" spans="1:81" ht="15.75" customHeight="1" x14ac:dyDescent="0.2">
      <c r="A42" s="4" t="s">
        <v>9</v>
      </c>
      <c r="B42" s="29" t="s">
        <v>9</v>
      </c>
      <c r="C42" s="30"/>
      <c r="D42" s="58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4">
        <v>1</v>
      </c>
      <c r="L42" s="44" t="s">
        <v>9</v>
      </c>
      <c r="M42" s="44">
        <v>209</v>
      </c>
      <c r="N42" s="33">
        <v>56</v>
      </c>
      <c r="O42" s="33">
        <v>40</v>
      </c>
      <c r="P42" s="110">
        <f t="shared" si="8"/>
        <v>73</v>
      </c>
      <c r="Q42" s="33">
        <v>39.222222222222221</v>
      </c>
      <c r="R42" s="33">
        <v>100</v>
      </c>
      <c r="S42" s="33">
        <v>82</v>
      </c>
      <c r="T42" s="33">
        <v>75</v>
      </c>
      <c r="U42" s="34">
        <v>90</v>
      </c>
      <c r="V42" s="35">
        <f t="shared" si="1"/>
        <v>69.494444444444454</v>
      </c>
      <c r="W42" s="33">
        <v>20</v>
      </c>
      <c r="X42" s="36">
        <v>1</v>
      </c>
      <c r="Y42" s="42">
        <v>35</v>
      </c>
      <c r="Z42" s="37">
        <f t="shared" si="2"/>
        <v>56</v>
      </c>
      <c r="AA42" s="36">
        <v>30</v>
      </c>
      <c r="AB42" s="3">
        <v>10</v>
      </c>
      <c r="AC42" s="33"/>
      <c r="AD42" s="37">
        <f t="shared" si="3"/>
        <v>40</v>
      </c>
      <c r="AE42" s="36">
        <v>35</v>
      </c>
      <c r="AF42" s="36">
        <v>55</v>
      </c>
      <c r="AG42" s="36"/>
      <c r="AH42" s="37">
        <f>SUM(AE42:AF42)</f>
        <v>90</v>
      </c>
      <c r="AI42" s="55">
        <v>50</v>
      </c>
      <c r="AJ42" s="55">
        <v>90</v>
      </c>
      <c r="AK42" s="55">
        <v>0</v>
      </c>
      <c r="AL42" s="55">
        <v>50</v>
      </c>
      <c r="AM42" s="55">
        <v>30</v>
      </c>
      <c r="AN42" s="55">
        <v>33</v>
      </c>
      <c r="AO42" s="55">
        <v>0</v>
      </c>
      <c r="AP42" s="55">
        <v>100</v>
      </c>
      <c r="AQ42" s="56">
        <v>0</v>
      </c>
      <c r="AR42" s="38"/>
      <c r="AS42" s="38"/>
      <c r="AT42" s="37">
        <f t="shared" si="4"/>
        <v>39.222222222222221</v>
      </c>
      <c r="AU42" s="38">
        <v>100</v>
      </c>
      <c r="AV42" s="38">
        <v>100</v>
      </c>
      <c r="AW42" s="38">
        <v>100</v>
      </c>
      <c r="AX42" s="38">
        <v>100</v>
      </c>
      <c r="AY42" s="38">
        <v>100</v>
      </c>
      <c r="AZ42" s="38">
        <v>100</v>
      </c>
      <c r="BA42" s="38">
        <v>100</v>
      </c>
      <c r="BB42" s="38">
        <v>100</v>
      </c>
      <c r="BC42" s="38">
        <v>100</v>
      </c>
      <c r="BD42" s="38">
        <v>100</v>
      </c>
      <c r="BE42" s="38"/>
      <c r="BF42" s="38"/>
      <c r="BG42" s="37">
        <f t="shared" si="5"/>
        <v>100</v>
      </c>
      <c r="BH42" s="41">
        <v>90</v>
      </c>
      <c r="BI42" s="41">
        <v>90</v>
      </c>
      <c r="BJ42" s="41">
        <v>100</v>
      </c>
      <c r="BK42" s="111">
        <v>0</v>
      </c>
      <c r="BL42" s="41">
        <v>100</v>
      </c>
      <c r="BM42" s="112">
        <v>100</v>
      </c>
      <c r="BN42" s="41">
        <v>95</v>
      </c>
      <c r="BO42" s="41">
        <v>70</v>
      </c>
      <c r="BP42" s="41">
        <v>70</v>
      </c>
      <c r="BQ42" s="41">
        <v>100</v>
      </c>
      <c r="BR42" s="37">
        <f t="shared" si="6"/>
        <v>82</v>
      </c>
      <c r="BS42" s="42">
        <v>100</v>
      </c>
      <c r="BT42" s="42">
        <v>100</v>
      </c>
      <c r="BU42" s="42">
        <v>100</v>
      </c>
      <c r="BV42" s="38">
        <v>100</v>
      </c>
      <c r="BW42" s="38">
        <v>100</v>
      </c>
      <c r="BX42" s="38">
        <v>100</v>
      </c>
      <c r="BY42" s="38">
        <v>0</v>
      </c>
      <c r="BZ42" s="38">
        <v>0</v>
      </c>
      <c r="CA42" s="38"/>
      <c r="CB42" s="38"/>
      <c r="CC42" s="37">
        <f t="shared" si="7"/>
        <v>75</v>
      </c>
    </row>
    <row r="43" spans="1:81" ht="15.75" customHeight="1" x14ac:dyDescent="0.2">
      <c r="A43" s="4" t="s">
        <v>9</v>
      </c>
      <c r="B43" s="29" t="s">
        <v>9</v>
      </c>
      <c r="C43" s="30"/>
      <c r="D43" s="58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4">
        <v>1</v>
      </c>
      <c r="L43" s="44" t="s">
        <v>9</v>
      </c>
      <c r="M43" s="44">
        <v>362</v>
      </c>
      <c r="N43" s="33">
        <v>94</v>
      </c>
      <c r="O43" s="33">
        <v>100</v>
      </c>
      <c r="P43" s="110">
        <f t="shared" si="8"/>
        <v>97</v>
      </c>
      <c r="Q43" s="33">
        <v>96.666666666666671</v>
      </c>
      <c r="R43" s="33">
        <v>90</v>
      </c>
      <c r="S43" s="33">
        <v>95</v>
      </c>
      <c r="T43" s="33">
        <v>87.5</v>
      </c>
      <c r="U43" s="34"/>
      <c r="V43" s="35">
        <f t="shared" si="1"/>
        <v>95.708333333333343</v>
      </c>
      <c r="W43" s="33">
        <v>18</v>
      </c>
      <c r="X43" s="36">
        <v>20</v>
      </c>
      <c r="Y43" s="42">
        <v>56</v>
      </c>
      <c r="Z43" s="37">
        <f t="shared" si="2"/>
        <v>94</v>
      </c>
      <c r="AA43" s="36">
        <v>30</v>
      </c>
      <c r="AB43" s="36">
        <v>70</v>
      </c>
      <c r="AC43" s="33"/>
      <c r="AD43" s="37">
        <f t="shared" si="3"/>
        <v>100</v>
      </c>
      <c r="AE43" s="36"/>
      <c r="AF43" s="36"/>
      <c r="AG43" s="36"/>
      <c r="AH43" s="37"/>
      <c r="AI43" s="55">
        <v>100</v>
      </c>
      <c r="AJ43" s="55">
        <v>100</v>
      </c>
      <c r="AK43" s="55">
        <v>100</v>
      </c>
      <c r="AL43" s="55">
        <v>100</v>
      </c>
      <c r="AM43" s="55">
        <v>90</v>
      </c>
      <c r="AN43" s="55">
        <v>80</v>
      </c>
      <c r="AO43" s="55">
        <v>100</v>
      </c>
      <c r="AP43" s="55">
        <v>100</v>
      </c>
      <c r="AQ43" s="55">
        <v>100</v>
      </c>
      <c r="AR43" s="38"/>
      <c r="AS43" s="38"/>
      <c r="AT43" s="37">
        <f t="shared" si="4"/>
        <v>96.666666666666671</v>
      </c>
      <c r="AU43" s="38">
        <v>100</v>
      </c>
      <c r="AV43" s="38">
        <v>0</v>
      </c>
      <c r="AW43" s="38">
        <v>100</v>
      </c>
      <c r="AX43" s="38">
        <v>100</v>
      </c>
      <c r="AY43" s="38">
        <v>100</v>
      </c>
      <c r="AZ43" s="38">
        <v>100</v>
      </c>
      <c r="BA43" s="38">
        <v>100</v>
      </c>
      <c r="BB43" s="38">
        <v>100</v>
      </c>
      <c r="BC43" s="38">
        <v>100</v>
      </c>
      <c r="BD43" s="38">
        <v>100</v>
      </c>
      <c r="BE43" s="38"/>
      <c r="BF43" s="38"/>
      <c r="BG43" s="37">
        <f t="shared" si="5"/>
        <v>90</v>
      </c>
      <c r="BH43" s="41">
        <v>100</v>
      </c>
      <c r="BI43" s="41">
        <v>90</v>
      </c>
      <c r="BJ43" s="41">
        <v>100</v>
      </c>
      <c r="BK43" s="41">
        <v>90</v>
      </c>
      <c r="BL43" s="41">
        <v>90</v>
      </c>
      <c r="BM43" s="112">
        <v>100</v>
      </c>
      <c r="BN43" s="41">
        <v>100</v>
      </c>
      <c r="BO43" s="41">
        <v>80</v>
      </c>
      <c r="BP43" s="41">
        <v>100</v>
      </c>
      <c r="BQ43" s="41">
        <v>100</v>
      </c>
      <c r="BR43" s="37">
        <f t="shared" si="6"/>
        <v>95</v>
      </c>
      <c r="BS43" s="42">
        <v>100</v>
      </c>
      <c r="BT43" s="42">
        <v>0</v>
      </c>
      <c r="BU43" s="42">
        <v>100</v>
      </c>
      <c r="BV43" s="38">
        <v>100</v>
      </c>
      <c r="BW43" s="38">
        <v>100</v>
      </c>
      <c r="BX43" s="38">
        <v>100</v>
      </c>
      <c r="BY43" s="38">
        <v>100</v>
      </c>
      <c r="BZ43" s="38">
        <v>100</v>
      </c>
      <c r="CA43" s="38"/>
      <c r="CB43" s="38"/>
      <c r="CC43" s="37">
        <f t="shared" si="7"/>
        <v>87.5</v>
      </c>
    </row>
    <row r="44" spans="1:81" ht="15.75" customHeight="1" x14ac:dyDescent="0.2">
      <c r="A44" s="4" t="s">
        <v>9</v>
      </c>
      <c r="B44" s="29" t="s">
        <v>9</v>
      </c>
      <c r="C44" s="30"/>
      <c r="D44" s="58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4">
        <v>1</v>
      </c>
      <c r="L44" s="44" t="s">
        <v>9</v>
      </c>
      <c r="M44" s="44">
        <v>90</v>
      </c>
      <c r="N44" s="33">
        <v>18</v>
      </c>
      <c r="O44" s="33">
        <v>24</v>
      </c>
      <c r="P44" s="110">
        <f t="shared" si="8"/>
        <v>21</v>
      </c>
      <c r="Q44" s="33">
        <v>65.444444444444443</v>
      </c>
      <c r="R44" s="33">
        <v>100</v>
      </c>
      <c r="S44" s="33">
        <v>79</v>
      </c>
      <c r="T44" s="33">
        <v>58.375</v>
      </c>
      <c r="U44" s="34"/>
      <c r="V44" s="35">
        <f t="shared" si="1"/>
        <v>21</v>
      </c>
      <c r="W44" s="33">
        <v>18</v>
      </c>
      <c r="X44" s="36"/>
      <c r="Y44" s="42">
        <v>0</v>
      </c>
      <c r="Z44" s="37">
        <f t="shared" si="2"/>
        <v>18</v>
      </c>
      <c r="AA44" s="36">
        <v>4</v>
      </c>
      <c r="AB44" s="36">
        <v>20</v>
      </c>
      <c r="AC44" s="33"/>
      <c r="AD44" s="37">
        <f t="shared" si="3"/>
        <v>24</v>
      </c>
      <c r="AE44" s="36"/>
      <c r="AF44" s="36"/>
      <c r="AG44" s="36"/>
      <c r="AH44" s="37"/>
      <c r="AI44" s="55">
        <v>13</v>
      </c>
      <c r="AJ44" s="55">
        <v>0</v>
      </c>
      <c r="AK44" s="55">
        <v>100</v>
      </c>
      <c r="AL44" s="55">
        <v>33</v>
      </c>
      <c r="AM44" s="55">
        <v>60</v>
      </c>
      <c r="AN44" s="55">
        <v>83</v>
      </c>
      <c r="AO44" s="55">
        <v>100</v>
      </c>
      <c r="AP44" s="55">
        <v>100</v>
      </c>
      <c r="AQ44" s="55">
        <v>100</v>
      </c>
      <c r="AR44" s="38"/>
      <c r="AS44" s="38"/>
      <c r="AT44" s="37">
        <f t="shared" si="4"/>
        <v>65.444444444444443</v>
      </c>
      <c r="AU44" s="38">
        <v>100</v>
      </c>
      <c r="AV44" s="38">
        <v>100</v>
      </c>
      <c r="AW44" s="38">
        <v>100</v>
      </c>
      <c r="AX44" s="38">
        <v>100</v>
      </c>
      <c r="AY44" s="38">
        <v>100</v>
      </c>
      <c r="AZ44" s="38">
        <v>100</v>
      </c>
      <c r="BA44" s="38">
        <v>100</v>
      </c>
      <c r="BB44" s="38">
        <v>100</v>
      </c>
      <c r="BC44" s="38">
        <v>100</v>
      </c>
      <c r="BD44" s="38">
        <v>100</v>
      </c>
      <c r="BE44" s="38"/>
      <c r="BF44" s="38"/>
      <c r="BG44" s="37">
        <f t="shared" si="5"/>
        <v>100</v>
      </c>
      <c r="BH44" s="41">
        <v>90</v>
      </c>
      <c r="BI44" s="41">
        <v>95</v>
      </c>
      <c r="BJ44" s="41">
        <v>70</v>
      </c>
      <c r="BK44" s="41">
        <v>55</v>
      </c>
      <c r="BL44" s="41">
        <v>100</v>
      </c>
      <c r="BM44" s="112">
        <v>100</v>
      </c>
      <c r="BN44" s="41">
        <v>100</v>
      </c>
      <c r="BO44" s="41">
        <v>80</v>
      </c>
      <c r="BP44" s="41">
        <v>0</v>
      </c>
      <c r="BQ44" s="41">
        <v>100</v>
      </c>
      <c r="BR44" s="37">
        <f t="shared" si="6"/>
        <v>79</v>
      </c>
      <c r="BS44" s="42">
        <v>0</v>
      </c>
      <c r="BT44" s="42">
        <v>100</v>
      </c>
      <c r="BU44" s="42">
        <v>100</v>
      </c>
      <c r="BV44" s="38">
        <v>67</v>
      </c>
      <c r="BW44" s="38">
        <v>100</v>
      </c>
      <c r="BX44" s="38">
        <v>0</v>
      </c>
      <c r="BY44" s="38">
        <v>100</v>
      </c>
      <c r="BZ44" s="38">
        <v>0</v>
      </c>
      <c r="CA44" s="38"/>
      <c r="CB44" s="38"/>
      <c r="CC44" s="37">
        <f t="shared" si="7"/>
        <v>58.375</v>
      </c>
    </row>
    <row r="45" spans="1:81" ht="15.75" customHeight="1" x14ac:dyDescent="0.2">
      <c r="A45" s="4"/>
      <c r="B45" s="4"/>
      <c r="C45" s="4"/>
      <c r="D45" s="52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2">
      <c r="A46" s="4"/>
      <c r="B46" s="4"/>
      <c r="C46" s="4"/>
      <c r="D46" s="52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2">
      <c r="A47" s="4"/>
      <c r="B47" s="4"/>
      <c r="C47" s="4"/>
      <c r="D47" s="52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2">
      <c r="A48" s="4"/>
      <c r="B48" s="4"/>
      <c r="C48" s="4"/>
      <c r="D48" s="52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2">
      <c r="A49" s="4"/>
      <c r="B49" s="4"/>
      <c r="C49" s="4"/>
      <c r="D49" s="52"/>
      <c r="J49" s="1" t="s">
        <v>39</v>
      </c>
      <c r="K49" s="48"/>
      <c r="L49" s="48"/>
      <c r="M49" s="48"/>
      <c r="N49" s="46">
        <f>IF(COUNT(N5:N44)&gt;0,ROUND(SUM(N5:N44)/COUNTIF(N5:N44,"&lt;&gt;"),0),0)</f>
        <v>70</v>
      </c>
      <c r="O49" s="46">
        <f>IF(COUNT(O5:O44)&gt;0,ROUND(SUM(O5:O44)/COUNTIF(O5:O44,"&lt;&gt;"),0),0)</f>
        <v>52</v>
      </c>
      <c r="P49" s="46">
        <f>IF(COUNT(P5:P44)&gt;0,ROUND(SUM(P5:P44)/COUNTIF(P5:P44,"&lt;&gt;"),0),0)</f>
        <v>65</v>
      </c>
      <c r="Q49" s="46">
        <f>IF(COUNT(Q5:Q44)&gt;0,ROUND(SUM(Q5:Q44)/COUNTIF(Q5:Q44,"&lt;&gt;"),0),0)</f>
        <v>63</v>
      </c>
      <c r="R49" s="46"/>
      <c r="S49" s="46">
        <f>IF(COUNT(S5:S44)&gt;0,ROUND(SUM(S5:S44)/COUNTIF(S5:S44,"&lt;&gt;"),0),0)</f>
        <v>63</v>
      </c>
      <c r="T49" s="46"/>
      <c r="U49" s="46">
        <f t="shared" ref="U49:AL49" si="9">IF(COUNT(U5:U44)&gt;0,ROUND(SUM(U5:U44)/COUNTIF(U5:U44,"&lt;&gt;"),0),0)</f>
        <v>79</v>
      </c>
      <c r="V49" s="46">
        <f t="shared" si="9"/>
        <v>61</v>
      </c>
      <c r="W49" s="47">
        <f t="shared" si="9"/>
        <v>18</v>
      </c>
      <c r="X49" s="47">
        <f t="shared" si="9"/>
        <v>17</v>
      </c>
      <c r="Y49" s="47">
        <f t="shared" si="9"/>
        <v>49</v>
      </c>
      <c r="Z49" s="47">
        <f t="shared" si="9"/>
        <v>70</v>
      </c>
      <c r="AA49" s="47">
        <f t="shared" si="9"/>
        <v>24</v>
      </c>
      <c r="AB49" s="47">
        <f t="shared" si="9"/>
        <v>43</v>
      </c>
      <c r="AC49" s="47">
        <f t="shared" si="9"/>
        <v>0</v>
      </c>
      <c r="AD49" s="47">
        <f t="shared" si="9"/>
        <v>52</v>
      </c>
      <c r="AE49" s="47">
        <f t="shared" si="9"/>
        <v>39</v>
      </c>
      <c r="AF49" s="47">
        <f t="shared" si="9"/>
        <v>40</v>
      </c>
      <c r="AG49" s="47">
        <f t="shared" si="9"/>
        <v>0</v>
      </c>
      <c r="AH49" s="47">
        <f t="shared" si="9"/>
        <v>79</v>
      </c>
      <c r="AI49" s="47">
        <f t="shared" si="9"/>
        <v>68</v>
      </c>
      <c r="AJ49" s="47">
        <f t="shared" si="9"/>
        <v>60</v>
      </c>
      <c r="AK49" s="47">
        <f t="shared" si="9"/>
        <v>79</v>
      </c>
      <c r="AL49" s="47">
        <f t="shared" si="9"/>
        <v>70</v>
      </c>
      <c r="AM49" s="47"/>
      <c r="AN49" s="47"/>
      <c r="AO49" s="47"/>
      <c r="AP49" s="47"/>
      <c r="AQ49" s="47"/>
      <c r="AR49" s="47"/>
      <c r="AS49" s="47"/>
      <c r="AT49" s="47">
        <f>IF(COUNT(AT5:AT44)&gt;0,ROUND(SUM(AT5:AT44)/COUNTIF(AT5:AT44,"&lt;&gt;"),0),0)</f>
        <v>63</v>
      </c>
      <c r="AU49" s="47">
        <f>IF(COUNT(AU5:AU44)&gt;0,ROUND(SUM(AU5:AU44)/COUNTIF(AU5:AU44,"&lt;&gt;"),0),0)</f>
        <v>78</v>
      </c>
      <c r="AV49" s="47">
        <f>IF(COUNT(AV5:AV44)&gt;0,ROUND(SUM(AV5:AV44)/COUNTIF(AV5:AV44,"&lt;&gt;"),0),0)</f>
        <v>55</v>
      </c>
      <c r="AW49" s="47"/>
      <c r="AX49" s="47"/>
      <c r="AY49" s="47"/>
      <c r="AZ49" s="47"/>
      <c r="BA49" s="47">
        <f>IF(COUNT(BA5:BA44)&gt;0,ROUND(SUM(BA5:BA44)/COUNTIF(BA5:BA44,"&lt;&gt;"),0),0)</f>
        <v>68</v>
      </c>
      <c r="BB49" s="47"/>
      <c r="BC49" s="47"/>
      <c r="BD49" s="47">
        <f>IF(COUNT(BD5:BD44)&gt;0,ROUND(SUM(BD5:BD44)/COUNTIF(BD5:BD44,"&lt;&gt;"),0),0)</f>
        <v>63</v>
      </c>
      <c r="BE49" s="47"/>
      <c r="BF49" s="47"/>
      <c r="BG49" s="47">
        <f>IF(COUNT(BG5:BG44)&gt;0,ROUND(SUM(BG5:BG44)/COUNTIF(BG5:BG44,"&lt;&gt;"),0),0)</f>
        <v>68</v>
      </c>
      <c r="BH49" s="47">
        <f>IF(COUNT(BH5:BH44)&gt;0,ROUND(SUM(BH5:BH44)/COUNTIF(BH5:BH44,"&lt;&gt;"),0),0)</f>
        <v>83</v>
      </c>
      <c r="BI49" s="47">
        <f>IF(COUNT(BI5:BI44)&gt;0,ROUND(SUM(BI5:BI44)/COUNTIF(BI5:BI44,"&lt;&gt;"),0),0)</f>
        <v>85</v>
      </c>
      <c r="BJ49" s="47"/>
      <c r="BK49" s="47"/>
      <c r="BL49" s="47"/>
      <c r="BM49" s="47"/>
      <c r="BN49" s="47">
        <f>IF(COUNT(BN5:BN44)&gt;0,ROUND(SUM(BN5:BN44)/COUNTIF(BN5:BN44,"&lt;&gt;"),0),0)</f>
        <v>63</v>
      </c>
      <c r="BO49" s="47"/>
      <c r="BP49" s="47"/>
      <c r="BQ49" s="47">
        <f>IF(COUNT(BQ5:BQ44)&gt;0,ROUND(SUM(BQ5:BQ44)/COUNTIF(BQ5:BQ44,"&lt;&gt;"),0),0)</f>
        <v>43</v>
      </c>
      <c r="BR49" s="47">
        <f>IF(COUNT(BR5:BR44)&gt;0,ROUND(SUM(BR5:BR44)/COUNTIF(BR5:BR44,"&lt;&gt;"),0),0)</f>
        <v>63</v>
      </c>
      <c r="BS49" s="47">
        <f>IF(COUNT(BS5:BS44)&gt;0,ROUND(SUM(BS5:BS44)/COUNTIF(BS5:BS44,"&lt;&gt;"),0),0)</f>
        <v>64</v>
      </c>
      <c r="BT49" s="47">
        <f>IF(COUNT(BT5:BT44)&gt;0,ROUND(SUM(BT5:BT44)/COUNTIF(BT5:BT44,"&lt;&gt;"),0),0)</f>
        <v>64</v>
      </c>
      <c r="BU49" s="47">
        <f>IF(COUNT(BU5:BU44)&gt;0,ROUND(SUM(BU5:BU44)/COUNTIF(BU5:BU44,"&lt;&gt;"),0),0)</f>
        <v>60</v>
      </c>
      <c r="BV49" s="47"/>
      <c r="BW49" s="47"/>
      <c r="BX49" s="47"/>
      <c r="BY49" s="47"/>
      <c r="BZ49" s="47"/>
      <c r="CA49" s="47"/>
      <c r="CB49" s="47">
        <f>IF(COUNT(CB5:CB44)&gt;0,ROUND(SUM(CB5:CB44)/COUNTIF(CB5:CB44,"&lt;&gt;"),0),0)</f>
        <v>0</v>
      </c>
      <c r="CC49" s="47">
        <f>IF(COUNT(CC5:CC44)&gt;0,ROUND(SUM(CC5:CC44)/COUNTIF(CC5:CC44,"&lt;&gt;"),0),0)</f>
        <v>58</v>
      </c>
    </row>
    <row r="50" spans="1:81" ht="15.75" customHeight="1" x14ac:dyDescent="0.15">
      <c r="A50" s="4"/>
      <c r="B50" s="4"/>
      <c r="C50" s="4"/>
      <c r="D50" s="61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MAX(N5:N44)</f>
        <v>100</v>
      </c>
      <c r="O50" s="47">
        <f>MAX(O5:O44)</f>
        <v>100</v>
      </c>
      <c r="P50" s="47">
        <f>MAX(P5:P44)</f>
        <v>100</v>
      </c>
      <c r="Q50" s="47">
        <f>MAX(Q5:Q44)</f>
        <v>100</v>
      </c>
      <c r="R50" s="47"/>
      <c r="S50" s="47">
        <f>MAX(S5:S44)</f>
        <v>98</v>
      </c>
      <c r="T50" s="47"/>
      <c r="U50" s="47">
        <f t="shared" ref="U50:AL50" si="10">MAX(U5:U44)</f>
        <v>100</v>
      </c>
      <c r="V50" s="47">
        <f t="shared" si="10"/>
        <v>95.708333333333343</v>
      </c>
      <c r="W50" s="47">
        <f t="shared" si="10"/>
        <v>20</v>
      </c>
      <c r="X50" s="47">
        <f t="shared" si="10"/>
        <v>20</v>
      </c>
      <c r="Y50" s="47">
        <f t="shared" si="10"/>
        <v>60</v>
      </c>
      <c r="Z50" s="47">
        <f t="shared" si="10"/>
        <v>100</v>
      </c>
      <c r="AA50" s="47">
        <f t="shared" si="10"/>
        <v>30</v>
      </c>
      <c r="AB50" s="47">
        <f t="shared" si="10"/>
        <v>70</v>
      </c>
      <c r="AC50" s="47">
        <f t="shared" si="10"/>
        <v>0</v>
      </c>
      <c r="AD50" s="47">
        <f t="shared" si="10"/>
        <v>100</v>
      </c>
      <c r="AE50" s="47">
        <f t="shared" si="10"/>
        <v>40</v>
      </c>
      <c r="AF50" s="47">
        <f t="shared" si="10"/>
        <v>60</v>
      </c>
      <c r="AG50" s="47">
        <f t="shared" si="10"/>
        <v>0</v>
      </c>
      <c r="AH50" s="47">
        <f t="shared" si="10"/>
        <v>100</v>
      </c>
      <c r="AI50" s="47">
        <f t="shared" si="10"/>
        <v>100</v>
      </c>
      <c r="AJ50" s="47">
        <f t="shared" si="10"/>
        <v>100</v>
      </c>
      <c r="AK50" s="47">
        <f t="shared" si="10"/>
        <v>100</v>
      </c>
      <c r="AL50" s="47">
        <f t="shared" si="10"/>
        <v>100</v>
      </c>
      <c r="AM50" s="47"/>
      <c r="AN50" s="47"/>
      <c r="AO50" s="47"/>
      <c r="AP50" s="47"/>
      <c r="AQ50" s="47"/>
      <c r="AR50" s="47"/>
      <c r="AS50" s="47"/>
      <c r="AT50" s="47">
        <f>MAX(AT5:AT44)</f>
        <v>100</v>
      </c>
      <c r="AU50" s="47">
        <f>MAX(AU5:AU44)</f>
        <v>100</v>
      </c>
      <c r="AV50" s="47">
        <f>MAX(AV5:AV44)</f>
        <v>100</v>
      </c>
      <c r="AW50" s="47"/>
      <c r="AX50" s="47"/>
      <c r="AY50" s="47"/>
      <c r="AZ50" s="47"/>
      <c r="BA50" s="47">
        <f>MAX(BA5:BA44)</f>
        <v>100</v>
      </c>
      <c r="BB50" s="47"/>
      <c r="BC50" s="47"/>
      <c r="BD50" s="47">
        <f>MAX(BD5:BD44)</f>
        <v>100</v>
      </c>
      <c r="BE50" s="47"/>
      <c r="BF50" s="47"/>
      <c r="BG50" s="49">
        <f>MAX(BG5:BG44)</f>
        <v>100</v>
      </c>
      <c r="BH50" s="47">
        <f>MAX(BH5:BH44)</f>
        <v>100</v>
      </c>
      <c r="BI50" s="47">
        <f>MAX(BI5:BI44)</f>
        <v>100</v>
      </c>
      <c r="BJ50" s="47"/>
      <c r="BK50" s="47"/>
      <c r="BL50" s="47"/>
      <c r="BM50" s="47"/>
      <c r="BN50" s="47">
        <f>MAX(BN5:BN44)</f>
        <v>100</v>
      </c>
      <c r="BO50" s="47"/>
      <c r="BP50" s="47"/>
      <c r="BQ50" s="47">
        <f>MAX(BQ5:BQ44)</f>
        <v>100</v>
      </c>
      <c r="BR50" s="49">
        <f>MAX(BR5:BR44)</f>
        <v>98</v>
      </c>
      <c r="BS50" s="47">
        <f>MAX(BS5:BS44)</f>
        <v>100</v>
      </c>
      <c r="BT50" s="47">
        <f>MAX(BT5:BT44)</f>
        <v>100</v>
      </c>
      <c r="BU50" s="47">
        <f>MAX(BU5:BU44)</f>
        <v>100</v>
      </c>
      <c r="BV50" s="47"/>
      <c r="BW50" s="47"/>
      <c r="BX50" s="47"/>
      <c r="BY50" s="47"/>
      <c r="BZ50" s="47"/>
      <c r="CA50" s="47"/>
      <c r="CB50" s="47">
        <f>MAX(CB5:CB44)</f>
        <v>0</v>
      </c>
      <c r="CC50" s="49">
        <f>MAX(CC5:CC44)</f>
        <v>100</v>
      </c>
    </row>
    <row r="51" spans="1:81" ht="15.75" customHeight="1" x14ac:dyDescent="0.15">
      <c r="A51" s="4"/>
      <c r="B51" s="4"/>
      <c r="C51" s="4"/>
      <c r="D51" s="61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MIN(N5:N44)</f>
        <v>0</v>
      </c>
      <c r="O51" s="47">
        <f>MIN(O5:O44)</f>
        <v>0</v>
      </c>
      <c r="P51" s="47">
        <f>MIN(P5:P44)</f>
        <v>0</v>
      </c>
      <c r="Q51" s="47">
        <f>MIN(Q5:Q44)</f>
        <v>0</v>
      </c>
      <c r="R51" s="47"/>
      <c r="S51" s="47">
        <f>MIN(S5:S44)</f>
        <v>0</v>
      </c>
      <c r="T51" s="47"/>
      <c r="U51" s="47">
        <f t="shared" ref="U51:AL51" si="11">MIN(U5:U44)</f>
        <v>36</v>
      </c>
      <c r="V51" s="47">
        <f t="shared" si="11"/>
        <v>0</v>
      </c>
      <c r="W51" s="47">
        <f t="shared" si="11"/>
        <v>10</v>
      </c>
      <c r="X51" s="47">
        <f t="shared" si="11"/>
        <v>1</v>
      </c>
      <c r="Y51" s="47">
        <f t="shared" si="11"/>
        <v>0</v>
      </c>
      <c r="Z51" s="47">
        <f t="shared" si="11"/>
        <v>0</v>
      </c>
      <c r="AA51" s="47">
        <f t="shared" si="11"/>
        <v>0</v>
      </c>
      <c r="AB51" s="47">
        <f t="shared" si="11"/>
        <v>0</v>
      </c>
      <c r="AC51" s="47">
        <f t="shared" si="11"/>
        <v>0</v>
      </c>
      <c r="AD51" s="47">
        <f t="shared" si="11"/>
        <v>0</v>
      </c>
      <c r="AE51" s="47">
        <f t="shared" si="11"/>
        <v>35</v>
      </c>
      <c r="AF51" s="47">
        <f t="shared" si="11"/>
        <v>0</v>
      </c>
      <c r="AG51" s="47">
        <f t="shared" si="11"/>
        <v>0</v>
      </c>
      <c r="AH51" s="47">
        <f t="shared" si="11"/>
        <v>36</v>
      </c>
      <c r="AI51" s="47">
        <f t="shared" si="11"/>
        <v>0</v>
      </c>
      <c r="AJ51" s="47">
        <f t="shared" si="11"/>
        <v>0</v>
      </c>
      <c r="AK51" s="47">
        <f t="shared" si="11"/>
        <v>0</v>
      </c>
      <c r="AL51" s="47">
        <f t="shared" si="11"/>
        <v>0</v>
      </c>
      <c r="AM51" s="47"/>
      <c r="AN51" s="47"/>
      <c r="AO51" s="47"/>
      <c r="AP51" s="47"/>
      <c r="AQ51" s="47"/>
      <c r="AR51" s="47"/>
      <c r="AS51" s="47"/>
      <c r="AT51" s="47">
        <f>MIN(AT5:AT44)</f>
        <v>0</v>
      </c>
      <c r="AU51" s="47">
        <f>MIN(AU5:AU44)</f>
        <v>0</v>
      </c>
      <c r="AV51" s="47">
        <f>MIN(AV5:AV44)</f>
        <v>0</v>
      </c>
      <c r="AW51" s="47"/>
      <c r="AX51" s="47"/>
      <c r="AY51" s="47"/>
      <c r="AZ51" s="47"/>
      <c r="BA51" s="47">
        <f>MIN(BA5:BA44)</f>
        <v>0</v>
      </c>
      <c r="BB51" s="47"/>
      <c r="BC51" s="47"/>
      <c r="BD51" s="47">
        <f>MIN(BD5:BD44)</f>
        <v>0</v>
      </c>
      <c r="BE51" s="47"/>
      <c r="BF51" s="47"/>
      <c r="BG51" s="49">
        <f>MIN(BG5:BG44)</f>
        <v>0</v>
      </c>
      <c r="BH51" s="47">
        <f>MIN(BH5:BH44)</f>
        <v>0</v>
      </c>
      <c r="BI51" s="47">
        <f>MIN(BI5:BI44)</f>
        <v>0</v>
      </c>
      <c r="BJ51" s="47"/>
      <c r="BK51" s="47"/>
      <c r="BL51" s="47"/>
      <c r="BM51" s="47"/>
      <c r="BN51" s="47">
        <f>MIN(BN5:BN44)</f>
        <v>0</v>
      </c>
      <c r="BO51" s="47"/>
      <c r="BP51" s="47"/>
      <c r="BQ51" s="47">
        <f>MIN(BQ5:BQ44)</f>
        <v>0</v>
      </c>
      <c r="BR51" s="49">
        <f>MIN(BR5:BR44)</f>
        <v>0</v>
      </c>
      <c r="BS51" s="47">
        <f>MIN(BS5:BS44)</f>
        <v>0</v>
      </c>
      <c r="BT51" s="47">
        <f>MIN(BT5:BT44)</f>
        <v>0</v>
      </c>
      <c r="BU51" s="47">
        <f>MIN(BU5:BU44)</f>
        <v>0</v>
      </c>
      <c r="BV51" s="47"/>
      <c r="BW51" s="47"/>
      <c r="BX51" s="47"/>
      <c r="BY51" s="47"/>
      <c r="BZ51" s="47"/>
      <c r="CA51" s="47"/>
      <c r="CB51" s="47">
        <f>MIN(CB5:CB44)</f>
        <v>0</v>
      </c>
      <c r="CC51" s="49">
        <f>MIN(CC5:CC44)</f>
        <v>0</v>
      </c>
    </row>
    <row r="52" spans="1:81" ht="15.75" customHeight="1" x14ac:dyDescent="0.15">
      <c r="A52" s="4"/>
      <c r="B52" s="4"/>
      <c r="C52" s="4"/>
      <c r="D52" s="61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COUNTIF(N5:N44,"&gt;=55")</f>
        <v>30</v>
      </c>
      <c r="O52" s="50">
        <f>COUNTIF(O5:O44,"&gt;=55")</f>
        <v>20</v>
      </c>
      <c r="P52" s="50">
        <f>COUNTIF(P5:P44,"&gt;=55")</f>
        <v>30</v>
      </c>
      <c r="Q52" s="50">
        <f>COUNTIF(Q5:Q44,"&gt;=55")</f>
        <v>26</v>
      </c>
      <c r="R52" s="50"/>
      <c r="S52" s="50">
        <f>COUNTIF(S5:S44,"&gt;=55")</f>
        <v>26</v>
      </c>
      <c r="T52" s="50"/>
      <c r="U52" s="50">
        <f t="shared" ref="U52:AL52" si="12">COUNTIF(U5:U44,"&gt;=55")</f>
        <v>4</v>
      </c>
      <c r="V52" s="50">
        <f t="shared" si="12"/>
        <v>30</v>
      </c>
      <c r="W52" s="50">
        <f t="shared" si="12"/>
        <v>0</v>
      </c>
      <c r="X52" s="50">
        <f t="shared" si="12"/>
        <v>0</v>
      </c>
      <c r="Y52" s="50">
        <f t="shared" si="12"/>
        <v>15</v>
      </c>
      <c r="Z52" s="50">
        <f t="shared" si="12"/>
        <v>30</v>
      </c>
      <c r="AA52" s="50">
        <f t="shared" si="12"/>
        <v>0</v>
      </c>
      <c r="AB52" s="50">
        <f t="shared" si="12"/>
        <v>17</v>
      </c>
      <c r="AC52" s="50">
        <f t="shared" si="12"/>
        <v>0</v>
      </c>
      <c r="AD52" s="50">
        <f t="shared" si="12"/>
        <v>20</v>
      </c>
      <c r="AE52" s="50">
        <f t="shared" si="12"/>
        <v>0</v>
      </c>
      <c r="AF52" s="50">
        <f t="shared" si="12"/>
        <v>3</v>
      </c>
      <c r="AG52" s="50">
        <f t="shared" si="12"/>
        <v>0</v>
      </c>
      <c r="AH52" s="50">
        <f t="shared" si="12"/>
        <v>4</v>
      </c>
      <c r="AI52" s="50">
        <f t="shared" si="12"/>
        <v>25</v>
      </c>
      <c r="AJ52" s="50">
        <f t="shared" si="12"/>
        <v>24</v>
      </c>
      <c r="AK52" s="50">
        <f t="shared" si="12"/>
        <v>31</v>
      </c>
      <c r="AL52" s="50">
        <f t="shared" si="12"/>
        <v>23</v>
      </c>
      <c r="AM52" s="50"/>
      <c r="AN52" s="50"/>
      <c r="AO52" s="50"/>
      <c r="AP52" s="50"/>
      <c r="AQ52" s="50"/>
      <c r="AR52" s="50"/>
      <c r="AS52" s="50"/>
      <c r="AT52" s="47">
        <f>COUNTIF(AT5:AT44,"&gt;=55")</f>
        <v>26</v>
      </c>
      <c r="AU52" s="50">
        <f>COUNTIF(AU5:AU44,"&gt;=55")</f>
        <v>31</v>
      </c>
      <c r="AV52" s="50">
        <f>COUNTIF(AV5:AV44,"&gt;=55")</f>
        <v>22</v>
      </c>
      <c r="AW52" s="50"/>
      <c r="AX52" s="50"/>
      <c r="AY52" s="50"/>
      <c r="AZ52" s="50"/>
      <c r="BA52" s="50">
        <f>COUNTIF(BA5:BA44,"&gt;=55")</f>
        <v>27</v>
      </c>
      <c r="BB52" s="50"/>
      <c r="BC52" s="50"/>
      <c r="BD52" s="50">
        <f>COUNTIF(BD5:BD44,"&gt;=55")</f>
        <v>25</v>
      </c>
      <c r="BE52" s="50"/>
      <c r="BF52" s="50"/>
      <c r="BG52" s="49">
        <f>COUNTIF(BG5:BG44,"&gt;=55")</f>
        <v>28</v>
      </c>
      <c r="BH52" s="50">
        <f>COUNTIF(BH5:BH44,"&gt;=55")</f>
        <v>36</v>
      </c>
      <c r="BI52" s="50">
        <f>COUNTIF(BI5:BI44,"&gt;=55")</f>
        <v>38</v>
      </c>
      <c r="BJ52" s="50"/>
      <c r="BK52" s="50"/>
      <c r="BL52" s="50"/>
      <c r="BM52" s="50"/>
      <c r="BN52" s="50">
        <f>COUNTIF(BN5:BN44,"&gt;=55")</f>
        <v>25</v>
      </c>
      <c r="BO52" s="50"/>
      <c r="BP52" s="50"/>
      <c r="BQ52" s="50">
        <f>COUNTIF(BQ5:BQ44,"&gt;=55")</f>
        <v>17</v>
      </c>
      <c r="BR52" s="49">
        <f>COUNTIF(BR5:BR44,"&gt;=55")</f>
        <v>26</v>
      </c>
      <c r="BS52" s="50">
        <f>COUNTIF(BS5:BS44,"&gt;=55")</f>
        <v>26</v>
      </c>
      <c r="BT52" s="50">
        <f>COUNTIF(BT5:BT44,"&gt;=55")</f>
        <v>25</v>
      </c>
      <c r="BU52" s="50">
        <f>COUNTIF(BU5:BU44,"&gt;=55")</f>
        <v>24</v>
      </c>
      <c r="BV52" s="50"/>
      <c r="BW52" s="50"/>
      <c r="BX52" s="50"/>
      <c r="BY52" s="50"/>
      <c r="BZ52" s="50"/>
      <c r="CA52" s="50"/>
      <c r="CB52" s="50">
        <f>COUNTIF(CB5:CB44,"&gt;=55")</f>
        <v>0</v>
      </c>
      <c r="CC52" s="49">
        <f>COUNTIF(CC5:CC44,"&gt;=55")</f>
        <v>26</v>
      </c>
    </row>
    <row r="53" spans="1:81" ht="15.75" customHeight="1" x14ac:dyDescent="0.15">
      <c r="A53" s="4"/>
      <c r="B53" s="4"/>
      <c r="C53" s="4"/>
      <c r="D53" s="61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10</v>
      </c>
      <c r="O53" s="50">
        <f>+$J$54-O52</f>
        <v>20</v>
      </c>
      <c r="P53" s="50">
        <f>+$J$54-P52</f>
        <v>10</v>
      </c>
      <c r="Q53" s="50">
        <f>+$J$54-Q52</f>
        <v>14</v>
      </c>
      <c r="R53" s="50"/>
      <c r="S53" s="50">
        <f>+$J$54-S52</f>
        <v>14</v>
      </c>
      <c r="T53" s="50"/>
      <c r="U53" s="50">
        <f t="shared" ref="U53:AL53" si="13">+$J$54-U52</f>
        <v>36</v>
      </c>
      <c r="V53" s="50">
        <f t="shared" si="13"/>
        <v>10</v>
      </c>
      <c r="W53" s="50">
        <f t="shared" si="13"/>
        <v>40</v>
      </c>
      <c r="X53" s="50">
        <f t="shared" si="13"/>
        <v>40</v>
      </c>
      <c r="Y53" s="50">
        <f t="shared" si="13"/>
        <v>25</v>
      </c>
      <c r="Z53" s="50">
        <f t="shared" si="13"/>
        <v>10</v>
      </c>
      <c r="AA53" s="50">
        <f t="shared" si="13"/>
        <v>40</v>
      </c>
      <c r="AB53" s="50">
        <f t="shared" si="13"/>
        <v>23</v>
      </c>
      <c r="AC53" s="50">
        <f t="shared" si="13"/>
        <v>40</v>
      </c>
      <c r="AD53" s="50">
        <f t="shared" si="13"/>
        <v>20</v>
      </c>
      <c r="AE53" s="50">
        <f t="shared" si="13"/>
        <v>40</v>
      </c>
      <c r="AF53" s="50">
        <f t="shared" si="13"/>
        <v>37</v>
      </c>
      <c r="AG53" s="50">
        <f t="shared" si="13"/>
        <v>40</v>
      </c>
      <c r="AH53" s="50">
        <f t="shared" si="13"/>
        <v>36</v>
      </c>
      <c r="AI53" s="50">
        <f t="shared" si="13"/>
        <v>15</v>
      </c>
      <c r="AJ53" s="50">
        <f t="shared" si="13"/>
        <v>16</v>
      </c>
      <c r="AK53" s="50">
        <f t="shared" si="13"/>
        <v>9</v>
      </c>
      <c r="AL53" s="50">
        <f t="shared" si="13"/>
        <v>17</v>
      </c>
      <c r="AM53" s="50"/>
      <c r="AN53" s="50"/>
      <c r="AO53" s="50"/>
      <c r="AP53" s="50"/>
      <c r="AQ53" s="50"/>
      <c r="AR53" s="50"/>
      <c r="AS53" s="50"/>
      <c r="AT53" s="47">
        <f>+$J$54-AT52</f>
        <v>14</v>
      </c>
      <c r="AU53" s="50">
        <f>+$J$54-AU52</f>
        <v>9</v>
      </c>
      <c r="AV53" s="50">
        <f>+$J$54-AV52</f>
        <v>18</v>
      </c>
      <c r="AW53" s="50"/>
      <c r="AX53" s="50"/>
      <c r="AY53" s="50"/>
      <c r="AZ53" s="50"/>
      <c r="BA53" s="50">
        <f>+$J$54-BA52</f>
        <v>13</v>
      </c>
      <c r="BB53" s="50"/>
      <c r="BC53" s="50"/>
      <c r="BD53" s="50">
        <f>+$J$54-BD52</f>
        <v>15</v>
      </c>
      <c r="BE53" s="50"/>
      <c r="BF53" s="50"/>
      <c r="BG53" s="49">
        <f>+$J$54-BG52</f>
        <v>12</v>
      </c>
      <c r="BH53" s="50">
        <f>+$J$54-BH52</f>
        <v>4</v>
      </c>
      <c r="BI53" s="50">
        <f>+$J$54-BI52</f>
        <v>2</v>
      </c>
      <c r="BJ53" s="50"/>
      <c r="BK53" s="50"/>
      <c r="BL53" s="50"/>
      <c r="BM53" s="50"/>
      <c r="BN53" s="50">
        <f>+$J$54-BN52</f>
        <v>15</v>
      </c>
      <c r="BO53" s="50"/>
      <c r="BP53" s="50"/>
      <c r="BQ53" s="50">
        <f>+$J$54-BQ52</f>
        <v>23</v>
      </c>
      <c r="BR53" s="49">
        <f>+$J$54-BR52</f>
        <v>14</v>
      </c>
      <c r="BS53" s="50">
        <f>+$J$54-BS52</f>
        <v>14</v>
      </c>
      <c r="BT53" s="50">
        <f>+$J$54-BT52</f>
        <v>15</v>
      </c>
      <c r="BU53" s="50">
        <f>+$J$54-BU52</f>
        <v>16</v>
      </c>
      <c r="BV53" s="50"/>
      <c r="BW53" s="50"/>
      <c r="BX53" s="50"/>
      <c r="BY53" s="50"/>
      <c r="BZ53" s="50"/>
      <c r="CA53" s="50"/>
      <c r="CB53" s="50">
        <f>+$J$54-CB52</f>
        <v>40</v>
      </c>
      <c r="CC53" s="49">
        <f>+$J$54-CC52</f>
        <v>14</v>
      </c>
    </row>
    <row r="54" spans="1:81" ht="15.75" customHeight="1" x14ac:dyDescent="0.2">
      <c r="D54" s="52"/>
      <c r="I54" s="4" t="s">
        <v>44</v>
      </c>
      <c r="J54" s="4">
        <f>COUNTA(J5:J44)</f>
        <v>40</v>
      </c>
    </row>
    <row r="55" spans="1:81" ht="15.75" customHeight="1" x14ac:dyDescent="0.2">
      <c r="D55" s="52"/>
    </row>
    <row r="56" spans="1:81" ht="15.75" customHeight="1" x14ac:dyDescent="0.2">
      <c r="D56" s="52"/>
    </row>
    <row r="57" spans="1:81" ht="15.75" customHeight="1" x14ac:dyDescent="0.2">
      <c r="D57" s="52"/>
    </row>
    <row r="58" spans="1:81" ht="15.75" customHeight="1" x14ac:dyDescent="0.2">
      <c r="D58" s="52"/>
    </row>
    <row r="59" spans="1:81" ht="15.75" customHeight="1" x14ac:dyDescent="0.2">
      <c r="D59" s="52"/>
    </row>
    <row r="60" spans="1:81" ht="15.75" customHeight="1" x14ac:dyDescent="0.2">
      <c r="D60" s="52"/>
    </row>
    <row r="61" spans="1:81" ht="15.75" customHeight="1" x14ac:dyDescent="0.2">
      <c r="D61" s="52"/>
    </row>
    <row r="62" spans="1:81" ht="15.75" customHeight="1" x14ac:dyDescent="0.2">
      <c r="D62" s="52"/>
    </row>
    <row r="63" spans="1:81" ht="15.75" customHeight="1" x14ac:dyDescent="0.2">
      <c r="D63" s="52"/>
    </row>
    <row r="64" spans="1:81" ht="15.75" customHeight="1" x14ac:dyDescent="0.2">
      <c r="D64" s="52"/>
    </row>
    <row r="65" spans="4:4" ht="15.75" customHeight="1" x14ac:dyDescent="0.2">
      <c r="D65" s="52"/>
    </row>
    <row r="66" spans="4:4" ht="15.75" customHeight="1" x14ac:dyDescent="0.2">
      <c r="D66" s="52"/>
    </row>
    <row r="67" spans="4:4" ht="15.75" customHeight="1" x14ac:dyDescent="0.2">
      <c r="D67" s="52"/>
    </row>
    <row r="68" spans="4:4" ht="15.75" customHeight="1" x14ac:dyDescent="0.2">
      <c r="D68" s="52"/>
    </row>
    <row r="69" spans="4:4" ht="15.75" customHeight="1" x14ac:dyDescent="0.2">
      <c r="D69" s="52"/>
    </row>
    <row r="70" spans="4:4" ht="15.75" customHeight="1" x14ac:dyDescent="0.2">
      <c r="D70" s="52"/>
    </row>
    <row r="71" spans="4:4" ht="15.75" customHeight="1" x14ac:dyDescent="0.2">
      <c r="D71" s="52"/>
    </row>
    <row r="72" spans="4:4" ht="15.75" customHeight="1" x14ac:dyDescent="0.2">
      <c r="D72" s="52"/>
    </row>
    <row r="73" spans="4:4" ht="15.75" customHeight="1" x14ac:dyDescent="0.2">
      <c r="D73" s="52"/>
    </row>
    <row r="74" spans="4:4" ht="15.75" customHeight="1" x14ac:dyDescent="0.2">
      <c r="D74" s="52"/>
    </row>
    <row r="75" spans="4:4" ht="15.75" customHeight="1" x14ac:dyDescent="0.2">
      <c r="D75" s="52"/>
    </row>
    <row r="76" spans="4:4" ht="15.75" customHeight="1" x14ac:dyDescent="0.2">
      <c r="D76" s="52"/>
    </row>
    <row r="77" spans="4:4" ht="15.75" customHeight="1" x14ac:dyDescent="0.2">
      <c r="D77" s="52"/>
    </row>
    <row r="78" spans="4:4" ht="15.75" customHeight="1" x14ac:dyDescent="0.2">
      <c r="D78" s="52"/>
    </row>
    <row r="79" spans="4:4" ht="15.75" customHeight="1" x14ac:dyDescent="0.2">
      <c r="D79" s="52"/>
    </row>
    <row r="80" spans="4:4" ht="15.75" customHeight="1" x14ac:dyDescent="0.2">
      <c r="D80" s="52"/>
    </row>
    <row r="81" spans="4:4" ht="15.75" customHeight="1" x14ac:dyDescent="0.2">
      <c r="D81" s="52"/>
    </row>
    <row r="82" spans="4:4" ht="15.75" customHeight="1" x14ac:dyDescent="0.2">
      <c r="D82" s="52"/>
    </row>
    <row r="83" spans="4:4" ht="15.75" customHeight="1" x14ac:dyDescent="0.2">
      <c r="D83" s="52"/>
    </row>
    <row r="84" spans="4:4" ht="15.75" customHeight="1" x14ac:dyDescent="0.2">
      <c r="D84" s="52"/>
    </row>
    <row r="85" spans="4:4" ht="15.75" customHeight="1" x14ac:dyDescent="0.2">
      <c r="D85" s="52"/>
    </row>
    <row r="86" spans="4:4" ht="15.75" customHeight="1" x14ac:dyDescent="0.2">
      <c r="D86" s="52"/>
    </row>
    <row r="87" spans="4:4" ht="15.75" customHeight="1" x14ac:dyDescent="0.2">
      <c r="D87" s="52"/>
    </row>
    <row r="88" spans="4:4" ht="15.75" customHeight="1" x14ac:dyDescent="0.2">
      <c r="D88" s="52"/>
    </row>
    <row r="89" spans="4:4" ht="15.75" customHeight="1" x14ac:dyDescent="0.2">
      <c r="D89" s="52"/>
    </row>
    <row r="90" spans="4:4" ht="15.75" customHeight="1" x14ac:dyDescent="0.2">
      <c r="D90" s="52"/>
    </row>
    <row r="91" spans="4:4" ht="15.75" customHeight="1" x14ac:dyDescent="0.2">
      <c r="D91" s="52"/>
    </row>
    <row r="92" spans="4:4" ht="15.75" customHeight="1" x14ac:dyDescent="0.2">
      <c r="D92" s="52"/>
    </row>
    <row r="93" spans="4:4" ht="15.75" customHeight="1" x14ac:dyDescent="0.2">
      <c r="D93" s="52"/>
    </row>
    <row r="94" spans="4:4" ht="15.75" customHeight="1" x14ac:dyDescent="0.2">
      <c r="D94" s="52"/>
    </row>
    <row r="95" spans="4:4" ht="15.75" customHeight="1" x14ac:dyDescent="0.2">
      <c r="D95" s="52"/>
    </row>
    <row r="96" spans="4:4" ht="15.75" customHeight="1" x14ac:dyDescent="0.2">
      <c r="D96" s="52"/>
    </row>
    <row r="97" spans="4:4" ht="15.75" customHeight="1" x14ac:dyDescent="0.2">
      <c r="D97" s="52"/>
    </row>
    <row r="98" spans="4:4" ht="15.75" customHeight="1" x14ac:dyDescent="0.2">
      <c r="D98" s="52"/>
    </row>
    <row r="99" spans="4:4" ht="15.75" customHeight="1" x14ac:dyDescent="0.2">
      <c r="D99" s="52"/>
    </row>
    <row r="100" spans="4:4" ht="15.75" customHeight="1" x14ac:dyDescent="0.2">
      <c r="D100" s="52"/>
    </row>
    <row r="101" spans="4:4" ht="15.75" customHeight="1" x14ac:dyDescent="0.2">
      <c r="D101" s="52"/>
    </row>
    <row r="102" spans="4:4" ht="15.75" customHeight="1" x14ac:dyDescent="0.2">
      <c r="D102" s="52"/>
    </row>
    <row r="103" spans="4:4" ht="15.75" customHeight="1" x14ac:dyDescent="0.2">
      <c r="D103" s="52"/>
    </row>
    <row r="104" spans="4:4" ht="15.75" customHeight="1" x14ac:dyDescent="0.2">
      <c r="D104" s="52"/>
    </row>
    <row r="105" spans="4:4" ht="15.75" customHeight="1" x14ac:dyDescent="0.2">
      <c r="D105" s="52"/>
    </row>
    <row r="106" spans="4:4" ht="15.75" customHeight="1" x14ac:dyDescent="0.2">
      <c r="D106" s="52"/>
    </row>
    <row r="107" spans="4:4" ht="15.75" customHeight="1" x14ac:dyDescent="0.2">
      <c r="D107" s="52"/>
    </row>
    <row r="108" spans="4:4" ht="15.75" customHeight="1" x14ac:dyDescent="0.2">
      <c r="D108" s="52"/>
    </row>
    <row r="109" spans="4:4" ht="15.75" customHeight="1" x14ac:dyDescent="0.2">
      <c r="D109" s="52"/>
    </row>
    <row r="110" spans="4:4" ht="15.75" customHeight="1" x14ac:dyDescent="0.2">
      <c r="D110" s="52"/>
    </row>
    <row r="111" spans="4:4" ht="15.75" customHeight="1" x14ac:dyDescent="0.2">
      <c r="D111" s="52"/>
    </row>
    <row r="112" spans="4:4" ht="15.75" customHeight="1" x14ac:dyDescent="0.2">
      <c r="D112" s="52"/>
    </row>
    <row r="113" spans="4:4" ht="15.75" customHeight="1" x14ac:dyDescent="0.2">
      <c r="D113" s="52"/>
    </row>
    <row r="114" spans="4:4" ht="15.75" customHeight="1" x14ac:dyDescent="0.2">
      <c r="D114" s="52"/>
    </row>
    <row r="115" spans="4:4" ht="15.75" customHeight="1" x14ac:dyDescent="0.2">
      <c r="D115" s="52"/>
    </row>
    <row r="116" spans="4:4" ht="15.75" customHeight="1" x14ac:dyDescent="0.2">
      <c r="D116" s="52"/>
    </row>
    <row r="117" spans="4:4" ht="15.75" customHeight="1" x14ac:dyDescent="0.2">
      <c r="D117" s="52"/>
    </row>
    <row r="118" spans="4:4" ht="15.75" customHeight="1" x14ac:dyDescent="0.2">
      <c r="D118" s="52"/>
    </row>
    <row r="119" spans="4:4" ht="15.75" customHeight="1" x14ac:dyDescent="0.2">
      <c r="D119" s="52"/>
    </row>
    <row r="120" spans="4:4" ht="15.75" customHeight="1" x14ac:dyDescent="0.2">
      <c r="D120" s="52"/>
    </row>
    <row r="121" spans="4:4" ht="15.75" customHeight="1" x14ac:dyDescent="0.2">
      <c r="D121" s="52"/>
    </row>
    <row r="122" spans="4:4" ht="15.75" customHeight="1" x14ac:dyDescent="0.2">
      <c r="D122" s="52"/>
    </row>
    <row r="123" spans="4:4" ht="15.75" customHeight="1" x14ac:dyDescent="0.2">
      <c r="D123" s="52"/>
    </row>
    <row r="124" spans="4:4" ht="15.75" customHeight="1" x14ac:dyDescent="0.2">
      <c r="D124" s="52"/>
    </row>
    <row r="125" spans="4:4" ht="15.75" customHeight="1" x14ac:dyDescent="0.2">
      <c r="D125" s="52"/>
    </row>
    <row r="126" spans="4:4" ht="15.75" customHeight="1" x14ac:dyDescent="0.2">
      <c r="D126" s="52"/>
    </row>
    <row r="127" spans="4:4" ht="15.75" customHeight="1" x14ac:dyDescent="0.2">
      <c r="D127" s="52"/>
    </row>
    <row r="128" spans="4:4" ht="15.75" customHeight="1" x14ac:dyDescent="0.2">
      <c r="D128" s="52"/>
    </row>
    <row r="129" spans="4:4" ht="15.75" customHeight="1" x14ac:dyDescent="0.2">
      <c r="D129" s="52"/>
    </row>
    <row r="130" spans="4:4" ht="15.75" customHeight="1" x14ac:dyDescent="0.2">
      <c r="D130" s="52"/>
    </row>
    <row r="131" spans="4:4" ht="15.75" customHeight="1" x14ac:dyDescent="0.2">
      <c r="D131" s="52"/>
    </row>
    <row r="132" spans="4:4" ht="15.75" customHeight="1" x14ac:dyDescent="0.2">
      <c r="D132" s="52"/>
    </row>
    <row r="133" spans="4:4" ht="15.75" customHeight="1" x14ac:dyDescent="0.2">
      <c r="D133" s="52"/>
    </row>
    <row r="134" spans="4:4" ht="15.75" customHeight="1" x14ac:dyDescent="0.2">
      <c r="D134" s="52"/>
    </row>
    <row r="135" spans="4:4" ht="15.75" customHeight="1" x14ac:dyDescent="0.2">
      <c r="D135" s="52"/>
    </row>
    <row r="136" spans="4:4" ht="15.75" customHeight="1" x14ac:dyDescent="0.2">
      <c r="D136" s="52"/>
    </row>
    <row r="137" spans="4:4" ht="15.75" customHeight="1" x14ac:dyDescent="0.2">
      <c r="D137" s="52"/>
    </row>
    <row r="138" spans="4:4" ht="15.75" customHeight="1" x14ac:dyDescent="0.2">
      <c r="D138" s="52"/>
    </row>
    <row r="139" spans="4:4" ht="15.75" customHeight="1" x14ac:dyDescent="0.2">
      <c r="D139" s="52"/>
    </row>
    <row r="140" spans="4:4" ht="15.75" customHeight="1" x14ac:dyDescent="0.2">
      <c r="D140" s="52"/>
    </row>
    <row r="141" spans="4:4" ht="15.75" customHeight="1" x14ac:dyDescent="0.2">
      <c r="D141" s="52"/>
    </row>
    <row r="142" spans="4:4" ht="15.75" customHeight="1" x14ac:dyDescent="0.2">
      <c r="D142" s="52"/>
    </row>
    <row r="143" spans="4:4" ht="15.75" customHeight="1" x14ac:dyDescent="0.2">
      <c r="D143" s="52"/>
    </row>
    <row r="144" spans="4:4" ht="15.75" customHeight="1" x14ac:dyDescent="0.2">
      <c r="D144" s="52"/>
    </row>
    <row r="145" spans="4:4" ht="15.75" customHeight="1" x14ac:dyDescent="0.2">
      <c r="D145" s="52"/>
    </row>
    <row r="146" spans="4:4" ht="15.75" customHeight="1" x14ac:dyDescent="0.2">
      <c r="D146" s="52"/>
    </row>
    <row r="147" spans="4:4" ht="15.75" customHeight="1" x14ac:dyDescent="0.2">
      <c r="D147" s="52"/>
    </row>
    <row r="148" spans="4:4" ht="15.75" customHeight="1" x14ac:dyDescent="0.2">
      <c r="D148" s="52"/>
    </row>
    <row r="149" spans="4:4" ht="15.75" customHeight="1" x14ac:dyDescent="0.2">
      <c r="D149" s="52"/>
    </row>
    <row r="150" spans="4:4" ht="15.75" customHeight="1" x14ac:dyDescent="0.2">
      <c r="D150" s="52"/>
    </row>
    <row r="151" spans="4:4" ht="15.75" customHeight="1" x14ac:dyDescent="0.2">
      <c r="D151" s="52"/>
    </row>
    <row r="152" spans="4:4" ht="15.75" customHeight="1" x14ac:dyDescent="0.2">
      <c r="D152" s="52"/>
    </row>
    <row r="153" spans="4:4" ht="15.75" customHeight="1" x14ac:dyDescent="0.2">
      <c r="D153" s="52"/>
    </row>
    <row r="154" spans="4:4" ht="15.75" customHeight="1" x14ac:dyDescent="0.2">
      <c r="D154" s="52"/>
    </row>
    <row r="155" spans="4:4" ht="15.75" customHeight="1" x14ac:dyDescent="0.2">
      <c r="D155" s="52"/>
    </row>
    <row r="156" spans="4:4" ht="15.75" customHeight="1" x14ac:dyDescent="0.2">
      <c r="D156" s="52"/>
    </row>
    <row r="157" spans="4:4" ht="15.75" customHeight="1" x14ac:dyDescent="0.2">
      <c r="D157" s="52"/>
    </row>
    <row r="158" spans="4:4" ht="15.75" customHeight="1" x14ac:dyDescent="0.2">
      <c r="D158" s="52"/>
    </row>
    <row r="159" spans="4:4" ht="15.75" customHeight="1" x14ac:dyDescent="0.2">
      <c r="D159" s="52"/>
    </row>
    <row r="160" spans="4:4" ht="15.75" customHeight="1" x14ac:dyDescent="0.2">
      <c r="D160" s="52"/>
    </row>
    <row r="161" spans="4:4" ht="15.75" customHeight="1" x14ac:dyDescent="0.2">
      <c r="D161" s="52"/>
    </row>
    <row r="162" spans="4:4" ht="15.75" customHeight="1" x14ac:dyDescent="0.2">
      <c r="D162" s="52"/>
    </row>
    <row r="163" spans="4:4" ht="15.75" customHeight="1" x14ac:dyDescent="0.2">
      <c r="D163" s="52"/>
    </row>
    <row r="164" spans="4:4" ht="15.75" customHeight="1" x14ac:dyDescent="0.2">
      <c r="D164" s="52"/>
    </row>
    <row r="165" spans="4:4" ht="15.75" customHeight="1" x14ac:dyDescent="0.2">
      <c r="D165" s="52"/>
    </row>
    <row r="166" spans="4:4" ht="15.75" customHeight="1" x14ac:dyDescent="0.2">
      <c r="D166" s="52"/>
    </row>
    <row r="167" spans="4:4" ht="15.75" customHeight="1" x14ac:dyDescent="0.2">
      <c r="D167" s="52"/>
    </row>
    <row r="168" spans="4:4" ht="15.75" customHeight="1" x14ac:dyDescent="0.2">
      <c r="D168" s="52"/>
    </row>
    <row r="169" spans="4:4" ht="15.75" customHeight="1" x14ac:dyDescent="0.2">
      <c r="D169" s="52"/>
    </row>
    <row r="170" spans="4:4" ht="15.75" customHeight="1" x14ac:dyDescent="0.2">
      <c r="D170" s="52"/>
    </row>
    <row r="171" spans="4:4" ht="15.75" customHeight="1" x14ac:dyDescent="0.2">
      <c r="D171" s="52"/>
    </row>
    <row r="172" spans="4:4" ht="15.75" customHeight="1" x14ac:dyDescent="0.2">
      <c r="D172" s="52"/>
    </row>
    <row r="173" spans="4:4" ht="15.75" customHeight="1" x14ac:dyDescent="0.2">
      <c r="D173" s="52"/>
    </row>
    <row r="174" spans="4:4" ht="15.75" customHeight="1" x14ac:dyDescent="0.2">
      <c r="D174" s="52"/>
    </row>
    <row r="175" spans="4:4" ht="15.75" customHeight="1" x14ac:dyDescent="0.2">
      <c r="D175" s="52"/>
    </row>
    <row r="176" spans="4:4" ht="15.75" customHeight="1" x14ac:dyDescent="0.2">
      <c r="D176" s="52"/>
    </row>
    <row r="177" spans="4:4" ht="15.75" customHeight="1" x14ac:dyDescent="0.2">
      <c r="D177" s="52"/>
    </row>
    <row r="178" spans="4:4" ht="15.75" customHeight="1" x14ac:dyDescent="0.2">
      <c r="D178" s="52"/>
    </row>
    <row r="179" spans="4:4" ht="15.75" customHeight="1" x14ac:dyDescent="0.2">
      <c r="D179" s="52"/>
    </row>
    <row r="180" spans="4:4" ht="15.75" customHeight="1" x14ac:dyDescent="0.2">
      <c r="D180" s="52"/>
    </row>
    <row r="181" spans="4:4" ht="15.75" customHeight="1" x14ac:dyDescent="0.2">
      <c r="D181" s="52"/>
    </row>
    <row r="182" spans="4:4" ht="15.75" customHeight="1" x14ac:dyDescent="0.2">
      <c r="D182" s="52"/>
    </row>
    <row r="183" spans="4:4" ht="15.75" customHeight="1" x14ac:dyDescent="0.2">
      <c r="D183" s="52"/>
    </row>
    <row r="184" spans="4:4" ht="15.75" customHeight="1" x14ac:dyDescent="0.2">
      <c r="D184" s="52"/>
    </row>
    <row r="185" spans="4:4" ht="15.75" customHeight="1" x14ac:dyDescent="0.2">
      <c r="D185" s="52"/>
    </row>
    <row r="186" spans="4:4" ht="15.75" customHeight="1" x14ac:dyDescent="0.2">
      <c r="D186" s="52"/>
    </row>
    <row r="187" spans="4:4" ht="15.75" customHeight="1" x14ac:dyDescent="0.2">
      <c r="D187" s="52"/>
    </row>
    <row r="188" spans="4:4" ht="15.75" customHeight="1" x14ac:dyDescent="0.2">
      <c r="D188" s="52"/>
    </row>
    <row r="189" spans="4:4" ht="15.75" customHeight="1" x14ac:dyDescent="0.2">
      <c r="D189" s="52"/>
    </row>
    <row r="190" spans="4:4" ht="15.75" customHeight="1" x14ac:dyDescent="0.2">
      <c r="D190" s="52"/>
    </row>
    <row r="191" spans="4:4" ht="15.75" customHeight="1" x14ac:dyDescent="0.2">
      <c r="D191" s="52"/>
    </row>
    <row r="192" spans="4:4" ht="15.75" customHeight="1" x14ac:dyDescent="0.2">
      <c r="D192" s="52"/>
    </row>
    <row r="193" spans="4:4" ht="15.75" customHeight="1" x14ac:dyDescent="0.2">
      <c r="D193" s="52"/>
    </row>
    <row r="194" spans="4:4" ht="15.75" customHeight="1" x14ac:dyDescent="0.2">
      <c r="D194" s="52"/>
    </row>
    <row r="195" spans="4:4" ht="15.75" customHeight="1" x14ac:dyDescent="0.2">
      <c r="D195" s="52"/>
    </row>
    <row r="196" spans="4:4" ht="15.75" customHeight="1" x14ac:dyDescent="0.2">
      <c r="D196" s="52"/>
    </row>
    <row r="197" spans="4:4" ht="15.75" customHeight="1" x14ac:dyDescent="0.2">
      <c r="D197" s="52"/>
    </row>
    <row r="198" spans="4:4" ht="15.75" customHeight="1" x14ac:dyDescent="0.2">
      <c r="D198" s="52"/>
    </row>
    <row r="199" spans="4:4" ht="15.75" customHeight="1" x14ac:dyDescent="0.2">
      <c r="D199" s="52"/>
    </row>
    <row r="200" spans="4:4" ht="15.75" customHeight="1" x14ac:dyDescent="0.2">
      <c r="D200" s="52"/>
    </row>
    <row r="201" spans="4:4" ht="15.75" customHeight="1" x14ac:dyDescent="0.2">
      <c r="D201" s="52"/>
    </row>
    <row r="202" spans="4:4" ht="15.75" customHeight="1" x14ac:dyDescent="0.2">
      <c r="D202" s="52"/>
    </row>
    <row r="203" spans="4:4" ht="15.75" customHeight="1" x14ac:dyDescent="0.2">
      <c r="D203" s="52"/>
    </row>
    <row r="204" spans="4:4" ht="15.75" customHeight="1" x14ac:dyDescent="0.2">
      <c r="D204" s="52"/>
    </row>
    <row r="205" spans="4:4" ht="15.75" customHeight="1" x14ac:dyDescent="0.2">
      <c r="D205" s="52"/>
    </row>
    <row r="206" spans="4:4" ht="15.75" customHeight="1" x14ac:dyDescent="0.2">
      <c r="D206" s="52"/>
    </row>
    <row r="207" spans="4:4" ht="15.75" customHeight="1" x14ac:dyDescent="0.2">
      <c r="D207" s="52"/>
    </row>
    <row r="208" spans="4:4" ht="15.75" customHeight="1" x14ac:dyDescent="0.2">
      <c r="D208" s="52"/>
    </row>
    <row r="209" spans="4:4" ht="15.75" customHeight="1" x14ac:dyDescent="0.2">
      <c r="D209" s="52"/>
    </row>
    <row r="210" spans="4:4" ht="15.75" customHeight="1" x14ac:dyDescent="0.2">
      <c r="D210" s="52"/>
    </row>
    <row r="211" spans="4:4" ht="15.75" customHeight="1" x14ac:dyDescent="0.2">
      <c r="D211" s="52"/>
    </row>
    <row r="212" spans="4:4" ht="15.75" customHeight="1" x14ac:dyDescent="0.2">
      <c r="D212" s="52"/>
    </row>
    <row r="213" spans="4:4" ht="15.75" customHeight="1" x14ac:dyDescent="0.2">
      <c r="D213" s="52"/>
    </row>
    <row r="214" spans="4:4" ht="15.75" customHeight="1" x14ac:dyDescent="0.2">
      <c r="D214" s="52"/>
    </row>
    <row r="215" spans="4:4" ht="15.75" customHeight="1" x14ac:dyDescent="0.2">
      <c r="D215" s="52"/>
    </row>
    <row r="216" spans="4:4" ht="15.75" customHeight="1" x14ac:dyDescent="0.2">
      <c r="D216" s="52"/>
    </row>
    <row r="217" spans="4:4" ht="15.75" customHeight="1" x14ac:dyDescent="0.2">
      <c r="D217" s="52"/>
    </row>
    <row r="218" spans="4:4" ht="15.75" customHeight="1" x14ac:dyDescent="0.2">
      <c r="D218" s="52"/>
    </row>
    <row r="219" spans="4:4" ht="15.75" customHeight="1" x14ac:dyDescent="0.2">
      <c r="D219" s="52"/>
    </row>
    <row r="220" spans="4:4" ht="15.75" customHeight="1" x14ac:dyDescent="0.2">
      <c r="D220" s="52"/>
    </row>
    <row r="221" spans="4:4" ht="15.75" customHeight="1" x14ac:dyDescent="0.2">
      <c r="D221" s="52"/>
    </row>
    <row r="222" spans="4:4" ht="15.75" customHeight="1" x14ac:dyDescent="0.2">
      <c r="D222" s="52"/>
    </row>
    <row r="223" spans="4:4" ht="15.75" customHeight="1" x14ac:dyDescent="0.2">
      <c r="D223" s="52"/>
    </row>
    <row r="224" spans="4:4" ht="15.75" customHeight="1" x14ac:dyDescent="0.2">
      <c r="D224" s="52"/>
    </row>
    <row r="225" spans="4:4" ht="15.75" customHeight="1" x14ac:dyDescent="0.2">
      <c r="D225" s="52"/>
    </row>
    <row r="226" spans="4:4" ht="15.75" customHeight="1" x14ac:dyDescent="0.2">
      <c r="D226" s="52"/>
    </row>
    <row r="227" spans="4:4" ht="15.75" customHeight="1" x14ac:dyDescent="0.2">
      <c r="D227" s="52"/>
    </row>
    <row r="228" spans="4:4" ht="15.75" customHeight="1" x14ac:dyDescent="0.2">
      <c r="D228" s="52"/>
    </row>
    <row r="229" spans="4:4" ht="15.75" customHeight="1" x14ac:dyDescent="0.2">
      <c r="D229" s="52"/>
    </row>
    <row r="230" spans="4:4" ht="15.75" customHeight="1" x14ac:dyDescent="0.2">
      <c r="D230" s="52"/>
    </row>
    <row r="231" spans="4:4" ht="15.75" customHeight="1" x14ac:dyDescent="0.2">
      <c r="D231" s="52"/>
    </row>
    <row r="232" spans="4:4" ht="15.75" customHeight="1" x14ac:dyDescent="0.2">
      <c r="D232" s="52"/>
    </row>
    <row r="233" spans="4:4" ht="15.75" customHeight="1" x14ac:dyDescent="0.2">
      <c r="D233" s="52"/>
    </row>
    <row r="234" spans="4:4" ht="15.75" customHeight="1" x14ac:dyDescent="0.2">
      <c r="D234" s="52"/>
    </row>
    <row r="235" spans="4:4" ht="15.75" customHeight="1" x14ac:dyDescent="0.2">
      <c r="D235" s="52"/>
    </row>
    <row r="236" spans="4:4" ht="15.75" customHeight="1" x14ac:dyDescent="0.2">
      <c r="D236" s="52"/>
    </row>
    <row r="237" spans="4:4" ht="15.75" customHeight="1" x14ac:dyDescent="0.2">
      <c r="D237" s="52"/>
    </row>
    <row r="238" spans="4:4" ht="15.75" customHeight="1" x14ac:dyDescent="0.2">
      <c r="D238" s="52"/>
    </row>
    <row r="239" spans="4:4" ht="15.75" customHeight="1" x14ac:dyDescent="0.2">
      <c r="D239" s="52"/>
    </row>
    <row r="240" spans="4:4" ht="15.75" customHeight="1" x14ac:dyDescent="0.2">
      <c r="D240" s="52"/>
    </row>
    <row r="241" spans="4:4" ht="15.75" customHeight="1" x14ac:dyDescent="0.2">
      <c r="D241" s="52"/>
    </row>
    <row r="242" spans="4:4" ht="15.75" customHeight="1" x14ac:dyDescent="0.2">
      <c r="D242" s="52"/>
    </row>
    <row r="243" spans="4:4" ht="15.75" customHeight="1" x14ac:dyDescent="0.2">
      <c r="D243" s="52"/>
    </row>
    <row r="244" spans="4:4" ht="15.75" customHeight="1" x14ac:dyDescent="0.2">
      <c r="D244" s="52"/>
    </row>
    <row r="245" spans="4:4" ht="15.75" customHeight="1" x14ac:dyDescent="0.2">
      <c r="D245" s="52"/>
    </row>
    <row r="246" spans="4:4" ht="15.75" customHeight="1" x14ac:dyDescent="0.2">
      <c r="D246" s="52"/>
    </row>
    <row r="247" spans="4:4" ht="15.75" customHeight="1" x14ac:dyDescent="0.2">
      <c r="D247" s="52"/>
    </row>
    <row r="248" spans="4:4" ht="15.75" customHeight="1" x14ac:dyDescent="0.2">
      <c r="D248" s="52"/>
    </row>
    <row r="249" spans="4:4" ht="15.75" customHeight="1" x14ac:dyDescent="0.2">
      <c r="D249" s="52"/>
    </row>
    <row r="250" spans="4:4" ht="15.75" customHeight="1" x14ac:dyDescent="0.2">
      <c r="D250" s="52"/>
    </row>
    <row r="251" spans="4:4" ht="15.75" customHeight="1" x14ac:dyDescent="0.2">
      <c r="D251" s="52"/>
    </row>
    <row r="252" spans="4:4" ht="15.75" customHeight="1" x14ac:dyDescent="0.2">
      <c r="D252" s="52"/>
    </row>
    <row r="253" spans="4:4" ht="15.75" customHeight="1" x14ac:dyDescent="0.2">
      <c r="D253" s="52"/>
    </row>
    <row r="254" spans="4:4" ht="15.75" customHeight="1" x14ac:dyDescent="0.2">
      <c r="D254" s="52"/>
    </row>
    <row r="255" spans="4:4" ht="15.75" customHeight="1" x14ac:dyDescent="0.15"/>
    <row r="256" spans="4:4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5:Y49 Z5:Z49 AA45:AC49 AD5:AD49 AE45:AG49 AH5:AH49 AI45:AS49 AT5:BG49 BH45:BQ49 BR5:CC49">
    <cfRule type="cellIs" dxfId="29" priority="1" operator="lessThan">
      <formula>54.5</formula>
    </cfRule>
  </conditionalFormatting>
  <conditionalFormatting sqref="Z5:Z44 AD5:AD44 AH5:BQ44 BS5:CB44">
    <cfRule type="containsText" dxfId="28" priority="2" operator="containsText" text="A">
      <formula>NOT(ISERROR(SEARCH(("A"),(Z5))))</formula>
    </cfRule>
  </conditionalFormatting>
  <conditionalFormatting sqref="BG50:BG53 BR50:CC53">
    <cfRule type="cellIs" dxfId="27" priority="3" operator="lessThan">
      <formula>54.5</formula>
    </cfRule>
  </conditionalFormatting>
  <conditionalFormatting sqref="BG51 BR51:CC51">
    <cfRule type="cellIs" dxfId="26" priority="4" operator="lessThan">
      <formula>54.5</formula>
    </cfRule>
  </conditionalFormatting>
  <conditionalFormatting sqref="BG52 BR52:CC52">
    <cfRule type="cellIs" dxfId="25" priority="5" operator="lessThan">
      <formula>54.5</formula>
    </cfRule>
  </conditionalFormatting>
  <conditionalFormatting sqref="BG53 BR53:CC53">
    <cfRule type="cellIs" dxfId="24" priority="6" operator="lessThan">
      <formula>54.5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14.3320312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1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2">
      <c r="A2" s="5"/>
      <c r="B2" s="5"/>
      <c r="C2" s="5"/>
      <c r="D2" s="52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1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53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54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/>
      <c r="N5" s="33">
        <f t="shared" ref="N5:N41" si="0">Z5</f>
        <v>21</v>
      </c>
      <c r="O5" s="33">
        <f>AD5</f>
        <v>30</v>
      </c>
      <c r="P5" s="33">
        <f>IF(AH5="",0.5*N5+0.5*O5,(SUM(N5,O5,AH5)-MIN(N5,O5))/2)</f>
        <v>65</v>
      </c>
      <c r="Q5" s="33">
        <f t="shared" ref="Q5:Q41" si="1">AT5</f>
        <v>69.666666666666671</v>
      </c>
      <c r="R5" s="33">
        <f t="shared" ref="R5:R41" si="2">BG5</f>
        <v>90.909090909090907</v>
      </c>
      <c r="S5" s="33">
        <f t="shared" ref="S5:S41" si="3">BR5</f>
        <v>65</v>
      </c>
      <c r="T5" s="33">
        <f t="shared" ref="T5:T41" si="4">CC5</f>
        <v>87.5</v>
      </c>
      <c r="U5" s="34">
        <f>AH5</f>
        <v>100</v>
      </c>
      <c r="V5" s="35">
        <f t="shared" ref="V5:V41" si="5">IF(P5&gt;=55,P5*0.5 + Q5*0.2 + R5*0.05 + S5*0.2 + T5*0.05, P5)</f>
        <v>68.353787878787884</v>
      </c>
      <c r="W5" s="33">
        <v>14</v>
      </c>
      <c r="X5" s="72">
        <v>7</v>
      </c>
      <c r="Y5" s="72">
        <v>0</v>
      </c>
      <c r="Z5" s="37">
        <f t="shared" ref="Z5:Z41" si="6">SUM(W5:Y5)</f>
        <v>21</v>
      </c>
      <c r="AA5" s="113">
        <v>30</v>
      </c>
      <c r="AB5" s="69">
        <v>0</v>
      </c>
      <c r="AC5" s="33"/>
      <c r="AD5" s="37">
        <f t="shared" ref="AD5:AD41" si="7">SUM(AA5:AB5)</f>
        <v>30</v>
      </c>
      <c r="AE5" s="36">
        <v>40</v>
      </c>
      <c r="AF5" s="36">
        <v>60</v>
      </c>
      <c r="AG5" s="36"/>
      <c r="AH5" s="37">
        <f>SUM(AE5:AF5)</f>
        <v>100</v>
      </c>
      <c r="AI5" s="114">
        <v>100</v>
      </c>
      <c r="AJ5" s="114">
        <v>100</v>
      </c>
      <c r="AK5" s="114">
        <v>100</v>
      </c>
      <c r="AL5" s="114">
        <v>50</v>
      </c>
      <c r="AM5" s="114">
        <v>60</v>
      </c>
      <c r="AN5" s="114">
        <v>17</v>
      </c>
      <c r="AO5" s="114">
        <v>100</v>
      </c>
      <c r="AP5" s="114">
        <v>100</v>
      </c>
      <c r="AQ5" s="114">
        <v>0</v>
      </c>
      <c r="AR5" s="38"/>
      <c r="AS5" s="38"/>
      <c r="AT5" s="37">
        <f t="shared" ref="AT5:AT41" si="8">AVERAGE(AI5:AQ5)</f>
        <v>69.666666666666671</v>
      </c>
      <c r="AU5" s="38">
        <v>100</v>
      </c>
      <c r="AV5" s="38">
        <v>100</v>
      </c>
      <c r="AW5" s="38">
        <v>100</v>
      </c>
      <c r="AX5" s="38">
        <v>0</v>
      </c>
      <c r="AY5" s="38">
        <v>100</v>
      </c>
      <c r="AZ5" s="38">
        <v>100</v>
      </c>
      <c r="BA5" s="38">
        <v>100</v>
      </c>
      <c r="BB5" s="38">
        <v>100</v>
      </c>
      <c r="BC5" s="38">
        <v>100</v>
      </c>
      <c r="BD5" s="38">
        <v>100</v>
      </c>
      <c r="BE5" s="38"/>
      <c r="BF5" s="38">
        <v>100</v>
      </c>
      <c r="BG5" s="37">
        <f t="shared" ref="BG5:BG41" si="9">AVERAGE(AU5:BD5,BF5)</f>
        <v>90.909090909090907</v>
      </c>
      <c r="BH5" s="40">
        <v>70</v>
      </c>
      <c r="BI5" s="112">
        <v>65</v>
      </c>
      <c r="BJ5" s="112">
        <v>100</v>
      </c>
      <c r="BK5" s="112">
        <v>95</v>
      </c>
      <c r="BL5" s="112">
        <v>45</v>
      </c>
      <c r="BM5" s="112">
        <v>40</v>
      </c>
      <c r="BN5" s="112">
        <v>95</v>
      </c>
      <c r="BO5" s="76">
        <v>0</v>
      </c>
      <c r="BP5" s="112">
        <v>55</v>
      </c>
      <c r="BQ5" s="112">
        <v>85</v>
      </c>
      <c r="BR5" s="37">
        <f t="shared" ref="BR5:BR41" si="10">AVERAGE(BH5:BQ5)</f>
        <v>65</v>
      </c>
      <c r="BS5" s="42">
        <v>100</v>
      </c>
      <c r="BT5" s="42">
        <v>100</v>
      </c>
      <c r="BU5" s="42">
        <v>100</v>
      </c>
      <c r="BV5" s="38">
        <v>100</v>
      </c>
      <c r="BW5" s="38">
        <v>100</v>
      </c>
      <c r="BX5" s="38">
        <v>100</v>
      </c>
      <c r="BY5" s="38">
        <v>100</v>
      </c>
      <c r="BZ5" s="38">
        <v>0</v>
      </c>
      <c r="CA5" s="38"/>
      <c r="CB5" s="38"/>
      <c r="CC5" s="37">
        <f t="shared" ref="CC5:CC41" si="11">AVERAGE(BS5:CB5)</f>
        <v>87.5</v>
      </c>
    </row>
    <row r="6" spans="1:81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>
        <v>162</v>
      </c>
      <c r="N6" s="33">
        <f t="shared" si="0"/>
        <v>100</v>
      </c>
      <c r="O6" s="33">
        <f>AD6</f>
        <v>100</v>
      </c>
      <c r="P6" s="33">
        <f t="shared" ref="P6:P41" si="12">ROUND(SUM(N6:O6)/2,1)</f>
        <v>100</v>
      </c>
      <c r="Q6" s="33">
        <f t="shared" si="1"/>
        <v>98.888888888888886</v>
      </c>
      <c r="R6" s="33">
        <f t="shared" si="2"/>
        <v>100</v>
      </c>
      <c r="S6" s="33">
        <f t="shared" si="3"/>
        <v>98</v>
      </c>
      <c r="T6" s="33">
        <f t="shared" si="4"/>
        <v>100</v>
      </c>
      <c r="U6" s="34"/>
      <c r="V6" s="35">
        <f t="shared" si="5"/>
        <v>99.377777777777766</v>
      </c>
      <c r="W6" s="33">
        <v>20</v>
      </c>
      <c r="X6" s="72">
        <v>20</v>
      </c>
      <c r="Y6" s="72">
        <v>60</v>
      </c>
      <c r="Z6" s="37">
        <f t="shared" si="6"/>
        <v>100</v>
      </c>
      <c r="AA6" s="69">
        <v>30</v>
      </c>
      <c r="AB6" s="69">
        <v>70</v>
      </c>
      <c r="AC6" s="33"/>
      <c r="AD6" s="37">
        <f t="shared" si="7"/>
        <v>100</v>
      </c>
      <c r="AE6" s="36"/>
      <c r="AF6" s="36"/>
      <c r="AG6" s="36"/>
      <c r="AH6" s="37"/>
      <c r="AI6" s="114">
        <v>100</v>
      </c>
      <c r="AJ6" s="114">
        <v>100</v>
      </c>
      <c r="AK6" s="114">
        <v>100</v>
      </c>
      <c r="AL6" s="114">
        <v>100</v>
      </c>
      <c r="AM6" s="114">
        <v>95</v>
      </c>
      <c r="AN6" s="114">
        <v>95</v>
      </c>
      <c r="AO6" s="114">
        <v>100</v>
      </c>
      <c r="AP6" s="114">
        <v>100</v>
      </c>
      <c r="AQ6" s="114">
        <v>100</v>
      </c>
      <c r="AR6" s="38"/>
      <c r="AS6" s="38"/>
      <c r="AT6" s="37">
        <f t="shared" si="8"/>
        <v>98.888888888888886</v>
      </c>
      <c r="AU6" s="38">
        <v>100</v>
      </c>
      <c r="AV6" s="38">
        <v>100</v>
      </c>
      <c r="AW6" s="38">
        <v>100</v>
      </c>
      <c r="AX6" s="38">
        <v>100</v>
      </c>
      <c r="AY6" s="38">
        <v>100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>
        <v>100</v>
      </c>
      <c r="BG6" s="37">
        <f t="shared" si="9"/>
        <v>100</v>
      </c>
      <c r="BH6" s="41">
        <v>95</v>
      </c>
      <c r="BI6" s="112">
        <v>100</v>
      </c>
      <c r="BJ6" s="112">
        <v>100</v>
      </c>
      <c r="BK6" s="112">
        <v>100</v>
      </c>
      <c r="BL6" s="112">
        <v>100</v>
      </c>
      <c r="BM6" s="112">
        <v>90</v>
      </c>
      <c r="BN6" s="112">
        <v>100</v>
      </c>
      <c r="BO6" s="112">
        <v>95</v>
      </c>
      <c r="BP6" s="112">
        <v>100</v>
      </c>
      <c r="BQ6" s="112">
        <v>100</v>
      </c>
      <c r="BR6" s="37">
        <f t="shared" si="10"/>
        <v>98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100</v>
      </c>
      <c r="BY6" s="38">
        <v>100</v>
      </c>
      <c r="BZ6" s="38">
        <v>100</v>
      </c>
      <c r="CA6" s="38"/>
      <c r="CB6" s="38"/>
      <c r="CC6" s="37">
        <f t="shared" si="11"/>
        <v>100</v>
      </c>
    </row>
    <row r="7" spans="1:81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1</v>
      </c>
      <c r="L7" s="44" t="s">
        <v>9</v>
      </c>
      <c r="M7" s="44">
        <v>101</v>
      </c>
      <c r="N7" s="33">
        <f t="shared" si="0"/>
        <v>98</v>
      </c>
      <c r="O7" s="33">
        <f>AD7</f>
        <v>95</v>
      </c>
      <c r="P7" s="33">
        <f t="shared" si="12"/>
        <v>96.5</v>
      </c>
      <c r="Q7" s="33">
        <f t="shared" si="1"/>
        <v>100</v>
      </c>
      <c r="R7" s="33">
        <f t="shared" si="2"/>
        <v>100</v>
      </c>
      <c r="S7" s="33">
        <f t="shared" si="3"/>
        <v>97.5</v>
      </c>
      <c r="T7" s="33">
        <f t="shared" si="4"/>
        <v>100</v>
      </c>
      <c r="U7" s="34"/>
      <c r="V7" s="35">
        <f t="shared" si="5"/>
        <v>97.75</v>
      </c>
      <c r="W7" s="33">
        <v>18</v>
      </c>
      <c r="X7" s="72">
        <v>20</v>
      </c>
      <c r="Y7" s="72">
        <v>60</v>
      </c>
      <c r="Z7" s="37">
        <f t="shared" si="6"/>
        <v>98</v>
      </c>
      <c r="AA7" s="69">
        <v>30</v>
      </c>
      <c r="AB7" s="69">
        <v>65</v>
      </c>
      <c r="AC7" s="33"/>
      <c r="AD7" s="37">
        <f t="shared" si="7"/>
        <v>95</v>
      </c>
      <c r="AE7" s="36"/>
      <c r="AF7" s="36"/>
      <c r="AG7" s="36"/>
      <c r="AH7" s="37"/>
      <c r="AI7" s="114">
        <v>100</v>
      </c>
      <c r="AJ7" s="114">
        <v>100</v>
      </c>
      <c r="AK7" s="114">
        <v>100</v>
      </c>
      <c r="AL7" s="114">
        <v>100</v>
      </c>
      <c r="AM7" s="114">
        <v>100</v>
      </c>
      <c r="AN7" s="114">
        <v>100</v>
      </c>
      <c r="AO7" s="114">
        <v>100</v>
      </c>
      <c r="AP7" s="114">
        <v>100</v>
      </c>
      <c r="AQ7" s="114">
        <v>100</v>
      </c>
      <c r="AR7" s="38"/>
      <c r="AS7" s="38"/>
      <c r="AT7" s="37">
        <f t="shared" si="8"/>
        <v>100</v>
      </c>
      <c r="AU7" s="38">
        <v>100</v>
      </c>
      <c r="AV7" s="38">
        <v>100</v>
      </c>
      <c r="AW7" s="38">
        <v>100</v>
      </c>
      <c r="AX7" s="38">
        <v>100</v>
      </c>
      <c r="AY7" s="38">
        <v>100</v>
      </c>
      <c r="AZ7" s="38">
        <v>100</v>
      </c>
      <c r="BA7" s="38">
        <v>100</v>
      </c>
      <c r="BB7" s="38">
        <v>100</v>
      </c>
      <c r="BC7" s="38">
        <v>100</v>
      </c>
      <c r="BD7" s="38">
        <v>100</v>
      </c>
      <c r="BE7" s="38"/>
      <c r="BF7" s="38">
        <v>100</v>
      </c>
      <c r="BG7" s="37">
        <f t="shared" si="9"/>
        <v>100</v>
      </c>
      <c r="BH7" s="41">
        <v>100</v>
      </c>
      <c r="BI7" s="112">
        <v>100</v>
      </c>
      <c r="BJ7" s="112">
        <v>100</v>
      </c>
      <c r="BK7" s="112">
        <v>100</v>
      </c>
      <c r="BL7" s="112">
        <v>100</v>
      </c>
      <c r="BM7" s="112">
        <v>90</v>
      </c>
      <c r="BN7" s="112">
        <v>95</v>
      </c>
      <c r="BO7" s="112">
        <v>100</v>
      </c>
      <c r="BP7" s="112">
        <v>95</v>
      </c>
      <c r="BQ7" s="112">
        <v>95</v>
      </c>
      <c r="BR7" s="37">
        <f t="shared" si="10"/>
        <v>97.5</v>
      </c>
      <c r="BS7" s="42">
        <v>100</v>
      </c>
      <c r="BT7" s="42">
        <v>100</v>
      </c>
      <c r="BU7" s="42">
        <v>100</v>
      </c>
      <c r="BV7" s="38">
        <v>100</v>
      </c>
      <c r="BW7" s="38">
        <v>100</v>
      </c>
      <c r="BX7" s="38">
        <v>100</v>
      </c>
      <c r="BY7" s="38">
        <v>100</v>
      </c>
      <c r="BZ7" s="38">
        <v>100</v>
      </c>
      <c r="CA7" s="38"/>
      <c r="CB7" s="38"/>
      <c r="CC7" s="37">
        <f t="shared" si="11"/>
        <v>100</v>
      </c>
    </row>
    <row r="8" spans="1:81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>
        <v>80</v>
      </c>
      <c r="N8" s="33">
        <f t="shared" si="0"/>
        <v>87</v>
      </c>
      <c r="O8" s="33">
        <v>100</v>
      </c>
      <c r="P8" s="33">
        <f t="shared" si="12"/>
        <v>93.5</v>
      </c>
      <c r="Q8" s="33">
        <f t="shared" si="1"/>
        <v>55.222222222222221</v>
      </c>
      <c r="R8" s="33">
        <f t="shared" si="2"/>
        <v>90.909090909090907</v>
      </c>
      <c r="S8" s="33">
        <f t="shared" si="3"/>
        <v>95.5</v>
      </c>
      <c r="T8" s="33">
        <f t="shared" si="4"/>
        <v>75</v>
      </c>
      <c r="U8" s="34"/>
      <c r="V8" s="35">
        <f t="shared" si="5"/>
        <v>85.189898989898992</v>
      </c>
      <c r="W8" s="33">
        <v>20</v>
      </c>
      <c r="X8" s="72">
        <v>19</v>
      </c>
      <c r="Y8" s="72">
        <v>48</v>
      </c>
      <c r="Z8" s="37">
        <f t="shared" si="6"/>
        <v>87</v>
      </c>
      <c r="AA8" s="56"/>
      <c r="AB8" s="56"/>
      <c r="AC8" s="33"/>
      <c r="AD8" s="37">
        <f t="shared" si="7"/>
        <v>0</v>
      </c>
      <c r="AE8" s="36"/>
      <c r="AF8" s="36"/>
      <c r="AG8" s="36"/>
      <c r="AH8" s="37"/>
      <c r="AI8" s="114">
        <v>50</v>
      </c>
      <c r="AJ8" s="114">
        <v>100</v>
      </c>
      <c r="AK8" s="114">
        <v>0</v>
      </c>
      <c r="AL8" s="114">
        <v>50</v>
      </c>
      <c r="AM8" s="114">
        <v>80</v>
      </c>
      <c r="AN8" s="114">
        <v>17</v>
      </c>
      <c r="AO8" s="114">
        <v>100</v>
      </c>
      <c r="AP8" s="114">
        <v>100</v>
      </c>
      <c r="AQ8" s="114">
        <v>0</v>
      </c>
      <c r="AR8" s="38"/>
      <c r="AS8" s="38"/>
      <c r="AT8" s="37">
        <f t="shared" si="8"/>
        <v>55.222222222222221</v>
      </c>
      <c r="AU8" s="38">
        <v>100</v>
      </c>
      <c r="AV8" s="38">
        <v>100</v>
      </c>
      <c r="AW8" s="38">
        <v>100</v>
      </c>
      <c r="AX8" s="38">
        <v>0</v>
      </c>
      <c r="AY8" s="38">
        <v>100</v>
      </c>
      <c r="AZ8" s="38">
        <v>100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8">
        <v>100</v>
      </c>
      <c r="BG8" s="37">
        <f t="shared" si="9"/>
        <v>90.909090909090907</v>
      </c>
      <c r="BH8" s="41">
        <v>90</v>
      </c>
      <c r="BI8" s="112">
        <v>95</v>
      </c>
      <c r="BJ8" s="112">
        <v>90</v>
      </c>
      <c r="BK8" s="112">
        <v>95</v>
      </c>
      <c r="BL8" s="112">
        <v>90</v>
      </c>
      <c r="BM8" s="112">
        <v>100</v>
      </c>
      <c r="BN8" s="112">
        <v>100</v>
      </c>
      <c r="BO8" s="112">
        <v>100</v>
      </c>
      <c r="BP8" s="112">
        <v>95</v>
      </c>
      <c r="BQ8" s="112">
        <v>100</v>
      </c>
      <c r="BR8" s="37">
        <f t="shared" si="10"/>
        <v>95.5</v>
      </c>
      <c r="BS8" s="42">
        <v>0</v>
      </c>
      <c r="BT8" s="42">
        <v>100</v>
      </c>
      <c r="BU8" s="42">
        <v>0</v>
      </c>
      <c r="BV8" s="38">
        <v>100</v>
      </c>
      <c r="BW8" s="38">
        <v>100</v>
      </c>
      <c r="BX8" s="38">
        <v>100</v>
      </c>
      <c r="BY8" s="38">
        <v>100</v>
      </c>
      <c r="BZ8" s="38">
        <v>100</v>
      </c>
      <c r="CA8" s="38"/>
      <c r="CB8" s="38"/>
      <c r="CC8" s="37">
        <f t="shared" si="11"/>
        <v>75</v>
      </c>
    </row>
    <row r="9" spans="1:81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1</v>
      </c>
      <c r="L9" s="44" t="s">
        <v>9</v>
      </c>
      <c r="M9" s="44">
        <v>390</v>
      </c>
      <c r="N9" s="33">
        <f t="shared" si="0"/>
        <v>84</v>
      </c>
      <c r="O9" s="33">
        <f t="shared" ref="O9:O35" si="13">AD9</f>
        <v>56</v>
      </c>
      <c r="P9" s="33">
        <f t="shared" si="12"/>
        <v>70</v>
      </c>
      <c r="Q9" s="33">
        <f t="shared" si="1"/>
        <v>95.888888888888886</v>
      </c>
      <c r="R9" s="33">
        <f t="shared" si="2"/>
        <v>100</v>
      </c>
      <c r="S9" s="33">
        <f t="shared" si="3"/>
        <v>76</v>
      </c>
      <c r="T9" s="33">
        <f t="shared" si="4"/>
        <v>87.5</v>
      </c>
      <c r="U9" s="34"/>
      <c r="V9" s="35">
        <f t="shared" si="5"/>
        <v>78.75277777777778</v>
      </c>
      <c r="W9" s="33">
        <v>20</v>
      </c>
      <c r="X9" s="72">
        <v>16</v>
      </c>
      <c r="Y9" s="72">
        <v>48</v>
      </c>
      <c r="Z9" s="37">
        <f t="shared" si="6"/>
        <v>84</v>
      </c>
      <c r="AA9" s="69">
        <v>26</v>
      </c>
      <c r="AB9" s="69">
        <v>30</v>
      </c>
      <c r="AC9" s="33"/>
      <c r="AD9" s="37">
        <f t="shared" si="7"/>
        <v>56</v>
      </c>
      <c r="AE9" s="36"/>
      <c r="AF9" s="36"/>
      <c r="AG9" s="36"/>
      <c r="AH9" s="37"/>
      <c r="AI9" s="114">
        <v>100</v>
      </c>
      <c r="AJ9" s="114">
        <v>100</v>
      </c>
      <c r="AK9" s="114">
        <v>100</v>
      </c>
      <c r="AL9" s="114">
        <v>100</v>
      </c>
      <c r="AM9" s="114">
        <v>80</v>
      </c>
      <c r="AN9" s="114">
        <v>83</v>
      </c>
      <c r="AO9" s="114">
        <v>100</v>
      </c>
      <c r="AP9" s="114">
        <v>100</v>
      </c>
      <c r="AQ9" s="114">
        <v>100</v>
      </c>
      <c r="AR9" s="38"/>
      <c r="AS9" s="38"/>
      <c r="AT9" s="37">
        <f t="shared" si="8"/>
        <v>95.888888888888886</v>
      </c>
      <c r="AU9" s="38">
        <v>100</v>
      </c>
      <c r="AV9" s="38">
        <v>100</v>
      </c>
      <c r="AW9" s="38">
        <v>100</v>
      </c>
      <c r="AX9" s="38">
        <v>100</v>
      </c>
      <c r="AY9" s="38">
        <v>100</v>
      </c>
      <c r="AZ9" s="38">
        <v>100</v>
      </c>
      <c r="BA9" s="38">
        <v>100</v>
      </c>
      <c r="BB9" s="38">
        <v>100</v>
      </c>
      <c r="BC9" s="38">
        <v>100</v>
      </c>
      <c r="BD9" s="38">
        <v>100</v>
      </c>
      <c r="BE9" s="38"/>
      <c r="BF9" s="38">
        <v>100</v>
      </c>
      <c r="BG9" s="37">
        <f t="shared" si="9"/>
        <v>100</v>
      </c>
      <c r="BH9" s="41">
        <v>100</v>
      </c>
      <c r="BI9" s="112">
        <v>95</v>
      </c>
      <c r="BJ9" s="112">
        <v>90</v>
      </c>
      <c r="BK9" s="112">
        <v>90</v>
      </c>
      <c r="BL9" s="112">
        <v>100</v>
      </c>
      <c r="BM9" s="112">
        <v>90</v>
      </c>
      <c r="BN9" s="112">
        <v>95</v>
      </c>
      <c r="BO9" s="76">
        <v>0</v>
      </c>
      <c r="BP9" s="112">
        <v>100</v>
      </c>
      <c r="BQ9" s="76">
        <v>0</v>
      </c>
      <c r="BR9" s="37">
        <f t="shared" si="10"/>
        <v>76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100</v>
      </c>
      <c r="BY9" s="38">
        <v>100</v>
      </c>
      <c r="BZ9" s="38">
        <v>0</v>
      </c>
      <c r="CA9" s="38"/>
      <c r="CB9" s="38"/>
      <c r="CC9" s="37">
        <f t="shared" si="11"/>
        <v>87.5</v>
      </c>
    </row>
    <row r="10" spans="1:81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1</v>
      </c>
      <c r="L10" s="44" t="s">
        <v>9</v>
      </c>
      <c r="M10" s="44">
        <v>286</v>
      </c>
      <c r="N10" s="33">
        <f t="shared" si="0"/>
        <v>100</v>
      </c>
      <c r="O10" s="33">
        <f t="shared" si="13"/>
        <v>65</v>
      </c>
      <c r="P10" s="33">
        <f t="shared" si="12"/>
        <v>82.5</v>
      </c>
      <c r="Q10" s="33">
        <f t="shared" si="1"/>
        <v>71.888888888888886</v>
      </c>
      <c r="R10" s="33">
        <f t="shared" si="2"/>
        <v>63.636363636363633</v>
      </c>
      <c r="S10" s="33">
        <f t="shared" si="3"/>
        <v>78</v>
      </c>
      <c r="T10" s="33">
        <f t="shared" si="4"/>
        <v>60.375</v>
      </c>
      <c r="U10" s="34"/>
      <c r="V10" s="35">
        <f t="shared" si="5"/>
        <v>77.428345959595958</v>
      </c>
      <c r="W10" s="33">
        <v>20</v>
      </c>
      <c r="X10" s="72">
        <v>20</v>
      </c>
      <c r="Y10" s="72">
        <v>60</v>
      </c>
      <c r="Z10" s="37">
        <f t="shared" si="6"/>
        <v>100</v>
      </c>
      <c r="AA10" s="69">
        <v>30</v>
      </c>
      <c r="AB10" s="69">
        <v>35</v>
      </c>
      <c r="AC10" s="33"/>
      <c r="AD10" s="37">
        <f t="shared" si="7"/>
        <v>65</v>
      </c>
      <c r="AE10" s="36"/>
      <c r="AF10" s="36"/>
      <c r="AG10" s="36"/>
      <c r="AH10" s="37"/>
      <c r="AI10" s="114">
        <v>100</v>
      </c>
      <c r="AJ10" s="114">
        <v>100</v>
      </c>
      <c r="AK10" s="114">
        <v>100</v>
      </c>
      <c r="AL10" s="114">
        <v>100</v>
      </c>
      <c r="AM10" s="114">
        <v>80</v>
      </c>
      <c r="AN10" s="114">
        <v>67</v>
      </c>
      <c r="AO10" s="114">
        <v>100</v>
      </c>
      <c r="AP10" s="114">
        <v>0</v>
      </c>
      <c r="AQ10" s="114">
        <v>0</v>
      </c>
      <c r="AR10" s="38"/>
      <c r="AS10" s="38"/>
      <c r="AT10" s="37">
        <f t="shared" si="8"/>
        <v>71.888888888888886</v>
      </c>
      <c r="AU10" s="38">
        <v>0</v>
      </c>
      <c r="AV10" s="38">
        <v>100</v>
      </c>
      <c r="AW10" s="38">
        <v>100</v>
      </c>
      <c r="AX10" s="38">
        <v>100</v>
      </c>
      <c r="AY10" s="38">
        <v>100</v>
      </c>
      <c r="AZ10" s="38">
        <v>0</v>
      </c>
      <c r="BA10" s="38">
        <v>0</v>
      </c>
      <c r="BB10" s="38">
        <v>100</v>
      </c>
      <c r="BC10" s="38">
        <v>0</v>
      </c>
      <c r="BD10" s="38">
        <v>100</v>
      </c>
      <c r="BE10" s="38"/>
      <c r="BF10" s="38">
        <v>100</v>
      </c>
      <c r="BG10" s="37">
        <f t="shared" si="9"/>
        <v>63.636363636363633</v>
      </c>
      <c r="BH10" s="41">
        <v>95</v>
      </c>
      <c r="BI10" s="112">
        <v>95</v>
      </c>
      <c r="BJ10" s="112">
        <v>100</v>
      </c>
      <c r="BK10" s="112">
        <v>100</v>
      </c>
      <c r="BL10" s="112">
        <v>100</v>
      </c>
      <c r="BM10" s="112">
        <v>100</v>
      </c>
      <c r="BN10" s="112">
        <v>90</v>
      </c>
      <c r="BO10" s="112">
        <v>50</v>
      </c>
      <c r="BP10" s="76">
        <v>0</v>
      </c>
      <c r="BQ10" s="112">
        <v>50</v>
      </c>
      <c r="BR10" s="37">
        <f t="shared" si="10"/>
        <v>78</v>
      </c>
      <c r="BS10" s="42">
        <v>100</v>
      </c>
      <c r="BT10" s="42">
        <v>100</v>
      </c>
      <c r="BU10" s="42">
        <v>100</v>
      </c>
      <c r="BV10" s="38">
        <v>100</v>
      </c>
      <c r="BW10" s="38">
        <v>83</v>
      </c>
      <c r="BX10" s="38">
        <v>0</v>
      </c>
      <c r="BY10" s="38">
        <v>0</v>
      </c>
      <c r="BZ10" s="38">
        <v>0</v>
      </c>
      <c r="CA10" s="38"/>
      <c r="CB10" s="38"/>
      <c r="CC10" s="37">
        <f t="shared" si="11"/>
        <v>60.375</v>
      </c>
    </row>
    <row r="11" spans="1:81" ht="15.75" customHeight="1" x14ac:dyDescent="0.2">
      <c r="A11" s="4" t="s">
        <v>9</v>
      </c>
      <c r="B11" s="29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1</v>
      </c>
      <c r="L11" s="44" t="s">
        <v>9</v>
      </c>
      <c r="M11" s="44">
        <v>33</v>
      </c>
      <c r="N11" s="33">
        <f t="shared" si="0"/>
        <v>0</v>
      </c>
      <c r="O11" s="33">
        <f t="shared" si="13"/>
        <v>0</v>
      </c>
      <c r="P11" s="33">
        <f t="shared" si="12"/>
        <v>0</v>
      </c>
      <c r="Q11" s="33">
        <f t="shared" si="1"/>
        <v>55.555555555555557</v>
      </c>
      <c r="R11" s="33">
        <f t="shared" si="2"/>
        <v>27.272727272727273</v>
      </c>
      <c r="S11" s="33">
        <f t="shared" si="3"/>
        <v>56.5</v>
      </c>
      <c r="T11" s="33">
        <f t="shared" si="4"/>
        <v>33.375</v>
      </c>
      <c r="U11" s="34"/>
      <c r="V11" s="35">
        <f t="shared" si="5"/>
        <v>0</v>
      </c>
      <c r="W11" s="33">
        <v>0</v>
      </c>
      <c r="X11" s="72">
        <v>0</v>
      </c>
      <c r="Y11" s="72">
        <v>0</v>
      </c>
      <c r="Z11" s="37">
        <f t="shared" si="6"/>
        <v>0</v>
      </c>
      <c r="AA11" s="69">
        <v>0</v>
      </c>
      <c r="AB11" s="69">
        <v>0</v>
      </c>
      <c r="AC11" s="33"/>
      <c r="AD11" s="37">
        <f t="shared" si="7"/>
        <v>0</v>
      </c>
      <c r="AE11" s="36"/>
      <c r="AF11" s="36"/>
      <c r="AG11" s="36"/>
      <c r="AH11" s="37"/>
      <c r="AI11" s="114">
        <v>100</v>
      </c>
      <c r="AJ11" s="114">
        <v>0</v>
      </c>
      <c r="AK11" s="114">
        <v>100</v>
      </c>
      <c r="AL11" s="114">
        <v>100</v>
      </c>
      <c r="AM11" s="114">
        <v>100</v>
      </c>
      <c r="AN11" s="114">
        <v>100</v>
      </c>
      <c r="AO11" s="114">
        <v>0</v>
      </c>
      <c r="AP11" s="114">
        <v>0</v>
      </c>
      <c r="AQ11" s="114">
        <v>0</v>
      </c>
      <c r="AR11" s="38"/>
      <c r="AS11" s="38"/>
      <c r="AT11" s="37">
        <f t="shared" si="8"/>
        <v>55.555555555555557</v>
      </c>
      <c r="AU11" s="38">
        <v>100</v>
      </c>
      <c r="AV11" s="38">
        <v>100</v>
      </c>
      <c r="AW11" s="38">
        <v>0</v>
      </c>
      <c r="AX11" s="38">
        <v>0</v>
      </c>
      <c r="AY11" s="38">
        <v>100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/>
      <c r="BF11" s="38">
        <v>0</v>
      </c>
      <c r="BG11" s="37">
        <f t="shared" si="9"/>
        <v>27.272727272727273</v>
      </c>
      <c r="BH11" s="41">
        <v>80</v>
      </c>
      <c r="BI11" s="112">
        <v>95</v>
      </c>
      <c r="BJ11" s="112">
        <v>100</v>
      </c>
      <c r="BK11" s="112">
        <v>100</v>
      </c>
      <c r="BL11" s="112">
        <v>90</v>
      </c>
      <c r="BM11" s="112">
        <v>100</v>
      </c>
      <c r="BN11" s="76">
        <v>0</v>
      </c>
      <c r="BO11" s="76">
        <v>0</v>
      </c>
      <c r="BP11" s="76">
        <v>0</v>
      </c>
      <c r="BQ11" s="76">
        <v>0</v>
      </c>
      <c r="BR11" s="37">
        <f t="shared" si="10"/>
        <v>56.5</v>
      </c>
      <c r="BS11" s="42">
        <v>0</v>
      </c>
      <c r="BT11" s="42">
        <v>100</v>
      </c>
      <c r="BU11" s="42">
        <v>100</v>
      </c>
      <c r="BV11" s="38">
        <v>67</v>
      </c>
      <c r="BW11" s="38">
        <v>0</v>
      </c>
      <c r="BX11" s="38">
        <v>0</v>
      </c>
      <c r="BY11" s="38">
        <v>0</v>
      </c>
      <c r="BZ11" s="38">
        <v>0</v>
      </c>
      <c r="CA11" s="38"/>
      <c r="CB11" s="38"/>
      <c r="CC11" s="37">
        <f t="shared" si="11"/>
        <v>33.375</v>
      </c>
    </row>
    <row r="12" spans="1:81" ht="15.75" customHeight="1" x14ac:dyDescent="0.2">
      <c r="A12" s="4" t="s">
        <v>9</v>
      </c>
      <c r="B12" s="29" t="s">
        <v>9</v>
      </c>
      <c r="C12" s="30"/>
      <c r="D12" s="58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1</v>
      </c>
      <c r="L12" s="44" t="s">
        <v>9</v>
      </c>
      <c r="M12" s="44">
        <v>205</v>
      </c>
      <c r="N12" s="33">
        <f t="shared" si="0"/>
        <v>98</v>
      </c>
      <c r="O12" s="33">
        <f t="shared" si="13"/>
        <v>100</v>
      </c>
      <c r="P12" s="33">
        <f t="shared" si="12"/>
        <v>99</v>
      </c>
      <c r="Q12" s="33">
        <f t="shared" si="1"/>
        <v>98.111111111111114</v>
      </c>
      <c r="R12" s="33">
        <f t="shared" si="2"/>
        <v>100</v>
      </c>
      <c r="S12" s="33">
        <f t="shared" si="3"/>
        <v>97</v>
      </c>
      <c r="T12" s="33">
        <f t="shared" si="4"/>
        <v>100</v>
      </c>
      <c r="U12" s="34"/>
      <c r="V12" s="35">
        <f t="shared" si="5"/>
        <v>98.522222222222226</v>
      </c>
      <c r="W12" s="33">
        <v>18</v>
      </c>
      <c r="X12" s="72">
        <v>20</v>
      </c>
      <c r="Y12" s="72">
        <v>60</v>
      </c>
      <c r="Z12" s="37">
        <f t="shared" si="6"/>
        <v>98</v>
      </c>
      <c r="AA12" s="69">
        <v>30</v>
      </c>
      <c r="AB12" s="69">
        <v>70</v>
      </c>
      <c r="AC12" s="33"/>
      <c r="AD12" s="37">
        <f t="shared" si="7"/>
        <v>100</v>
      </c>
      <c r="AE12" s="36"/>
      <c r="AF12" s="36"/>
      <c r="AG12" s="36"/>
      <c r="AH12" s="37"/>
      <c r="AI12" s="114">
        <v>100</v>
      </c>
      <c r="AJ12" s="114">
        <v>100</v>
      </c>
      <c r="AK12" s="114">
        <v>100</v>
      </c>
      <c r="AL12" s="114">
        <v>100</v>
      </c>
      <c r="AM12" s="114">
        <v>100</v>
      </c>
      <c r="AN12" s="114">
        <v>83</v>
      </c>
      <c r="AO12" s="114">
        <v>100</v>
      </c>
      <c r="AP12" s="114">
        <v>100</v>
      </c>
      <c r="AQ12" s="114">
        <v>100</v>
      </c>
      <c r="AR12" s="38"/>
      <c r="AS12" s="38"/>
      <c r="AT12" s="37">
        <f t="shared" si="8"/>
        <v>98.111111111111114</v>
      </c>
      <c r="AU12" s="38">
        <v>100</v>
      </c>
      <c r="AV12" s="38">
        <v>100</v>
      </c>
      <c r="AW12" s="38">
        <v>100</v>
      </c>
      <c r="AX12" s="38">
        <v>100</v>
      </c>
      <c r="AY12" s="38">
        <v>100</v>
      </c>
      <c r="AZ12" s="38">
        <v>100</v>
      </c>
      <c r="BA12" s="38">
        <v>100</v>
      </c>
      <c r="BB12" s="38">
        <v>100</v>
      </c>
      <c r="BC12" s="38">
        <v>100</v>
      </c>
      <c r="BD12" s="38">
        <v>100</v>
      </c>
      <c r="BE12" s="38"/>
      <c r="BF12" s="38">
        <v>100</v>
      </c>
      <c r="BG12" s="37">
        <f t="shared" si="9"/>
        <v>100</v>
      </c>
      <c r="BH12" s="41">
        <v>95</v>
      </c>
      <c r="BI12" s="112">
        <v>100</v>
      </c>
      <c r="BJ12" s="112">
        <v>100</v>
      </c>
      <c r="BK12" s="112">
        <v>100</v>
      </c>
      <c r="BL12" s="112">
        <v>100</v>
      </c>
      <c r="BM12" s="112">
        <v>100</v>
      </c>
      <c r="BN12" s="112">
        <v>100</v>
      </c>
      <c r="BO12" s="112">
        <v>80</v>
      </c>
      <c r="BP12" s="112">
        <v>95</v>
      </c>
      <c r="BQ12" s="112">
        <v>100</v>
      </c>
      <c r="BR12" s="37">
        <f t="shared" si="10"/>
        <v>97</v>
      </c>
      <c r="BS12" s="42">
        <v>100</v>
      </c>
      <c r="BT12" s="42">
        <v>100</v>
      </c>
      <c r="BU12" s="42">
        <v>100</v>
      </c>
      <c r="BV12" s="38">
        <v>100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1"/>
        <v>100</v>
      </c>
    </row>
    <row r="13" spans="1:81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1</v>
      </c>
      <c r="L13" s="44" t="s">
        <v>9</v>
      </c>
      <c r="M13" s="44">
        <v>42</v>
      </c>
      <c r="N13" s="33">
        <f t="shared" si="0"/>
        <v>100</v>
      </c>
      <c r="O13" s="33">
        <f t="shared" si="13"/>
        <v>70</v>
      </c>
      <c r="P13" s="33">
        <f t="shared" si="12"/>
        <v>85</v>
      </c>
      <c r="Q13" s="33">
        <f t="shared" si="1"/>
        <v>84.444444444444443</v>
      </c>
      <c r="R13" s="33">
        <f t="shared" si="2"/>
        <v>100</v>
      </c>
      <c r="S13" s="33">
        <f t="shared" si="3"/>
        <v>95</v>
      </c>
      <c r="T13" s="33">
        <f t="shared" si="4"/>
        <v>100</v>
      </c>
      <c r="U13" s="34"/>
      <c r="V13" s="35">
        <f t="shared" si="5"/>
        <v>88.388888888888886</v>
      </c>
      <c r="W13" s="33">
        <v>20</v>
      </c>
      <c r="X13" s="72">
        <v>20</v>
      </c>
      <c r="Y13" s="72">
        <v>60</v>
      </c>
      <c r="Z13" s="37">
        <f t="shared" si="6"/>
        <v>100</v>
      </c>
      <c r="AA13" s="69">
        <v>30</v>
      </c>
      <c r="AB13" s="69">
        <v>40</v>
      </c>
      <c r="AC13" s="33"/>
      <c r="AD13" s="37">
        <f t="shared" si="7"/>
        <v>70</v>
      </c>
      <c r="AE13" s="36"/>
      <c r="AF13" s="36"/>
      <c r="AG13" s="36"/>
      <c r="AH13" s="37"/>
      <c r="AI13" s="114">
        <v>100</v>
      </c>
      <c r="AJ13" s="114">
        <v>100</v>
      </c>
      <c r="AK13" s="114">
        <v>100</v>
      </c>
      <c r="AL13" s="114">
        <v>100</v>
      </c>
      <c r="AM13" s="114">
        <v>80</v>
      </c>
      <c r="AN13" s="114">
        <v>80</v>
      </c>
      <c r="AO13" s="114">
        <v>100</v>
      </c>
      <c r="AP13" s="114">
        <v>0</v>
      </c>
      <c r="AQ13" s="114">
        <v>100</v>
      </c>
      <c r="AR13" s="38"/>
      <c r="AS13" s="38"/>
      <c r="AT13" s="37">
        <f t="shared" si="8"/>
        <v>84.444444444444443</v>
      </c>
      <c r="AU13" s="38">
        <v>100</v>
      </c>
      <c r="AV13" s="38">
        <v>100</v>
      </c>
      <c r="AW13" s="38">
        <v>100</v>
      </c>
      <c r="AX13" s="38">
        <v>100</v>
      </c>
      <c r="AY13" s="38">
        <v>100</v>
      </c>
      <c r="AZ13" s="38">
        <v>100</v>
      </c>
      <c r="BA13" s="38">
        <v>100</v>
      </c>
      <c r="BB13" s="38">
        <v>100</v>
      </c>
      <c r="BC13" s="38">
        <v>100</v>
      </c>
      <c r="BD13" s="38">
        <v>100</v>
      </c>
      <c r="BE13" s="38"/>
      <c r="BF13" s="38">
        <v>100</v>
      </c>
      <c r="BG13" s="37">
        <f t="shared" si="9"/>
        <v>100</v>
      </c>
      <c r="BH13" s="41">
        <v>95</v>
      </c>
      <c r="BI13" s="112">
        <v>90</v>
      </c>
      <c r="BJ13" s="112">
        <v>100</v>
      </c>
      <c r="BK13" s="112">
        <v>100</v>
      </c>
      <c r="BL13" s="112">
        <v>95</v>
      </c>
      <c r="BM13" s="112">
        <v>90</v>
      </c>
      <c r="BN13" s="112">
        <v>100</v>
      </c>
      <c r="BO13" s="112">
        <v>90</v>
      </c>
      <c r="BP13" s="112">
        <v>95</v>
      </c>
      <c r="BQ13" s="112">
        <v>95</v>
      </c>
      <c r="BR13" s="37">
        <f t="shared" si="10"/>
        <v>95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1"/>
        <v>100</v>
      </c>
    </row>
    <row r="14" spans="1:81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>
        <v>477</v>
      </c>
      <c r="N14" s="33">
        <f t="shared" si="0"/>
        <v>57</v>
      </c>
      <c r="O14" s="33">
        <f t="shared" si="13"/>
        <v>70</v>
      </c>
      <c r="P14" s="33">
        <f t="shared" si="12"/>
        <v>63.5</v>
      </c>
      <c r="Q14" s="33">
        <f t="shared" si="1"/>
        <v>83.333333333333329</v>
      </c>
      <c r="R14" s="33">
        <f t="shared" si="2"/>
        <v>90.909090909090907</v>
      </c>
      <c r="S14" s="33">
        <f t="shared" si="3"/>
        <v>78</v>
      </c>
      <c r="T14" s="33">
        <f t="shared" si="4"/>
        <v>100</v>
      </c>
      <c r="U14" s="34"/>
      <c r="V14" s="35">
        <f t="shared" si="5"/>
        <v>73.562121212121212</v>
      </c>
      <c r="W14" s="33">
        <v>18</v>
      </c>
      <c r="X14" s="72">
        <v>15</v>
      </c>
      <c r="Y14" s="72">
        <v>24</v>
      </c>
      <c r="Z14" s="37">
        <f t="shared" si="6"/>
        <v>57</v>
      </c>
      <c r="AA14" s="69">
        <v>30</v>
      </c>
      <c r="AB14" s="69">
        <v>40</v>
      </c>
      <c r="AC14" s="33"/>
      <c r="AD14" s="37">
        <f t="shared" si="7"/>
        <v>70</v>
      </c>
      <c r="AE14" s="36"/>
      <c r="AF14" s="36"/>
      <c r="AG14" s="36"/>
      <c r="AH14" s="37"/>
      <c r="AI14" s="114">
        <v>50</v>
      </c>
      <c r="AJ14" s="114">
        <v>0</v>
      </c>
      <c r="AK14" s="114">
        <v>100</v>
      </c>
      <c r="AL14" s="114">
        <v>100</v>
      </c>
      <c r="AM14" s="114">
        <v>100</v>
      </c>
      <c r="AN14" s="114">
        <v>100</v>
      </c>
      <c r="AO14" s="114">
        <v>100</v>
      </c>
      <c r="AP14" s="114">
        <v>100</v>
      </c>
      <c r="AQ14" s="114">
        <v>100</v>
      </c>
      <c r="AR14" s="38"/>
      <c r="AS14" s="38"/>
      <c r="AT14" s="37">
        <f t="shared" si="8"/>
        <v>83.333333333333329</v>
      </c>
      <c r="AU14" s="38">
        <v>100</v>
      </c>
      <c r="AV14" s="38">
        <v>100</v>
      </c>
      <c r="AW14" s="38">
        <v>100</v>
      </c>
      <c r="AX14" s="38">
        <v>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>
        <v>100</v>
      </c>
      <c r="BG14" s="37">
        <f t="shared" si="9"/>
        <v>90.909090909090907</v>
      </c>
      <c r="BH14" s="41">
        <v>100</v>
      </c>
      <c r="BI14" s="112">
        <v>95</v>
      </c>
      <c r="BJ14" s="112">
        <v>100</v>
      </c>
      <c r="BK14" s="112">
        <v>100</v>
      </c>
      <c r="BL14" s="112">
        <v>100</v>
      </c>
      <c r="BM14" s="112">
        <v>80</v>
      </c>
      <c r="BN14" s="112">
        <v>70</v>
      </c>
      <c r="BO14" s="112">
        <v>60</v>
      </c>
      <c r="BP14" s="112">
        <v>75</v>
      </c>
      <c r="BQ14" s="76">
        <v>0</v>
      </c>
      <c r="BR14" s="37">
        <f t="shared" si="10"/>
        <v>78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11"/>
        <v>100</v>
      </c>
    </row>
    <row r="15" spans="1:81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1</v>
      </c>
      <c r="L15" s="44" t="s">
        <v>9</v>
      </c>
      <c r="M15" s="44"/>
      <c r="N15" s="33">
        <f t="shared" si="0"/>
        <v>70</v>
      </c>
      <c r="O15" s="33">
        <f t="shared" si="13"/>
        <v>70</v>
      </c>
      <c r="P15" s="33">
        <f t="shared" si="12"/>
        <v>70</v>
      </c>
      <c r="Q15" s="33">
        <f t="shared" si="1"/>
        <v>88.888888888888886</v>
      </c>
      <c r="R15" s="33">
        <f t="shared" si="2"/>
        <v>72.727272727272734</v>
      </c>
      <c r="S15" s="33">
        <f t="shared" si="3"/>
        <v>80</v>
      </c>
      <c r="T15" s="33">
        <f t="shared" si="4"/>
        <v>75</v>
      </c>
      <c r="U15" s="34"/>
      <c r="V15" s="35">
        <f t="shared" si="5"/>
        <v>76.164141414141412</v>
      </c>
      <c r="W15" s="33">
        <v>16</v>
      </c>
      <c r="X15" s="72">
        <v>18</v>
      </c>
      <c r="Y15" s="72">
        <v>36</v>
      </c>
      <c r="Z15" s="37">
        <f t="shared" si="6"/>
        <v>70</v>
      </c>
      <c r="AA15" s="69">
        <v>30</v>
      </c>
      <c r="AB15" s="69">
        <v>40</v>
      </c>
      <c r="AC15" s="33"/>
      <c r="AD15" s="37">
        <f t="shared" si="7"/>
        <v>70</v>
      </c>
      <c r="AE15" s="36"/>
      <c r="AF15" s="36"/>
      <c r="AG15" s="36"/>
      <c r="AH15" s="37"/>
      <c r="AI15" s="114">
        <v>100</v>
      </c>
      <c r="AJ15" s="114">
        <v>0</v>
      </c>
      <c r="AK15" s="114">
        <v>100</v>
      </c>
      <c r="AL15" s="114">
        <v>100</v>
      </c>
      <c r="AM15" s="114">
        <v>100</v>
      </c>
      <c r="AN15" s="114">
        <v>100</v>
      </c>
      <c r="AO15" s="114">
        <v>100</v>
      </c>
      <c r="AP15" s="114">
        <v>100</v>
      </c>
      <c r="AQ15" s="114">
        <v>100</v>
      </c>
      <c r="AR15" s="38"/>
      <c r="AS15" s="38"/>
      <c r="AT15" s="37">
        <f t="shared" si="8"/>
        <v>88.888888888888886</v>
      </c>
      <c r="AU15" s="38">
        <v>100</v>
      </c>
      <c r="AV15" s="38">
        <v>100</v>
      </c>
      <c r="AW15" s="38">
        <v>0</v>
      </c>
      <c r="AX15" s="38">
        <v>0</v>
      </c>
      <c r="AY15" s="38">
        <v>0</v>
      </c>
      <c r="AZ15" s="38">
        <v>100</v>
      </c>
      <c r="BA15" s="38">
        <v>100</v>
      </c>
      <c r="BB15" s="38">
        <v>100</v>
      </c>
      <c r="BC15" s="38">
        <v>100</v>
      </c>
      <c r="BD15" s="38">
        <v>100</v>
      </c>
      <c r="BE15" s="38"/>
      <c r="BF15" s="38">
        <v>100</v>
      </c>
      <c r="BG15" s="37">
        <f t="shared" si="9"/>
        <v>72.727272727272734</v>
      </c>
      <c r="BH15" s="41">
        <v>100</v>
      </c>
      <c r="BI15" s="112">
        <v>75</v>
      </c>
      <c r="BJ15" s="112">
        <v>90</v>
      </c>
      <c r="BK15" s="112">
        <v>100</v>
      </c>
      <c r="BL15" s="112">
        <v>100</v>
      </c>
      <c r="BM15" s="112">
        <v>80</v>
      </c>
      <c r="BN15" s="112">
        <v>90</v>
      </c>
      <c r="BO15" s="112">
        <v>30</v>
      </c>
      <c r="BP15" s="112">
        <v>85</v>
      </c>
      <c r="BQ15" s="112">
        <v>50</v>
      </c>
      <c r="BR15" s="37">
        <f t="shared" si="10"/>
        <v>80</v>
      </c>
      <c r="BS15" s="42">
        <v>100</v>
      </c>
      <c r="BT15" s="42">
        <v>100</v>
      </c>
      <c r="BU15" s="42">
        <v>0</v>
      </c>
      <c r="BV15" s="38">
        <v>100</v>
      </c>
      <c r="BW15" s="38">
        <v>100</v>
      </c>
      <c r="BX15" s="38">
        <v>100</v>
      </c>
      <c r="BY15" s="38">
        <v>100</v>
      </c>
      <c r="BZ15" s="38">
        <v>0</v>
      </c>
      <c r="CA15" s="38"/>
      <c r="CB15" s="38"/>
      <c r="CC15" s="37">
        <f t="shared" si="11"/>
        <v>75</v>
      </c>
    </row>
    <row r="16" spans="1:81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49</v>
      </c>
      <c r="N16" s="33">
        <f t="shared" si="0"/>
        <v>77</v>
      </c>
      <c r="O16" s="33">
        <f t="shared" si="13"/>
        <v>65</v>
      </c>
      <c r="P16" s="33">
        <f t="shared" si="12"/>
        <v>71</v>
      </c>
      <c r="Q16" s="33">
        <f t="shared" si="1"/>
        <v>92.222222222222229</v>
      </c>
      <c r="R16" s="33">
        <f t="shared" si="2"/>
        <v>81.818181818181813</v>
      </c>
      <c r="S16" s="33">
        <f t="shared" si="3"/>
        <v>84.5</v>
      </c>
      <c r="T16" s="33">
        <f t="shared" si="4"/>
        <v>100</v>
      </c>
      <c r="U16" s="34"/>
      <c r="V16" s="35">
        <f t="shared" si="5"/>
        <v>79.935353535353542</v>
      </c>
      <c r="W16" s="33">
        <v>16</v>
      </c>
      <c r="X16" s="72">
        <v>19</v>
      </c>
      <c r="Y16" s="72">
        <v>42</v>
      </c>
      <c r="Z16" s="37">
        <f t="shared" si="6"/>
        <v>77</v>
      </c>
      <c r="AA16" s="69">
        <v>30</v>
      </c>
      <c r="AB16" s="69">
        <v>35</v>
      </c>
      <c r="AC16" s="33"/>
      <c r="AD16" s="37">
        <f t="shared" si="7"/>
        <v>65</v>
      </c>
      <c r="AE16" s="36"/>
      <c r="AF16" s="36"/>
      <c r="AG16" s="36"/>
      <c r="AH16" s="37"/>
      <c r="AI16" s="114">
        <v>50</v>
      </c>
      <c r="AJ16" s="114">
        <v>100</v>
      </c>
      <c r="AK16" s="114">
        <v>100</v>
      </c>
      <c r="AL16" s="114">
        <v>100</v>
      </c>
      <c r="AM16" s="114">
        <v>80</v>
      </c>
      <c r="AN16" s="114">
        <v>100</v>
      </c>
      <c r="AO16" s="114">
        <v>100</v>
      </c>
      <c r="AP16" s="114">
        <v>100</v>
      </c>
      <c r="AQ16" s="114">
        <v>100</v>
      </c>
      <c r="AR16" s="38"/>
      <c r="AS16" s="38"/>
      <c r="AT16" s="37">
        <f t="shared" si="8"/>
        <v>92.222222222222229</v>
      </c>
      <c r="AU16" s="38">
        <v>100</v>
      </c>
      <c r="AV16" s="38">
        <v>0</v>
      </c>
      <c r="AW16" s="38">
        <v>100</v>
      </c>
      <c r="AX16" s="38">
        <v>0</v>
      </c>
      <c r="AY16" s="38">
        <v>100</v>
      </c>
      <c r="AZ16" s="38">
        <v>100</v>
      </c>
      <c r="BA16" s="38">
        <v>100</v>
      </c>
      <c r="BB16" s="38">
        <v>100</v>
      </c>
      <c r="BC16" s="38">
        <v>100</v>
      </c>
      <c r="BD16" s="38">
        <v>100</v>
      </c>
      <c r="BE16" s="38"/>
      <c r="BF16" s="38">
        <v>100</v>
      </c>
      <c r="BG16" s="37">
        <f t="shared" si="9"/>
        <v>81.818181818181813</v>
      </c>
      <c r="BH16" s="41">
        <v>95</v>
      </c>
      <c r="BI16" s="112">
        <v>90</v>
      </c>
      <c r="BJ16" s="112">
        <v>90</v>
      </c>
      <c r="BK16" s="112">
        <v>75</v>
      </c>
      <c r="BL16" s="112">
        <v>100</v>
      </c>
      <c r="BM16" s="112">
        <v>0</v>
      </c>
      <c r="BN16" s="112">
        <v>100</v>
      </c>
      <c r="BO16" s="112">
        <v>95</v>
      </c>
      <c r="BP16" s="112">
        <v>100</v>
      </c>
      <c r="BQ16" s="112">
        <v>100</v>
      </c>
      <c r="BR16" s="37">
        <f t="shared" si="10"/>
        <v>84.5</v>
      </c>
      <c r="BS16" s="42">
        <v>100</v>
      </c>
      <c r="BT16" s="42">
        <v>100</v>
      </c>
      <c r="BU16" s="42">
        <v>100</v>
      </c>
      <c r="BV16" s="38">
        <v>100</v>
      </c>
      <c r="BW16" s="38">
        <v>100</v>
      </c>
      <c r="BX16" s="38">
        <v>100</v>
      </c>
      <c r="BY16" s="38">
        <v>100</v>
      </c>
      <c r="BZ16" s="38">
        <v>100</v>
      </c>
      <c r="CA16" s="38"/>
      <c r="CB16" s="38"/>
      <c r="CC16" s="37">
        <f t="shared" si="11"/>
        <v>100</v>
      </c>
    </row>
    <row r="17" spans="1:81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1</v>
      </c>
      <c r="L17" s="44" t="s">
        <v>9</v>
      </c>
      <c r="M17" s="44">
        <v>107</v>
      </c>
      <c r="N17" s="33">
        <f t="shared" si="0"/>
        <v>78</v>
      </c>
      <c r="O17" s="33">
        <f t="shared" si="13"/>
        <v>65</v>
      </c>
      <c r="P17" s="33">
        <f t="shared" si="12"/>
        <v>71.5</v>
      </c>
      <c r="Q17" s="33">
        <f t="shared" si="1"/>
        <v>98.888888888888886</v>
      </c>
      <c r="R17" s="33">
        <f t="shared" si="2"/>
        <v>100</v>
      </c>
      <c r="S17" s="33">
        <f t="shared" si="3"/>
        <v>98</v>
      </c>
      <c r="T17" s="33">
        <f t="shared" si="4"/>
        <v>87.5</v>
      </c>
      <c r="U17" s="34"/>
      <c r="V17" s="35">
        <f t="shared" si="5"/>
        <v>84.50277777777778</v>
      </c>
      <c r="W17" s="33">
        <v>16</v>
      </c>
      <c r="X17" s="72">
        <v>20</v>
      </c>
      <c r="Y17" s="72">
        <v>42</v>
      </c>
      <c r="Z17" s="37">
        <f t="shared" si="6"/>
        <v>78</v>
      </c>
      <c r="AA17" s="69">
        <v>30</v>
      </c>
      <c r="AB17" s="69">
        <v>35</v>
      </c>
      <c r="AC17" s="33"/>
      <c r="AD17" s="37">
        <f t="shared" si="7"/>
        <v>65</v>
      </c>
      <c r="AE17" s="36"/>
      <c r="AF17" s="36"/>
      <c r="AG17" s="36"/>
      <c r="AH17" s="37"/>
      <c r="AI17" s="114">
        <v>100</v>
      </c>
      <c r="AJ17" s="114">
        <v>100</v>
      </c>
      <c r="AK17" s="114">
        <v>100</v>
      </c>
      <c r="AL17" s="114">
        <v>100</v>
      </c>
      <c r="AM17" s="114">
        <v>90</v>
      </c>
      <c r="AN17" s="114">
        <v>100</v>
      </c>
      <c r="AO17" s="114">
        <v>100</v>
      </c>
      <c r="AP17" s="114">
        <v>100</v>
      </c>
      <c r="AQ17" s="114">
        <v>100</v>
      </c>
      <c r="AR17" s="38"/>
      <c r="AS17" s="38"/>
      <c r="AT17" s="37">
        <f t="shared" si="8"/>
        <v>98.888888888888886</v>
      </c>
      <c r="AU17" s="38">
        <v>100</v>
      </c>
      <c r="AV17" s="38">
        <v>100</v>
      </c>
      <c r="AW17" s="38">
        <v>100</v>
      </c>
      <c r="AX17" s="38">
        <v>100</v>
      </c>
      <c r="AY17" s="38">
        <v>100</v>
      </c>
      <c r="AZ17" s="38">
        <v>100</v>
      </c>
      <c r="BA17" s="38">
        <v>100</v>
      </c>
      <c r="BB17" s="38">
        <v>100</v>
      </c>
      <c r="BC17" s="38">
        <v>100</v>
      </c>
      <c r="BD17" s="38">
        <v>100</v>
      </c>
      <c r="BE17" s="38"/>
      <c r="BF17" s="38">
        <v>100</v>
      </c>
      <c r="BG17" s="37">
        <f t="shared" si="9"/>
        <v>100</v>
      </c>
      <c r="BH17" s="41">
        <v>100</v>
      </c>
      <c r="BI17" s="112">
        <v>95</v>
      </c>
      <c r="BJ17" s="112">
        <v>100</v>
      </c>
      <c r="BK17" s="112">
        <v>95</v>
      </c>
      <c r="BL17" s="112">
        <v>100</v>
      </c>
      <c r="BM17" s="112">
        <v>100</v>
      </c>
      <c r="BN17" s="112">
        <v>100</v>
      </c>
      <c r="BO17" s="112">
        <v>100</v>
      </c>
      <c r="BP17" s="112">
        <v>90</v>
      </c>
      <c r="BQ17" s="112">
        <v>100</v>
      </c>
      <c r="BR17" s="37">
        <f t="shared" si="10"/>
        <v>98</v>
      </c>
      <c r="BS17" s="42">
        <v>100</v>
      </c>
      <c r="BT17" s="42">
        <v>100</v>
      </c>
      <c r="BU17" s="42">
        <v>100</v>
      </c>
      <c r="BV17" s="38">
        <v>100</v>
      </c>
      <c r="BW17" s="38">
        <v>100</v>
      </c>
      <c r="BX17" s="38">
        <v>100</v>
      </c>
      <c r="BY17" s="38">
        <v>100</v>
      </c>
      <c r="BZ17" s="38">
        <v>0</v>
      </c>
      <c r="CA17" s="38"/>
      <c r="CB17" s="38"/>
      <c r="CC17" s="37">
        <f t="shared" si="11"/>
        <v>87.5</v>
      </c>
    </row>
    <row r="18" spans="1:81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1</v>
      </c>
      <c r="L18" s="44" t="s">
        <v>9</v>
      </c>
      <c r="M18" s="44">
        <v>216</v>
      </c>
      <c r="N18" s="33">
        <f t="shared" si="0"/>
        <v>70</v>
      </c>
      <c r="O18" s="33">
        <f t="shared" si="13"/>
        <v>57</v>
      </c>
      <c r="P18" s="33">
        <f t="shared" si="12"/>
        <v>63.5</v>
      </c>
      <c r="Q18" s="33">
        <f t="shared" si="1"/>
        <v>91.444444444444443</v>
      </c>
      <c r="R18" s="33">
        <f t="shared" si="2"/>
        <v>100</v>
      </c>
      <c r="S18" s="33">
        <f t="shared" si="3"/>
        <v>69</v>
      </c>
      <c r="T18" s="33">
        <f t="shared" si="4"/>
        <v>100</v>
      </c>
      <c r="U18" s="34"/>
      <c r="V18" s="35">
        <f t="shared" si="5"/>
        <v>73.838888888888889</v>
      </c>
      <c r="W18" s="33">
        <v>20</v>
      </c>
      <c r="X18" s="72">
        <v>20</v>
      </c>
      <c r="Y18" s="72">
        <v>30</v>
      </c>
      <c r="Z18" s="37">
        <f t="shared" si="6"/>
        <v>70</v>
      </c>
      <c r="AA18" s="69">
        <v>27</v>
      </c>
      <c r="AB18" s="69">
        <v>30</v>
      </c>
      <c r="AC18" s="33"/>
      <c r="AD18" s="37">
        <f t="shared" si="7"/>
        <v>57</v>
      </c>
      <c r="AE18" s="36"/>
      <c r="AF18" s="36"/>
      <c r="AG18" s="36"/>
      <c r="AH18" s="37"/>
      <c r="AI18" s="114">
        <v>100</v>
      </c>
      <c r="AJ18" s="114">
        <v>100</v>
      </c>
      <c r="AK18" s="114">
        <v>100</v>
      </c>
      <c r="AL18" s="114">
        <v>100</v>
      </c>
      <c r="AM18" s="114">
        <v>90</v>
      </c>
      <c r="AN18" s="114">
        <v>33</v>
      </c>
      <c r="AO18" s="114">
        <v>100</v>
      </c>
      <c r="AP18" s="114">
        <v>100</v>
      </c>
      <c r="AQ18" s="114">
        <v>100</v>
      </c>
      <c r="AR18" s="38"/>
      <c r="AS18" s="38"/>
      <c r="AT18" s="37">
        <f t="shared" si="8"/>
        <v>91.444444444444443</v>
      </c>
      <c r="AU18" s="38">
        <v>100</v>
      </c>
      <c r="AV18" s="38">
        <v>100</v>
      </c>
      <c r="AW18" s="38">
        <v>100</v>
      </c>
      <c r="AX18" s="38">
        <v>100</v>
      </c>
      <c r="AY18" s="38">
        <v>100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>
        <v>100</v>
      </c>
      <c r="BG18" s="37">
        <f t="shared" si="9"/>
        <v>100</v>
      </c>
      <c r="BH18" s="41">
        <v>100</v>
      </c>
      <c r="BI18" s="112">
        <v>95</v>
      </c>
      <c r="BJ18" s="112">
        <v>100</v>
      </c>
      <c r="BK18" s="112">
        <v>95</v>
      </c>
      <c r="BL18" s="112">
        <v>90</v>
      </c>
      <c r="BM18" s="76">
        <v>0</v>
      </c>
      <c r="BN18" s="112">
        <v>65</v>
      </c>
      <c r="BO18" s="76">
        <v>0</v>
      </c>
      <c r="BP18" s="112">
        <v>95</v>
      </c>
      <c r="BQ18" s="112">
        <v>50</v>
      </c>
      <c r="BR18" s="37">
        <f t="shared" si="10"/>
        <v>69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11"/>
        <v>100</v>
      </c>
    </row>
    <row r="19" spans="1:81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1</v>
      </c>
      <c r="L19" s="44" t="s">
        <v>9</v>
      </c>
      <c r="M19" s="44">
        <v>163</v>
      </c>
      <c r="N19" s="33">
        <f t="shared" si="0"/>
        <v>94</v>
      </c>
      <c r="O19" s="33">
        <f t="shared" si="13"/>
        <v>100</v>
      </c>
      <c r="P19" s="33">
        <f t="shared" si="12"/>
        <v>97</v>
      </c>
      <c r="Q19" s="33">
        <f t="shared" si="1"/>
        <v>83.333333333333329</v>
      </c>
      <c r="R19" s="33">
        <f t="shared" si="2"/>
        <v>90.909090909090907</v>
      </c>
      <c r="S19" s="33">
        <f t="shared" si="3"/>
        <v>98</v>
      </c>
      <c r="T19" s="33">
        <f t="shared" si="4"/>
        <v>100</v>
      </c>
      <c r="U19" s="34"/>
      <c r="V19" s="35">
        <f t="shared" si="5"/>
        <v>94.312121212121212</v>
      </c>
      <c r="W19" s="33">
        <v>20</v>
      </c>
      <c r="X19" s="72">
        <v>20</v>
      </c>
      <c r="Y19" s="72">
        <v>54</v>
      </c>
      <c r="Z19" s="37">
        <f t="shared" si="6"/>
        <v>94</v>
      </c>
      <c r="AA19" s="69">
        <v>30</v>
      </c>
      <c r="AB19" s="69">
        <v>70</v>
      </c>
      <c r="AC19" s="33"/>
      <c r="AD19" s="37">
        <f t="shared" si="7"/>
        <v>100</v>
      </c>
      <c r="AE19" s="36"/>
      <c r="AF19" s="36"/>
      <c r="AG19" s="36"/>
      <c r="AH19" s="37"/>
      <c r="AI19" s="114">
        <v>50</v>
      </c>
      <c r="AJ19" s="114">
        <v>0</v>
      </c>
      <c r="AK19" s="114">
        <v>100</v>
      </c>
      <c r="AL19" s="114">
        <v>100</v>
      </c>
      <c r="AM19" s="114">
        <v>100</v>
      </c>
      <c r="AN19" s="114">
        <v>100</v>
      </c>
      <c r="AO19" s="114">
        <v>100</v>
      </c>
      <c r="AP19" s="114">
        <v>100</v>
      </c>
      <c r="AQ19" s="114">
        <v>100</v>
      </c>
      <c r="AR19" s="38"/>
      <c r="AS19" s="38"/>
      <c r="AT19" s="37">
        <f t="shared" si="8"/>
        <v>83.333333333333329</v>
      </c>
      <c r="AU19" s="38">
        <v>100</v>
      </c>
      <c r="AV19" s="38">
        <v>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100</v>
      </c>
      <c r="BC19" s="38">
        <v>100</v>
      </c>
      <c r="BD19" s="38">
        <v>100</v>
      </c>
      <c r="BE19" s="38"/>
      <c r="BF19" s="38">
        <v>100</v>
      </c>
      <c r="BG19" s="37">
        <f t="shared" si="9"/>
        <v>90.909090909090907</v>
      </c>
      <c r="BH19" s="41">
        <v>90</v>
      </c>
      <c r="BI19" s="112">
        <v>100</v>
      </c>
      <c r="BJ19" s="112">
        <v>100</v>
      </c>
      <c r="BK19" s="112">
        <v>90</v>
      </c>
      <c r="BL19" s="112">
        <v>100</v>
      </c>
      <c r="BM19" s="112">
        <v>100</v>
      </c>
      <c r="BN19" s="112">
        <v>100</v>
      </c>
      <c r="BO19" s="112">
        <v>100</v>
      </c>
      <c r="BP19" s="112">
        <v>100</v>
      </c>
      <c r="BQ19" s="112">
        <v>100</v>
      </c>
      <c r="BR19" s="37">
        <f t="shared" si="10"/>
        <v>98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1"/>
        <v>100</v>
      </c>
    </row>
    <row r="20" spans="1:81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/>
      <c r="N20" s="33">
        <f t="shared" si="0"/>
        <v>100</v>
      </c>
      <c r="O20" s="33">
        <f t="shared" si="13"/>
        <v>86</v>
      </c>
      <c r="P20" s="33">
        <f t="shared" si="12"/>
        <v>93</v>
      </c>
      <c r="Q20" s="33">
        <f t="shared" si="1"/>
        <v>96.666666666666671</v>
      </c>
      <c r="R20" s="33">
        <f t="shared" si="2"/>
        <v>100</v>
      </c>
      <c r="S20" s="33">
        <f t="shared" si="3"/>
        <v>99</v>
      </c>
      <c r="T20" s="33">
        <f t="shared" si="4"/>
        <v>87.5</v>
      </c>
      <c r="U20" s="34"/>
      <c r="V20" s="35">
        <f t="shared" si="5"/>
        <v>95.00833333333334</v>
      </c>
      <c r="W20" s="33">
        <v>20</v>
      </c>
      <c r="X20" s="72">
        <v>20</v>
      </c>
      <c r="Y20" s="72">
        <v>60</v>
      </c>
      <c r="Z20" s="37">
        <f t="shared" si="6"/>
        <v>100</v>
      </c>
      <c r="AA20" s="69">
        <v>16</v>
      </c>
      <c r="AB20" s="69">
        <v>70</v>
      </c>
      <c r="AC20" s="33"/>
      <c r="AD20" s="37">
        <f t="shared" si="7"/>
        <v>86</v>
      </c>
      <c r="AE20" s="36"/>
      <c r="AF20" s="36"/>
      <c r="AG20" s="36"/>
      <c r="AH20" s="37"/>
      <c r="AI20" s="114">
        <v>100</v>
      </c>
      <c r="AJ20" s="114">
        <v>100</v>
      </c>
      <c r="AK20" s="114">
        <v>100</v>
      </c>
      <c r="AL20" s="114">
        <v>100</v>
      </c>
      <c r="AM20" s="114">
        <v>90</v>
      </c>
      <c r="AN20" s="114">
        <v>80</v>
      </c>
      <c r="AO20" s="114">
        <v>100</v>
      </c>
      <c r="AP20" s="114">
        <v>100</v>
      </c>
      <c r="AQ20" s="114">
        <v>100</v>
      </c>
      <c r="AR20" s="38"/>
      <c r="AS20" s="38"/>
      <c r="AT20" s="37">
        <f t="shared" si="8"/>
        <v>96.666666666666671</v>
      </c>
      <c r="AU20" s="38">
        <v>100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100</v>
      </c>
      <c r="BB20" s="38">
        <v>100</v>
      </c>
      <c r="BC20" s="38">
        <v>100</v>
      </c>
      <c r="BD20" s="38">
        <v>100</v>
      </c>
      <c r="BE20" s="38"/>
      <c r="BF20" s="38">
        <v>100</v>
      </c>
      <c r="BG20" s="37">
        <f t="shared" si="9"/>
        <v>100</v>
      </c>
      <c r="BH20" s="41">
        <v>100</v>
      </c>
      <c r="BI20" s="112">
        <v>95</v>
      </c>
      <c r="BJ20" s="112">
        <v>100</v>
      </c>
      <c r="BK20" s="112">
        <v>100</v>
      </c>
      <c r="BL20" s="112">
        <v>100</v>
      </c>
      <c r="BM20" s="112">
        <v>100</v>
      </c>
      <c r="BN20" s="112">
        <v>100</v>
      </c>
      <c r="BO20" s="112">
        <v>95</v>
      </c>
      <c r="BP20" s="112">
        <v>100</v>
      </c>
      <c r="BQ20" s="112">
        <v>100</v>
      </c>
      <c r="BR20" s="37">
        <f t="shared" si="10"/>
        <v>99</v>
      </c>
      <c r="BS20" s="42">
        <v>100</v>
      </c>
      <c r="BT20" s="42">
        <v>100</v>
      </c>
      <c r="BU20" s="42">
        <v>100</v>
      </c>
      <c r="BV20" s="38">
        <v>100</v>
      </c>
      <c r="BW20" s="38">
        <v>100</v>
      </c>
      <c r="BX20" s="38">
        <v>100</v>
      </c>
      <c r="BY20" s="38">
        <v>100</v>
      </c>
      <c r="BZ20" s="38">
        <v>0</v>
      </c>
      <c r="CA20" s="38"/>
      <c r="CB20" s="38"/>
      <c r="CC20" s="37">
        <f t="shared" si="11"/>
        <v>87.5</v>
      </c>
    </row>
    <row r="21" spans="1:81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1</v>
      </c>
      <c r="L21" s="44" t="s">
        <v>9</v>
      </c>
      <c r="M21" s="44">
        <v>34</v>
      </c>
      <c r="N21" s="33">
        <f t="shared" si="0"/>
        <v>93</v>
      </c>
      <c r="O21" s="33">
        <f t="shared" si="13"/>
        <v>100</v>
      </c>
      <c r="P21" s="33">
        <f t="shared" si="12"/>
        <v>96.5</v>
      </c>
      <c r="Q21" s="33">
        <f t="shared" si="1"/>
        <v>77.777777777777771</v>
      </c>
      <c r="R21" s="33">
        <f t="shared" si="2"/>
        <v>63.636363636363633</v>
      </c>
      <c r="S21" s="33">
        <f t="shared" si="3"/>
        <v>97.5</v>
      </c>
      <c r="T21" s="33">
        <f t="shared" si="4"/>
        <v>100</v>
      </c>
      <c r="U21" s="34"/>
      <c r="V21" s="35">
        <f t="shared" si="5"/>
        <v>91.487373737373744</v>
      </c>
      <c r="W21" s="33">
        <v>18</v>
      </c>
      <c r="X21" s="72">
        <v>15</v>
      </c>
      <c r="Y21" s="72">
        <v>60</v>
      </c>
      <c r="Z21" s="37">
        <f t="shared" si="6"/>
        <v>93</v>
      </c>
      <c r="AA21" s="69">
        <v>30</v>
      </c>
      <c r="AB21" s="69">
        <v>70</v>
      </c>
      <c r="AC21" s="33"/>
      <c r="AD21" s="37">
        <f t="shared" si="7"/>
        <v>100</v>
      </c>
      <c r="AE21" s="36"/>
      <c r="AF21" s="36"/>
      <c r="AG21" s="36"/>
      <c r="AH21" s="37"/>
      <c r="AI21" s="114">
        <v>100</v>
      </c>
      <c r="AJ21" s="114">
        <v>0</v>
      </c>
      <c r="AK21" s="114">
        <v>100</v>
      </c>
      <c r="AL21" s="114">
        <v>100</v>
      </c>
      <c r="AM21" s="114">
        <v>100</v>
      </c>
      <c r="AN21" s="114">
        <v>100</v>
      </c>
      <c r="AO21" s="114">
        <v>0</v>
      </c>
      <c r="AP21" s="114">
        <v>100</v>
      </c>
      <c r="AQ21" s="114">
        <v>100</v>
      </c>
      <c r="AR21" s="38"/>
      <c r="AS21" s="38"/>
      <c r="AT21" s="37">
        <f t="shared" si="8"/>
        <v>77.777777777777771</v>
      </c>
      <c r="AU21" s="38">
        <v>100</v>
      </c>
      <c r="AV21" s="38">
        <v>0</v>
      </c>
      <c r="AW21" s="38">
        <v>100</v>
      </c>
      <c r="AX21" s="38">
        <v>0</v>
      </c>
      <c r="AY21" s="38">
        <v>100</v>
      </c>
      <c r="AZ21" s="38">
        <v>100</v>
      </c>
      <c r="BA21" s="38">
        <v>0</v>
      </c>
      <c r="BB21" s="38">
        <v>0</v>
      </c>
      <c r="BC21" s="38">
        <v>100</v>
      </c>
      <c r="BD21" s="38">
        <v>100</v>
      </c>
      <c r="BE21" s="38"/>
      <c r="BF21" s="38">
        <v>100</v>
      </c>
      <c r="BG21" s="37">
        <f t="shared" si="9"/>
        <v>63.636363636363633</v>
      </c>
      <c r="BH21" s="41">
        <v>100</v>
      </c>
      <c r="BI21" s="112">
        <v>75</v>
      </c>
      <c r="BJ21" s="112">
        <v>100</v>
      </c>
      <c r="BK21" s="112">
        <v>100</v>
      </c>
      <c r="BL21" s="112">
        <v>100</v>
      </c>
      <c r="BM21" s="112">
        <v>100</v>
      </c>
      <c r="BN21" s="112">
        <v>100</v>
      </c>
      <c r="BO21" s="112">
        <v>100</v>
      </c>
      <c r="BP21" s="112">
        <v>100</v>
      </c>
      <c r="BQ21" s="112">
        <v>100</v>
      </c>
      <c r="BR21" s="37">
        <f t="shared" si="10"/>
        <v>97.5</v>
      </c>
      <c r="BS21" s="42">
        <v>100</v>
      </c>
      <c r="BT21" s="42">
        <v>100</v>
      </c>
      <c r="BU21" s="42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1"/>
        <v>100</v>
      </c>
    </row>
    <row r="22" spans="1:81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1</v>
      </c>
      <c r="L22" s="44" t="s">
        <v>9</v>
      </c>
      <c r="M22" s="44">
        <v>525</v>
      </c>
      <c r="N22" s="33">
        <f t="shared" si="0"/>
        <v>96</v>
      </c>
      <c r="O22" s="33">
        <f t="shared" si="13"/>
        <v>100</v>
      </c>
      <c r="P22" s="33">
        <f t="shared" si="12"/>
        <v>98</v>
      </c>
      <c r="Q22" s="33">
        <f t="shared" si="1"/>
        <v>75.555555555555557</v>
      </c>
      <c r="R22" s="33">
        <f t="shared" si="2"/>
        <v>100</v>
      </c>
      <c r="S22" s="33">
        <f t="shared" si="3"/>
        <v>99.5</v>
      </c>
      <c r="T22" s="33">
        <f t="shared" si="4"/>
        <v>100</v>
      </c>
      <c r="U22" s="34"/>
      <c r="V22" s="35">
        <f t="shared" si="5"/>
        <v>94.01111111111112</v>
      </c>
      <c r="W22" s="33">
        <v>16</v>
      </c>
      <c r="X22" s="72">
        <v>20</v>
      </c>
      <c r="Y22" s="72">
        <v>60</v>
      </c>
      <c r="Z22" s="37">
        <f t="shared" si="6"/>
        <v>96</v>
      </c>
      <c r="AA22" s="69">
        <v>30</v>
      </c>
      <c r="AB22" s="69">
        <v>70</v>
      </c>
      <c r="AC22" s="33"/>
      <c r="AD22" s="37">
        <f t="shared" si="7"/>
        <v>100</v>
      </c>
      <c r="AE22" s="36"/>
      <c r="AF22" s="36"/>
      <c r="AG22" s="36"/>
      <c r="AH22" s="37"/>
      <c r="AI22" s="114">
        <v>100</v>
      </c>
      <c r="AJ22" s="114">
        <v>0</v>
      </c>
      <c r="AK22" s="114">
        <v>100</v>
      </c>
      <c r="AL22" s="114">
        <v>100</v>
      </c>
      <c r="AM22" s="114">
        <v>100</v>
      </c>
      <c r="AN22" s="114">
        <v>80</v>
      </c>
      <c r="AO22" s="114">
        <v>100</v>
      </c>
      <c r="AP22" s="114">
        <v>100</v>
      </c>
      <c r="AQ22" s="114">
        <v>0</v>
      </c>
      <c r="AR22" s="38"/>
      <c r="AS22" s="38"/>
      <c r="AT22" s="37">
        <f t="shared" si="8"/>
        <v>75.555555555555557</v>
      </c>
      <c r="AU22" s="38">
        <v>100</v>
      </c>
      <c r="AV22" s="38">
        <v>100</v>
      </c>
      <c r="AW22" s="38">
        <v>100</v>
      </c>
      <c r="AX22" s="38">
        <v>100</v>
      </c>
      <c r="AY22" s="38">
        <v>100</v>
      </c>
      <c r="AZ22" s="38">
        <v>100</v>
      </c>
      <c r="BA22" s="38">
        <v>100</v>
      </c>
      <c r="BB22" s="38">
        <v>100</v>
      </c>
      <c r="BC22" s="38">
        <v>100</v>
      </c>
      <c r="BD22" s="38">
        <v>100</v>
      </c>
      <c r="BE22" s="38"/>
      <c r="BF22" s="38">
        <v>100</v>
      </c>
      <c r="BG22" s="37">
        <f t="shared" si="9"/>
        <v>100</v>
      </c>
      <c r="BH22" s="41">
        <v>95</v>
      </c>
      <c r="BI22" s="112">
        <v>100</v>
      </c>
      <c r="BJ22" s="112">
        <v>100</v>
      </c>
      <c r="BK22" s="112">
        <v>100</v>
      </c>
      <c r="BL22" s="112">
        <v>100</v>
      </c>
      <c r="BM22" s="112">
        <v>100</v>
      </c>
      <c r="BN22" s="112">
        <v>100</v>
      </c>
      <c r="BO22" s="112">
        <v>100</v>
      </c>
      <c r="BP22" s="112">
        <v>100</v>
      </c>
      <c r="BQ22" s="112">
        <v>100</v>
      </c>
      <c r="BR22" s="37">
        <f t="shared" si="10"/>
        <v>99.5</v>
      </c>
      <c r="BS22" s="42">
        <v>100</v>
      </c>
      <c r="BT22" s="42">
        <v>100</v>
      </c>
      <c r="BU22" s="42">
        <v>100</v>
      </c>
      <c r="BV22" s="38">
        <v>100</v>
      </c>
      <c r="BW22" s="38">
        <v>100</v>
      </c>
      <c r="BX22" s="38">
        <v>100</v>
      </c>
      <c r="BY22" s="38">
        <v>100</v>
      </c>
      <c r="BZ22" s="38">
        <v>100</v>
      </c>
      <c r="CA22" s="38"/>
      <c r="CB22" s="38"/>
      <c r="CC22" s="37">
        <f t="shared" si="11"/>
        <v>100</v>
      </c>
    </row>
    <row r="23" spans="1:81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1</v>
      </c>
      <c r="L23" s="44" t="s">
        <v>9</v>
      </c>
      <c r="M23" s="44"/>
      <c r="N23" s="33">
        <f t="shared" si="0"/>
        <v>61</v>
      </c>
      <c r="O23" s="33">
        <f t="shared" si="13"/>
        <v>0</v>
      </c>
      <c r="P23" s="33">
        <f t="shared" si="12"/>
        <v>30.5</v>
      </c>
      <c r="Q23" s="33">
        <f t="shared" si="1"/>
        <v>52.222222222222221</v>
      </c>
      <c r="R23" s="33">
        <f t="shared" si="2"/>
        <v>27.272727272727273</v>
      </c>
      <c r="S23" s="33">
        <f t="shared" si="3"/>
        <v>24</v>
      </c>
      <c r="T23" s="33">
        <f t="shared" si="4"/>
        <v>0</v>
      </c>
      <c r="U23" s="34"/>
      <c r="V23" s="35">
        <f t="shared" si="5"/>
        <v>30.5</v>
      </c>
      <c r="W23" s="33">
        <v>20</v>
      </c>
      <c r="X23" s="72">
        <v>17</v>
      </c>
      <c r="Y23" s="72">
        <v>24</v>
      </c>
      <c r="Z23" s="37">
        <f t="shared" si="6"/>
        <v>61</v>
      </c>
      <c r="AA23" s="69">
        <v>0</v>
      </c>
      <c r="AB23" s="69">
        <v>0</v>
      </c>
      <c r="AC23" s="33"/>
      <c r="AD23" s="37">
        <f t="shared" si="7"/>
        <v>0</v>
      </c>
      <c r="AE23" s="36"/>
      <c r="AF23" s="36"/>
      <c r="AG23" s="36"/>
      <c r="AH23" s="37"/>
      <c r="AI23" s="114">
        <v>100</v>
      </c>
      <c r="AJ23" s="114">
        <v>0</v>
      </c>
      <c r="AK23" s="114">
        <v>100</v>
      </c>
      <c r="AL23" s="114">
        <v>100</v>
      </c>
      <c r="AM23" s="114">
        <v>40</v>
      </c>
      <c r="AN23" s="114">
        <v>80</v>
      </c>
      <c r="AO23" s="114">
        <v>0</v>
      </c>
      <c r="AP23" s="114">
        <v>50</v>
      </c>
      <c r="AQ23" s="114">
        <v>0</v>
      </c>
      <c r="AR23" s="38"/>
      <c r="AS23" s="38"/>
      <c r="AT23" s="37">
        <f t="shared" si="8"/>
        <v>52.222222222222221</v>
      </c>
      <c r="AU23" s="38">
        <v>100</v>
      </c>
      <c r="AV23" s="38">
        <v>0</v>
      </c>
      <c r="AW23" s="38">
        <v>0</v>
      </c>
      <c r="AX23" s="38">
        <v>0</v>
      </c>
      <c r="AY23" s="38">
        <v>0</v>
      </c>
      <c r="AZ23" s="38">
        <v>100</v>
      </c>
      <c r="BA23" s="38">
        <v>0</v>
      </c>
      <c r="BB23" s="38">
        <v>0</v>
      </c>
      <c r="BC23" s="38">
        <v>0</v>
      </c>
      <c r="BD23" s="38">
        <v>0</v>
      </c>
      <c r="BE23" s="38"/>
      <c r="BF23" s="38">
        <v>100</v>
      </c>
      <c r="BG23" s="37">
        <f t="shared" si="9"/>
        <v>27.272727272727273</v>
      </c>
      <c r="BH23" s="41">
        <v>90</v>
      </c>
      <c r="BI23" s="112">
        <v>60</v>
      </c>
      <c r="BJ23" s="112">
        <v>90</v>
      </c>
      <c r="BK23" s="76">
        <v>0</v>
      </c>
      <c r="BL23" s="76">
        <v>0</v>
      </c>
      <c r="BM23" s="76">
        <v>0</v>
      </c>
      <c r="BN23" s="76">
        <v>0</v>
      </c>
      <c r="BO23" s="76">
        <v>0</v>
      </c>
      <c r="BP23" s="76">
        <v>0</v>
      </c>
      <c r="BQ23" s="76">
        <v>0</v>
      </c>
      <c r="BR23" s="37">
        <f t="shared" si="10"/>
        <v>24</v>
      </c>
      <c r="BS23" s="42">
        <v>0</v>
      </c>
      <c r="BT23" s="42">
        <v>0</v>
      </c>
      <c r="BU23" s="42">
        <v>0</v>
      </c>
      <c r="BV23" s="38">
        <v>0</v>
      </c>
      <c r="BW23" s="38">
        <v>0</v>
      </c>
      <c r="BX23" s="38">
        <v>0</v>
      </c>
      <c r="BY23" s="38">
        <v>0</v>
      </c>
      <c r="BZ23" s="38">
        <v>0</v>
      </c>
      <c r="CA23" s="38"/>
      <c r="CB23" s="38"/>
      <c r="CC23" s="37">
        <f t="shared" si="11"/>
        <v>0</v>
      </c>
    </row>
    <row r="24" spans="1:81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1</v>
      </c>
      <c r="L24" s="44" t="s">
        <v>9</v>
      </c>
      <c r="M24" s="44">
        <v>125</v>
      </c>
      <c r="N24" s="33">
        <f t="shared" si="0"/>
        <v>58</v>
      </c>
      <c r="O24" s="33">
        <f t="shared" si="13"/>
        <v>53</v>
      </c>
      <c r="P24" s="33">
        <f t="shared" si="12"/>
        <v>55.5</v>
      </c>
      <c r="Q24" s="33">
        <f t="shared" si="1"/>
        <v>88.888888888888886</v>
      </c>
      <c r="R24" s="33">
        <f t="shared" si="2"/>
        <v>100</v>
      </c>
      <c r="S24" s="33">
        <f t="shared" si="3"/>
        <v>68</v>
      </c>
      <c r="T24" s="33">
        <f t="shared" si="4"/>
        <v>31.25</v>
      </c>
      <c r="U24" s="34"/>
      <c r="V24" s="35">
        <f t="shared" si="5"/>
        <v>65.69027777777778</v>
      </c>
      <c r="W24" s="33">
        <v>14</v>
      </c>
      <c r="X24" s="72">
        <v>20</v>
      </c>
      <c r="Y24" s="72">
        <v>24</v>
      </c>
      <c r="Z24" s="37">
        <f t="shared" si="6"/>
        <v>58</v>
      </c>
      <c r="AA24" s="69">
        <v>8</v>
      </c>
      <c r="AB24" s="69">
        <v>45</v>
      </c>
      <c r="AC24" s="33"/>
      <c r="AD24" s="37">
        <f t="shared" si="7"/>
        <v>53</v>
      </c>
      <c r="AE24" s="36"/>
      <c r="AF24" s="36"/>
      <c r="AG24" s="36"/>
      <c r="AH24" s="37"/>
      <c r="AI24" s="114">
        <v>100</v>
      </c>
      <c r="AJ24" s="114">
        <v>0</v>
      </c>
      <c r="AK24" s="114">
        <v>100</v>
      </c>
      <c r="AL24" s="115">
        <v>100</v>
      </c>
      <c r="AM24" s="114">
        <v>100</v>
      </c>
      <c r="AN24" s="114">
        <v>100</v>
      </c>
      <c r="AO24" s="114">
        <v>100</v>
      </c>
      <c r="AP24" s="114">
        <v>100</v>
      </c>
      <c r="AQ24" s="114">
        <v>100</v>
      </c>
      <c r="AR24" s="38"/>
      <c r="AS24" s="38"/>
      <c r="AT24" s="37">
        <f t="shared" si="8"/>
        <v>88.888888888888886</v>
      </c>
      <c r="AU24" s="38">
        <v>100</v>
      </c>
      <c r="AV24" s="38">
        <v>100</v>
      </c>
      <c r="AW24" s="38">
        <v>100</v>
      </c>
      <c r="AX24" s="38">
        <v>100</v>
      </c>
      <c r="AY24" s="38">
        <v>100</v>
      </c>
      <c r="AZ24" s="38">
        <v>100</v>
      </c>
      <c r="BA24" s="38">
        <v>100</v>
      </c>
      <c r="BB24" s="38">
        <v>100</v>
      </c>
      <c r="BC24" s="38">
        <v>100</v>
      </c>
      <c r="BD24" s="38">
        <v>100</v>
      </c>
      <c r="BE24" s="38"/>
      <c r="BF24" s="38">
        <v>100</v>
      </c>
      <c r="BG24" s="37">
        <f t="shared" si="9"/>
        <v>100</v>
      </c>
      <c r="BH24" s="41">
        <v>100</v>
      </c>
      <c r="BI24" s="112">
        <v>100</v>
      </c>
      <c r="BJ24" s="112">
        <v>90</v>
      </c>
      <c r="BK24" s="76">
        <v>0</v>
      </c>
      <c r="BL24" s="76">
        <v>0</v>
      </c>
      <c r="BM24" s="112">
        <v>100</v>
      </c>
      <c r="BN24" s="112">
        <v>95</v>
      </c>
      <c r="BO24" s="76">
        <v>0</v>
      </c>
      <c r="BP24" s="112">
        <v>100</v>
      </c>
      <c r="BQ24" s="112">
        <v>95</v>
      </c>
      <c r="BR24" s="37">
        <f t="shared" si="10"/>
        <v>68</v>
      </c>
      <c r="BS24" s="42">
        <v>0</v>
      </c>
      <c r="BT24" s="42">
        <v>0</v>
      </c>
      <c r="BU24" s="42">
        <v>0</v>
      </c>
      <c r="BV24" s="38">
        <v>0</v>
      </c>
      <c r="BW24" s="38">
        <v>0</v>
      </c>
      <c r="BX24" s="38">
        <v>50</v>
      </c>
      <c r="BY24" s="38">
        <v>100</v>
      </c>
      <c r="BZ24" s="38">
        <v>100</v>
      </c>
      <c r="CA24" s="38"/>
      <c r="CB24" s="38"/>
      <c r="CC24" s="37">
        <f t="shared" si="11"/>
        <v>31.25</v>
      </c>
    </row>
    <row r="25" spans="1:81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1</v>
      </c>
      <c r="L25" s="44" t="s">
        <v>9</v>
      </c>
      <c r="M25" s="44">
        <v>230</v>
      </c>
      <c r="N25" s="33">
        <f t="shared" si="0"/>
        <v>78</v>
      </c>
      <c r="O25" s="33">
        <f t="shared" si="13"/>
        <v>70</v>
      </c>
      <c r="P25" s="33">
        <f t="shared" si="12"/>
        <v>74</v>
      </c>
      <c r="Q25" s="33">
        <f t="shared" si="1"/>
        <v>61.888888888888886</v>
      </c>
      <c r="R25" s="33">
        <f t="shared" si="2"/>
        <v>45.454545454545453</v>
      </c>
      <c r="S25" s="33">
        <f t="shared" si="3"/>
        <v>87.5</v>
      </c>
      <c r="T25" s="33">
        <f t="shared" si="4"/>
        <v>100</v>
      </c>
      <c r="U25" s="34"/>
      <c r="V25" s="35">
        <f t="shared" si="5"/>
        <v>74.150505050505046</v>
      </c>
      <c r="W25" s="33">
        <v>20</v>
      </c>
      <c r="X25" s="72">
        <v>16</v>
      </c>
      <c r="Y25" s="72">
        <v>42</v>
      </c>
      <c r="Z25" s="37">
        <f t="shared" si="6"/>
        <v>78</v>
      </c>
      <c r="AA25" s="69">
        <v>30</v>
      </c>
      <c r="AB25" s="69">
        <v>40</v>
      </c>
      <c r="AC25" s="33"/>
      <c r="AD25" s="37">
        <f t="shared" si="7"/>
        <v>70</v>
      </c>
      <c r="AE25" s="36"/>
      <c r="AF25" s="36"/>
      <c r="AG25" s="36"/>
      <c r="AH25" s="37"/>
      <c r="AI25" s="114">
        <v>100</v>
      </c>
      <c r="AJ25" s="114">
        <v>0</v>
      </c>
      <c r="AK25" s="114">
        <v>0</v>
      </c>
      <c r="AL25" s="114">
        <v>50</v>
      </c>
      <c r="AM25" s="114">
        <v>90</v>
      </c>
      <c r="AN25" s="114">
        <v>67</v>
      </c>
      <c r="AO25" s="114">
        <v>100</v>
      </c>
      <c r="AP25" s="114">
        <v>50</v>
      </c>
      <c r="AQ25" s="114">
        <v>100</v>
      </c>
      <c r="AR25" s="38"/>
      <c r="AS25" s="38"/>
      <c r="AT25" s="37">
        <f t="shared" si="8"/>
        <v>61.888888888888886</v>
      </c>
      <c r="AU25" s="38">
        <v>0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100</v>
      </c>
      <c r="BB25" s="38">
        <v>100</v>
      </c>
      <c r="BC25" s="38">
        <v>100</v>
      </c>
      <c r="BD25" s="38">
        <v>100</v>
      </c>
      <c r="BE25" s="38"/>
      <c r="BF25" s="38">
        <v>100</v>
      </c>
      <c r="BG25" s="37">
        <f t="shared" si="9"/>
        <v>45.454545454545453</v>
      </c>
      <c r="BH25" s="41">
        <v>90</v>
      </c>
      <c r="BI25" s="112">
        <v>95</v>
      </c>
      <c r="BJ25" s="112">
        <v>100</v>
      </c>
      <c r="BK25" s="112">
        <v>95</v>
      </c>
      <c r="BL25" s="112">
        <v>80</v>
      </c>
      <c r="BM25" s="112">
        <v>80</v>
      </c>
      <c r="BN25" s="112">
        <v>100</v>
      </c>
      <c r="BO25" s="112">
        <v>100</v>
      </c>
      <c r="BP25" s="112">
        <v>85</v>
      </c>
      <c r="BQ25" s="112">
        <v>50</v>
      </c>
      <c r="BR25" s="37">
        <f t="shared" si="10"/>
        <v>87.5</v>
      </c>
      <c r="BS25" s="42">
        <v>100</v>
      </c>
      <c r="BT25" s="42">
        <v>100</v>
      </c>
      <c r="BU25" s="42">
        <v>100</v>
      </c>
      <c r="BV25" s="38">
        <v>100</v>
      </c>
      <c r="BW25" s="38">
        <v>100</v>
      </c>
      <c r="BX25" s="38">
        <v>100</v>
      </c>
      <c r="BY25" s="38">
        <v>100</v>
      </c>
      <c r="BZ25" s="38">
        <v>100</v>
      </c>
      <c r="CA25" s="38"/>
      <c r="CB25" s="38"/>
      <c r="CC25" s="37">
        <f t="shared" si="11"/>
        <v>100</v>
      </c>
    </row>
    <row r="26" spans="1:81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1</v>
      </c>
      <c r="L26" s="44" t="s">
        <v>9</v>
      </c>
      <c r="M26" s="44">
        <v>400</v>
      </c>
      <c r="N26" s="33">
        <f t="shared" si="0"/>
        <v>61</v>
      </c>
      <c r="O26" s="33">
        <f t="shared" si="13"/>
        <v>0</v>
      </c>
      <c r="P26" s="33">
        <f t="shared" si="12"/>
        <v>30.5</v>
      </c>
      <c r="Q26" s="33">
        <f t="shared" si="1"/>
        <v>60.777777777777779</v>
      </c>
      <c r="R26" s="33">
        <f t="shared" si="2"/>
        <v>63.636363636363633</v>
      </c>
      <c r="S26" s="33">
        <f t="shared" si="3"/>
        <v>38</v>
      </c>
      <c r="T26" s="33">
        <f t="shared" si="4"/>
        <v>25</v>
      </c>
      <c r="U26" s="34"/>
      <c r="V26" s="35">
        <f t="shared" si="5"/>
        <v>30.5</v>
      </c>
      <c r="W26" s="33">
        <v>20</v>
      </c>
      <c r="X26" s="72">
        <v>20</v>
      </c>
      <c r="Y26" s="72">
        <v>21</v>
      </c>
      <c r="Z26" s="37">
        <f t="shared" si="6"/>
        <v>61</v>
      </c>
      <c r="AA26" s="69">
        <v>0</v>
      </c>
      <c r="AB26" s="69">
        <v>0</v>
      </c>
      <c r="AC26" s="33"/>
      <c r="AD26" s="37">
        <f t="shared" si="7"/>
        <v>0</v>
      </c>
      <c r="AE26" s="36"/>
      <c r="AF26" s="36"/>
      <c r="AG26" s="36"/>
      <c r="AH26" s="37"/>
      <c r="AI26" s="114">
        <v>100</v>
      </c>
      <c r="AJ26" s="114">
        <v>0</v>
      </c>
      <c r="AK26" s="114">
        <v>100</v>
      </c>
      <c r="AL26" s="114">
        <v>100</v>
      </c>
      <c r="AM26" s="114">
        <v>80</v>
      </c>
      <c r="AN26" s="114">
        <v>67</v>
      </c>
      <c r="AO26" s="114">
        <v>0</v>
      </c>
      <c r="AP26" s="114">
        <v>100</v>
      </c>
      <c r="AQ26" s="114">
        <v>0</v>
      </c>
      <c r="AR26" s="38"/>
      <c r="AS26" s="38"/>
      <c r="AT26" s="37">
        <f t="shared" si="8"/>
        <v>60.777777777777779</v>
      </c>
      <c r="AU26" s="38">
        <v>100</v>
      </c>
      <c r="AV26" s="38">
        <v>100</v>
      </c>
      <c r="AW26" s="38">
        <v>100</v>
      </c>
      <c r="AX26" s="38">
        <v>100</v>
      </c>
      <c r="AY26" s="38">
        <v>0</v>
      </c>
      <c r="AZ26" s="38">
        <v>100</v>
      </c>
      <c r="BA26" s="38">
        <v>0</v>
      </c>
      <c r="BB26" s="38">
        <v>0</v>
      </c>
      <c r="BC26" s="38">
        <v>100</v>
      </c>
      <c r="BD26" s="38">
        <v>0</v>
      </c>
      <c r="BE26" s="38"/>
      <c r="BF26" s="38">
        <v>100</v>
      </c>
      <c r="BG26" s="37">
        <f t="shared" si="9"/>
        <v>63.636363636363633</v>
      </c>
      <c r="BH26" s="41">
        <v>95</v>
      </c>
      <c r="BI26" s="112">
        <v>85</v>
      </c>
      <c r="BJ26" s="112">
        <v>100</v>
      </c>
      <c r="BK26" s="112">
        <v>100</v>
      </c>
      <c r="BL26" s="76">
        <v>0</v>
      </c>
      <c r="BM26" s="76">
        <v>0</v>
      </c>
      <c r="BN26" s="76">
        <v>0</v>
      </c>
      <c r="BO26" s="76">
        <v>0</v>
      </c>
      <c r="BP26" s="76">
        <v>0</v>
      </c>
      <c r="BQ26" s="76">
        <v>0</v>
      </c>
      <c r="BR26" s="37">
        <f t="shared" si="10"/>
        <v>38</v>
      </c>
      <c r="BS26" s="42">
        <v>0</v>
      </c>
      <c r="BT26" s="42">
        <v>100</v>
      </c>
      <c r="BU26" s="42">
        <v>100</v>
      </c>
      <c r="BV26" s="38">
        <v>0</v>
      </c>
      <c r="BW26" s="38">
        <v>0</v>
      </c>
      <c r="BX26" s="38">
        <v>0</v>
      </c>
      <c r="BY26" s="38">
        <v>0</v>
      </c>
      <c r="BZ26" s="38">
        <v>0</v>
      </c>
      <c r="CA26" s="38"/>
      <c r="CB26" s="38"/>
      <c r="CC26" s="37">
        <f t="shared" si="11"/>
        <v>25</v>
      </c>
    </row>
    <row r="27" spans="1:81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1</v>
      </c>
      <c r="L27" s="44" t="s">
        <v>9</v>
      </c>
      <c r="M27" s="44"/>
      <c r="N27" s="33">
        <f t="shared" si="0"/>
        <v>80</v>
      </c>
      <c r="O27" s="33">
        <f t="shared" si="13"/>
        <v>67</v>
      </c>
      <c r="P27" s="33">
        <f t="shared" si="12"/>
        <v>73.5</v>
      </c>
      <c r="Q27" s="33">
        <f t="shared" si="1"/>
        <v>88.888888888888886</v>
      </c>
      <c r="R27" s="33">
        <f t="shared" si="2"/>
        <v>100</v>
      </c>
      <c r="S27" s="33">
        <f t="shared" si="3"/>
        <v>88</v>
      </c>
      <c r="T27" s="33">
        <f t="shared" si="4"/>
        <v>83.375</v>
      </c>
      <c r="U27" s="34"/>
      <c r="V27" s="35">
        <f t="shared" si="5"/>
        <v>81.296527777777783</v>
      </c>
      <c r="W27" s="33">
        <v>18</v>
      </c>
      <c r="X27" s="72">
        <v>20</v>
      </c>
      <c r="Y27" s="72">
        <v>42</v>
      </c>
      <c r="Z27" s="37">
        <f t="shared" si="6"/>
        <v>80</v>
      </c>
      <c r="AA27" s="69">
        <v>27</v>
      </c>
      <c r="AB27" s="69">
        <v>40</v>
      </c>
      <c r="AC27" s="33"/>
      <c r="AD27" s="37">
        <f t="shared" si="7"/>
        <v>67</v>
      </c>
      <c r="AE27" s="36"/>
      <c r="AF27" s="36"/>
      <c r="AG27" s="36"/>
      <c r="AH27" s="37"/>
      <c r="AI27" s="114">
        <v>100</v>
      </c>
      <c r="AJ27" s="114">
        <v>0</v>
      </c>
      <c r="AK27" s="114">
        <v>100</v>
      </c>
      <c r="AL27" s="114">
        <v>100</v>
      </c>
      <c r="AM27" s="114">
        <v>100</v>
      </c>
      <c r="AN27" s="114">
        <v>100</v>
      </c>
      <c r="AO27" s="114">
        <v>100</v>
      </c>
      <c r="AP27" s="114">
        <v>100</v>
      </c>
      <c r="AQ27" s="114">
        <v>100</v>
      </c>
      <c r="AR27" s="38"/>
      <c r="AS27" s="38"/>
      <c r="AT27" s="37">
        <f t="shared" si="8"/>
        <v>88.888888888888886</v>
      </c>
      <c r="AU27" s="38">
        <v>100</v>
      </c>
      <c r="AV27" s="38">
        <v>100</v>
      </c>
      <c r="AW27" s="38">
        <v>100</v>
      </c>
      <c r="AX27" s="38">
        <v>100</v>
      </c>
      <c r="AY27" s="38">
        <v>100</v>
      </c>
      <c r="AZ27" s="38">
        <v>100</v>
      </c>
      <c r="BA27" s="38">
        <v>100</v>
      </c>
      <c r="BB27" s="38">
        <v>100</v>
      </c>
      <c r="BC27" s="38">
        <v>100</v>
      </c>
      <c r="BD27" s="38">
        <v>100</v>
      </c>
      <c r="BE27" s="38"/>
      <c r="BF27" s="38">
        <v>100</v>
      </c>
      <c r="BG27" s="37">
        <f t="shared" si="9"/>
        <v>100</v>
      </c>
      <c r="BH27" s="41">
        <v>80</v>
      </c>
      <c r="BI27" s="112">
        <v>95</v>
      </c>
      <c r="BJ27" s="112">
        <v>80</v>
      </c>
      <c r="BK27" s="112">
        <v>100</v>
      </c>
      <c r="BL27" s="112">
        <v>100</v>
      </c>
      <c r="BM27" s="112">
        <v>90</v>
      </c>
      <c r="BN27" s="112">
        <v>100</v>
      </c>
      <c r="BO27" s="112">
        <v>45</v>
      </c>
      <c r="BP27" s="112">
        <v>95</v>
      </c>
      <c r="BQ27" s="112">
        <v>95</v>
      </c>
      <c r="BR27" s="37">
        <f t="shared" si="10"/>
        <v>88</v>
      </c>
      <c r="BS27" s="42">
        <v>67</v>
      </c>
      <c r="BT27" s="42">
        <v>100</v>
      </c>
      <c r="BU27" s="42">
        <v>100</v>
      </c>
      <c r="BV27" s="38">
        <v>100</v>
      </c>
      <c r="BW27" s="38">
        <v>100</v>
      </c>
      <c r="BX27" s="38">
        <v>100</v>
      </c>
      <c r="BY27" s="38">
        <v>100</v>
      </c>
      <c r="BZ27" s="38">
        <v>0</v>
      </c>
      <c r="CA27" s="38"/>
      <c r="CB27" s="38"/>
      <c r="CC27" s="37">
        <f t="shared" si="11"/>
        <v>83.375</v>
      </c>
    </row>
    <row r="28" spans="1:81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1</v>
      </c>
      <c r="L28" s="44" t="s">
        <v>9</v>
      </c>
      <c r="M28" s="44">
        <v>144</v>
      </c>
      <c r="N28" s="33">
        <f t="shared" si="0"/>
        <v>63</v>
      </c>
      <c r="O28" s="33">
        <f t="shared" si="13"/>
        <v>100</v>
      </c>
      <c r="P28" s="33">
        <f t="shared" si="12"/>
        <v>81.5</v>
      </c>
      <c r="Q28" s="33">
        <f t="shared" si="1"/>
        <v>100</v>
      </c>
      <c r="R28" s="33">
        <f t="shared" si="2"/>
        <v>100</v>
      </c>
      <c r="S28" s="33">
        <f t="shared" si="3"/>
        <v>92</v>
      </c>
      <c r="T28" s="33">
        <f t="shared" si="4"/>
        <v>100</v>
      </c>
      <c r="U28" s="34"/>
      <c r="V28" s="35">
        <f t="shared" si="5"/>
        <v>89.15</v>
      </c>
      <c r="W28" s="33">
        <v>16</v>
      </c>
      <c r="X28" s="72">
        <v>17</v>
      </c>
      <c r="Y28" s="72">
        <v>30</v>
      </c>
      <c r="Z28" s="37">
        <f t="shared" si="6"/>
        <v>63</v>
      </c>
      <c r="AA28" s="69">
        <v>30</v>
      </c>
      <c r="AB28" s="69">
        <v>70</v>
      </c>
      <c r="AC28" s="33"/>
      <c r="AD28" s="37">
        <f t="shared" si="7"/>
        <v>100</v>
      </c>
      <c r="AE28" s="36"/>
      <c r="AF28" s="36"/>
      <c r="AG28" s="36"/>
      <c r="AH28" s="37"/>
      <c r="AI28" s="114">
        <v>100</v>
      </c>
      <c r="AJ28" s="114">
        <v>100</v>
      </c>
      <c r="AK28" s="114">
        <v>100</v>
      </c>
      <c r="AL28" s="114">
        <v>100</v>
      </c>
      <c r="AM28" s="114">
        <v>100</v>
      </c>
      <c r="AN28" s="114">
        <v>100</v>
      </c>
      <c r="AO28" s="114">
        <v>100</v>
      </c>
      <c r="AP28" s="114">
        <v>100</v>
      </c>
      <c r="AQ28" s="114">
        <v>100</v>
      </c>
      <c r="AR28" s="38"/>
      <c r="AS28" s="38"/>
      <c r="AT28" s="37">
        <f t="shared" si="8"/>
        <v>100</v>
      </c>
      <c r="AU28" s="38">
        <v>100</v>
      </c>
      <c r="AV28" s="38">
        <v>100</v>
      </c>
      <c r="AW28" s="38">
        <v>100</v>
      </c>
      <c r="AX28" s="38">
        <v>100</v>
      </c>
      <c r="AY28" s="38">
        <v>100</v>
      </c>
      <c r="AZ28" s="38">
        <v>100</v>
      </c>
      <c r="BA28" s="38">
        <v>100</v>
      </c>
      <c r="BB28" s="38">
        <v>100</v>
      </c>
      <c r="BC28" s="38">
        <v>100</v>
      </c>
      <c r="BD28" s="38">
        <v>100</v>
      </c>
      <c r="BE28" s="38"/>
      <c r="BF28" s="38">
        <v>100</v>
      </c>
      <c r="BG28" s="37">
        <f t="shared" si="9"/>
        <v>100</v>
      </c>
      <c r="BH28" s="41">
        <v>90</v>
      </c>
      <c r="BI28" s="112">
        <v>90</v>
      </c>
      <c r="BJ28" s="112">
        <v>100</v>
      </c>
      <c r="BK28" s="112">
        <v>100</v>
      </c>
      <c r="BL28" s="112">
        <v>100</v>
      </c>
      <c r="BM28" s="112">
        <v>90</v>
      </c>
      <c r="BN28" s="112">
        <v>100</v>
      </c>
      <c r="BO28" s="112">
        <v>100</v>
      </c>
      <c r="BP28" s="112">
        <v>100</v>
      </c>
      <c r="BQ28" s="112">
        <v>50</v>
      </c>
      <c r="BR28" s="37">
        <f t="shared" si="10"/>
        <v>92</v>
      </c>
      <c r="BS28" s="42">
        <v>100</v>
      </c>
      <c r="BT28" s="42">
        <v>100</v>
      </c>
      <c r="BU28" s="42">
        <v>100</v>
      </c>
      <c r="BV28" s="38">
        <v>100</v>
      </c>
      <c r="BW28" s="38">
        <v>100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11"/>
        <v>100</v>
      </c>
    </row>
    <row r="29" spans="1:81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1</v>
      </c>
      <c r="L29" s="44" t="s">
        <v>9</v>
      </c>
      <c r="M29" s="44"/>
      <c r="N29" s="33">
        <f t="shared" si="0"/>
        <v>85</v>
      </c>
      <c r="O29" s="33">
        <f t="shared" si="13"/>
        <v>100</v>
      </c>
      <c r="P29" s="33">
        <f t="shared" si="12"/>
        <v>92.5</v>
      </c>
      <c r="Q29" s="33">
        <f t="shared" si="1"/>
        <v>100</v>
      </c>
      <c r="R29" s="33">
        <f t="shared" si="2"/>
        <v>100</v>
      </c>
      <c r="S29" s="33">
        <f t="shared" si="3"/>
        <v>97.5</v>
      </c>
      <c r="T29" s="33">
        <f t="shared" si="4"/>
        <v>100</v>
      </c>
      <c r="U29" s="34"/>
      <c r="V29" s="35">
        <f t="shared" si="5"/>
        <v>95.75</v>
      </c>
      <c r="W29" s="33">
        <v>20</v>
      </c>
      <c r="X29" s="72">
        <v>20</v>
      </c>
      <c r="Y29" s="72">
        <v>45</v>
      </c>
      <c r="Z29" s="37">
        <f t="shared" si="6"/>
        <v>85</v>
      </c>
      <c r="AA29" s="69">
        <v>30</v>
      </c>
      <c r="AB29" s="69">
        <v>70</v>
      </c>
      <c r="AC29" s="33"/>
      <c r="AD29" s="37">
        <f t="shared" si="7"/>
        <v>100</v>
      </c>
      <c r="AE29" s="36"/>
      <c r="AF29" s="36"/>
      <c r="AG29" s="36"/>
      <c r="AH29" s="37"/>
      <c r="AI29" s="114">
        <v>100</v>
      </c>
      <c r="AJ29" s="114">
        <v>100</v>
      </c>
      <c r="AK29" s="114">
        <v>100</v>
      </c>
      <c r="AL29" s="114">
        <v>100</v>
      </c>
      <c r="AM29" s="114">
        <v>100</v>
      </c>
      <c r="AN29" s="114">
        <v>100</v>
      </c>
      <c r="AO29" s="114">
        <v>100</v>
      </c>
      <c r="AP29" s="114">
        <v>100</v>
      </c>
      <c r="AQ29" s="114">
        <v>100</v>
      </c>
      <c r="AR29" s="38"/>
      <c r="AS29" s="38"/>
      <c r="AT29" s="37">
        <f t="shared" si="8"/>
        <v>100</v>
      </c>
      <c r="AU29" s="38">
        <v>100</v>
      </c>
      <c r="AV29" s="38">
        <v>100</v>
      </c>
      <c r="AW29" s="38">
        <v>100</v>
      </c>
      <c r="AX29" s="38">
        <v>100</v>
      </c>
      <c r="AY29" s="38">
        <v>100</v>
      </c>
      <c r="AZ29" s="38">
        <v>100</v>
      </c>
      <c r="BA29" s="38">
        <v>100</v>
      </c>
      <c r="BB29" s="38">
        <v>100</v>
      </c>
      <c r="BC29" s="38">
        <v>100</v>
      </c>
      <c r="BD29" s="38">
        <v>100</v>
      </c>
      <c r="BE29" s="38"/>
      <c r="BF29" s="38">
        <v>100</v>
      </c>
      <c r="BG29" s="37">
        <f t="shared" si="9"/>
        <v>100</v>
      </c>
      <c r="BH29" s="41">
        <v>80</v>
      </c>
      <c r="BI29" s="112">
        <v>95</v>
      </c>
      <c r="BJ29" s="112">
        <v>100</v>
      </c>
      <c r="BK29" s="112">
        <v>100</v>
      </c>
      <c r="BL29" s="112">
        <v>100</v>
      </c>
      <c r="BM29" s="112">
        <v>100</v>
      </c>
      <c r="BN29" s="112">
        <v>100</v>
      </c>
      <c r="BO29" s="112">
        <v>100</v>
      </c>
      <c r="BP29" s="112">
        <v>100</v>
      </c>
      <c r="BQ29" s="112">
        <v>100</v>
      </c>
      <c r="BR29" s="37">
        <f t="shared" si="10"/>
        <v>97.5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100</v>
      </c>
      <c r="BY29" s="38">
        <v>100</v>
      </c>
      <c r="BZ29" s="38">
        <v>100</v>
      </c>
      <c r="CA29" s="38"/>
      <c r="CB29" s="38"/>
      <c r="CC29" s="37">
        <f t="shared" si="11"/>
        <v>100</v>
      </c>
    </row>
    <row r="30" spans="1:81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1</v>
      </c>
      <c r="L30" s="44" t="s">
        <v>9</v>
      </c>
      <c r="M30" s="44"/>
      <c r="N30" s="33">
        <f t="shared" si="0"/>
        <v>25</v>
      </c>
      <c r="O30" s="33">
        <f t="shared" si="13"/>
        <v>0</v>
      </c>
      <c r="P30" s="33">
        <f t="shared" si="12"/>
        <v>12.5</v>
      </c>
      <c r="Q30" s="33">
        <f t="shared" si="1"/>
        <v>46.666666666666664</v>
      </c>
      <c r="R30" s="33">
        <f t="shared" si="2"/>
        <v>36.363636363636367</v>
      </c>
      <c r="S30" s="33">
        <f t="shared" si="3"/>
        <v>19.5</v>
      </c>
      <c r="T30" s="33">
        <f t="shared" si="4"/>
        <v>0</v>
      </c>
      <c r="U30" s="34"/>
      <c r="V30" s="35">
        <f t="shared" si="5"/>
        <v>12.5</v>
      </c>
      <c r="W30" s="33">
        <v>12</v>
      </c>
      <c r="X30" s="72">
        <v>13</v>
      </c>
      <c r="Y30" s="72">
        <v>0</v>
      </c>
      <c r="Z30" s="37">
        <f t="shared" si="6"/>
        <v>25</v>
      </c>
      <c r="AA30" s="69">
        <v>0</v>
      </c>
      <c r="AB30" s="69">
        <v>0</v>
      </c>
      <c r="AC30" s="33"/>
      <c r="AD30" s="37">
        <f t="shared" si="7"/>
        <v>0</v>
      </c>
      <c r="AE30" s="36"/>
      <c r="AF30" s="36"/>
      <c r="AG30" s="36"/>
      <c r="AH30" s="37"/>
      <c r="AI30" s="114">
        <v>100</v>
      </c>
      <c r="AJ30" s="114">
        <v>0</v>
      </c>
      <c r="AK30" s="114">
        <v>100</v>
      </c>
      <c r="AL30" s="114">
        <v>0</v>
      </c>
      <c r="AM30" s="114">
        <v>80</v>
      </c>
      <c r="AN30" s="114">
        <v>40</v>
      </c>
      <c r="AO30" s="114">
        <v>100</v>
      </c>
      <c r="AP30" s="114">
        <v>0</v>
      </c>
      <c r="AQ30" s="114">
        <v>0</v>
      </c>
      <c r="AR30" s="38"/>
      <c r="AS30" s="38"/>
      <c r="AT30" s="37">
        <f t="shared" si="8"/>
        <v>46.666666666666664</v>
      </c>
      <c r="AU30" s="38">
        <v>100</v>
      </c>
      <c r="AV30" s="38">
        <v>100</v>
      </c>
      <c r="AW30" s="38">
        <v>100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/>
      <c r="BF30" s="38">
        <v>100</v>
      </c>
      <c r="BG30" s="37">
        <f t="shared" si="9"/>
        <v>36.363636363636367</v>
      </c>
      <c r="BH30" s="41">
        <v>100</v>
      </c>
      <c r="BI30" s="112">
        <v>95</v>
      </c>
      <c r="BJ30" s="76">
        <v>0</v>
      </c>
      <c r="BK30" s="76">
        <v>0</v>
      </c>
      <c r="BL30" s="76">
        <v>0</v>
      </c>
      <c r="BM30" s="76">
        <v>0</v>
      </c>
      <c r="BN30" s="76">
        <v>0</v>
      </c>
      <c r="BO30" s="76">
        <v>0</v>
      </c>
      <c r="BP30" s="76">
        <v>0</v>
      </c>
      <c r="BQ30" s="76">
        <v>0</v>
      </c>
      <c r="BR30" s="37">
        <f t="shared" si="10"/>
        <v>19.5</v>
      </c>
      <c r="BS30" s="42">
        <v>0</v>
      </c>
      <c r="BT30" s="42">
        <v>0</v>
      </c>
      <c r="BU30" s="42">
        <v>0</v>
      </c>
      <c r="BV30" s="38">
        <v>0</v>
      </c>
      <c r="BW30" s="38">
        <v>0</v>
      </c>
      <c r="BX30" s="38">
        <v>0</v>
      </c>
      <c r="BY30" s="38">
        <v>0</v>
      </c>
      <c r="BZ30" s="38">
        <v>0</v>
      </c>
      <c r="CA30" s="38"/>
      <c r="CB30" s="38"/>
      <c r="CC30" s="37">
        <f t="shared" si="11"/>
        <v>0</v>
      </c>
    </row>
    <row r="31" spans="1:81" ht="15.75" customHeight="1" x14ac:dyDescent="0.2">
      <c r="A31" s="4" t="s">
        <v>9</v>
      </c>
      <c r="B31" s="29" t="s">
        <v>9</v>
      </c>
      <c r="C31" s="30"/>
      <c r="D31" s="58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1</v>
      </c>
      <c r="L31" s="44" t="s">
        <v>9</v>
      </c>
      <c r="M31" s="44">
        <v>98</v>
      </c>
      <c r="N31" s="33">
        <f t="shared" si="0"/>
        <v>92</v>
      </c>
      <c r="O31" s="33">
        <f t="shared" si="13"/>
        <v>100</v>
      </c>
      <c r="P31" s="33">
        <f t="shared" si="12"/>
        <v>96</v>
      </c>
      <c r="Q31" s="33">
        <f t="shared" si="1"/>
        <v>85.555555555555557</v>
      </c>
      <c r="R31" s="33">
        <f t="shared" si="2"/>
        <v>90.909090909090907</v>
      </c>
      <c r="S31" s="33">
        <f t="shared" si="3"/>
        <v>83.5</v>
      </c>
      <c r="T31" s="33">
        <f t="shared" si="4"/>
        <v>100</v>
      </c>
      <c r="U31" s="34"/>
      <c r="V31" s="35">
        <f t="shared" si="5"/>
        <v>91.356565656565664</v>
      </c>
      <c r="W31" s="33">
        <v>16</v>
      </c>
      <c r="X31" s="72">
        <v>16</v>
      </c>
      <c r="Y31" s="72">
        <v>60</v>
      </c>
      <c r="Z31" s="37">
        <f t="shared" si="6"/>
        <v>92</v>
      </c>
      <c r="AA31" s="69">
        <v>30</v>
      </c>
      <c r="AB31" s="69">
        <v>70</v>
      </c>
      <c r="AC31" s="33"/>
      <c r="AD31" s="37">
        <f t="shared" si="7"/>
        <v>100</v>
      </c>
      <c r="AE31" s="36"/>
      <c r="AF31" s="36"/>
      <c r="AG31" s="36"/>
      <c r="AH31" s="37"/>
      <c r="AI31" s="114">
        <v>100</v>
      </c>
      <c r="AJ31" s="114">
        <v>0</v>
      </c>
      <c r="AK31" s="114">
        <v>100</v>
      </c>
      <c r="AL31" s="114">
        <v>100</v>
      </c>
      <c r="AM31" s="114">
        <v>70</v>
      </c>
      <c r="AN31" s="114">
        <v>100</v>
      </c>
      <c r="AO31" s="114">
        <v>100</v>
      </c>
      <c r="AP31" s="114">
        <v>100</v>
      </c>
      <c r="AQ31" s="114">
        <v>100</v>
      </c>
      <c r="AR31" s="38"/>
      <c r="AS31" s="38"/>
      <c r="AT31" s="37">
        <f t="shared" si="8"/>
        <v>85.555555555555557</v>
      </c>
      <c r="AU31" s="38">
        <v>0</v>
      </c>
      <c r="AV31" s="38">
        <v>100</v>
      </c>
      <c r="AW31" s="38">
        <v>100</v>
      </c>
      <c r="AX31" s="38">
        <v>100</v>
      </c>
      <c r="AY31" s="38">
        <v>100</v>
      </c>
      <c r="AZ31" s="38">
        <v>100</v>
      </c>
      <c r="BA31" s="38">
        <v>100</v>
      </c>
      <c r="BB31" s="38">
        <v>100</v>
      </c>
      <c r="BC31" s="38">
        <v>100</v>
      </c>
      <c r="BD31" s="38">
        <v>100</v>
      </c>
      <c r="BE31" s="38"/>
      <c r="BF31" s="38">
        <v>100</v>
      </c>
      <c r="BG31" s="37">
        <f t="shared" si="9"/>
        <v>90.909090909090907</v>
      </c>
      <c r="BH31" s="41">
        <v>80</v>
      </c>
      <c r="BI31" s="112">
        <v>95</v>
      </c>
      <c r="BJ31" s="112">
        <v>100</v>
      </c>
      <c r="BK31" s="112">
        <v>85</v>
      </c>
      <c r="BL31" s="112">
        <v>100</v>
      </c>
      <c r="BM31" s="112">
        <v>80</v>
      </c>
      <c r="BN31" s="112">
        <v>100</v>
      </c>
      <c r="BO31" s="76">
        <v>0</v>
      </c>
      <c r="BP31" s="112">
        <v>95</v>
      </c>
      <c r="BQ31" s="112">
        <v>100</v>
      </c>
      <c r="BR31" s="37">
        <f t="shared" si="10"/>
        <v>83.5</v>
      </c>
      <c r="BS31" s="42">
        <v>100</v>
      </c>
      <c r="BT31" s="42">
        <v>100</v>
      </c>
      <c r="BU31" s="42">
        <v>100</v>
      </c>
      <c r="BV31" s="38">
        <v>100</v>
      </c>
      <c r="BW31" s="38">
        <v>100</v>
      </c>
      <c r="BX31" s="38">
        <v>100</v>
      </c>
      <c r="BY31" s="38">
        <v>100</v>
      </c>
      <c r="BZ31" s="38">
        <v>100</v>
      </c>
      <c r="CA31" s="38"/>
      <c r="CB31" s="38"/>
      <c r="CC31" s="37">
        <f t="shared" si="11"/>
        <v>100</v>
      </c>
    </row>
    <row r="32" spans="1:81" ht="15.75" customHeight="1" x14ac:dyDescent="0.2">
      <c r="A32" s="4" t="s">
        <v>9</v>
      </c>
      <c r="B32" s="29" t="s">
        <v>9</v>
      </c>
      <c r="C32" s="30"/>
      <c r="D32" s="58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1</v>
      </c>
      <c r="L32" s="44" t="s">
        <v>9</v>
      </c>
      <c r="M32" s="44">
        <v>114</v>
      </c>
      <c r="N32" s="33">
        <f t="shared" si="0"/>
        <v>100</v>
      </c>
      <c r="O32" s="33">
        <f t="shared" si="13"/>
        <v>100</v>
      </c>
      <c r="P32" s="33">
        <f t="shared" si="12"/>
        <v>100</v>
      </c>
      <c r="Q32" s="33">
        <f t="shared" si="1"/>
        <v>100</v>
      </c>
      <c r="R32" s="33">
        <f t="shared" si="2"/>
        <v>100</v>
      </c>
      <c r="S32" s="33">
        <f t="shared" si="3"/>
        <v>98.5</v>
      </c>
      <c r="T32" s="33">
        <f t="shared" si="4"/>
        <v>100</v>
      </c>
      <c r="U32" s="34"/>
      <c r="V32" s="35">
        <f t="shared" si="5"/>
        <v>99.7</v>
      </c>
      <c r="W32" s="33">
        <v>20</v>
      </c>
      <c r="X32" s="72">
        <v>20</v>
      </c>
      <c r="Y32" s="72">
        <v>60</v>
      </c>
      <c r="Z32" s="37">
        <f t="shared" si="6"/>
        <v>100</v>
      </c>
      <c r="AA32" s="69">
        <v>30</v>
      </c>
      <c r="AB32" s="69">
        <v>70</v>
      </c>
      <c r="AC32" s="33"/>
      <c r="AD32" s="37">
        <f t="shared" si="7"/>
        <v>100</v>
      </c>
      <c r="AE32" s="36"/>
      <c r="AF32" s="36"/>
      <c r="AG32" s="36"/>
      <c r="AH32" s="37"/>
      <c r="AI32" s="114">
        <v>100</v>
      </c>
      <c r="AJ32" s="114">
        <v>100</v>
      </c>
      <c r="AK32" s="114">
        <v>100</v>
      </c>
      <c r="AL32" s="114">
        <v>100</v>
      </c>
      <c r="AM32" s="114">
        <v>100</v>
      </c>
      <c r="AN32" s="114">
        <v>100</v>
      </c>
      <c r="AO32" s="114">
        <v>100</v>
      </c>
      <c r="AP32" s="114">
        <v>100</v>
      </c>
      <c r="AQ32" s="114">
        <v>100</v>
      </c>
      <c r="AR32" s="38"/>
      <c r="AS32" s="38"/>
      <c r="AT32" s="37">
        <f t="shared" si="8"/>
        <v>100</v>
      </c>
      <c r="AU32" s="38">
        <v>100</v>
      </c>
      <c r="AV32" s="38">
        <v>100</v>
      </c>
      <c r="AW32" s="38">
        <v>100</v>
      </c>
      <c r="AX32" s="38">
        <v>100</v>
      </c>
      <c r="AY32" s="38">
        <v>100</v>
      </c>
      <c r="AZ32" s="38">
        <v>100</v>
      </c>
      <c r="BA32" s="38">
        <v>100</v>
      </c>
      <c r="BB32" s="38">
        <v>100</v>
      </c>
      <c r="BC32" s="38">
        <v>100</v>
      </c>
      <c r="BD32" s="38">
        <v>100</v>
      </c>
      <c r="BE32" s="38"/>
      <c r="BF32" s="38">
        <v>100</v>
      </c>
      <c r="BG32" s="37">
        <f t="shared" si="9"/>
        <v>100</v>
      </c>
      <c r="BH32" s="41">
        <v>100</v>
      </c>
      <c r="BI32" s="112">
        <v>95</v>
      </c>
      <c r="BJ32" s="112">
        <v>100</v>
      </c>
      <c r="BK32" s="112">
        <v>100</v>
      </c>
      <c r="BL32" s="112">
        <v>100</v>
      </c>
      <c r="BM32" s="112">
        <v>90</v>
      </c>
      <c r="BN32" s="112">
        <v>100</v>
      </c>
      <c r="BO32" s="112">
        <v>100</v>
      </c>
      <c r="BP32" s="112">
        <v>100</v>
      </c>
      <c r="BQ32" s="112">
        <v>100</v>
      </c>
      <c r="BR32" s="37">
        <f t="shared" si="10"/>
        <v>98.5</v>
      </c>
      <c r="BS32" s="42">
        <v>100</v>
      </c>
      <c r="BT32" s="42">
        <v>100</v>
      </c>
      <c r="BU32" s="42">
        <v>100</v>
      </c>
      <c r="BV32" s="38">
        <v>100</v>
      </c>
      <c r="BW32" s="38">
        <v>100</v>
      </c>
      <c r="BX32" s="38">
        <v>100</v>
      </c>
      <c r="BY32" s="38">
        <v>100</v>
      </c>
      <c r="BZ32" s="38">
        <v>100</v>
      </c>
      <c r="CA32" s="38"/>
      <c r="CB32" s="38"/>
      <c r="CC32" s="37">
        <f t="shared" si="11"/>
        <v>100</v>
      </c>
    </row>
    <row r="33" spans="1:81" ht="15.75" customHeight="1" x14ac:dyDescent="0.2">
      <c r="A33" s="4" t="s">
        <v>9</v>
      </c>
      <c r="B33" s="29" t="s">
        <v>9</v>
      </c>
      <c r="C33" s="30"/>
      <c r="D33" s="58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1</v>
      </c>
      <c r="L33" s="44" t="s">
        <v>9</v>
      </c>
      <c r="M33" s="44"/>
      <c r="N33" s="33">
        <f t="shared" si="0"/>
        <v>94</v>
      </c>
      <c r="O33" s="33">
        <f t="shared" si="13"/>
        <v>80</v>
      </c>
      <c r="P33" s="33">
        <f t="shared" si="12"/>
        <v>87</v>
      </c>
      <c r="Q33" s="33">
        <f t="shared" si="1"/>
        <v>60</v>
      </c>
      <c r="R33" s="33">
        <f t="shared" si="2"/>
        <v>72.727272727272734</v>
      </c>
      <c r="S33" s="33">
        <f t="shared" si="3"/>
        <v>96</v>
      </c>
      <c r="T33" s="33">
        <f t="shared" si="4"/>
        <v>100</v>
      </c>
      <c r="U33" s="34"/>
      <c r="V33" s="35">
        <f t="shared" si="5"/>
        <v>83.336363636363643</v>
      </c>
      <c r="W33" s="33">
        <v>14</v>
      </c>
      <c r="X33" s="72">
        <v>20</v>
      </c>
      <c r="Y33" s="72">
        <v>60</v>
      </c>
      <c r="Z33" s="37">
        <f t="shared" si="6"/>
        <v>94</v>
      </c>
      <c r="AA33" s="69">
        <v>30</v>
      </c>
      <c r="AB33" s="69">
        <v>50</v>
      </c>
      <c r="AC33" s="33"/>
      <c r="AD33" s="37">
        <f t="shared" si="7"/>
        <v>80</v>
      </c>
      <c r="AE33" s="36"/>
      <c r="AF33" s="36"/>
      <c r="AG33" s="36"/>
      <c r="AH33" s="37"/>
      <c r="AI33" s="114">
        <v>100</v>
      </c>
      <c r="AJ33" s="114">
        <v>0</v>
      </c>
      <c r="AK33" s="114">
        <v>0</v>
      </c>
      <c r="AL33" s="114">
        <v>100</v>
      </c>
      <c r="AM33" s="114">
        <v>90</v>
      </c>
      <c r="AN33" s="114">
        <v>50</v>
      </c>
      <c r="AO33" s="114">
        <v>100</v>
      </c>
      <c r="AP33" s="114">
        <v>100</v>
      </c>
      <c r="AQ33" s="114">
        <v>0</v>
      </c>
      <c r="AR33" s="38"/>
      <c r="AS33" s="38"/>
      <c r="AT33" s="37">
        <f t="shared" si="8"/>
        <v>60</v>
      </c>
      <c r="AU33" s="38">
        <v>100</v>
      </c>
      <c r="AV33" s="38">
        <v>0</v>
      </c>
      <c r="AW33" s="38">
        <v>100</v>
      </c>
      <c r="AX33" s="38">
        <v>0</v>
      </c>
      <c r="AY33" s="38">
        <v>100</v>
      </c>
      <c r="AZ33" s="38">
        <v>100</v>
      </c>
      <c r="BA33" s="38">
        <v>0</v>
      </c>
      <c r="BB33" s="38">
        <v>100</v>
      </c>
      <c r="BC33" s="38">
        <v>100</v>
      </c>
      <c r="BD33" s="38">
        <v>100</v>
      </c>
      <c r="BE33" s="38"/>
      <c r="BF33" s="38">
        <v>100</v>
      </c>
      <c r="BG33" s="37">
        <f t="shared" si="9"/>
        <v>72.727272727272734</v>
      </c>
      <c r="BH33" s="41">
        <v>90</v>
      </c>
      <c r="BI33" s="112">
        <v>90</v>
      </c>
      <c r="BJ33" s="112">
        <v>100</v>
      </c>
      <c r="BK33" s="112">
        <v>100</v>
      </c>
      <c r="BL33" s="112">
        <v>90</v>
      </c>
      <c r="BM33" s="112">
        <v>100</v>
      </c>
      <c r="BN33" s="112">
        <v>100</v>
      </c>
      <c r="BO33" s="112">
        <v>100</v>
      </c>
      <c r="BP33" s="112">
        <v>95</v>
      </c>
      <c r="BQ33" s="112">
        <v>95</v>
      </c>
      <c r="BR33" s="37">
        <f t="shared" si="10"/>
        <v>96</v>
      </c>
      <c r="BS33" s="42">
        <v>100</v>
      </c>
      <c r="BT33" s="42">
        <v>100</v>
      </c>
      <c r="BU33" s="42">
        <v>100</v>
      </c>
      <c r="BV33" s="38">
        <v>100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11"/>
        <v>100</v>
      </c>
    </row>
    <row r="34" spans="1:81" ht="15.75" customHeight="1" x14ac:dyDescent="0.2">
      <c r="A34" s="4" t="s">
        <v>9</v>
      </c>
      <c r="B34" s="29" t="s">
        <v>9</v>
      </c>
      <c r="C34" s="30"/>
      <c r="D34" s="58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1</v>
      </c>
      <c r="L34" s="44" t="s">
        <v>9</v>
      </c>
      <c r="M34" s="44">
        <v>46</v>
      </c>
      <c r="N34" s="33">
        <f t="shared" si="0"/>
        <v>96</v>
      </c>
      <c r="O34" s="33">
        <f t="shared" si="13"/>
        <v>65</v>
      </c>
      <c r="P34" s="33">
        <f t="shared" si="12"/>
        <v>80.5</v>
      </c>
      <c r="Q34" s="33">
        <f t="shared" si="1"/>
        <v>82.222222222222229</v>
      </c>
      <c r="R34" s="33">
        <f t="shared" si="2"/>
        <v>100</v>
      </c>
      <c r="S34" s="33">
        <f t="shared" si="3"/>
        <v>86</v>
      </c>
      <c r="T34" s="33">
        <f t="shared" si="4"/>
        <v>91.625</v>
      </c>
      <c r="U34" s="34"/>
      <c r="V34" s="35">
        <f t="shared" si="5"/>
        <v>83.475694444444443</v>
      </c>
      <c r="W34" s="33">
        <v>16</v>
      </c>
      <c r="X34" s="72">
        <v>20</v>
      </c>
      <c r="Y34" s="72">
        <v>60</v>
      </c>
      <c r="Z34" s="37">
        <f t="shared" si="6"/>
        <v>96</v>
      </c>
      <c r="AA34" s="69">
        <v>30</v>
      </c>
      <c r="AB34" s="69">
        <v>35</v>
      </c>
      <c r="AC34" s="33"/>
      <c r="AD34" s="37">
        <f t="shared" si="7"/>
        <v>65</v>
      </c>
      <c r="AE34" s="36"/>
      <c r="AF34" s="36"/>
      <c r="AG34" s="36"/>
      <c r="AH34" s="37"/>
      <c r="AI34" s="114">
        <v>100</v>
      </c>
      <c r="AJ34" s="114">
        <v>100</v>
      </c>
      <c r="AK34" s="114">
        <v>0</v>
      </c>
      <c r="AL34" s="114">
        <v>100</v>
      </c>
      <c r="AM34" s="114">
        <v>90</v>
      </c>
      <c r="AN34" s="114">
        <v>50</v>
      </c>
      <c r="AO34" s="114">
        <v>100</v>
      </c>
      <c r="AP34" s="114">
        <v>100</v>
      </c>
      <c r="AQ34" s="114">
        <v>100</v>
      </c>
      <c r="AR34" s="38"/>
      <c r="AS34" s="38"/>
      <c r="AT34" s="37">
        <f t="shared" si="8"/>
        <v>82.222222222222229</v>
      </c>
      <c r="AU34" s="38">
        <v>100</v>
      </c>
      <c r="AV34" s="38">
        <v>100</v>
      </c>
      <c r="AW34" s="38">
        <v>100</v>
      </c>
      <c r="AX34" s="38">
        <v>100</v>
      </c>
      <c r="AY34" s="38">
        <v>100</v>
      </c>
      <c r="AZ34" s="38">
        <v>100</v>
      </c>
      <c r="BA34" s="38">
        <v>100</v>
      </c>
      <c r="BB34" s="38">
        <v>100</v>
      </c>
      <c r="BC34" s="38">
        <v>100</v>
      </c>
      <c r="BD34" s="38">
        <v>100</v>
      </c>
      <c r="BE34" s="38"/>
      <c r="BF34" s="38">
        <v>100</v>
      </c>
      <c r="BG34" s="37">
        <f t="shared" si="9"/>
        <v>100</v>
      </c>
      <c r="BH34" s="41">
        <v>100</v>
      </c>
      <c r="BI34" s="112">
        <v>100</v>
      </c>
      <c r="BJ34" s="112">
        <v>100</v>
      </c>
      <c r="BK34" s="112">
        <v>100</v>
      </c>
      <c r="BL34" s="112">
        <v>100</v>
      </c>
      <c r="BM34" s="112">
        <v>80</v>
      </c>
      <c r="BN34" s="112">
        <v>100</v>
      </c>
      <c r="BO34" s="76">
        <v>0</v>
      </c>
      <c r="BP34" s="112">
        <v>80</v>
      </c>
      <c r="BQ34" s="112">
        <v>100</v>
      </c>
      <c r="BR34" s="37">
        <f t="shared" si="10"/>
        <v>86</v>
      </c>
      <c r="BS34" s="42">
        <v>100</v>
      </c>
      <c r="BT34" s="42">
        <v>100</v>
      </c>
      <c r="BU34" s="42">
        <v>33</v>
      </c>
      <c r="BV34" s="38">
        <v>100</v>
      </c>
      <c r="BW34" s="38">
        <v>100</v>
      </c>
      <c r="BX34" s="38">
        <v>100</v>
      </c>
      <c r="BY34" s="38">
        <v>100</v>
      </c>
      <c r="BZ34" s="38">
        <v>100</v>
      </c>
      <c r="CA34" s="38"/>
      <c r="CB34" s="38"/>
      <c r="CC34" s="37">
        <f t="shared" si="11"/>
        <v>91.625</v>
      </c>
    </row>
    <row r="35" spans="1:81" ht="15.75" customHeight="1" x14ac:dyDescent="0.2">
      <c r="A35" s="4" t="s">
        <v>9</v>
      </c>
      <c r="B35" s="29" t="s">
        <v>9</v>
      </c>
      <c r="C35" s="30"/>
      <c r="D35" s="58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1</v>
      </c>
      <c r="L35" s="44" t="s">
        <v>9</v>
      </c>
      <c r="M35" s="44">
        <v>89</v>
      </c>
      <c r="N35" s="33">
        <f t="shared" si="0"/>
        <v>100</v>
      </c>
      <c r="O35" s="33">
        <f t="shared" si="13"/>
        <v>100</v>
      </c>
      <c r="P35" s="33">
        <f t="shared" si="12"/>
        <v>100</v>
      </c>
      <c r="Q35" s="33">
        <f t="shared" si="1"/>
        <v>88.888888888888886</v>
      </c>
      <c r="R35" s="33">
        <f t="shared" si="2"/>
        <v>100</v>
      </c>
      <c r="S35" s="33">
        <f t="shared" si="3"/>
        <v>98.5</v>
      </c>
      <c r="T35" s="33">
        <f t="shared" si="4"/>
        <v>100</v>
      </c>
      <c r="U35" s="34"/>
      <c r="V35" s="35">
        <f t="shared" si="5"/>
        <v>97.477777777777774</v>
      </c>
      <c r="W35" s="33">
        <v>20</v>
      </c>
      <c r="X35" s="72">
        <v>20</v>
      </c>
      <c r="Y35" s="72">
        <v>60</v>
      </c>
      <c r="Z35" s="37">
        <f t="shared" si="6"/>
        <v>100</v>
      </c>
      <c r="AA35" s="69">
        <v>30</v>
      </c>
      <c r="AB35" s="69">
        <v>70</v>
      </c>
      <c r="AC35" s="33"/>
      <c r="AD35" s="37">
        <f t="shared" si="7"/>
        <v>100</v>
      </c>
      <c r="AE35" s="36"/>
      <c r="AF35" s="36"/>
      <c r="AG35" s="36"/>
      <c r="AH35" s="37"/>
      <c r="AI35" s="115">
        <v>100</v>
      </c>
      <c r="AJ35" s="114">
        <v>0</v>
      </c>
      <c r="AK35" s="114">
        <v>100</v>
      </c>
      <c r="AL35" s="114">
        <v>100</v>
      </c>
      <c r="AM35" s="114">
        <v>100</v>
      </c>
      <c r="AN35" s="114">
        <v>100</v>
      </c>
      <c r="AO35" s="114">
        <v>100</v>
      </c>
      <c r="AP35" s="114">
        <v>100</v>
      </c>
      <c r="AQ35" s="114">
        <v>100</v>
      </c>
      <c r="AR35" s="38"/>
      <c r="AS35" s="38"/>
      <c r="AT35" s="37">
        <f t="shared" si="8"/>
        <v>88.888888888888886</v>
      </c>
      <c r="AU35" s="38">
        <v>100</v>
      </c>
      <c r="AV35" s="38">
        <v>100</v>
      </c>
      <c r="AW35" s="38">
        <v>100</v>
      </c>
      <c r="AX35" s="38">
        <v>100</v>
      </c>
      <c r="AY35" s="38">
        <v>100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/>
      <c r="BF35" s="38">
        <v>100</v>
      </c>
      <c r="BG35" s="37">
        <f t="shared" si="9"/>
        <v>100</v>
      </c>
      <c r="BH35" s="41">
        <v>90</v>
      </c>
      <c r="BI35" s="112">
        <v>95</v>
      </c>
      <c r="BJ35" s="112">
        <v>100</v>
      </c>
      <c r="BK35" s="112">
        <v>100</v>
      </c>
      <c r="BL35" s="112">
        <v>100</v>
      </c>
      <c r="BM35" s="112">
        <v>100</v>
      </c>
      <c r="BN35" s="112">
        <v>100</v>
      </c>
      <c r="BO35" s="112">
        <v>100</v>
      </c>
      <c r="BP35" s="112">
        <v>100</v>
      </c>
      <c r="BQ35" s="112">
        <v>100</v>
      </c>
      <c r="BR35" s="37">
        <f t="shared" si="10"/>
        <v>98.5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11"/>
        <v>100</v>
      </c>
    </row>
    <row r="36" spans="1:81" ht="15.75" customHeight="1" x14ac:dyDescent="0.2">
      <c r="A36" s="4" t="s">
        <v>9</v>
      </c>
      <c r="B36" s="29" t="s">
        <v>9</v>
      </c>
      <c r="C36" s="30"/>
      <c r="D36" s="58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1</v>
      </c>
      <c r="L36" s="44" t="s">
        <v>9</v>
      </c>
      <c r="M36" s="44">
        <v>334</v>
      </c>
      <c r="N36" s="33">
        <f t="shared" si="0"/>
        <v>100</v>
      </c>
      <c r="O36" s="33">
        <v>100</v>
      </c>
      <c r="P36" s="33">
        <f t="shared" si="12"/>
        <v>100</v>
      </c>
      <c r="Q36" s="33">
        <f t="shared" si="1"/>
        <v>71.111111111111114</v>
      </c>
      <c r="R36" s="33">
        <f t="shared" si="2"/>
        <v>90.909090909090907</v>
      </c>
      <c r="S36" s="33">
        <f t="shared" si="3"/>
        <v>76</v>
      </c>
      <c r="T36" s="33">
        <f t="shared" si="4"/>
        <v>62.5</v>
      </c>
      <c r="U36" s="34"/>
      <c r="V36" s="35">
        <f t="shared" si="5"/>
        <v>87.092676767676778</v>
      </c>
      <c r="W36" s="33">
        <v>20</v>
      </c>
      <c r="X36" s="72">
        <v>20</v>
      </c>
      <c r="Y36" s="72">
        <v>60</v>
      </c>
      <c r="Z36" s="37">
        <f t="shared" si="6"/>
        <v>100</v>
      </c>
      <c r="AA36" s="56"/>
      <c r="AB36" s="56"/>
      <c r="AC36" s="33"/>
      <c r="AD36" s="37">
        <f t="shared" si="7"/>
        <v>0</v>
      </c>
      <c r="AE36" s="36"/>
      <c r="AF36" s="36"/>
      <c r="AG36" s="36"/>
      <c r="AH36" s="37"/>
      <c r="AI36" s="115">
        <v>100</v>
      </c>
      <c r="AJ36" s="114">
        <v>0</v>
      </c>
      <c r="AK36" s="114">
        <v>100</v>
      </c>
      <c r="AL36" s="114">
        <v>100</v>
      </c>
      <c r="AM36" s="114">
        <v>100</v>
      </c>
      <c r="AN36" s="114">
        <v>40</v>
      </c>
      <c r="AO36" s="114">
        <v>0</v>
      </c>
      <c r="AP36" s="114">
        <v>100</v>
      </c>
      <c r="AQ36" s="114">
        <v>100</v>
      </c>
      <c r="AR36" s="38"/>
      <c r="AS36" s="38"/>
      <c r="AT36" s="37">
        <f t="shared" si="8"/>
        <v>71.111111111111114</v>
      </c>
      <c r="AU36" s="38">
        <v>100</v>
      </c>
      <c r="AV36" s="38">
        <v>100</v>
      </c>
      <c r="AW36" s="38">
        <v>100</v>
      </c>
      <c r="AX36" s="38">
        <v>0</v>
      </c>
      <c r="AY36" s="38">
        <v>100</v>
      </c>
      <c r="AZ36" s="38">
        <v>100</v>
      </c>
      <c r="BA36" s="38">
        <v>100</v>
      </c>
      <c r="BB36" s="38">
        <v>100</v>
      </c>
      <c r="BC36" s="38">
        <v>100</v>
      </c>
      <c r="BD36" s="38">
        <v>100</v>
      </c>
      <c r="BE36" s="38"/>
      <c r="BF36" s="38">
        <v>100</v>
      </c>
      <c r="BG36" s="37">
        <f t="shared" si="9"/>
        <v>90.909090909090907</v>
      </c>
      <c r="BH36" s="41">
        <v>80</v>
      </c>
      <c r="BI36" s="112">
        <v>100</v>
      </c>
      <c r="BJ36" s="112">
        <v>100</v>
      </c>
      <c r="BK36" s="112">
        <v>100</v>
      </c>
      <c r="BL36" s="112">
        <v>100</v>
      </c>
      <c r="BM36" s="112">
        <v>90</v>
      </c>
      <c r="BN36" s="112">
        <v>90</v>
      </c>
      <c r="BO36" s="76">
        <v>0</v>
      </c>
      <c r="BP36" s="76">
        <v>0</v>
      </c>
      <c r="BQ36" s="112">
        <v>100</v>
      </c>
      <c r="BR36" s="37">
        <f t="shared" si="10"/>
        <v>76</v>
      </c>
      <c r="BS36" s="42">
        <v>0</v>
      </c>
      <c r="BT36" s="42">
        <v>100</v>
      </c>
      <c r="BU36" s="42">
        <v>100</v>
      </c>
      <c r="BV36" s="38">
        <v>0</v>
      </c>
      <c r="BW36" s="38">
        <v>100</v>
      </c>
      <c r="BX36" s="38">
        <v>100</v>
      </c>
      <c r="BY36" s="38">
        <v>100</v>
      </c>
      <c r="BZ36" s="38">
        <v>0</v>
      </c>
      <c r="CA36" s="38"/>
      <c r="CB36" s="38"/>
      <c r="CC36" s="37">
        <f t="shared" si="11"/>
        <v>62.5</v>
      </c>
    </row>
    <row r="37" spans="1:81" ht="15.75" customHeight="1" x14ac:dyDescent="0.2">
      <c r="A37" s="4" t="s">
        <v>9</v>
      </c>
      <c r="B37" s="29" t="s">
        <v>9</v>
      </c>
      <c r="C37" s="30"/>
      <c r="D37" s="58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1</v>
      </c>
      <c r="L37" s="44" t="s">
        <v>9</v>
      </c>
      <c r="M37" s="44">
        <v>172</v>
      </c>
      <c r="N37" s="33">
        <f t="shared" si="0"/>
        <v>78</v>
      </c>
      <c r="O37" s="33">
        <f>AD37</f>
        <v>80</v>
      </c>
      <c r="P37" s="33">
        <f t="shared" si="12"/>
        <v>79</v>
      </c>
      <c r="Q37" s="33">
        <f t="shared" si="1"/>
        <v>100</v>
      </c>
      <c r="R37" s="33">
        <f t="shared" si="2"/>
        <v>100</v>
      </c>
      <c r="S37" s="33">
        <f t="shared" si="3"/>
        <v>73</v>
      </c>
      <c r="T37" s="33">
        <f t="shared" si="4"/>
        <v>87.5</v>
      </c>
      <c r="U37" s="34"/>
      <c r="V37" s="35">
        <f t="shared" si="5"/>
        <v>83.474999999999994</v>
      </c>
      <c r="W37" s="33">
        <v>18</v>
      </c>
      <c r="X37" s="72">
        <v>15</v>
      </c>
      <c r="Y37" s="72">
        <v>45</v>
      </c>
      <c r="Z37" s="37">
        <f t="shared" si="6"/>
        <v>78</v>
      </c>
      <c r="AA37" s="69">
        <v>30</v>
      </c>
      <c r="AB37" s="69">
        <v>50</v>
      </c>
      <c r="AC37" s="33"/>
      <c r="AD37" s="37">
        <f t="shared" si="7"/>
        <v>80</v>
      </c>
      <c r="AE37" s="36"/>
      <c r="AF37" s="36"/>
      <c r="AG37" s="36"/>
      <c r="AH37" s="37"/>
      <c r="AI37" s="114">
        <v>100</v>
      </c>
      <c r="AJ37" s="114">
        <v>100</v>
      </c>
      <c r="AK37" s="114">
        <v>100</v>
      </c>
      <c r="AL37" s="114">
        <v>100</v>
      </c>
      <c r="AM37" s="114">
        <v>100</v>
      </c>
      <c r="AN37" s="114">
        <v>100</v>
      </c>
      <c r="AO37" s="114">
        <v>100</v>
      </c>
      <c r="AP37" s="114">
        <v>100</v>
      </c>
      <c r="AQ37" s="114">
        <v>100</v>
      </c>
      <c r="AR37" s="38"/>
      <c r="AS37" s="38"/>
      <c r="AT37" s="37">
        <f t="shared" si="8"/>
        <v>100</v>
      </c>
      <c r="AU37" s="38">
        <v>100</v>
      </c>
      <c r="AV37" s="38">
        <v>100</v>
      </c>
      <c r="AW37" s="38">
        <v>100</v>
      </c>
      <c r="AX37" s="38">
        <v>100</v>
      </c>
      <c r="AY37" s="38">
        <v>100</v>
      </c>
      <c r="AZ37" s="38">
        <v>100</v>
      </c>
      <c r="BA37" s="38">
        <v>100</v>
      </c>
      <c r="BB37" s="38">
        <v>100</v>
      </c>
      <c r="BC37" s="38">
        <v>100</v>
      </c>
      <c r="BD37" s="38">
        <v>100</v>
      </c>
      <c r="BE37" s="38"/>
      <c r="BF37" s="38">
        <v>100</v>
      </c>
      <c r="BG37" s="37">
        <f t="shared" si="9"/>
        <v>100</v>
      </c>
      <c r="BH37" s="41">
        <v>95</v>
      </c>
      <c r="BI37" s="112">
        <v>95</v>
      </c>
      <c r="BJ37" s="112">
        <v>100</v>
      </c>
      <c r="BK37" s="112">
        <v>100</v>
      </c>
      <c r="BL37" s="112">
        <v>100</v>
      </c>
      <c r="BM37" s="112">
        <v>100</v>
      </c>
      <c r="BN37" s="112">
        <v>50</v>
      </c>
      <c r="BO37" s="76">
        <v>0</v>
      </c>
      <c r="BP37" s="112">
        <v>90</v>
      </c>
      <c r="BQ37" s="76">
        <v>0</v>
      </c>
      <c r="BR37" s="37">
        <f t="shared" si="10"/>
        <v>73</v>
      </c>
      <c r="BS37" s="42">
        <v>100</v>
      </c>
      <c r="BT37" s="42">
        <v>100</v>
      </c>
      <c r="BU37" s="42">
        <v>100</v>
      </c>
      <c r="BV37" s="38">
        <v>100</v>
      </c>
      <c r="BW37" s="38">
        <v>100</v>
      </c>
      <c r="BX37" s="38">
        <v>0</v>
      </c>
      <c r="BY37" s="38">
        <v>100</v>
      </c>
      <c r="BZ37" s="38">
        <v>100</v>
      </c>
      <c r="CA37" s="38"/>
      <c r="CB37" s="38"/>
      <c r="CC37" s="37">
        <f t="shared" si="11"/>
        <v>87.5</v>
      </c>
    </row>
    <row r="38" spans="1:81" ht="15.75" customHeight="1" x14ac:dyDescent="0.2">
      <c r="A38" s="4" t="s">
        <v>9</v>
      </c>
      <c r="B38" s="29" t="s">
        <v>9</v>
      </c>
      <c r="C38" s="30"/>
      <c r="D38" s="58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1</v>
      </c>
      <c r="L38" s="44" t="s">
        <v>9</v>
      </c>
      <c r="M38" s="44"/>
      <c r="N38" s="33">
        <f t="shared" si="0"/>
        <v>98</v>
      </c>
      <c r="O38" s="33">
        <f>AD38</f>
        <v>100</v>
      </c>
      <c r="P38" s="33">
        <f t="shared" si="12"/>
        <v>99</v>
      </c>
      <c r="Q38" s="33">
        <f t="shared" si="1"/>
        <v>93.333333333333329</v>
      </c>
      <c r="R38" s="33">
        <f t="shared" si="2"/>
        <v>63.636363636363633</v>
      </c>
      <c r="S38" s="33">
        <f t="shared" si="3"/>
        <v>97.5</v>
      </c>
      <c r="T38" s="33">
        <f t="shared" si="4"/>
        <v>87.5</v>
      </c>
      <c r="U38" s="34"/>
      <c r="V38" s="35">
        <f t="shared" si="5"/>
        <v>95.223484848484858</v>
      </c>
      <c r="W38" s="33">
        <v>18</v>
      </c>
      <c r="X38" s="72">
        <v>20</v>
      </c>
      <c r="Y38" s="72">
        <v>60</v>
      </c>
      <c r="Z38" s="37">
        <f t="shared" si="6"/>
        <v>98</v>
      </c>
      <c r="AA38" s="69">
        <v>30</v>
      </c>
      <c r="AB38" s="69">
        <v>70</v>
      </c>
      <c r="AC38" s="33"/>
      <c r="AD38" s="37">
        <f t="shared" si="7"/>
        <v>100</v>
      </c>
      <c r="AE38" s="36"/>
      <c r="AF38" s="36"/>
      <c r="AG38" s="36"/>
      <c r="AH38" s="37"/>
      <c r="AI38" s="114">
        <v>100</v>
      </c>
      <c r="AJ38" s="114">
        <v>100</v>
      </c>
      <c r="AK38" s="114">
        <v>100</v>
      </c>
      <c r="AL38" s="114">
        <v>100</v>
      </c>
      <c r="AM38" s="114">
        <v>90</v>
      </c>
      <c r="AN38" s="114">
        <v>100</v>
      </c>
      <c r="AO38" s="114">
        <v>100</v>
      </c>
      <c r="AP38" s="114">
        <v>50</v>
      </c>
      <c r="AQ38" s="114">
        <v>100</v>
      </c>
      <c r="AR38" s="38"/>
      <c r="AS38" s="38"/>
      <c r="AT38" s="37">
        <f t="shared" si="8"/>
        <v>93.333333333333329</v>
      </c>
      <c r="AU38" s="38">
        <v>0</v>
      </c>
      <c r="AV38" s="38">
        <v>0</v>
      </c>
      <c r="AW38" s="38">
        <v>0</v>
      </c>
      <c r="AX38" s="38">
        <v>100</v>
      </c>
      <c r="AY38" s="38">
        <v>100</v>
      </c>
      <c r="AZ38" s="38">
        <v>100</v>
      </c>
      <c r="BA38" s="38">
        <v>100</v>
      </c>
      <c r="BB38" s="38">
        <v>100</v>
      </c>
      <c r="BC38" s="38">
        <v>0</v>
      </c>
      <c r="BD38" s="38">
        <v>100</v>
      </c>
      <c r="BE38" s="38"/>
      <c r="BF38" s="38">
        <v>100</v>
      </c>
      <c r="BG38" s="37">
        <f t="shared" si="9"/>
        <v>63.636363636363633</v>
      </c>
      <c r="BH38" s="41">
        <v>90</v>
      </c>
      <c r="BI38" s="112">
        <v>95</v>
      </c>
      <c r="BJ38" s="112">
        <v>100</v>
      </c>
      <c r="BK38" s="112">
        <v>100</v>
      </c>
      <c r="BL38" s="112">
        <v>100</v>
      </c>
      <c r="BM38" s="112">
        <v>100</v>
      </c>
      <c r="BN38" s="112">
        <v>100</v>
      </c>
      <c r="BO38" s="112">
        <v>100</v>
      </c>
      <c r="BP38" s="112">
        <v>95</v>
      </c>
      <c r="BQ38" s="112">
        <v>95</v>
      </c>
      <c r="BR38" s="37">
        <f t="shared" si="10"/>
        <v>97.5</v>
      </c>
      <c r="BS38" s="42">
        <v>100</v>
      </c>
      <c r="BT38" s="42">
        <v>100</v>
      </c>
      <c r="BU38" s="42">
        <v>0</v>
      </c>
      <c r="BV38" s="38">
        <v>100</v>
      </c>
      <c r="BW38" s="38">
        <v>100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11"/>
        <v>87.5</v>
      </c>
    </row>
    <row r="39" spans="1:81" ht="15.75" customHeight="1" x14ac:dyDescent="0.2">
      <c r="A39" s="4" t="s">
        <v>9</v>
      </c>
      <c r="B39" s="29" t="s">
        <v>9</v>
      </c>
      <c r="C39" s="30"/>
      <c r="D39" s="58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4">
        <v>1</v>
      </c>
      <c r="L39" s="44" t="s">
        <v>9</v>
      </c>
      <c r="M39" s="44">
        <v>58</v>
      </c>
      <c r="N39" s="33">
        <f t="shared" si="0"/>
        <v>100</v>
      </c>
      <c r="O39" s="33">
        <f>AD39</f>
        <v>100</v>
      </c>
      <c r="P39" s="33">
        <f t="shared" si="12"/>
        <v>100</v>
      </c>
      <c r="Q39" s="33">
        <f t="shared" si="1"/>
        <v>100</v>
      </c>
      <c r="R39" s="33">
        <f t="shared" si="2"/>
        <v>100</v>
      </c>
      <c r="S39" s="33">
        <f t="shared" si="3"/>
        <v>96.5</v>
      </c>
      <c r="T39" s="33">
        <f t="shared" si="4"/>
        <v>58.375</v>
      </c>
      <c r="U39" s="34"/>
      <c r="V39" s="35">
        <f t="shared" si="5"/>
        <v>97.21875</v>
      </c>
      <c r="W39" s="33">
        <v>20</v>
      </c>
      <c r="X39" s="72">
        <v>20</v>
      </c>
      <c r="Y39" s="72">
        <v>60</v>
      </c>
      <c r="Z39" s="37">
        <f t="shared" si="6"/>
        <v>100</v>
      </c>
      <c r="AA39" s="69">
        <v>30</v>
      </c>
      <c r="AB39" s="69">
        <v>70</v>
      </c>
      <c r="AC39" s="33"/>
      <c r="AD39" s="37">
        <f t="shared" si="7"/>
        <v>100</v>
      </c>
      <c r="AE39" s="36"/>
      <c r="AF39" s="36"/>
      <c r="AG39" s="36"/>
      <c r="AH39" s="37"/>
      <c r="AI39" s="114">
        <v>100</v>
      </c>
      <c r="AJ39" s="114">
        <v>100</v>
      </c>
      <c r="AK39" s="114">
        <v>100</v>
      </c>
      <c r="AL39" s="114">
        <v>100</v>
      </c>
      <c r="AM39" s="114">
        <v>100</v>
      </c>
      <c r="AN39" s="114">
        <v>100</v>
      </c>
      <c r="AO39" s="114">
        <v>100</v>
      </c>
      <c r="AP39" s="114">
        <v>100</v>
      </c>
      <c r="AQ39" s="114">
        <v>100</v>
      </c>
      <c r="AR39" s="38"/>
      <c r="AS39" s="38"/>
      <c r="AT39" s="37">
        <f t="shared" si="8"/>
        <v>100</v>
      </c>
      <c r="AU39" s="38">
        <v>100</v>
      </c>
      <c r="AV39" s="38">
        <v>100</v>
      </c>
      <c r="AW39" s="38">
        <v>100</v>
      </c>
      <c r="AX39" s="38">
        <v>100</v>
      </c>
      <c r="AY39" s="38">
        <v>100</v>
      </c>
      <c r="AZ39" s="38">
        <v>100</v>
      </c>
      <c r="BA39" s="38">
        <v>100</v>
      </c>
      <c r="BB39" s="38">
        <v>100</v>
      </c>
      <c r="BC39" s="38">
        <v>100</v>
      </c>
      <c r="BD39" s="38">
        <v>100</v>
      </c>
      <c r="BE39" s="38"/>
      <c r="BF39" s="38">
        <v>100</v>
      </c>
      <c r="BG39" s="37">
        <f t="shared" si="9"/>
        <v>100</v>
      </c>
      <c r="BH39" s="41">
        <v>100</v>
      </c>
      <c r="BI39" s="112">
        <v>95</v>
      </c>
      <c r="BJ39" s="112">
        <v>100</v>
      </c>
      <c r="BK39" s="112">
        <v>100</v>
      </c>
      <c r="BL39" s="112">
        <v>95</v>
      </c>
      <c r="BM39" s="112">
        <v>100</v>
      </c>
      <c r="BN39" s="112">
        <v>90</v>
      </c>
      <c r="BO39" s="112">
        <v>90</v>
      </c>
      <c r="BP39" s="112">
        <v>95</v>
      </c>
      <c r="BQ39" s="112">
        <v>100</v>
      </c>
      <c r="BR39" s="37">
        <f t="shared" si="10"/>
        <v>96.5</v>
      </c>
      <c r="BS39" s="42">
        <v>0</v>
      </c>
      <c r="BT39" s="42">
        <v>100</v>
      </c>
      <c r="BU39" s="42">
        <v>0</v>
      </c>
      <c r="BV39" s="38">
        <v>67</v>
      </c>
      <c r="BW39" s="38">
        <v>0</v>
      </c>
      <c r="BX39" s="38">
        <v>100</v>
      </c>
      <c r="BY39" s="38">
        <v>100</v>
      </c>
      <c r="BZ39" s="38">
        <v>100</v>
      </c>
      <c r="CA39" s="38"/>
      <c r="CB39" s="38"/>
      <c r="CC39" s="37">
        <f t="shared" si="11"/>
        <v>58.375</v>
      </c>
    </row>
    <row r="40" spans="1:81" ht="15.75" customHeight="1" x14ac:dyDescent="0.2">
      <c r="A40" s="4" t="s">
        <v>9</v>
      </c>
      <c r="B40" s="29" t="s">
        <v>9</v>
      </c>
      <c r="C40" s="30"/>
      <c r="D40" s="58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4">
        <v>1</v>
      </c>
      <c r="L40" s="44" t="s">
        <v>9</v>
      </c>
      <c r="M40" s="44">
        <v>484</v>
      </c>
      <c r="N40" s="33">
        <f t="shared" si="0"/>
        <v>100</v>
      </c>
      <c r="O40" s="33">
        <f>AD40</f>
        <v>95</v>
      </c>
      <c r="P40" s="33">
        <f t="shared" si="12"/>
        <v>97.5</v>
      </c>
      <c r="Q40" s="33">
        <f t="shared" si="1"/>
        <v>88.888888888888886</v>
      </c>
      <c r="R40" s="33">
        <f t="shared" si="2"/>
        <v>72.727272727272734</v>
      </c>
      <c r="S40" s="33">
        <f t="shared" si="3"/>
        <v>98</v>
      </c>
      <c r="T40" s="33">
        <f t="shared" si="4"/>
        <v>100</v>
      </c>
      <c r="U40" s="34"/>
      <c r="V40" s="35">
        <f t="shared" si="5"/>
        <v>94.76414141414142</v>
      </c>
      <c r="W40" s="33">
        <v>20</v>
      </c>
      <c r="X40" s="72">
        <v>20</v>
      </c>
      <c r="Y40" s="72">
        <v>60</v>
      </c>
      <c r="Z40" s="37">
        <f t="shared" si="6"/>
        <v>100</v>
      </c>
      <c r="AA40" s="69">
        <v>30</v>
      </c>
      <c r="AB40" s="69">
        <v>65</v>
      </c>
      <c r="AC40" s="33"/>
      <c r="AD40" s="37">
        <f t="shared" si="7"/>
        <v>95</v>
      </c>
      <c r="AE40" s="36"/>
      <c r="AF40" s="36"/>
      <c r="AG40" s="36"/>
      <c r="AH40" s="37"/>
      <c r="AI40" s="114">
        <v>100</v>
      </c>
      <c r="AJ40" s="114">
        <v>0</v>
      </c>
      <c r="AK40" s="114">
        <v>100</v>
      </c>
      <c r="AL40" s="114">
        <v>100</v>
      </c>
      <c r="AM40" s="114">
        <v>100</v>
      </c>
      <c r="AN40" s="114">
        <v>100</v>
      </c>
      <c r="AO40" s="114">
        <v>100</v>
      </c>
      <c r="AP40" s="114">
        <v>100</v>
      </c>
      <c r="AQ40" s="114">
        <v>100</v>
      </c>
      <c r="AR40" s="38"/>
      <c r="AS40" s="38"/>
      <c r="AT40" s="37">
        <f t="shared" si="8"/>
        <v>88.888888888888886</v>
      </c>
      <c r="AU40" s="38">
        <v>0</v>
      </c>
      <c r="AV40" s="38">
        <v>0</v>
      </c>
      <c r="AW40" s="38">
        <v>100</v>
      </c>
      <c r="AX40" s="38">
        <v>100</v>
      </c>
      <c r="AY40" s="38">
        <v>100</v>
      </c>
      <c r="AZ40" s="38">
        <v>100</v>
      </c>
      <c r="BA40" s="38">
        <v>100</v>
      </c>
      <c r="BB40" s="38">
        <v>100</v>
      </c>
      <c r="BC40" s="38">
        <v>100</v>
      </c>
      <c r="BD40" s="38">
        <v>0</v>
      </c>
      <c r="BE40" s="38"/>
      <c r="BF40" s="38">
        <v>100</v>
      </c>
      <c r="BG40" s="37">
        <f t="shared" si="9"/>
        <v>72.727272727272734</v>
      </c>
      <c r="BH40" s="41">
        <v>90</v>
      </c>
      <c r="BI40" s="112">
        <v>95</v>
      </c>
      <c r="BJ40" s="112">
        <v>100</v>
      </c>
      <c r="BK40" s="112">
        <v>100</v>
      </c>
      <c r="BL40" s="112">
        <v>100</v>
      </c>
      <c r="BM40" s="112">
        <v>100</v>
      </c>
      <c r="BN40" s="112">
        <v>95</v>
      </c>
      <c r="BO40" s="112">
        <v>100</v>
      </c>
      <c r="BP40" s="112">
        <v>100</v>
      </c>
      <c r="BQ40" s="112">
        <v>100</v>
      </c>
      <c r="BR40" s="37">
        <f t="shared" si="10"/>
        <v>98</v>
      </c>
      <c r="BS40" s="42">
        <v>100</v>
      </c>
      <c r="BT40" s="42">
        <v>100</v>
      </c>
      <c r="BU40" s="42">
        <v>100</v>
      </c>
      <c r="BV40" s="38">
        <v>100</v>
      </c>
      <c r="BW40" s="38">
        <v>100</v>
      </c>
      <c r="BX40" s="38">
        <v>100</v>
      </c>
      <c r="BY40" s="38">
        <v>100</v>
      </c>
      <c r="BZ40" s="38">
        <v>100</v>
      </c>
      <c r="CA40" s="38"/>
      <c r="CB40" s="38"/>
      <c r="CC40" s="37">
        <f t="shared" si="11"/>
        <v>100</v>
      </c>
    </row>
    <row r="41" spans="1:81" ht="15.75" customHeight="1" x14ac:dyDescent="0.2">
      <c r="A41" s="4" t="s">
        <v>9</v>
      </c>
      <c r="B41" s="29" t="s">
        <v>9</v>
      </c>
      <c r="C41" s="30"/>
      <c r="D41" s="58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4">
        <v>1</v>
      </c>
      <c r="L41" s="44" t="s">
        <v>9</v>
      </c>
      <c r="M41" s="44">
        <v>441</v>
      </c>
      <c r="N41" s="33">
        <f t="shared" si="0"/>
        <v>77</v>
      </c>
      <c r="O41" s="33">
        <f>AD41</f>
        <v>70</v>
      </c>
      <c r="P41" s="33">
        <f t="shared" si="12"/>
        <v>73.5</v>
      </c>
      <c r="Q41" s="33">
        <f t="shared" si="1"/>
        <v>98.888888888888886</v>
      </c>
      <c r="R41" s="33">
        <f t="shared" si="2"/>
        <v>81.818181818181813</v>
      </c>
      <c r="S41" s="33">
        <f t="shared" si="3"/>
        <v>98</v>
      </c>
      <c r="T41" s="33">
        <f t="shared" si="4"/>
        <v>100</v>
      </c>
      <c r="U41" s="34"/>
      <c r="V41" s="35">
        <f t="shared" si="5"/>
        <v>85.218686868686873</v>
      </c>
      <c r="W41" s="33">
        <v>16</v>
      </c>
      <c r="X41" s="72">
        <v>19</v>
      </c>
      <c r="Y41" s="72">
        <v>42</v>
      </c>
      <c r="Z41" s="37">
        <f t="shared" si="6"/>
        <v>77</v>
      </c>
      <c r="AA41" s="69">
        <v>30</v>
      </c>
      <c r="AB41" s="69">
        <v>40</v>
      </c>
      <c r="AC41" s="33"/>
      <c r="AD41" s="37">
        <f t="shared" si="7"/>
        <v>70</v>
      </c>
      <c r="AE41" s="36"/>
      <c r="AF41" s="36"/>
      <c r="AG41" s="36"/>
      <c r="AH41" s="37"/>
      <c r="AI41" s="114">
        <v>100</v>
      </c>
      <c r="AJ41" s="114">
        <v>100</v>
      </c>
      <c r="AK41" s="114">
        <v>100</v>
      </c>
      <c r="AL41" s="114">
        <v>100</v>
      </c>
      <c r="AM41" s="114">
        <v>90</v>
      </c>
      <c r="AN41" s="114">
        <v>100</v>
      </c>
      <c r="AO41" s="114">
        <v>100</v>
      </c>
      <c r="AP41" s="114">
        <v>100</v>
      </c>
      <c r="AQ41" s="114">
        <v>100</v>
      </c>
      <c r="AR41" s="38"/>
      <c r="AS41" s="38"/>
      <c r="AT41" s="37">
        <f t="shared" si="8"/>
        <v>98.888888888888886</v>
      </c>
      <c r="AU41" s="38">
        <v>100</v>
      </c>
      <c r="AV41" s="38">
        <v>100</v>
      </c>
      <c r="AW41" s="38">
        <v>100</v>
      </c>
      <c r="AX41" s="38">
        <v>100</v>
      </c>
      <c r="AY41" s="38">
        <v>100</v>
      </c>
      <c r="AZ41" s="38">
        <v>100</v>
      </c>
      <c r="BA41" s="38">
        <v>0</v>
      </c>
      <c r="BB41" s="38">
        <v>100</v>
      </c>
      <c r="BC41" s="38">
        <v>100</v>
      </c>
      <c r="BD41" s="38">
        <v>0</v>
      </c>
      <c r="BE41" s="38"/>
      <c r="BF41" s="38">
        <v>100</v>
      </c>
      <c r="BG41" s="37">
        <f t="shared" si="9"/>
        <v>81.818181818181813</v>
      </c>
      <c r="BH41" s="41">
        <v>90</v>
      </c>
      <c r="BI41" s="112">
        <v>95</v>
      </c>
      <c r="BJ41" s="112">
        <v>100</v>
      </c>
      <c r="BK41" s="112">
        <v>95</v>
      </c>
      <c r="BL41" s="112">
        <v>100</v>
      </c>
      <c r="BM41" s="112">
        <v>100</v>
      </c>
      <c r="BN41" s="112">
        <v>100</v>
      </c>
      <c r="BO41" s="112">
        <v>100</v>
      </c>
      <c r="BP41" s="112">
        <v>100</v>
      </c>
      <c r="BQ41" s="112">
        <v>100</v>
      </c>
      <c r="BR41" s="37">
        <f t="shared" si="10"/>
        <v>98</v>
      </c>
      <c r="BS41" s="42">
        <v>100</v>
      </c>
      <c r="BT41" s="42">
        <v>100</v>
      </c>
      <c r="BU41" s="42">
        <v>100</v>
      </c>
      <c r="BV41" s="38">
        <v>100</v>
      </c>
      <c r="BW41" s="38">
        <v>100</v>
      </c>
      <c r="BX41" s="38">
        <v>100</v>
      </c>
      <c r="BY41" s="38">
        <v>100</v>
      </c>
      <c r="BZ41" s="38">
        <v>100</v>
      </c>
      <c r="CA41" s="38"/>
      <c r="CB41" s="38"/>
      <c r="CC41" s="37">
        <f t="shared" si="11"/>
        <v>100</v>
      </c>
    </row>
    <row r="42" spans="1:81" ht="15.75" customHeight="1" x14ac:dyDescent="0.2">
      <c r="A42" s="4"/>
      <c r="B42" s="4"/>
      <c r="C42" s="4"/>
      <c r="D42" s="52"/>
      <c r="J42" s="1"/>
      <c r="K42" s="4"/>
      <c r="L42" s="4"/>
      <c r="M42" s="4"/>
      <c r="N42" s="46"/>
      <c r="O42" s="46"/>
      <c r="P42" s="46"/>
      <c r="Q42" s="46"/>
      <c r="R42" s="46"/>
      <c r="S42" s="46"/>
      <c r="T42" s="46"/>
      <c r="U42" s="46"/>
      <c r="V42" s="46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</row>
    <row r="43" spans="1:81" ht="15.75" customHeight="1" x14ac:dyDescent="0.2">
      <c r="A43" s="4"/>
      <c r="B43" s="4"/>
      <c r="C43" s="4"/>
      <c r="D43" s="52"/>
      <c r="J43" s="1"/>
      <c r="K43" s="4"/>
      <c r="L43" s="4"/>
      <c r="M43" s="4"/>
      <c r="N43" s="46"/>
      <c r="O43" s="46"/>
      <c r="P43" s="46"/>
      <c r="Q43" s="46"/>
      <c r="R43" s="46"/>
      <c r="S43" s="46"/>
      <c r="T43" s="46"/>
      <c r="U43" s="46"/>
      <c r="V43" s="46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</row>
    <row r="44" spans="1:81" ht="15.75" customHeight="1" x14ac:dyDescent="0.2">
      <c r="A44" s="4"/>
      <c r="B44" s="4"/>
      <c r="C44" s="4"/>
      <c r="D44" s="52"/>
      <c r="J44" s="1"/>
      <c r="K44" s="4"/>
      <c r="L44" s="4"/>
      <c r="M44" s="4"/>
      <c r="N44" s="46"/>
      <c r="O44" s="46"/>
      <c r="P44" s="46"/>
      <c r="Q44" s="46"/>
      <c r="R44" s="46"/>
      <c r="S44" s="46"/>
      <c r="T44" s="46"/>
      <c r="U44" s="46"/>
      <c r="V44" s="46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</row>
    <row r="45" spans="1:81" ht="15.75" customHeight="1" x14ac:dyDescent="0.2">
      <c r="A45" s="4"/>
      <c r="B45" s="4"/>
      <c r="C45" s="4"/>
      <c r="D45" s="52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2">
      <c r="A46" s="4"/>
      <c r="B46" s="4"/>
      <c r="C46" s="4"/>
      <c r="D46" s="52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2">
      <c r="A47" s="4"/>
      <c r="B47" s="4"/>
      <c r="C47" s="4"/>
      <c r="D47" s="52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2">
      <c r="A48" s="4"/>
      <c r="B48" s="4"/>
      <c r="C48" s="4"/>
      <c r="D48" s="52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2">
      <c r="A49" s="4"/>
      <c r="B49" s="4"/>
      <c r="C49" s="4"/>
      <c r="D49" s="52"/>
      <c r="J49" s="1" t="s">
        <v>39</v>
      </c>
      <c r="K49" s="48"/>
      <c r="L49" s="48"/>
      <c r="M49" s="48"/>
      <c r="N49" s="46">
        <f>IF(COUNT(N5:N41)&gt;0,ROUND(SUM(N5:N41)/COUNTIF(N5:N41,"&lt;&gt;"),0),0)</f>
        <v>80</v>
      </c>
      <c r="O49" s="46">
        <f>IF(COUNT(O5:O41)&gt;0,ROUND(SUM(O5:O41)/COUNTIF(O5:O41,"&lt;&gt;"),0),0)</f>
        <v>73</v>
      </c>
      <c r="P49" s="46">
        <f>IF(COUNT(P5:P41)&gt;0,ROUND(SUM(P5:P41)/COUNTIF(P5:P41,"&lt;&gt;"),0),0)</f>
        <v>78</v>
      </c>
      <c r="Q49" s="46">
        <f>IF(COUNT(Q5:Q41)&gt;0,ROUND(SUM(Q5:Q41)/COUNTIF(Q5:Q41,"&lt;&gt;"),0),0)</f>
        <v>83</v>
      </c>
      <c r="R49" s="46"/>
      <c r="S49" s="46">
        <f>IF(COUNT(S5:S41)&gt;0,ROUND(SUM(S5:S41)/COUNTIF(S5:S41,"&lt;&gt;"),0),0)</f>
        <v>83</v>
      </c>
      <c r="T49" s="46"/>
      <c r="U49" s="46">
        <f t="shared" ref="U49:AQ49" si="14">IF(COUNT(U5:U41)&gt;0,ROUND(SUM(U5:U41)/COUNTIF(U5:U41,"&lt;&gt;"),0),0)</f>
        <v>100</v>
      </c>
      <c r="V49" s="46">
        <f t="shared" si="14"/>
        <v>79</v>
      </c>
      <c r="W49" s="47">
        <f t="shared" si="14"/>
        <v>18</v>
      </c>
      <c r="X49" s="47">
        <f t="shared" si="14"/>
        <v>18</v>
      </c>
      <c r="Y49" s="47">
        <f t="shared" si="14"/>
        <v>45</v>
      </c>
      <c r="Z49" s="47">
        <f t="shared" si="14"/>
        <v>80</v>
      </c>
      <c r="AA49" s="47">
        <f t="shared" si="14"/>
        <v>25</v>
      </c>
      <c r="AB49" s="47">
        <f t="shared" si="14"/>
        <v>46</v>
      </c>
      <c r="AC49" s="47">
        <f t="shared" si="14"/>
        <v>0</v>
      </c>
      <c r="AD49" s="47">
        <f t="shared" si="14"/>
        <v>68</v>
      </c>
      <c r="AE49" s="47">
        <f t="shared" si="14"/>
        <v>40</v>
      </c>
      <c r="AF49" s="47">
        <f t="shared" si="14"/>
        <v>60</v>
      </c>
      <c r="AG49" s="47">
        <f t="shared" si="14"/>
        <v>0</v>
      </c>
      <c r="AH49" s="47">
        <f t="shared" si="14"/>
        <v>100</v>
      </c>
      <c r="AI49" s="47">
        <f t="shared" si="14"/>
        <v>95</v>
      </c>
      <c r="AJ49" s="47">
        <f t="shared" si="14"/>
        <v>54</v>
      </c>
      <c r="AK49" s="47">
        <f t="shared" si="14"/>
        <v>89</v>
      </c>
      <c r="AL49" s="47">
        <f t="shared" si="14"/>
        <v>93</v>
      </c>
      <c r="AM49" s="47">
        <f t="shared" si="14"/>
        <v>90</v>
      </c>
      <c r="AN49" s="47">
        <f t="shared" si="14"/>
        <v>82</v>
      </c>
      <c r="AO49" s="47">
        <f t="shared" si="14"/>
        <v>86</v>
      </c>
      <c r="AP49" s="47">
        <f t="shared" si="14"/>
        <v>85</v>
      </c>
      <c r="AQ49" s="47">
        <f t="shared" si="14"/>
        <v>76</v>
      </c>
      <c r="AR49" s="47"/>
      <c r="AS49" s="47"/>
      <c r="AT49" s="47">
        <f t="shared" ref="AT49:BD49" si="15">IF(COUNT(AT5:AT41)&gt;0,ROUND(SUM(AT5:AT41)/COUNTIF(AT5:AT41,"&lt;&gt;"),0),0)</f>
        <v>83</v>
      </c>
      <c r="AU49" s="47">
        <f t="shared" si="15"/>
        <v>86</v>
      </c>
      <c r="AV49" s="47">
        <f t="shared" si="15"/>
        <v>78</v>
      </c>
      <c r="AW49" s="47">
        <f t="shared" si="15"/>
        <v>86</v>
      </c>
      <c r="AX49" s="47">
        <f t="shared" si="15"/>
        <v>68</v>
      </c>
      <c r="AY49" s="47">
        <f t="shared" si="15"/>
        <v>86</v>
      </c>
      <c r="AZ49" s="47">
        <f t="shared" si="15"/>
        <v>89</v>
      </c>
      <c r="BA49" s="47">
        <f t="shared" si="15"/>
        <v>78</v>
      </c>
      <c r="BB49" s="47">
        <f t="shared" si="15"/>
        <v>86</v>
      </c>
      <c r="BC49" s="47">
        <f t="shared" si="15"/>
        <v>86</v>
      </c>
      <c r="BD49" s="47">
        <f t="shared" si="15"/>
        <v>84</v>
      </c>
      <c r="BE49" s="47"/>
      <c r="BF49" s="47"/>
      <c r="BG49" s="47">
        <f t="shared" ref="BG49:BO49" si="16">IF(COUNT(BG5:BG41)&gt;0,ROUND(SUM(BG5:BG41)/COUNTIF(BG5:BG41,"&lt;&gt;"),0),0)</f>
        <v>84</v>
      </c>
      <c r="BH49" s="47">
        <f t="shared" si="16"/>
        <v>93</v>
      </c>
      <c r="BI49" s="47">
        <f t="shared" si="16"/>
        <v>92</v>
      </c>
      <c r="BJ49" s="47">
        <f t="shared" si="16"/>
        <v>95</v>
      </c>
      <c r="BK49" s="47">
        <f t="shared" si="16"/>
        <v>89</v>
      </c>
      <c r="BL49" s="47">
        <f t="shared" si="16"/>
        <v>86</v>
      </c>
      <c r="BM49" s="47">
        <f t="shared" si="16"/>
        <v>80</v>
      </c>
      <c r="BN49" s="47">
        <f t="shared" si="16"/>
        <v>84</v>
      </c>
      <c r="BO49" s="47">
        <f t="shared" si="16"/>
        <v>60</v>
      </c>
      <c r="BP49" s="47"/>
      <c r="BQ49" s="47">
        <f t="shared" ref="BQ49:BZ49" si="17">IF(COUNT(BQ5:BQ41)&gt;0,ROUND(SUM(BQ5:BQ41)/COUNTIF(BQ5:BQ41,"&lt;&gt;"),0),0)</f>
        <v>73</v>
      </c>
      <c r="BR49" s="47">
        <f t="shared" si="17"/>
        <v>83</v>
      </c>
      <c r="BS49" s="47">
        <f t="shared" si="17"/>
        <v>77</v>
      </c>
      <c r="BT49" s="47">
        <f t="shared" si="17"/>
        <v>92</v>
      </c>
      <c r="BU49" s="47">
        <f t="shared" si="17"/>
        <v>79</v>
      </c>
      <c r="BV49" s="47">
        <f t="shared" si="17"/>
        <v>85</v>
      </c>
      <c r="BW49" s="47">
        <f t="shared" si="17"/>
        <v>83</v>
      </c>
      <c r="BX49" s="47">
        <f t="shared" si="17"/>
        <v>82</v>
      </c>
      <c r="BY49" s="47">
        <f t="shared" si="17"/>
        <v>86</v>
      </c>
      <c r="BZ49" s="47">
        <f t="shared" si="17"/>
        <v>68</v>
      </c>
      <c r="CA49" s="47"/>
      <c r="CB49" s="47">
        <f>IF(COUNT(CB5:CB41)&gt;0,ROUND(SUM(CB5:CB41)/COUNTIF(CB5:CB41,"&lt;&gt;"),0),0)</f>
        <v>0</v>
      </c>
      <c r="CC49" s="47">
        <f>IF(COUNT(CC5:CC41)&gt;0,ROUND(SUM(CC5:CC41)/COUNTIF(CC5:CC41,"&lt;&gt;"),0),0)</f>
        <v>82</v>
      </c>
    </row>
    <row r="50" spans="1:81" ht="15.75" customHeight="1" x14ac:dyDescent="0.15">
      <c r="A50" s="4"/>
      <c r="B50" s="4"/>
      <c r="C50" s="4"/>
      <c r="D50" s="61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MAX(N5:N41)</f>
        <v>100</v>
      </c>
      <c r="O50" s="47">
        <f>MAX(O5:O41)</f>
        <v>100</v>
      </c>
      <c r="P50" s="47">
        <f>MAX(P5:P41)</f>
        <v>100</v>
      </c>
      <c r="Q50" s="47">
        <f>MAX(Q5:Q41)</f>
        <v>100</v>
      </c>
      <c r="R50" s="47"/>
      <c r="S50" s="47">
        <f>MAX(S5:S41)</f>
        <v>99.5</v>
      </c>
      <c r="T50" s="47"/>
      <c r="U50" s="47">
        <f t="shared" ref="U50:AL50" si="18">MAX(U5:U41)</f>
        <v>100</v>
      </c>
      <c r="V50" s="47">
        <f t="shared" si="18"/>
        <v>99.7</v>
      </c>
      <c r="W50" s="47">
        <f t="shared" si="18"/>
        <v>20</v>
      </c>
      <c r="X50" s="47">
        <f t="shared" si="18"/>
        <v>20</v>
      </c>
      <c r="Y50" s="47">
        <f t="shared" si="18"/>
        <v>60</v>
      </c>
      <c r="Z50" s="47">
        <f t="shared" si="18"/>
        <v>100</v>
      </c>
      <c r="AA50" s="47">
        <f t="shared" si="18"/>
        <v>30</v>
      </c>
      <c r="AB50" s="47">
        <f t="shared" si="18"/>
        <v>70</v>
      </c>
      <c r="AC50" s="47">
        <f t="shared" si="18"/>
        <v>0</v>
      </c>
      <c r="AD50" s="47">
        <f t="shared" si="18"/>
        <v>100</v>
      </c>
      <c r="AE50" s="47">
        <f t="shared" si="18"/>
        <v>40</v>
      </c>
      <c r="AF50" s="47">
        <f t="shared" si="18"/>
        <v>60</v>
      </c>
      <c r="AG50" s="47">
        <f t="shared" si="18"/>
        <v>0</v>
      </c>
      <c r="AH50" s="47">
        <f t="shared" si="18"/>
        <v>100</v>
      </c>
      <c r="AI50" s="47">
        <f t="shared" si="18"/>
        <v>100</v>
      </c>
      <c r="AJ50" s="47">
        <f t="shared" si="18"/>
        <v>100</v>
      </c>
      <c r="AK50" s="47">
        <f t="shared" si="18"/>
        <v>100</v>
      </c>
      <c r="AL50" s="47">
        <f t="shared" si="18"/>
        <v>100</v>
      </c>
      <c r="AM50" s="47"/>
      <c r="AN50" s="47"/>
      <c r="AO50" s="47"/>
      <c r="AP50" s="47"/>
      <c r="AQ50" s="47"/>
      <c r="AR50" s="47"/>
      <c r="AS50" s="47"/>
      <c r="AT50" s="47">
        <f>MAX(AT5:AT41)</f>
        <v>100</v>
      </c>
      <c r="AU50" s="47">
        <f>MAX(AU5:AU41)</f>
        <v>100</v>
      </c>
      <c r="AV50" s="47">
        <f>MAX(AV5:AV41)</f>
        <v>100</v>
      </c>
      <c r="AW50" s="47"/>
      <c r="AX50" s="47"/>
      <c r="AY50" s="47"/>
      <c r="AZ50" s="47"/>
      <c r="BA50" s="47">
        <f>MAX(BA5:BA41)</f>
        <v>100</v>
      </c>
      <c r="BB50" s="47"/>
      <c r="BC50" s="47"/>
      <c r="BD50" s="47">
        <f>MAX(BD5:BD41)</f>
        <v>100</v>
      </c>
      <c r="BE50" s="47"/>
      <c r="BF50" s="47"/>
      <c r="BG50" s="49">
        <f>MAX(BG5:BG41)</f>
        <v>100</v>
      </c>
      <c r="BH50" s="47">
        <f>MAX(BH5:BH41)</f>
        <v>100</v>
      </c>
      <c r="BI50" s="47">
        <f>MAX(BI5:BI41)</f>
        <v>100</v>
      </c>
      <c r="BJ50" s="47"/>
      <c r="BK50" s="47"/>
      <c r="BL50" s="47"/>
      <c r="BM50" s="47"/>
      <c r="BN50" s="47">
        <f>MAX(BN5:BN41)</f>
        <v>100</v>
      </c>
      <c r="BO50" s="47"/>
      <c r="BP50" s="47"/>
      <c r="BQ50" s="47">
        <f>MAX(BQ5:BQ41)</f>
        <v>100</v>
      </c>
      <c r="BR50" s="49">
        <f>MAX(BR5:BR41)</f>
        <v>99.5</v>
      </c>
      <c r="BS50" s="47">
        <f>MAX(BS5:BS41)</f>
        <v>100</v>
      </c>
      <c r="BT50" s="47">
        <f>MAX(BT5:BT41)</f>
        <v>100</v>
      </c>
      <c r="BU50" s="47">
        <f>MAX(BU5:BU41)</f>
        <v>100</v>
      </c>
      <c r="BV50" s="47"/>
      <c r="BW50" s="47"/>
      <c r="BX50" s="47"/>
      <c r="BY50" s="47"/>
      <c r="BZ50" s="47"/>
      <c r="CA50" s="47"/>
      <c r="CB50" s="47">
        <f>MAX(CB5:CB41)</f>
        <v>0</v>
      </c>
      <c r="CC50" s="49">
        <f>MAX(CC5:CC41)</f>
        <v>100</v>
      </c>
    </row>
    <row r="51" spans="1:81" ht="15.75" customHeight="1" x14ac:dyDescent="0.15">
      <c r="A51" s="4"/>
      <c r="B51" s="4"/>
      <c r="C51" s="4"/>
      <c r="D51" s="61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MIN(N5:N41)</f>
        <v>0</v>
      </c>
      <c r="O51" s="47">
        <f>MIN(O5:O41)</f>
        <v>0</v>
      </c>
      <c r="P51" s="47">
        <f>MIN(P5:P41)</f>
        <v>0</v>
      </c>
      <c r="Q51" s="47">
        <f>MIN(Q5:Q41)</f>
        <v>46.666666666666664</v>
      </c>
      <c r="R51" s="47"/>
      <c r="S51" s="47">
        <f>MIN(S5:S41)</f>
        <v>19.5</v>
      </c>
      <c r="T51" s="47"/>
      <c r="U51" s="47">
        <f t="shared" ref="U51:AL51" si="19">MIN(U5:U41)</f>
        <v>100</v>
      </c>
      <c r="V51" s="47">
        <f t="shared" si="19"/>
        <v>0</v>
      </c>
      <c r="W51" s="47">
        <f t="shared" si="19"/>
        <v>0</v>
      </c>
      <c r="X51" s="47">
        <f t="shared" si="19"/>
        <v>0</v>
      </c>
      <c r="Y51" s="47">
        <f t="shared" si="19"/>
        <v>0</v>
      </c>
      <c r="Z51" s="47">
        <f t="shared" si="19"/>
        <v>0</v>
      </c>
      <c r="AA51" s="47">
        <f t="shared" si="19"/>
        <v>0</v>
      </c>
      <c r="AB51" s="47">
        <f t="shared" si="19"/>
        <v>0</v>
      </c>
      <c r="AC51" s="47">
        <f t="shared" si="19"/>
        <v>0</v>
      </c>
      <c r="AD51" s="47">
        <f t="shared" si="19"/>
        <v>0</v>
      </c>
      <c r="AE51" s="47">
        <f t="shared" si="19"/>
        <v>40</v>
      </c>
      <c r="AF51" s="47">
        <f t="shared" si="19"/>
        <v>60</v>
      </c>
      <c r="AG51" s="47">
        <f t="shared" si="19"/>
        <v>0</v>
      </c>
      <c r="AH51" s="47">
        <f t="shared" si="19"/>
        <v>100</v>
      </c>
      <c r="AI51" s="47">
        <f t="shared" si="19"/>
        <v>50</v>
      </c>
      <c r="AJ51" s="47">
        <f t="shared" si="19"/>
        <v>0</v>
      </c>
      <c r="AK51" s="47">
        <f t="shared" si="19"/>
        <v>0</v>
      </c>
      <c r="AL51" s="47">
        <f t="shared" si="19"/>
        <v>0</v>
      </c>
      <c r="AM51" s="47"/>
      <c r="AN51" s="47"/>
      <c r="AO51" s="47"/>
      <c r="AP51" s="47"/>
      <c r="AQ51" s="47"/>
      <c r="AR51" s="47"/>
      <c r="AS51" s="47"/>
      <c r="AT51" s="47">
        <f>MIN(AT5:AT41)</f>
        <v>46.666666666666664</v>
      </c>
      <c r="AU51" s="47">
        <f>MIN(AU5:AU41)</f>
        <v>0</v>
      </c>
      <c r="AV51" s="47">
        <f>MIN(AV5:AV41)</f>
        <v>0</v>
      </c>
      <c r="AW51" s="47"/>
      <c r="AX51" s="47"/>
      <c r="AY51" s="47"/>
      <c r="AZ51" s="47"/>
      <c r="BA51" s="47">
        <f>MIN(BA5:BA41)</f>
        <v>0</v>
      </c>
      <c r="BB51" s="47"/>
      <c r="BC51" s="47"/>
      <c r="BD51" s="47">
        <f>MIN(BD5:BD41)</f>
        <v>0</v>
      </c>
      <c r="BE51" s="47"/>
      <c r="BF51" s="47"/>
      <c r="BG51" s="49">
        <f>MIN(BG5:BG41)</f>
        <v>27.272727272727273</v>
      </c>
      <c r="BH51" s="47">
        <f>MIN(BH5:BH41)</f>
        <v>70</v>
      </c>
      <c r="BI51" s="47">
        <f>MIN(BI5:BI41)</f>
        <v>60</v>
      </c>
      <c r="BJ51" s="47"/>
      <c r="BK51" s="47"/>
      <c r="BL51" s="47"/>
      <c r="BM51" s="47"/>
      <c r="BN51" s="47">
        <f>MIN(BN5:BN41)</f>
        <v>0</v>
      </c>
      <c r="BO51" s="47"/>
      <c r="BP51" s="47"/>
      <c r="BQ51" s="47">
        <f>MIN(BQ5:BQ41)</f>
        <v>0</v>
      </c>
      <c r="BR51" s="49">
        <f>MIN(BR5:BR41)</f>
        <v>19.5</v>
      </c>
      <c r="BS51" s="47">
        <f>MIN(BS5:BS41)</f>
        <v>0</v>
      </c>
      <c r="BT51" s="47">
        <f>MIN(BT5:BT41)</f>
        <v>0</v>
      </c>
      <c r="BU51" s="47">
        <f>MIN(BU5:BU41)</f>
        <v>0</v>
      </c>
      <c r="BV51" s="47"/>
      <c r="BW51" s="47"/>
      <c r="BX51" s="47"/>
      <c r="BY51" s="47"/>
      <c r="BZ51" s="47"/>
      <c r="CA51" s="47"/>
      <c r="CB51" s="47">
        <f>MIN(CB5:CB41)</f>
        <v>0</v>
      </c>
      <c r="CC51" s="49">
        <f>MIN(CC5:CC41)</f>
        <v>0</v>
      </c>
    </row>
    <row r="52" spans="1:81" ht="15.75" customHeight="1" x14ac:dyDescent="0.15">
      <c r="A52" s="4"/>
      <c r="B52" s="4"/>
      <c r="C52" s="4"/>
      <c r="D52" s="61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COUNTIF(N5:N41,"&gt;=55")</f>
        <v>34</v>
      </c>
      <c r="O52" s="50">
        <f>COUNTIF(O5:O41,"&gt;=55")</f>
        <v>31</v>
      </c>
      <c r="P52" s="50">
        <f>COUNTIF(P5:P41,"&gt;=55")</f>
        <v>33</v>
      </c>
      <c r="Q52" s="50">
        <f>COUNTIF(Q5:Q41,"&gt;=55")</f>
        <v>35</v>
      </c>
      <c r="R52" s="50"/>
      <c r="S52" s="50">
        <f>COUNTIF(S5:S41,"&gt;=55")</f>
        <v>34</v>
      </c>
      <c r="T52" s="50"/>
      <c r="U52" s="50">
        <f t="shared" ref="U52:AL52" si="20">COUNTIF(U5:U41,"&gt;=55")</f>
        <v>1</v>
      </c>
      <c r="V52" s="50">
        <f t="shared" si="20"/>
        <v>33</v>
      </c>
      <c r="W52" s="50">
        <f t="shared" si="20"/>
        <v>0</v>
      </c>
      <c r="X52" s="50">
        <f t="shared" si="20"/>
        <v>0</v>
      </c>
      <c r="Y52" s="50">
        <f t="shared" si="20"/>
        <v>17</v>
      </c>
      <c r="Z52" s="50">
        <f t="shared" si="20"/>
        <v>34</v>
      </c>
      <c r="AA52" s="50">
        <f t="shared" si="20"/>
        <v>0</v>
      </c>
      <c r="AB52" s="50">
        <f t="shared" si="20"/>
        <v>15</v>
      </c>
      <c r="AC52" s="50">
        <f t="shared" si="20"/>
        <v>0</v>
      </c>
      <c r="AD52" s="50">
        <f t="shared" si="20"/>
        <v>29</v>
      </c>
      <c r="AE52" s="50">
        <f t="shared" si="20"/>
        <v>0</v>
      </c>
      <c r="AF52" s="50">
        <f t="shared" si="20"/>
        <v>1</v>
      </c>
      <c r="AG52" s="50">
        <f t="shared" si="20"/>
        <v>0</v>
      </c>
      <c r="AH52" s="50">
        <f t="shared" si="20"/>
        <v>1</v>
      </c>
      <c r="AI52" s="50">
        <f t="shared" si="20"/>
        <v>33</v>
      </c>
      <c r="AJ52" s="50">
        <f t="shared" si="20"/>
        <v>20</v>
      </c>
      <c r="AK52" s="50">
        <f t="shared" si="20"/>
        <v>33</v>
      </c>
      <c r="AL52" s="50">
        <f t="shared" si="20"/>
        <v>33</v>
      </c>
      <c r="AM52" s="50"/>
      <c r="AN52" s="50"/>
      <c r="AO52" s="50"/>
      <c r="AP52" s="50"/>
      <c r="AQ52" s="50"/>
      <c r="AR52" s="50"/>
      <c r="AS52" s="50"/>
      <c r="AT52" s="47">
        <f>COUNTIF(AT5:AT41,"&gt;=55")</f>
        <v>35</v>
      </c>
      <c r="AU52" s="50">
        <f>COUNTIF(AU5:AU41,"&gt;=55")</f>
        <v>32</v>
      </c>
      <c r="AV52" s="50">
        <f>COUNTIF(AV5:AV41,"&gt;=55")</f>
        <v>29</v>
      </c>
      <c r="AW52" s="50"/>
      <c r="AX52" s="50"/>
      <c r="AY52" s="50"/>
      <c r="AZ52" s="50"/>
      <c r="BA52" s="50">
        <f>COUNTIF(BA5:BA41,"&gt;=55")</f>
        <v>29</v>
      </c>
      <c r="BB52" s="50"/>
      <c r="BC52" s="50"/>
      <c r="BD52" s="50">
        <f>COUNTIF(BD5:BD41,"&gt;=55")</f>
        <v>31</v>
      </c>
      <c r="BE52" s="50"/>
      <c r="BF52" s="50"/>
      <c r="BG52" s="49">
        <f>COUNTIF(BG5:BG41,"&gt;=55")</f>
        <v>33</v>
      </c>
      <c r="BH52" s="50">
        <f>COUNTIF(BH5:BH41,"&gt;=55")</f>
        <v>37</v>
      </c>
      <c r="BI52" s="50">
        <f>COUNTIF(BI5:BI41,"&gt;=55")</f>
        <v>37</v>
      </c>
      <c r="BJ52" s="50"/>
      <c r="BK52" s="50"/>
      <c r="BL52" s="50"/>
      <c r="BM52" s="50"/>
      <c r="BN52" s="50">
        <f>COUNTIF(BN5:BN41,"&gt;=55")</f>
        <v>32</v>
      </c>
      <c r="BO52" s="50"/>
      <c r="BP52" s="50"/>
      <c r="BQ52" s="50">
        <f>COUNTIF(BQ5:BQ41,"&gt;=55")</f>
        <v>25</v>
      </c>
      <c r="BR52" s="49">
        <f>COUNTIF(BR5:BR41,"&gt;=55")</f>
        <v>34</v>
      </c>
      <c r="BS52" s="50">
        <f>COUNTIF(BS5:BS41,"&gt;=55")</f>
        <v>29</v>
      </c>
      <c r="BT52" s="50">
        <f>COUNTIF(BT5:BT41,"&gt;=55")</f>
        <v>34</v>
      </c>
      <c r="BU52" s="50">
        <f>COUNTIF(BU5:BU41,"&gt;=55")</f>
        <v>29</v>
      </c>
      <c r="BV52" s="50"/>
      <c r="BW52" s="50"/>
      <c r="BX52" s="50"/>
      <c r="BY52" s="50"/>
      <c r="BZ52" s="50"/>
      <c r="CA52" s="50"/>
      <c r="CB52" s="50">
        <f>COUNTIF(CB5:CB41,"&gt;=55")</f>
        <v>0</v>
      </c>
      <c r="CC52" s="49">
        <f>COUNTIF(CC5:CC41,"&gt;=55")</f>
        <v>32</v>
      </c>
    </row>
    <row r="53" spans="1:81" ht="15.75" customHeight="1" x14ac:dyDescent="0.15">
      <c r="A53" s="4"/>
      <c r="B53" s="4"/>
      <c r="C53" s="4"/>
      <c r="D53" s="61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3</v>
      </c>
      <c r="O53" s="50">
        <f>+$J$54-O52</f>
        <v>6</v>
      </c>
      <c r="P53" s="50">
        <f>+$J$54-P52</f>
        <v>4</v>
      </c>
      <c r="Q53" s="50">
        <f>+$J$54-Q52</f>
        <v>2</v>
      </c>
      <c r="R53" s="50"/>
      <c r="S53" s="50">
        <f>+$J$54-S52</f>
        <v>3</v>
      </c>
      <c r="T53" s="50"/>
      <c r="U53" s="50">
        <f t="shared" ref="U53:AL53" si="21">+$J$54-U52</f>
        <v>36</v>
      </c>
      <c r="V53" s="50">
        <f t="shared" si="21"/>
        <v>4</v>
      </c>
      <c r="W53" s="50">
        <f t="shared" si="21"/>
        <v>37</v>
      </c>
      <c r="X53" s="50">
        <f t="shared" si="21"/>
        <v>37</v>
      </c>
      <c r="Y53" s="50">
        <f t="shared" si="21"/>
        <v>20</v>
      </c>
      <c r="Z53" s="50">
        <f t="shared" si="21"/>
        <v>3</v>
      </c>
      <c r="AA53" s="50">
        <f t="shared" si="21"/>
        <v>37</v>
      </c>
      <c r="AB53" s="50">
        <f t="shared" si="21"/>
        <v>22</v>
      </c>
      <c r="AC53" s="50">
        <f t="shared" si="21"/>
        <v>37</v>
      </c>
      <c r="AD53" s="50">
        <f t="shared" si="21"/>
        <v>8</v>
      </c>
      <c r="AE53" s="50">
        <f t="shared" si="21"/>
        <v>37</v>
      </c>
      <c r="AF53" s="50">
        <f t="shared" si="21"/>
        <v>36</v>
      </c>
      <c r="AG53" s="50">
        <f t="shared" si="21"/>
        <v>37</v>
      </c>
      <c r="AH53" s="50">
        <f t="shared" si="21"/>
        <v>36</v>
      </c>
      <c r="AI53" s="50">
        <f t="shared" si="21"/>
        <v>4</v>
      </c>
      <c r="AJ53" s="50">
        <f t="shared" si="21"/>
        <v>17</v>
      </c>
      <c r="AK53" s="50">
        <f t="shared" si="21"/>
        <v>4</v>
      </c>
      <c r="AL53" s="50">
        <f t="shared" si="21"/>
        <v>4</v>
      </c>
      <c r="AM53" s="50"/>
      <c r="AN53" s="50"/>
      <c r="AO53" s="50"/>
      <c r="AP53" s="50"/>
      <c r="AQ53" s="50"/>
      <c r="AR53" s="50"/>
      <c r="AS53" s="50"/>
      <c r="AT53" s="47">
        <f>+$J$54-AT52</f>
        <v>2</v>
      </c>
      <c r="AU53" s="50">
        <f>+$J$54-AU52</f>
        <v>5</v>
      </c>
      <c r="AV53" s="50">
        <f>+$J$54-AV52</f>
        <v>8</v>
      </c>
      <c r="AW53" s="50"/>
      <c r="AX53" s="50"/>
      <c r="AY53" s="50"/>
      <c r="AZ53" s="50"/>
      <c r="BA53" s="50">
        <f>+$J$54-BA52</f>
        <v>8</v>
      </c>
      <c r="BB53" s="50"/>
      <c r="BC53" s="50"/>
      <c r="BD53" s="50">
        <f>+$J$54-BD52</f>
        <v>6</v>
      </c>
      <c r="BE53" s="50"/>
      <c r="BF53" s="50"/>
      <c r="BG53" s="49">
        <f>+$J$54-BG52</f>
        <v>4</v>
      </c>
      <c r="BH53" s="50">
        <f>+$J$54-BH52</f>
        <v>0</v>
      </c>
      <c r="BI53" s="50">
        <f>+$J$54-BI52</f>
        <v>0</v>
      </c>
      <c r="BJ53" s="50"/>
      <c r="BK53" s="50"/>
      <c r="BL53" s="50"/>
      <c r="BM53" s="50"/>
      <c r="BN53" s="50">
        <f>+$J$54-BN52</f>
        <v>5</v>
      </c>
      <c r="BO53" s="50"/>
      <c r="BP53" s="50"/>
      <c r="BQ53" s="50">
        <f>+$J$54-BQ52</f>
        <v>12</v>
      </c>
      <c r="BR53" s="49">
        <f>+$J$54-BR52</f>
        <v>3</v>
      </c>
      <c r="BS53" s="50">
        <f>+$J$54-BS52</f>
        <v>8</v>
      </c>
      <c r="BT53" s="50">
        <f>+$J$54-BT52</f>
        <v>3</v>
      </c>
      <c r="BU53" s="50">
        <f>+$J$54-BU52</f>
        <v>8</v>
      </c>
      <c r="BV53" s="50"/>
      <c r="BW53" s="50"/>
      <c r="BX53" s="50"/>
      <c r="BY53" s="50"/>
      <c r="BZ53" s="50"/>
      <c r="CA53" s="50"/>
      <c r="CB53" s="50">
        <f>+$J$54-CB52</f>
        <v>37</v>
      </c>
      <c r="CC53" s="49">
        <f>+$J$54-CC52</f>
        <v>5</v>
      </c>
    </row>
    <row r="54" spans="1:81" ht="15.75" customHeight="1" x14ac:dyDescent="0.2">
      <c r="D54" s="52"/>
      <c r="I54" s="4" t="s">
        <v>44</v>
      </c>
      <c r="J54" s="4">
        <f>COUNTA(J5:J41)</f>
        <v>37</v>
      </c>
    </row>
    <row r="55" spans="1:81" ht="15.75" customHeight="1" x14ac:dyDescent="0.2">
      <c r="D55" s="52"/>
    </row>
    <row r="56" spans="1:81" ht="15.75" customHeight="1" x14ac:dyDescent="0.2">
      <c r="D56" s="52"/>
    </row>
    <row r="57" spans="1:81" ht="15.75" customHeight="1" x14ac:dyDescent="0.2">
      <c r="D57" s="52"/>
    </row>
    <row r="58" spans="1:81" ht="15.75" customHeight="1" x14ac:dyDescent="0.2">
      <c r="D58" s="52"/>
    </row>
    <row r="59" spans="1:81" ht="15.75" customHeight="1" x14ac:dyDescent="0.2">
      <c r="D59" s="52"/>
    </row>
    <row r="60" spans="1:81" ht="15.75" customHeight="1" x14ac:dyDescent="0.2">
      <c r="D60" s="52"/>
    </row>
    <row r="61" spans="1:81" ht="15.75" customHeight="1" x14ac:dyDescent="0.2">
      <c r="D61" s="52"/>
    </row>
    <row r="62" spans="1:81" ht="15.75" customHeight="1" x14ac:dyDescent="0.2">
      <c r="D62" s="52"/>
    </row>
    <row r="63" spans="1:81" ht="15.75" customHeight="1" x14ac:dyDescent="0.2">
      <c r="D63" s="52"/>
    </row>
    <row r="64" spans="1:81" ht="15.75" customHeight="1" x14ac:dyDescent="0.2">
      <c r="D64" s="52"/>
    </row>
    <row r="65" spans="4:4" ht="15.75" customHeight="1" x14ac:dyDescent="0.2">
      <c r="D65" s="52"/>
    </row>
    <row r="66" spans="4:4" ht="15.75" customHeight="1" x14ac:dyDescent="0.2">
      <c r="D66" s="52"/>
    </row>
    <row r="67" spans="4:4" ht="15.75" customHeight="1" x14ac:dyDescent="0.2">
      <c r="D67" s="52"/>
    </row>
    <row r="68" spans="4:4" ht="15.75" customHeight="1" x14ac:dyDescent="0.2">
      <c r="D68" s="52"/>
    </row>
    <row r="69" spans="4:4" ht="15.75" customHeight="1" x14ac:dyDescent="0.2">
      <c r="D69" s="52"/>
    </row>
    <row r="70" spans="4:4" ht="15.75" customHeight="1" x14ac:dyDescent="0.2">
      <c r="D70" s="52"/>
    </row>
    <row r="71" spans="4:4" ht="15.75" customHeight="1" x14ac:dyDescent="0.2">
      <c r="D71" s="52"/>
    </row>
    <row r="72" spans="4:4" ht="15.75" customHeight="1" x14ac:dyDescent="0.2">
      <c r="D72" s="52"/>
    </row>
    <row r="73" spans="4:4" ht="15.75" customHeight="1" x14ac:dyDescent="0.2">
      <c r="D73" s="52"/>
    </row>
    <row r="74" spans="4:4" ht="15.75" customHeight="1" x14ac:dyDescent="0.2">
      <c r="D74" s="52"/>
    </row>
    <row r="75" spans="4:4" ht="15.75" customHeight="1" x14ac:dyDescent="0.2">
      <c r="D75" s="52"/>
    </row>
    <row r="76" spans="4:4" ht="15.75" customHeight="1" x14ac:dyDescent="0.2">
      <c r="D76" s="52"/>
    </row>
    <row r="77" spans="4:4" ht="15.75" customHeight="1" x14ac:dyDescent="0.2">
      <c r="D77" s="52"/>
    </row>
    <row r="78" spans="4:4" ht="15.75" customHeight="1" x14ac:dyDescent="0.2">
      <c r="D78" s="52"/>
    </row>
    <row r="79" spans="4:4" ht="15.75" customHeight="1" x14ac:dyDescent="0.2">
      <c r="D79" s="52"/>
    </row>
    <row r="80" spans="4:4" ht="15.75" customHeight="1" x14ac:dyDescent="0.2">
      <c r="D80" s="52"/>
    </row>
    <row r="81" spans="4:4" ht="15.75" customHeight="1" x14ac:dyDescent="0.2">
      <c r="D81" s="52"/>
    </row>
    <row r="82" spans="4:4" ht="15.75" customHeight="1" x14ac:dyDescent="0.2">
      <c r="D82" s="52"/>
    </row>
    <row r="83" spans="4:4" ht="15.75" customHeight="1" x14ac:dyDescent="0.2">
      <c r="D83" s="52"/>
    </row>
    <row r="84" spans="4:4" ht="15.75" customHeight="1" x14ac:dyDescent="0.2">
      <c r="D84" s="52"/>
    </row>
    <row r="85" spans="4:4" ht="15.75" customHeight="1" x14ac:dyDescent="0.2">
      <c r="D85" s="52"/>
    </row>
    <row r="86" spans="4:4" ht="15.75" customHeight="1" x14ac:dyDescent="0.2">
      <c r="D86" s="52"/>
    </row>
    <row r="87" spans="4:4" ht="15.75" customHeight="1" x14ac:dyDescent="0.2">
      <c r="D87" s="52"/>
    </row>
    <row r="88" spans="4:4" ht="15.75" customHeight="1" x14ac:dyDescent="0.2">
      <c r="D88" s="52"/>
    </row>
    <row r="89" spans="4:4" ht="15.75" customHeight="1" x14ac:dyDescent="0.2">
      <c r="D89" s="52"/>
    </row>
    <row r="90" spans="4:4" ht="15.75" customHeight="1" x14ac:dyDescent="0.2">
      <c r="D90" s="52"/>
    </row>
    <row r="91" spans="4:4" ht="15.75" customHeight="1" x14ac:dyDescent="0.2">
      <c r="D91" s="52"/>
    </row>
    <row r="92" spans="4:4" ht="15.75" customHeight="1" x14ac:dyDescent="0.2">
      <c r="D92" s="52"/>
    </row>
    <row r="93" spans="4:4" ht="15.75" customHeight="1" x14ac:dyDescent="0.2">
      <c r="D93" s="52"/>
    </row>
    <row r="94" spans="4:4" ht="15.75" customHeight="1" x14ac:dyDescent="0.2">
      <c r="D94" s="52"/>
    </row>
    <row r="95" spans="4:4" ht="15.75" customHeight="1" x14ac:dyDescent="0.2">
      <c r="D95" s="52"/>
    </row>
    <row r="96" spans="4:4" ht="15.75" customHeight="1" x14ac:dyDescent="0.2">
      <c r="D96" s="52"/>
    </row>
    <row r="97" spans="4:4" ht="15.75" customHeight="1" x14ac:dyDescent="0.2">
      <c r="D97" s="52"/>
    </row>
    <row r="98" spans="4:4" ht="15.75" customHeight="1" x14ac:dyDescent="0.2">
      <c r="D98" s="52"/>
    </row>
    <row r="99" spans="4:4" ht="15.75" customHeight="1" x14ac:dyDescent="0.2">
      <c r="D99" s="52"/>
    </row>
    <row r="100" spans="4:4" ht="15.75" customHeight="1" x14ac:dyDescent="0.2">
      <c r="D100" s="52"/>
    </row>
    <row r="101" spans="4:4" ht="15.75" customHeight="1" x14ac:dyDescent="0.2">
      <c r="D101" s="52"/>
    </row>
    <row r="102" spans="4:4" ht="15.75" customHeight="1" x14ac:dyDescent="0.2">
      <c r="D102" s="52"/>
    </row>
    <row r="103" spans="4:4" ht="15.75" customHeight="1" x14ac:dyDescent="0.2">
      <c r="D103" s="52"/>
    </row>
    <row r="104" spans="4:4" ht="15.75" customHeight="1" x14ac:dyDescent="0.2">
      <c r="D104" s="52"/>
    </row>
    <row r="105" spans="4:4" ht="15.75" customHeight="1" x14ac:dyDescent="0.2">
      <c r="D105" s="52"/>
    </row>
    <row r="106" spans="4:4" ht="15.75" customHeight="1" x14ac:dyDescent="0.2">
      <c r="D106" s="52"/>
    </row>
    <row r="107" spans="4:4" ht="15.75" customHeight="1" x14ac:dyDescent="0.2">
      <c r="D107" s="52"/>
    </row>
    <row r="108" spans="4:4" ht="15.75" customHeight="1" x14ac:dyDescent="0.2">
      <c r="D108" s="52"/>
    </row>
    <row r="109" spans="4:4" ht="15.75" customHeight="1" x14ac:dyDescent="0.2">
      <c r="D109" s="52"/>
    </row>
    <row r="110" spans="4:4" ht="15.75" customHeight="1" x14ac:dyDescent="0.2">
      <c r="D110" s="52"/>
    </row>
    <row r="111" spans="4:4" ht="15.75" customHeight="1" x14ac:dyDescent="0.2">
      <c r="D111" s="52"/>
    </row>
    <row r="112" spans="4:4" ht="15.75" customHeight="1" x14ac:dyDescent="0.2">
      <c r="D112" s="52"/>
    </row>
    <row r="113" spans="4:4" ht="15.75" customHeight="1" x14ac:dyDescent="0.2">
      <c r="D113" s="52"/>
    </row>
    <row r="114" spans="4:4" ht="15.75" customHeight="1" x14ac:dyDescent="0.2">
      <c r="D114" s="52"/>
    </row>
    <row r="115" spans="4:4" ht="15.75" customHeight="1" x14ac:dyDescent="0.2">
      <c r="D115" s="52"/>
    </row>
    <row r="116" spans="4:4" ht="15.75" customHeight="1" x14ac:dyDescent="0.2">
      <c r="D116" s="52"/>
    </row>
    <row r="117" spans="4:4" ht="15.75" customHeight="1" x14ac:dyDescent="0.2">
      <c r="D117" s="52"/>
    </row>
    <row r="118" spans="4:4" ht="15.75" customHeight="1" x14ac:dyDescent="0.2">
      <c r="D118" s="52"/>
    </row>
    <row r="119" spans="4:4" ht="15.75" customHeight="1" x14ac:dyDescent="0.2">
      <c r="D119" s="52"/>
    </row>
    <row r="120" spans="4:4" ht="15.75" customHeight="1" x14ac:dyDescent="0.2">
      <c r="D120" s="52"/>
    </row>
    <row r="121" spans="4:4" ht="15.75" customHeight="1" x14ac:dyDescent="0.2">
      <c r="D121" s="52"/>
    </row>
    <row r="122" spans="4:4" ht="15.75" customHeight="1" x14ac:dyDescent="0.2">
      <c r="D122" s="52"/>
    </row>
    <row r="123" spans="4:4" ht="15.75" customHeight="1" x14ac:dyDescent="0.2">
      <c r="D123" s="52"/>
    </row>
    <row r="124" spans="4:4" ht="15.75" customHeight="1" x14ac:dyDescent="0.2">
      <c r="D124" s="52"/>
    </row>
    <row r="125" spans="4:4" ht="15.75" customHeight="1" x14ac:dyDescent="0.2">
      <c r="D125" s="52"/>
    </row>
    <row r="126" spans="4:4" ht="15.75" customHeight="1" x14ac:dyDescent="0.2">
      <c r="D126" s="52"/>
    </row>
    <row r="127" spans="4:4" ht="15.75" customHeight="1" x14ac:dyDescent="0.2">
      <c r="D127" s="52"/>
    </row>
    <row r="128" spans="4:4" ht="15.75" customHeight="1" x14ac:dyDescent="0.2">
      <c r="D128" s="52"/>
    </row>
    <row r="129" spans="4:4" ht="15.75" customHeight="1" x14ac:dyDescent="0.2">
      <c r="D129" s="52"/>
    </row>
    <row r="130" spans="4:4" ht="15.75" customHeight="1" x14ac:dyDescent="0.2">
      <c r="D130" s="52"/>
    </row>
    <row r="131" spans="4:4" ht="15.75" customHeight="1" x14ac:dyDescent="0.2">
      <c r="D131" s="52"/>
    </row>
    <row r="132" spans="4:4" ht="15.75" customHeight="1" x14ac:dyDescent="0.2">
      <c r="D132" s="52"/>
    </row>
    <row r="133" spans="4:4" ht="15.75" customHeight="1" x14ac:dyDescent="0.2">
      <c r="D133" s="52"/>
    </row>
    <row r="134" spans="4:4" ht="15.75" customHeight="1" x14ac:dyDescent="0.2">
      <c r="D134" s="52"/>
    </row>
    <row r="135" spans="4:4" ht="15.75" customHeight="1" x14ac:dyDescent="0.2">
      <c r="D135" s="52"/>
    </row>
    <row r="136" spans="4:4" ht="15.75" customHeight="1" x14ac:dyDescent="0.2">
      <c r="D136" s="52"/>
    </row>
    <row r="137" spans="4:4" ht="15.75" customHeight="1" x14ac:dyDescent="0.2">
      <c r="D137" s="52"/>
    </row>
    <row r="138" spans="4:4" ht="15.75" customHeight="1" x14ac:dyDescent="0.2">
      <c r="D138" s="52"/>
    </row>
    <row r="139" spans="4:4" ht="15.75" customHeight="1" x14ac:dyDescent="0.2">
      <c r="D139" s="52"/>
    </row>
    <row r="140" spans="4:4" ht="15.75" customHeight="1" x14ac:dyDescent="0.2">
      <c r="D140" s="52"/>
    </row>
    <row r="141" spans="4:4" ht="15.75" customHeight="1" x14ac:dyDescent="0.2">
      <c r="D141" s="52"/>
    </row>
    <row r="142" spans="4:4" ht="15.75" customHeight="1" x14ac:dyDescent="0.2">
      <c r="D142" s="52"/>
    </row>
    <row r="143" spans="4:4" ht="15.75" customHeight="1" x14ac:dyDescent="0.2">
      <c r="D143" s="52"/>
    </row>
    <row r="144" spans="4:4" ht="15.75" customHeight="1" x14ac:dyDescent="0.2">
      <c r="D144" s="52"/>
    </row>
    <row r="145" spans="4:4" ht="15.75" customHeight="1" x14ac:dyDescent="0.2">
      <c r="D145" s="52"/>
    </row>
    <row r="146" spans="4:4" ht="15.75" customHeight="1" x14ac:dyDescent="0.2">
      <c r="D146" s="52"/>
    </row>
    <row r="147" spans="4:4" ht="15.75" customHeight="1" x14ac:dyDescent="0.2">
      <c r="D147" s="52"/>
    </row>
    <row r="148" spans="4:4" ht="15.75" customHeight="1" x14ac:dyDescent="0.2">
      <c r="D148" s="52"/>
    </row>
    <row r="149" spans="4:4" ht="15.75" customHeight="1" x14ac:dyDescent="0.2">
      <c r="D149" s="52"/>
    </row>
    <row r="150" spans="4:4" ht="15.75" customHeight="1" x14ac:dyDescent="0.2">
      <c r="D150" s="52"/>
    </row>
    <row r="151" spans="4:4" ht="15.75" customHeight="1" x14ac:dyDescent="0.2">
      <c r="D151" s="52"/>
    </row>
    <row r="152" spans="4:4" ht="15.75" customHeight="1" x14ac:dyDescent="0.2">
      <c r="D152" s="52"/>
    </row>
    <row r="153" spans="4:4" ht="15.75" customHeight="1" x14ac:dyDescent="0.2">
      <c r="D153" s="52"/>
    </row>
    <row r="154" spans="4:4" ht="15.75" customHeight="1" x14ac:dyDescent="0.2">
      <c r="D154" s="52"/>
    </row>
    <row r="155" spans="4:4" ht="15.75" customHeight="1" x14ac:dyDescent="0.2">
      <c r="D155" s="52"/>
    </row>
    <row r="156" spans="4:4" ht="15.75" customHeight="1" x14ac:dyDescent="0.2">
      <c r="D156" s="52"/>
    </row>
    <row r="157" spans="4:4" ht="15.75" customHeight="1" x14ac:dyDescent="0.2">
      <c r="D157" s="52"/>
    </row>
    <row r="158" spans="4:4" ht="15.75" customHeight="1" x14ac:dyDescent="0.2">
      <c r="D158" s="52"/>
    </row>
    <row r="159" spans="4:4" ht="15.75" customHeight="1" x14ac:dyDescent="0.2">
      <c r="D159" s="52"/>
    </row>
    <row r="160" spans="4:4" ht="15.75" customHeight="1" x14ac:dyDescent="0.2">
      <c r="D160" s="52"/>
    </row>
    <row r="161" spans="4:4" ht="15.75" customHeight="1" x14ac:dyDescent="0.2">
      <c r="D161" s="52"/>
    </row>
    <row r="162" spans="4:4" ht="15.75" customHeight="1" x14ac:dyDescent="0.2">
      <c r="D162" s="52"/>
    </row>
    <row r="163" spans="4:4" ht="15.75" customHeight="1" x14ac:dyDescent="0.2">
      <c r="D163" s="52"/>
    </row>
    <row r="164" spans="4:4" ht="15.75" customHeight="1" x14ac:dyDescent="0.2">
      <c r="D164" s="52"/>
    </row>
    <row r="165" spans="4:4" ht="15.75" customHeight="1" x14ac:dyDescent="0.2">
      <c r="D165" s="52"/>
    </row>
    <row r="166" spans="4:4" ht="15.75" customHeight="1" x14ac:dyDescent="0.2">
      <c r="D166" s="52"/>
    </row>
    <row r="167" spans="4:4" ht="15.75" customHeight="1" x14ac:dyDescent="0.2">
      <c r="D167" s="52"/>
    </row>
    <row r="168" spans="4:4" ht="15.75" customHeight="1" x14ac:dyDescent="0.2">
      <c r="D168" s="52"/>
    </row>
    <row r="169" spans="4:4" ht="15.75" customHeight="1" x14ac:dyDescent="0.2">
      <c r="D169" s="52"/>
    </row>
    <row r="170" spans="4:4" ht="15.75" customHeight="1" x14ac:dyDescent="0.2">
      <c r="D170" s="52"/>
    </row>
    <row r="171" spans="4:4" ht="15.75" customHeight="1" x14ac:dyDescent="0.2">
      <c r="D171" s="52"/>
    </row>
    <row r="172" spans="4:4" ht="15.75" customHeight="1" x14ac:dyDescent="0.2">
      <c r="D172" s="52"/>
    </row>
    <row r="173" spans="4:4" ht="15.75" customHeight="1" x14ac:dyDescent="0.2">
      <c r="D173" s="52"/>
    </row>
    <row r="174" spans="4:4" ht="15.75" customHeight="1" x14ac:dyDescent="0.2">
      <c r="D174" s="52"/>
    </row>
    <row r="175" spans="4:4" ht="15.75" customHeight="1" x14ac:dyDescent="0.2">
      <c r="D175" s="52"/>
    </row>
    <row r="176" spans="4:4" ht="15.75" customHeight="1" x14ac:dyDescent="0.2">
      <c r="D176" s="52"/>
    </row>
    <row r="177" spans="4:4" ht="15.75" customHeight="1" x14ac:dyDescent="0.2">
      <c r="D177" s="52"/>
    </row>
    <row r="178" spans="4:4" ht="15.75" customHeight="1" x14ac:dyDescent="0.2">
      <c r="D178" s="52"/>
    </row>
    <row r="179" spans="4:4" ht="15.75" customHeight="1" x14ac:dyDescent="0.2">
      <c r="D179" s="52"/>
    </row>
    <row r="180" spans="4:4" ht="15.75" customHeight="1" x14ac:dyDescent="0.2">
      <c r="D180" s="52"/>
    </row>
    <row r="181" spans="4:4" ht="15.75" customHeight="1" x14ac:dyDescent="0.2">
      <c r="D181" s="52"/>
    </row>
    <row r="182" spans="4:4" ht="15.75" customHeight="1" x14ac:dyDescent="0.2">
      <c r="D182" s="52"/>
    </row>
    <row r="183" spans="4:4" ht="15.75" customHeight="1" x14ac:dyDescent="0.2">
      <c r="D183" s="52"/>
    </row>
    <row r="184" spans="4:4" ht="15.75" customHeight="1" x14ac:dyDescent="0.2">
      <c r="D184" s="52"/>
    </row>
    <row r="185" spans="4:4" ht="15.75" customHeight="1" x14ac:dyDescent="0.2">
      <c r="D185" s="52"/>
    </row>
    <row r="186" spans="4:4" ht="15.75" customHeight="1" x14ac:dyDescent="0.2">
      <c r="D186" s="52"/>
    </row>
    <row r="187" spans="4:4" ht="15.75" customHeight="1" x14ac:dyDescent="0.2">
      <c r="D187" s="52"/>
    </row>
    <row r="188" spans="4:4" ht="15.75" customHeight="1" x14ac:dyDescent="0.2">
      <c r="D188" s="52"/>
    </row>
    <row r="189" spans="4:4" ht="15.75" customHeight="1" x14ac:dyDescent="0.2">
      <c r="D189" s="52"/>
    </row>
    <row r="190" spans="4:4" ht="15.75" customHeight="1" x14ac:dyDescent="0.2">
      <c r="D190" s="52"/>
    </row>
    <row r="191" spans="4:4" ht="15.75" customHeight="1" x14ac:dyDescent="0.2">
      <c r="D191" s="52"/>
    </row>
    <row r="192" spans="4:4" ht="15.75" customHeight="1" x14ac:dyDescent="0.2">
      <c r="D192" s="52"/>
    </row>
    <row r="193" spans="4:4" ht="15.75" customHeight="1" x14ac:dyDescent="0.2">
      <c r="D193" s="52"/>
    </row>
    <row r="194" spans="4:4" ht="15.75" customHeight="1" x14ac:dyDescent="0.2">
      <c r="D194" s="52"/>
    </row>
    <row r="195" spans="4:4" ht="15.75" customHeight="1" x14ac:dyDescent="0.2">
      <c r="D195" s="52"/>
    </row>
    <row r="196" spans="4:4" ht="15.75" customHeight="1" x14ac:dyDescent="0.2">
      <c r="D196" s="52"/>
    </row>
    <row r="197" spans="4:4" ht="15.75" customHeight="1" x14ac:dyDescent="0.2">
      <c r="D197" s="52"/>
    </row>
    <row r="198" spans="4:4" ht="15.75" customHeight="1" x14ac:dyDescent="0.2">
      <c r="D198" s="52"/>
    </row>
    <row r="199" spans="4:4" ht="15.75" customHeight="1" x14ac:dyDescent="0.2">
      <c r="D199" s="52"/>
    </row>
    <row r="200" spans="4:4" ht="15.75" customHeight="1" x14ac:dyDescent="0.2">
      <c r="D200" s="52"/>
    </row>
    <row r="201" spans="4:4" ht="15.75" customHeight="1" x14ac:dyDescent="0.2">
      <c r="D201" s="52"/>
    </row>
    <row r="202" spans="4:4" ht="15.75" customHeight="1" x14ac:dyDescent="0.2">
      <c r="D202" s="52"/>
    </row>
    <row r="203" spans="4:4" ht="15.75" customHeight="1" x14ac:dyDescent="0.2">
      <c r="D203" s="52"/>
    </row>
    <row r="204" spans="4:4" ht="15.75" customHeight="1" x14ac:dyDescent="0.2">
      <c r="D204" s="52"/>
    </row>
    <row r="205" spans="4:4" ht="15.75" customHeight="1" x14ac:dyDescent="0.2">
      <c r="D205" s="52"/>
    </row>
    <row r="206" spans="4:4" ht="15.75" customHeight="1" x14ac:dyDescent="0.2">
      <c r="D206" s="52"/>
    </row>
    <row r="207" spans="4:4" ht="15.75" customHeight="1" x14ac:dyDescent="0.2">
      <c r="D207" s="52"/>
    </row>
    <row r="208" spans="4:4" ht="15.75" customHeight="1" x14ac:dyDescent="0.2">
      <c r="D208" s="52"/>
    </row>
    <row r="209" spans="4:4" ht="15.75" customHeight="1" x14ac:dyDescent="0.2">
      <c r="D209" s="52"/>
    </row>
    <row r="210" spans="4:4" ht="15.75" customHeight="1" x14ac:dyDescent="0.2">
      <c r="D210" s="52"/>
    </row>
    <row r="211" spans="4:4" ht="15.75" customHeight="1" x14ac:dyDescent="0.2">
      <c r="D211" s="52"/>
    </row>
    <row r="212" spans="4:4" ht="15.75" customHeight="1" x14ac:dyDescent="0.2">
      <c r="D212" s="52"/>
    </row>
    <row r="213" spans="4:4" ht="15.75" customHeight="1" x14ac:dyDescent="0.2">
      <c r="D213" s="52"/>
    </row>
    <row r="214" spans="4:4" ht="15.75" customHeight="1" x14ac:dyDescent="0.2">
      <c r="D214" s="52"/>
    </row>
    <row r="215" spans="4:4" ht="15.75" customHeight="1" x14ac:dyDescent="0.2">
      <c r="D215" s="52"/>
    </row>
    <row r="216" spans="4:4" ht="15.75" customHeight="1" x14ac:dyDescent="0.2">
      <c r="D216" s="52"/>
    </row>
    <row r="217" spans="4:4" ht="15.75" customHeight="1" x14ac:dyDescent="0.2">
      <c r="D217" s="52"/>
    </row>
    <row r="218" spans="4:4" ht="15.75" customHeight="1" x14ac:dyDescent="0.2">
      <c r="D218" s="52"/>
    </row>
    <row r="219" spans="4:4" ht="15.75" customHeight="1" x14ac:dyDescent="0.2">
      <c r="D219" s="52"/>
    </row>
    <row r="220" spans="4:4" ht="15.75" customHeight="1" x14ac:dyDescent="0.2">
      <c r="D220" s="52"/>
    </row>
    <row r="221" spans="4:4" ht="15.75" customHeight="1" x14ac:dyDescent="0.2">
      <c r="D221" s="52"/>
    </row>
    <row r="222" spans="4:4" ht="15.75" customHeight="1" x14ac:dyDescent="0.2">
      <c r="D222" s="52"/>
    </row>
    <row r="223" spans="4:4" ht="15.75" customHeight="1" x14ac:dyDescent="0.2">
      <c r="D223" s="52"/>
    </row>
    <row r="224" spans="4:4" ht="15.75" customHeight="1" x14ac:dyDescent="0.2">
      <c r="D224" s="52"/>
    </row>
    <row r="225" spans="4:4" ht="15.75" customHeight="1" x14ac:dyDescent="0.2">
      <c r="D225" s="52"/>
    </row>
    <row r="226" spans="4:4" ht="15.75" customHeight="1" x14ac:dyDescent="0.2">
      <c r="D226" s="52"/>
    </row>
    <row r="227" spans="4:4" ht="15.75" customHeight="1" x14ac:dyDescent="0.2">
      <c r="D227" s="52"/>
    </row>
    <row r="228" spans="4:4" ht="15.75" customHeight="1" x14ac:dyDescent="0.2">
      <c r="D228" s="52"/>
    </row>
    <row r="229" spans="4:4" ht="15.75" customHeight="1" x14ac:dyDescent="0.2">
      <c r="D229" s="52"/>
    </row>
    <row r="230" spans="4:4" ht="15.75" customHeight="1" x14ac:dyDescent="0.2">
      <c r="D230" s="52"/>
    </row>
    <row r="231" spans="4:4" ht="15.75" customHeight="1" x14ac:dyDescent="0.2">
      <c r="D231" s="52"/>
    </row>
    <row r="232" spans="4:4" ht="15.75" customHeight="1" x14ac:dyDescent="0.2">
      <c r="D232" s="52"/>
    </row>
    <row r="233" spans="4:4" ht="15.75" customHeight="1" x14ac:dyDescent="0.2">
      <c r="D233" s="52"/>
    </row>
    <row r="234" spans="4:4" ht="15.75" customHeight="1" x14ac:dyDescent="0.2">
      <c r="D234" s="52"/>
    </row>
    <row r="235" spans="4:4" ht="15.75" customHeight="1" x14ac:dyDescent="0.2">
      <c r="D235" s="52"/>
    </row>
    <row r="236" spans="4:4" ht="15.75" customHeight="1" x14ac:dyDescent="0.2">
      <c r="D236" s="52"/>
    </row>
    <row r="237" spans="4:4" ht="15.75" customHeight="1" x14ac:dyDescent="0.2">
      <c r="D237" s="52"/>
    </row>
    <row r="238" spans="4:4" ht="15.75" customHeight="1" x14ac:dyDescent="0.2">
      <c r="D238" s="52"/>
    </row>
    <row r="239" spans="4:4" ht="15.75" customHeight="1" x14ac:dyDescent="0.2">
      <c r="D239" s="52"/>
    </row>
    <row r="240" spans="4:4" ht="15.75" customHeight="1" x14ac:dyDescent="0.2">
      <c r="D240" s="52"/>
    </row>
    <row r="241" spans="4:4" ht="15.75" customHeight="1" x14ac:dyDescent="0.2">
      <c r="D241" s="52"/>
    </row>
    <row r="242" spans="4:4" ht="15.75" customHeight="1" x14ac:dyDescent="0.2">
      <c r="D242" s="52"/>
    </row>
    <row r="243" spans="4:4" ht="15.75" customHeight="1" x14ac:dyDescent="0.2">
      <c r="D243" s="52"/>
    </row>
    <row r="244" spans="4:4" ht="15.75" customHeight="1" x14ac:dyDescent="0.2">
      <c r="D244" s="52"/>
    </row>
    <row r="245" spans="4:4" ht="15.75" customHeight="1" x14ac:dyDescent="0.2">
      <c r="D245" s="52"/>
    </row>
    <row r="246" spans="4:4" ht="15.75" customHeight="1" x14ac:dyDescent="0.2">
      <c r="D246" s="52"/>
    </row>
    <row r="247" spans="4:4" ht="15.75" customHeight="1" x14ac:dyDescent="0.2">
      <c r="D247" s="52"/>
    </row>
    <row r="248" spans="4:4" ht="15.75" customHeight="1" x14ac:dyDescent="0.2">
      <c r="D248" s="52"/>
    </row>
    <row r="249" spans="4:4" ht="15.75" customHeight="1" x14ac:dyDescent="0.2">
      <c r="D249" s="52"/>
    </row>
    <row r="250" spans="4:4" ht="15.75" customHeight="1" x14ac:dyDescent="0.2">
      <c r="D250" s="52"/>
    </row>
    <row r="251" spans="4:4" ht="15.75" customHeight="1" x14ac:dyDescent="0.2">
      <c r="D251" s="52"/>
    </row>
    <row r="252" spans="4:4" ht="15.75" customHeight="1" x14ac:dyDescent="0.2">
      <c r="D252" s="52"/>
    </row>
    <row r="253" spans="4:4" ht="15.75" customHeight="1" x14ac:dyDescent="0.2">
      <c r="D253" s="52"/>
    </row>
    <row r="254" spans="4:4" ht="15.75" customHeight="1" x14ac:dyDescent="0.2">
      <c r="D254" s="52"/>
    </row>
    <row r="255" spans="4:4" ht="15.75" customHeight="1" x14ac:dyDescent="0.15"/>
    <row r="256" spans="4:4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2:Y49 Z5:Z49 AA42:AC49 AD5:AD49 AE42:AG49 AH5:AH49 AI42:AS49 AT5:BG49 BH42:BQ49 BR5:CC49">
    <cfRule type="cellIs" dxfId="23" priority="1" operator="lessThan">
      <formula>54.5</formula>
    </cfRule>
  </conditionalFormatting>
  <conditionalFormatting sqref="Z5:Z41 AD5:AD41 AH5:BQ41 BS5:CB41">
    <cfRule type="containsText" dxfId="22" priority="2" operator="containsText" text="A">
      <formula>NOT(ISERROR(SEARCH(("A"),(Z5))))</formula>
    </cfRule>
  </conditionalFormatting>
  <conditionalFormatting sqref="BG50:BG53 BR50:CC53">
    <cfRule type="cellIs" dxfId="21" priority="3" operator="lessThan">
      <formula>54.5</formula>
    </cfRule>
  </conditionalFormatting>
  <conditionalFormatting sqref="BG51 BR51:CC51">
    <cfRule type="cellIs" dxfId="20" priority="4" operator="lessThan">
      <formula>54.5</formula>
    </cfRule>
  </conditionalFormatting>
  <conditionalFormatting sqref="BG52 BR52:CC52">
    <cfRule type="cellIs" dxfId="19" priority="5" operator="lessThan">
      <formula>54.5</formula>
    </cfRule>
  </conditionalFormatting>
  <conditionalFormatting sqref="BG53 BR53:CC53">
    <cfRule type="cellIs" dxfId="18" priority="6" operator="lessThan">
      <formula>54.5</formula>
    </cfRule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19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23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33</v>
      </c>
      <c r="AP4" s="24" t="s">
        <v>45</v>
      </c>
      <c r="AQ4" s="24" t="s">
        <v>46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54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>
        <v>458</v>
      </c>
      <c r="N5" s="33">
        <f t="shared" ref="N5:N33" si="0">Z5</f>
        <v>93</v>
      </c>
      <c r="O5" s="33">
        <f t="shared" ref="O5:O33" si="1">AD5</f>
        <v>100</v>
      </c>
      <c r="P5" s="33">
        <f t="shared" ref="P5:P33" si="2">IF(AH5="",0.5*N5+0.5*O5,(SUM(N5,O5,AH5)-MIN(N5,O5))/2)</f>
        <v>96.5</v>
      </c>
      <c r="Q5" s="33">
        <f t="shared" ref="Q5:Q33" si="3">AT5</f>
        <v>51.857142857142854</v>
      </c>
      <c r="R5" s="33">
        <f t="shared" ref="R5:R33" si="4">BG5</f>
        <v>50</v>
      </c>
      <c r="S5" s="33">
        <f t="shared" ref="S5:S33" si="5">BR5</f>
        <v>60</v>
      </c>
      <c r="T5" s="33">
        <f t="shared" ref="T5:T33" si="6">CC5</f>
        <v>0</v>
      </c>
      <c r="U5" s="34">
        <f t="shared" ref="U5:U33" si="7">AH5</f>
        <v>0</v>
      </c>
      <c r="V5" s="35">
        <f t="shared" ref="V5:V33" si="8">IF(P5&gt;=55,P5*0.5+0.2*Q5+0.05*R5+0.2*S5+0.05*T5,P5)</f>
        <v>73.121428571428567</v>
      </c>
      <c r="W5" s="33">
        <v>20</v>
      </c>
      <c r="X5" s="36">
        <v>19</v>
      </c>
      <c r="Y5" s="36">
        <v>54</v>
      </c>
      <c r="Z5" s="37">
        <f t="shared" ref="Z5:Z33" si="9">SUM(W5:Y5)</f>
        <v>93</v>
      </c>
      <c r="AA5" s="36">
        <v>30</v>
      </c>
      <c r="AB5" s="36">
        <v>70</v>
      </c>
      <c r="AC5" s="45">
        <v>1</v>
      </c>
      <c r="AD5" s="37">
        <f t="shared" ref="AD5:AD33" si="10">AA5+AB5*AC5</f>
        <v>100</v>
      </c>
      <c r="AE5" s="36"/>
      <c r="AF5" s="36"/>
      <c r="AG5" s="36"/>
      <c r="AH5" s="37"/>
      <c r="AI5" s="38"/>
      <c r="AJ5" s="39"/>
      <c r="AK5" s="38">
        <v>100</v>
      </c>
      <c r="AL5" s="38">
        <v>0</v>
      </c>
      <c r="AM5" s="38">
        <v>80</v>
      </c>
      <c r="AN5" s="38">
        <v>83</v>
      </c>
      <c r="AO5" s="38">
        <v>0</v>
      </c>
      <c r="AP5" s="38">
        <v>100</v>
      </c>
      <c r="AQ5" s="38">
        <v>0</v>
      </c>
      <c r="AR5" s="38"/>
      <c r="AS5" s="38"/>
      <c r="AT5" s="37">
        <f t="shared" ref="AT5:AT20" si="11">AVERAGE(AI5:AQ5)</f>
        <v>51.857142857142854</v>
      </c>
      <c r="AU5" s="38">
        <v>0</v>
      </c>
      <c r="AV5" s="38">
        <v>0</v>
      </c>
      <c r="AW5" s="38">
        <v>100</v>
      </c>
      <c r="AX5" s="38">
        <v>0</v>
      </c>
      <c r="AY5" s="38">
        <v>100</v>
      </c>
      <c r="AZ5" s="38">
        <v>100</v>
      </c>
      <c r="BA5" s="38">
        <v>0</v>
      </c>
      <c r="BB5" s="38">
        <v>100</v>
      </c>
      <c r="BC5" s="38">
        <v>0</v>
      </c>
      <c r="BD5" s="38">
        <v>100</v>
      </c>
      <c r="BE5" s="38"/>
      <c r="BF5" s="38"/>
      <c r="BG5" s="37">
        <f t="shared" ref="BG5:BG33" si="12">AVERAGE(AU5:BF5)</f>
        <v>50</v>
      </c>
      <c r="BH5" s="40">
        <v>0</v>
      </c>
      <c r="BI5" s="41">
        <v>85</v>
      </c>
      <c r="BJ5" s="41">
        <v>100</v>
      </c>
      <c r="BK5" s="41">
        <v>100</v>
      </c>
      <c r="BL5" s="41">
        <v>90</v>
      </c>
      <c r="BM5" s="41">
        <v>30</v>
      </c>
      <c r="BN5" s="41">
        <v>100</v>
      </c>
      <c r="BO5" s="41">
        <v>0</v>
      </c>
      <c r="BP5" s="41">
        <v>0</v>
      </c>
      <c r="BQ5" s="41">
        <v>95</v>
      </c>
      <c r="BR5" s="37">
        <f t="shared" ref="BR5:BR33" si="13">AVERAGE(BH5:BQ5)</f>
        <v>60</v>
      </c>
      <c r="BS5" s="42">
        <v>0</v>
      </c>
      <c r="BT5" s="42">
        <v>0</v>
      </c>
      <c r="BU5" s="42">
        <v>0</v>
      </c>
      <c r="BV5" s="38">
        <v>0</v>
      </c>
      <c r="BW5" s="38">
        <v>0</v>
      </c>
      <c r="BX5" s="38">
        <v>0</v>
      </c>
      <c r="BY5" s="38">
        <v>0</v>
      </c>
      <c r="BZ5" s="38">
        <v>0</v>
      </c>
      <c r="CA5" s="38"/>
      <c r="CB5" s="38"/>
      <c r="CC5" s="37">
        <f t="shared" ref="CC5:CC33" si="14">AVERAGE(BS5:CB5)</f>
        <v>0</v>
      </c>
    </row>
    <row r="6" spans="1:81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2</v>
      </c>
      <c r="L6" s="44" t="s">
        <v>9</v>
      </c>
      <c r="M6" s="44"/>
      <c r="N6" s="33">
        <f t="shared" si="0"/>
        <v>63</v>
      </c>
      <c r="O6" s="33">
        <f t="shared" si="1"/>
        <v>19.5</v>
      </c>
      <c r="P6" s="33">
        <f t="shared" si="2"/>
        <v>79.5</v>
      </c>
      <c r="Q6" s="33">
        <f t="shared" si="3"/>
        <v>75.714285714285708</v>
      </c>
      <c r="R6" s="33">
        <f t="shared" si="4"/>
        <v>70</v>
      </c>
      <c r="S6" s="33">
        <f t="shared" si="5"/>
        <v>58</v>
      </c>
      <c r="T6" s="33">
        <f t="shared" si="6"/>
        <v>0</v>
      </c>
      <c r="U6" s="34">
        <f t="shared" si="7"/>
        <v>96</v>
      </c>
      <c r="V6" s="35">
        <f t="shared" si="8"/>
        <v>69.992857142857133</v>
      </c>
      <c r="W6" s="33">
        <v>18</v>
      </c>
      <c r="X6" s="36">
        <v>19</v>
      </c>
      <c r="Y6" s="36">
        <v>26</v>
      </c>
      <c r="Z6" s="37">
        <f t="shared" si="9"/>
        <v>63</v>
      </c>
      <c r="AA6" s="36">
        <v>12</v>
      </c>
      <c r="AB6" s="36">
        <v>25</v>
      </c>
      <c r="AC6" s="45">
        <v>0.3</v>
      </c>
      <c r="AD6" s="37">
        <f t="shared" si="10"/>
        <v>19.5</v>
      </c>
      <c r="AE6" s="36">
        <v>40</v>
      </c>
      <c r="AF6" s="36">
        <v>56</v>
      </c>
      <c r="AG6" s="36"/>
      <c r="AH6" s="37">
        <f>SUM(AE6:AG6)</f>
        <v>96</v>
      </c>
      <c r="AI6" s="38"/>
      <c r="AJ6" s="39"/>
      <c r="AK6" s="38">
        <v>0</v>
      </c>
      <c r="AL6" s="38">
        <v>100</v>
      </c>
      <c r="AM6" s="38">
        <v>70</v>
      </c>
      <c r="AN6" s="38">
        <v>60</v>
      </c>
      <c r="AO6" s="38">
        <v>100</v>
      </c>
      <c r="AP6" s="38">
        <v>100</v>
      </c>
      <c r="AQ6" s="38">
        <v>100</v>
      </c>
      <c r="AR6" s="38"/>
      <c r="AS6" s="38"/>
      <c r="AT6" s="37">
        <f t="shared" si="11"/>
        <v>75.714285714285708</v>
      </c>
      <c r="AU6" s="38">
        <v>0</v>
      </c>
      <c r="AV6" s="38">
        <v>100</v>
      </c>
      <c r="AW6" s="38">
        <v>100</v>
      </c>
      <c r="AX6" s="38">
        <v>0</v>
      </c>
      <c r="AY6" s="38">
        <v>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/>
      <c r="BG6" s="37">
        <f t="shared" si="12"/>
        <v>70</v>
      </c>
      <c r="BH6" s="41">
        <v>0</v>
      </c>
      <c r="BI6" s="41">
        <v>95</v>
      </c>
      <c r="BJ6" s="41">
        <v>100</v>
      </c>
      <c r="BK6" s="41">
        <v>70</v>
      </c>
      <c r="BL6" s="41">
        <v>95</v>
      </c>
      <c r="BM6" s="41">
        <v>30</v>
      </c>
      <c r="BN6" s="41">
        <v>50</v>
      </c>
      <c r="BO6" s="41">
        <v>100</v>
      </c>
      <c r="BP6" s="41">
        <v>40</v>
      </c>
      <c r="BQ6" s="41">
        <v>0</v>
      </c>
      <c r="BR6" s="37">
        <f t="shared" si="13"/>
        <v>58</v>
      </c>
      <c r="BS6" s="42">
        <v>0</v>
      </c>
      <c r="BT6" s="42">
        <v>0</v>
      </c>
      <c r="BU6" s="42">
        <v>0</v>
      </c>
      <c r="BV6" s="38">
        <v>0</v>
      </c>
      <c r="BW6" s="38">
        <v>0</v>
      </c>
      <c r="BX6" s="38">
        <v>0</v>
      </c>
      <c r="BY6" s="38">
        <v>0</v>
      </c>
      <c r="BZ6" s="38">
        <v>0</v>
      </c>
      <c r="CA6" s="38"/>
      <c r="CB6" s="38"/>
      <c r="CC6" s="37">
        <f t="shared" si="14"/>
        <v>0</v>
      </c>
    </row>
    <row r="7" spans="1:81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2</v>
      </c>
      <c r="L7" s="44" t="s">
        <v>9</v>
      </c>
      <c r="M7" s="44">
        <v>315</v>
      </c>
      <c r="N7" s="33">
        <f t="shared" si="0"/>
        <v>92</v>
      </c>
      <c r="O7" s="33">
        <f t="shared" si="1"/>
        <v>65</v>
      </c>
      <c r="P7" s="33">
        <f t="shared" si="2"/>
        <v>78.5</v>
      </c>
      <c r="Q7" s="33">
        <f t="shared" si="3"/>
        <v>88.888888888888886</v>
      </c>
      <c r="R7" s="33">
        <f t="shared" si="4"/>
        <v>80</v>
      </c>
      <c r="S7" s="33">
        <f t="shared" si="5"/>
        <v>81.5</v>
      </c>
      <c r="T7" s="33">
        <f t="shared" si="6"/>
        <v>100</v>
      </c>
      <c r="U7" s="34">
        <f t="shared" si="7"/>
        <v>0</v>
      </c>
      <c r="V7" s="35">
        <f t="shared" si="8"/>
        <v>82.327777777777783</v>
      </c>
      <c r="W7" s="33">
        <v>18</v>
      </c>
      <c r="X7" s="36">
        <v>20</v>
      </c>
      <c r="Y7" s="36">
        <v>54</v>
      </c>
      <c r="Z7" s="37">
        <f t="shared" si="9"/>
        <v>92</v>
      </c>
      <c r="AA7" s="36">
        <v>30</v>
      </c>
      <c r="AB7" s="36">
        <v>35</v>
      </c>
      <c r="AC7" s="45">
        <v>1</v>
      </c>
      <c r="AD7" s="37">
        <f t="shared" si="10"/>
        <v>65</v>
      </c>
      <c r="AE7" s="36"/>
      <c r="AF7" s="36"/>
      <c r="AG7" s="36"/>
      <c r="AH7" s="37"/>
      <c r="AI7" s="38">
        <v>100</v>
      </c>
      <c r="AJ7" s="39">
        <v>100</v>
      </c>
      <c r="AK7" s="38">
        <v>100</v>
      </c>
      <c r="AL7" s="38">
        <v>100</v>
      </c>
      <c r="AM7" s="38">
        <v>100</v>
      </c>
      <c r="AN7" s="38">
        <v>100</v>
      </c>
      <c r="AO7" s="38">
        <v>100</v>
      </c>
      <c r="AP7" s="38">
        <v>100</v>
      </c>
      <c r="AQ7" s="38">
        <v>0</v>
      </c>
      <c r="AR7" s="38"/>
      <c r="AS7" s="38"/>
      <c r="AT7" s="37">
        <f t="shared" si="11"/>
        <v>88.888888888888886</v>
      </c>
      <c r="AU7" s="38">
        <v>100</v>
      </c>
      <c r="AV7" s="38">
        <v>0</v>
      </c>
      <c r="AW7" s="38">
        <v>100</v>
      </c>
      <c r="AX7" s="38">
        <v>100</v>
      </c>
      <c r="AY7" s="38">
        <v>100</v>
      </c>
      <c r="AZ7" s="38">
        <v>100</v>
      </c>
      <c r="BA7" s="38">
        <v>100</v>
      </c>
      <c r="BB7" s="38">
        <v>100</v>
      </c>
      <c r="BC7" s="38">
        <v>0</v>
      </c>
      <c r="BD7" s="38">
        <v>100</v>
      </c>
      <c r="BE7" s="38"/>
      <c r="BF7" s="38"/>
      <c r="BG7" s="37">
        <f t="shared" si="12"/>
        <v>80</v>
      </c>
      <c r="BH7" s="41">
        <v>100</v>
      </c>
      <c r="BI7" s="41">
        <v>100</v>
      </c>
      <c r="BJ7" s="41">
        <v>100</v>
      </c>
      <c r="BK7" s="41">
        <v>95</v>
      </c>
      <c r="BL7" s="41">
        <v>100</v>
      </c>
      <c r="BM7" s="41">
        <v>30</v>
      </c>
      <c r="BN7" s="41">
        <v>100</v>
      </c>
      <c r="BO7" s="41">
        <v>45</v>
      </c>
      <c r="BP7" s="41">
        <v>55</v>
      </c>
      <c r="BQ7" s="41">
        <v>90</v>
      </c>
      <c r="BR7" s="37">
        <f t="shared" si="13"/>
        <v>81.5</v>
      </c>
      <c r="BS7" s="42">
        <v>100</v>
      </c>
      <c r="BT7" s="42">
        <v>100</v>
      </c>
      <c r="BU7" s="42">
        <v>100</v>
      </c>
      <c r="BV7" s="38">
        <v>100</v>
      </c>
      <c r="BW7" s="38">
        <v>100</v>
      </c>
      <c r="BX7" s="38">
        <v>100</v>
      </c>
      <c r="BY7" s="38">
        <v>100</v>
      </c>
      <c r="BZ7" s="38">
        <v>100</v>
      </c>
      <c r="CA7" s="38"/>
      <c r="CB7" s="38"/>
      <c r="CC7" s="37">
        <f t="shared" si="14"/>
        <v>100</v>
      </c>
    </row>
    <row r="8" spans="1:81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>
        <v>32</v>
      </c>
      <c r="N8" s="33">
        <f t="shared" si="0"/>
        <v>12</v>
      </c>
      <c r="O8" s="33">
        <f t="shared" si="1"/>
        <v>0</v>
      </c>
      <c r="P8" s="33">
        <f t="shared" si="2"/>
        <v>6</v>
      </c>
      <c r="Q8" s="33">
        <f t="shared" si="3"/>
        <v>64</v>
      </c>
      <c r="R8" s="33">
        <f t="shared" si="4"/>
        <v>50</v>
      </c>
      <c r="S8" s="33">
        <f t="shared" si="5"/>
        <v>42.5</v>
      </c>
      <c r="T8" s="33">
        <f t="shared" si="6"/>
        <v>20.875</v>
      </c>
      <c r="U8" s="34">
        <f t="shared" si="7"/>
        <v>0</v>
      </c>
      <c r="V8" s="35">
        <f t="shared" si="8"/>
        <v>6</v>
      </c>
      <c r="W8" s="33">
        <v>12</v>
      </c>
      <c r="X8" s="36"/>
      <c r="Y8" s="36"/>
      <c r="Z8" s="37">
        <f t="shared" si="9"/>
        <v>12</v>
      </c>
      <c r="AA8" s="36"/>
      <c r="AB8" s="36">
        <v>0</v>
      </c>
      <c r="AC8" s="45"/>
      <c r="AD8" s="37">
        <f t="shared" si="10"/>
        <v>0</v>
      </c>
      <c r="AE8" s="36"/>
      <c r="AF8" s="36"/>
      <c r="AG8" s="36"/>
      <c r="AH8" s="37"/>
      <c r="AI8" s="38">
        <v>0</v>
      </c>
      <c r="AJ8" s="39"/>
      <c r="AK8" s="38">
        <v>100</v>
      </c>
      <c r="AL8" s="38">
        <v>100</v>
      </c>
      <c r="AM8" s="38">
        <v>100</v>
      </c>
      <c r="AN8" s="38">
        <v>20</v>
      </c>
      <c r="AO8" s="38"/>
      <c r="AP8" s="38"/>
      <c r="AQ8" s="38"/>
      <c r="AR8" s="38"/>
      <c r="AS8" s="38"/>
      <c r="AT8" s="37">
        <f t="shared" si="11"/>
        <v>64</v>
      </c>
      <c r="AU8" s="38">
        <v>100</v>
      </c>
      <c r="AV8" s="38">
        <v>0</v>
      </c>
      <c r="AW8" s="38">
        <v>100</v>
      </c>
      <c r="AX8" s="38">
        <v>100</v>
      </c>
      <c r="AY8" s="38">
        <v>100</v>
      </c>
      <c r="AZ8" s="38">
        <v>100</v>
      </c>
      <c r="BA8" s="38">
        <v>0</v>
      </c>
      <c r="BB8" s="38">
        <v>0</v>
      </c>
      <c r="BC8" s="38">
        <v>0</v>
      </c>
      <c r="BD8" s="38">
        <v>0</v>
      </c>
      <c r="BE8" s="38"/>
      <c r="BF8" s="38"/>
      <c r="BG8" s="37">
        <f t="shared" si="12"/>
        <v>50</v>
      </c>
      <c r="BH8" s="41">
        <v>90</v>
      </c>
      <c r="BI8" s="41">
        <v>90</v>
      </c>
      <c r="BJ8" s="41">
        <v>100</v>
      </c>
      <c r="BK8" s="41">
        <v>85</v>
      </c>
      <c r="BL8" s="41">
        <v>60</v>
      </c>
      <c r="BM8" s="41">
        <v>0</v>
      </c>
      <c r="BN8" s="41">
        <v>0</v>
      </c>
      <c r="BO8" s="41">
        <v>0</v>
      </c>
      <c r="BP8" s="41">
        <v>0</v>
      </c>
      <c r="BQ8" s="41">
        <v>0</v>
      </c>
      <c r="BR8" s="37">
        <f t="shared" si="13"/>
        <v>42.5</v>
      </c>
      <c r="BS8" s="42">
        <v>67</v>
      </c>
      <c r="BT8" s="42">
        <v>100</v>
      </c>
      <c r="BU8" s="42">
        <v>0</v>
      </c>
      <c r="BV8" s="38">
        <v>0</v>
      </c>
      <c r="BW8" s="38">
        <v>0</v>
      </c>
      <c r="BX8" s="38">
        <v>0</v>
      </c>
      <c r="BY8" s="38">
        <v>0</v>
      </c>
      <c r="BZ8" s="38">
        <v>0</v>
      </c>
      <c r="CA8" s="38"/>
      <c r="CB8" s="38"/>
      <c r="CC8" s="37">
        <f t="shared" si="14"/>
        <v>20.875</v>
      </c>
    </row>
    <row r="9" spans="1:81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2</v>
      </c>
      <c r="L9" s="44" t="s">
        <v>9</v>
      </c>
      <c r="M9" s="44">
        <v>185</v>
      </c>
      <c r="N9" s="33">
        <f t="shared" si="0"/>
        <v>100</v>
      </c>
      <c r="O9" s="33">
        <f t="shared" si="1"/>
        <v>65</v>
      </c>
      <c r="P9" s="33">
        <f t="shared" si="2"/>
        <v>82.5</v>
      </c>
      <c r="Q9" s="33">
        <f t="shared" si="3"/>
        <v>91.111111111111114</v>
      </c>
      <c r="R9" s="33">
        <f t="shared" si="4"/>
        <v>30</v>
      </c>
      <c r="S9" s="33">
        <f t="shared" si="5"/>
        <v>77.5</v>
      </c>
      <c r="T9" s="33">
        <f t="shared" si="6"/>
        <v>77.125</v>
      </c>
      <c r="U9" s="34">
        <f t="shared" si="7"/>
        <v>0</v>
      </c>
      <c r="V9" s="35">
        <f t="shared" si="8"/>
        <v>80.328472222222231</v>
      </c>
      <c r="W9" s="33">
        <v>20</v>
      </c>
      <c r="X9" s="36">
        <v>20</v>
      </c>
      <c r="Y9" s="36">
        <v>60</v>
      </c>
      <c r="Z9" s="37">
        <f t="shared" si="9"/>
        <v>100</v>
      </c>
      <c r="AA9" s="36">
        <v>30</v>
      </c>
      <c r="AB9" s="36">
        <v>35</v>
      </c>
      <c r="AC9" s="45">
        <v>1</v>
      </c>
      <c r="AD9" s="37">
        <f t="shared" si="10"/>
        <v>65</v>
      </c>
      <c r="AE9" s="36"/>
      <c r="AF9" s="36"/>
      <c r="AG9" s="36"/>
      <c r="AH9" s="37"/>
      <c r="AI9" s="38">
        <v>100</v>
      </c>
      <c r="AJ9" s="39">
        <v>90</v>
      </c>
      <c r="AK9" s="38">
        <v>100</v>
      </c>
      <c r="AL9" s="38">
        <v>100</v>
      </c>
      <c r="AM9" s="38">
        <v>90</v>
      </c>
      <c r="AN9" s="38">
        <v>40</v>
      </c>
      <c r="AO9" s="38">
        <v>100</v>
      </c>
      <c r="AP9" s="38">
        <v>100</v>
      </c>
      <c r="AQ9" s="38">
        <v>100</v>
      </c>
      <c r="AR9" s="38"/>
      <c r="AS9" s="38"/>
      <c r="AT9" s="37">
        <f t="shared" si="11"/>
        <v>91.111111111111114</v>
      </c>
      <c r="AU9" s="38">
        <v>100</v>
      </c>
      <c r="AV9" s="38">
        <v>0</v>
      </c>
      <c r="AW9" s="38">
        <v>100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100</v>
      </c>
      <c r="BE9" s="38"/>
      <c r="BF9" s="38"/>
      <c r="BG9" s="37">
        <f t="shared" si="12"/>
        <v>30</v>
      </c>
      <c r="BH9" s="41">
        <v>100</v>
      </c>
      <c r="BI9" s="41">
        <v>95</v>
      </c>
      <c r="BJ9" s="41">
        <v>100</v>
      </c>
      <c r="BK9" s="41">
        <v>90</v>
      </c>
      <c r="BL9" s="41">
        <v>95</v>
      </c>
      <c r="BM9" s="41">
        <v>50</v>
      </c>
      <c r="BN9" s="41">
        <v>100</v>
      </c>
      <c r="BO9" s="41">
        <v>45</v>
      </c>
      <c r="BP9" s="41">
        <v>30</v>
      </c>
      <c r="BQ9" s="41">
        <v>70</v>
      </c>
      <c r="BR9" s="37">
        <f t="shared" si="13"/>
        <v>77.5</v>
      </c>
      <c r="BS9" s="42">
        <v>0</v>
      </c>
      <c r="BT9" s="42">
        <v>100</v>
      </c>
      <c r="BU9" s="42">
        <v>100</v>
      </c>
      <c r="BV9" s="38">
        <v>100</v>
      </c>
      <c r="BW9" s="38">
        <v>100</v>
      </c>
      <c r="BX9" s="38">
        <v>50</v>
      </c>
      <c r="BY9" s="38">
        <v>100</v>
      </c>
      <c r="BZ9" s="38">
        <v>67</v>
      </c>
      <c r="CA9" s="38"/>
      <c r="CB9" s="38"/>
      <c r="CC9" s="37">
        <f t="shared" si="14"/>
        <v>77.125</v>
      </c>
    </row>
    <row r="10" spans="1:81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1</v>
      </c>
      <c r="L10" s="44" t="s">
        <v>9</v>
      </c>
      <c r="M10" s="44">
        <v>57</v>
      </c>
      <c r="N10" s="33">
        <f t="shared" si="0"/>
        <v>94</v>
      </c>
      <c r="O10" s="33">
        <f t="shared" si="1"/>
        <v>100</v>
      </c>
      <c r="P10" s="33">
        <f t="shared" si="2"/>
        <v>97</v>
      </c>
      <c r="Q10" s="33">
        <f t="shared" si="3"/>
        <v>80</v>
      </c>
      <c r="R10" s="33">
        <f t="shared" si="4"/>
        <v>90</v>
      </c>
      <c r="S10" s="33">
        <f t="shared" si="5"/>
        <v>97.5</v>
      </c>
      <c r="T10" s="33">
        <f t="shared" si="6"/>
        <v>100</v>
      </c>
      <c r="U10" s="34">
        <f t="shared" si="7"/>
        <v>0</v>
      </c>
      <c r="V10" s="35">
        <f t="shared" si="8"/>
        <v>93.5</v>
      </c>
      <c r="W10" s="33">
        <v>16</v>
      </c>
      <c r="X10" s="36">
        <v>18</v>
      </c>
      <c r="Y10" s="36">
        <v>60</v>
      </c>
      <c r="Z10" s="37">
        <f t="shared" si="9"/>
        <v>94</v>
      </c>
      <c r="AA10" s="36">
        <v>30</v>
      </c>
      <c r="AB10" s="36">
        <v>70</v>
      </c>
      <c r="AC10" s="45">
        <v>1</v>
      </c>
      <c r="AD10" s="37">
        <f t="shared" si="10"/>
        <v>100</v>
      </c>
      <c r="AE10" s="36"/>
      <c r="AF10" s="36"/>
      <c r="AG10" s="36"/>
      <c r="AH10" s="37"/>
      <c r="AI10" s="38">
        <v>100</v>
      </c>
      <c r="AJ10" s="39">
        <v>100</v>
      </c>
      <c r="AK10" s="38">
        <v>100</v>
      </c>
      <c r="AL10" s="38">
        <v>0</v>
      </c>
      <c r="AM10" s="38">
        <v>70</v>
      </c>
      <c r="AN10" s="38">
        <v>50</v>
      </c>
      <c r="AO10" s="38">
        <v>100</v>
      </c>
      <c r="AP10" s="38">
        <v>100</v>
      </c>
      <c r="AQ10" s="38">
        <v>100</v>
      </c>
      <c r="AR10" s="38"/>
      <c r="AS10" s="38"/>
      <c r="AT10" s="37">
        <f t="shared" si="11"/>
        <v>80</v>
      </c>
      <c r="AU10" s="38">
        <v>100</v>
      </c>
      <c r="AV10" s="38">
        <v>100</v>
      </c>
      <c r="AW10" s="38">
        <v>100</v>
      </c>
      <c r="AX10" s="38">
        <v>100</v>
      </c>
      <c r="AY10" s="38">
        <v>0</v>
      </c>
      <c r="AZ10" s="38">
        <v>100</v>
      </c>
      <c r="BA10" s="38">
        <v>100</v>
      </c>
      <c r="BB10" s="38">
        <v>100</v>
      </c>
      <c r="BC10" s="38">
        <v>100</v>
      </c>
      <c r="BD10" s="38">
        <v>100</v>
      </c>
      <c r="BE10" s="38"/>
      <c r="BF10" s="38"/>
      <c r="BG10" s="37">
        <f t="shared" si="12"/>
        <v>90</v>
      </c>
      <c r="BH10" s="41">
        <v>100</v>
      </c>
      <c r="BI10" s="41">
        <v>100</v>
      </c>
      <c r="BJ10" s="41">
        <v>100</v>
      </c>
      <c r="BK10" s="41">
        <v>100</v>
      </c>
      <c r="BL10" s="41">
        <v>80</v>
      </c>
      <c r="BM10" s="41">
        <v>100</v>
      </c>
      <c r="BN10" s="41">
        <v>95</v>
      </c>
      <c r="BO10" s="41">
        <v>100</v>
      </c>
      <c r="BP10" s="41">
        <v>100</v>
      </c>
      <c r="BQ10" s="41">
        <v>100</v>
      </c>
      <c r="BR10" s="37">
        <f t="shared" si="13"/>
        <v>97.5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100</v>
      </c>
      <c r="CA10" s="38"/>
      <c r="CB10" s="38"/>
      <c r="CC10" s="37">
        <f t="shared" si="14"/>
        <v>100</v>
      </c>
    </row>
    <row r="11" spans="1:81" ht="15.75" customHeight="1" x14ac:dyDescent="0.2">
      <c r="A11" s="4" t="s">
        <v>9</v>
      </c>
      <c r="B11" s="29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1</v>
      </c>
      <c r="L11" s="44" t="s">
        <v>9</v>
      </c>
      <c r="M11" s="44">
        <v>35</v>
      </c>
      <c r="N11" s="33">
        <f t="shared" si="0"/>
        <v>94</v>
      </c>
      <c r="O11" s="33">
        <f t="shared" si="1"/>
        <v>100</v>
      </c>
      <c r="P11" s="33">
        <f t="shared" si="2"/>
        <v>97</v>
      </c>
      <c r="Q11" s="33">
        <f t="shared" si="3"/>
        <v>73.111111111111114</v>
      </c>
      <c r="R11" s="33">
        <f t="shared" si="4"/>
        <v>90</v>
      </c>
      <c r="S11" s="33">
        <f t="shared" si="5"/>
        <v>99.5</v>
      </c>
      <c r="T11" s="33">
        <f t="shared" si="6"/>
        <v>100</v>
      </c>
      <c r="U11" s="34">
        <f t="shared" si="7"/>
        <v>0</v>
      </c>
      <c r="V11" s="35">
        <f t="shared" si="8"/>
        <v>92.522222222222226</v>
      </c>
      <c r="W11" s="33">
        <v>20</v>
      </c>
      <c r="X11" s="36">
        <v>20</v>
      </c>
      <c r="Y11" s="36">
        <v>54</v>
      </c>
      <c r="Z11" s="37">
        <f t="shared" si="9"/>
        <v>94</v>
      </c>
      <c r="AA11" s="36">
        <v>30</v>
      </c>
      <c r="AB11" s="36">
        <v>70</v>
      </c>
      <c r="AC11" s="45">
        <v>1</v>
      </c>
      <c r="AD11" s="37">
        <f t="shared" si="10"/>
        <v>100</v>
      </c>
      <c r="AE11" s="36"/>
      <c r="AF11" s="36"/>
      <c r="AG11" s="36"/>
      <c r="AH11" s="37"/>
      <c r="AI11" s="38">
        <v>88</v>
      </c>
      <c r="AJ11" s="39">
        <v>0</v>
      </c>
      <c r="AK11" s="38">
        <v>100</v>
      </c>
      <c r="AL11" s="38">
        <v>50</v>
      </c>
      <c r="AM11" s="38">
        <v>100</v>
      </c>
      <c r="AN11" s="38">
        <v>20</v>
      </c>
      <c r="AO11" s="38">
        <v>100</v>
      </c>
      <c r="AP11" s="38">
        <v>100</v>
      </c>
      <c r="AQ11" s="38">
        <v>100</v>
      </c>
      <c r="AR11" s="38"/>
      <c r="AS11" s="38"/>
      <c r="AT11" s="37">
        <f t="shared" si="11"/>
        <v>73.111111111111114</v>
      </c>
      <c r="AU11" s="38">
        <v>100</v>
      </c>
      <c r="AV11" s="38">
        <v>0</v>
      </c>
      <c r="AW11" s="38">
        <v>100</v>
      </c>
      <c r="AX11" s="38">
        <v>100</v>
      </c>
      <c r="AY11" s="38">
        <v>100</v>
      </c>
      <c r="AZ11" s="38">
        <v>100</v>
      </c>
      <c r="BA11" s="38">
        <v>100</v>
      </c>
      <c r="BB11" s="38">
        <v>100</v>
      </c>
      <c r="BC11" s="38">
        <v>100</v>
      </c>
      <c r="BD11" s="38">
        <v>100</v>
      </c>
      <c r="BE11" s="38"/>
      <c r="BF11" s="38"/>
      <c r="BG11" s="37">
        <f t="shared" si="12"/>
        <v>90</v>
      </c>
      <c r="BH11" s="41">
        <v>100</v>
      </c>
      <c r="BI11" s="41">
        <v>100</v>
      </c>
      <c r="BJ11" s="41">
        <v>100</v>
      </c>
      <c r="BK11" s="41">
        <v>100</v>
      </c>
      <c r="BL11" s="41">
        <v>95</v>
      </c>
      <c r="BM11" s="41">
        <v>100</v>
      </c>
      <c r="BN11" s="41">
        <v>100</v>
      </c>
      <c r="BO11" s="41">
        <v>100</v>
      </c>
      <c r="BP11" s="41">
        <v>100</v>
      </c>
      <c r="BQ11" s="41">
        <v>100</v>
      </c>
      <c r="BR11" s="37">
        <f t="shared" si="13"/>
        <v>99.5</v>
      </c>
      <c r="BS11" s="42">
        <v>100</v>
      </c>
      <c r="BT11" s="42">
        <v>100</v>
      </c>
      <c r="BU11" s="42">
        <v>100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14"/>
        <v>100</v>
      </c>
    </row>
    <row r="12" spans="1:81" ht="15.75" customHeight="1" x14ac:dyDescent="0.2">
      <c r="A12" s="4" t="s">
        <v>9</v>
      </c>
      <c r="B12" s="29" t="s">
        <v>9</v>
      </c>
      <c r="C12" s="30"/>
      <c r="D12" s="58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3</v>
      </c>
      <c r="L12" s="44" t="s">
        <v>9</v>
      </c>
      <c r="M12" s="44"/>
      <c r="N12" s="33">
        <f t="shared" si="0"/>
        <v>86</v>
      </c>
      <c r="O12" s="33">
        <f t="shared" si="1"/>
        <v>100</v>
      </c>
      <c r="P12" s="33">
        <f t="shared" si="2"/>
        <v>93</v>
      </c>
      <c r="Q12" s="33">
        <f t="shared" si="3"/>
        <v>98.111111111111114</v>
      </c>
      <c r="R12" s="33">
        <f t="shared" si="4"/>
        <v>90</v>
      </c>
      <c r="S12" s="33">
        <f t="shared" si="5"/>
        <v>96</v>
      </c>
      <c r="T12" s="33">
        <f t="shared" si="6"/>
        <v>100</v>
      </c>
      <c r="U12" s="34">
        <f t="shared" si="7"/>
        <v>0</v>
      </c>
      <c r="V12" s="35">
        <f t="shared" si="8"/>
        <v>94.822222222222223</v>
      </c>
      <c r="W12" s="33">
        <v>16</v>
      </c>
      <c r="X12" s="36">
        <v>16</v>
      </c>
      <c r="Y12" s="36">
        <v>54</v>
      </c>
      <c r="Z12" s="37">
        <f t="shared" si="9"/>
        <v>86</v>
      </c>
      <c r="AA12" s="36">
        <v>30</v>
      </c>
      <c r="AB12" s="36">
        <v>70</v>
      </c>
      <c r="AC12" s="45">
        <v>1</v>
      </c>
      <c r="AD12" s="37">
        <f t="shared" si="10"/>
        <v>100</v>
      </c>
      <c r="AE12" s="36"/>
      <c r="AF12" s="36"/>
      <c r="AG12" s="36"/>
      <c r="AH12" s="37"/>
      <c r="AI12" s="38">
        <v>100</v>
      </c>
      <c r="AJ12" s="39">
        <v>100</v>
      </c>
      <c r="AK12" s="38">
        <v>100</v>
      </c>
      <c r="AL12" s="38">
        <v>100</v>
      </c>
      <c r="AM12" s="38">
        <v>100</v>
      </c>
      <c r="AN12" s="38">
        <v>83</v>
      </c>
      <c r="AO12" s="38">
        <v>100</v>
      </c>
      <c r="AP12" s="38">
        <v>100</v>
      </c>
      <c r="AQ12" s="38">
        <v>100</v>
      </c>
      <c r="AR12" s="38"/>
      <c r="AS12" s="38"/>
      <c r="AT12" s="37">
        <f t="shared" si="11"/>
        <v>98.111111111111114</v>
      </c>
      <c r="AU12" s="38">
        <v>100</v>
      </c>
      <c r="AV12" s="38">
        <v>100</v>
      </c>
      <c r="AW12" s="38">
        <v>100</v>
      </c>
      <c r="AX12" s="38">
        <v>0</v>
      </c>
      <c r="AY12" s="38">
        <v>100</v>
      </c>
      <c r="AZ12" s="38">
        <v>100</v>
      </c>
      <c r="BA12" s="38">
        <v>100</v>
      </c>
      <c r="BB12" s="38">
        <v>100</v>
      </c>
      <c r="BC12" s="38">
        <v>100</v>
      </c>
      <c r="BD12" s="38">
        <v>100</v>
      </c>
      <c r="BE12" s="38"/>
      <c r="BF12" s="38"/>
      <c r="BG12" s="37">
        <f t="shared" si="12"/>
        <v>90</v>
      </c>
      <c r="BH12" s="41">
        <v>85</v>
      </c>
      <c r="BI12" s="41">
        <v>90</v>
      </c>
      <c r="BJ12" s="41">
        <v>100</v>
      </c>
      <c r="BK12" s="41">
        <v>100</v>
      </c>
      <c r="BL12" s="41">
        <v>95</v>
      </c>
      <c r="BM12" s="41">
        <v>100</v>
      </c>
      <c r="BN12" s="41">
        <v>100</v>
      </c>
      <c r="BO12" s="41">
        <v>90</v>
      </c>
      <c r="BP12" s="41">
        <v>100</v>
      </c>
      <c r="BQ12" s="41">
        <v>100</v>
      </c>
      <c r="BR12" s="37">
        <f t="shared" si="13"/>
        <v>96</v>
      </c>
      <c r="BS12" s="42">
        <v>100</v>
      </c>
      <c r="BT12" s="42">
        <v>100</v>
      </c>
      <c r="BU12" s="42">
        <v>100</v>
      </c>
      <c r="BV12" s="38">
        <v>100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4"/>
        <v>100</v>
      </c>
    </row>
    <row r="13" spans="1:81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3</v>
      </c>
      <c r="L13" s="44" t="s">
        <v>9</v>
      </c>
      <c r="M13" s="44">
        <v>349</v>
      </c>
      <c r="N13" s="33">
        <f t="shared" si="0"/>
        <v>92</v>
      </c>
      <c r="O13" s="33">
        <f t="shared" si="1"/>
        <v>100</v>
      </c>
      <c r="P13" s="33">
        <f t="shared" si="2"/>
        <v>96</v>
      </c>
      <c r="Q13" s="33">
        <f t="shared" si="3"/>
        <v>50.333333333333336</v>
      </c>
      <c r="R13" s="33">
        <f t="shared" si="4"/>
        <v>90</v>
      </c>
      <c r="S13" s="33">
        <f t="shared" si="5"/>
        <v>81</v>
      </c>
      <c r="T13" s="33">
        <f t="shared" si="6"/>
        <v>100</v>
      </c>
      <c r="U13" s="34">
        <f t="shared" si="7"/>
        <v>0</v>
      </c>
      <c r="V13" s="35">
        <f t="shared" si="8"/>
        <v>83.766666666666666</v>
      </c>
      <c r="W13" s="33">
        <v>14</v>
      </c>
      <c r="X13" s="36">
        <v>18</v>
      </c>
      <c r="Y13" s="36">
        <v>60</v>
      </c>
      <c r="Z13" s="37">
        <f t="shared" si="9"/>
        <v>92</v>
      </c>
      <c r="AA13" s="36">
        <v>30</v>
      </c>
      <c r="AB13" s="36">
        <v>70</v>
      </c>
      <c r="AC13" s="45">
        <v>1</v>
      </c>
      <c r="AD13" s="37">
        <f t="shared" si="10"/>
        <v>100</v>
      </c>
      <c r="AE13" s="36"/>
      <c r="AF13" s="36"/>
      <c r="AG13" s="36"/>
      <c r="AH13" s="37"/>
      <c r="AI13" s="38">
        <v>50</v>
      </c>
      <c r="AJ13" s="39">
        <v>100</v>
      </c>
      <c r="AK13" s="38">
        <v>0</v>
      </c>
      <c r="AL13" s="38">
        <v>100</v>
      </c>
      <c r="AM13" s="38">
        <v>70</v>
      </c>
      <c r="AN13" s="38">
        <v>33</v>
      </c>
      <c r="AO13" s="38">
        <v>100</v>
      </c>
      <c r="AP13" s="38">
        <v>0</v>
      </c>
      <c r="AQ13" s="38">
        <v>0</v>
      </c>
      <c r="AR13" s="38"/>
      <c r="AS13" s="38"/>
      <c r="AT13" s="37">
        <f t="shared" si="11"/>
        <v>50.333333333333336</v>
      </c>
      <c r="AU13" s="38">
        <v>100</v>
      </c>
      <c r="AV13" s="38">
        <v>0</v>
      </c>
      <c r="AW13" s="38">
        <v>100</v>
      </c>
      <c r="AX13" s="38">
        <v>100</v>
      </c>
      <c r="AY13" s="38">
        <v>100</v>
      </c>
      <c r="AZ13" s="38">
        <v>100</v>
      </c>
      <c r="BA13" s="38">
        <v>100</v>
      </c>
      <c r="BB13" s="38">
        <v>100</v>
      </c>
      <c r="BC13" s="38">
        <v>100</v>
      </c>
      <c r="BD13" s="38">
        <v>100</v>
      </c>
      <c r="BE13" s="38"/>
      <c r="BF13" s="38"/>
      <c r="BG13" s="37">
        <f t="shared" si="12"/>
        <v>90</v>
      </c>
      <c r="BH13" s="41">
        <v>90</v>
      </c>
      <c r="BI13" s="41">
        <v>65</v>
      </c>
      <c r="BJ13" s="41">
        <v>0</v>
      </c>
      <c r="BK13" s="41">
        <v>100</v>
      </c>
      <c r="BL13" s="41">
        <v>95</v>
      </c>
      <c r="BM13" s="41">
        <v>100</v>
      </c>
      <c r="BN13" s="41">
        <v>85</v>
      </c>
      <c r="BO13" s="41">
        <v>75</v>
      </c>
      <c r="BP13" s="41">
        <v>100</v>
      </c>
      <c r="BQ13" s="41">
        <v>100</v>
      </c>
      <c r="BR13" s="37">
        <f t="shared" si="13"/>
        <v>81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4"/>
        <v>100</v>
      </c>
    </row>
    <row r="14" spans="1:81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2</v>
      </c>
      <c r="L14" s="44" t="s">
        <v>9</v>
      </c>
      <c r="M14" s="44">
        <v>456</v>
      </c>
      <c r="N14" s="33">
        <f t="shared" si="0"/>
        <v>92</v>
      </c>
      <c r="O14" s="33">
        <f t="shared" si="1"/>
        <v>60</v>
      </c>
      <c r="P14" s="33">
        <f t="shared" si="2"/>
        <v>76</v>
      </c>
      <c r="Q14" s="33">
        <f t="shared" si="3"/>
        <v>91.111111111111114</v>
      </c>
      <c r="R14" s="33">
        <f t="shared" si="4"/>
        <v>100</v>
      </c>
      <c r="S14" s="33">
        <f t="shared" si="5"/>
        <v>81.5</v>
      </c>
      <c r="T14" s="33">
        <f t="shared" si="6"/>
        <v>100</v>
      </c>
      <c r="U14" s="34">
        <f t="shared" si="7"/>
        <v>0</v>
      </c>
      <c r="V14" s="35">
        <f t="shared" si="8"/>
        <v>82.522222222222226</v>
      </c>
      <c r="W14" s="33">
        <v>18</v>
      </c>
      <c r="X14" s="36">
        <v>20</v>
      </c>
      <c r="Y14" s="36">
        <v>54</v>
      </c>
      <c r="Z14" s="37">
        <f t="shared" si="9"/>
        <v>92</v>
      </c>
      <c r="AA14" s="36">
        <v>30</v>
      </c>
      <c r="AB14" s="36">
        <v>30</v>
      </c>
      <c r="AC14" s="45">
        <v>1</v>
      </c>
      <c r="AD14" s="37">
        <f t="shared" si="10"/>
        <v>60</v>
      </c>
      <c r="AE14" s="36"/>
      <c r="AF14" s="36"/>
      <c r="AG14" s="36"/>
      <c r="AH14" s="37"/>
      <c r="AI14" s="38">
        <v>100</v>
      </c>
      <c r="AJ14" s="39">
        <v>100</v>
      </c>
      <c r="AK14" s="38">
        <v>100</v>
      </c>
      <c r="AL14" s="38">
        <v>100</v>
      </c>
      <c r="AM14" s="38">
        <v>80</v>
      </c>
      <c r="AN14" s="38">
        <v>40</v>
      </c>
      <c r="AO14" s="38">
        <v>100</v>
      </c>
      <c r="AP14" s="38">
        <v>100</v>
      </c>
      <c r="AQ14" s="38">
        <v>100</v>
      </c>
      <c r="AR14" s="38"/>
      <c r="AS14" s="38"/>
      <c r="AT14" s="37">
        <f t="shared" si="11"/>
        <v>91.111111111111114</v>
      </c>
      <c r="AU14" s="38">
        <v>100</v>
      </c>
      <c r="AV14" s="38">
        <v>100</v>
      </c>
      <c r="AW14" s="38">
        <v>100</v>
      </c>
      <c r="AX14" s="38">
        <v>100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/>
      <c r="BG14" s="37">
        <f t="shared" si="12"/>
        <v>100</v>
      </c>
      <c r="BH14" s="41">
        <v>85</v>
      </c>
      <c r="BI14" s="41">
        <v>100</v>
      </c>
      <c r="BJ14" s="41">
        <v>100</v>
      </c>
      <c r="BK14" s="41">
        <v>100</v>
      </c>
      <c r="BL14" s="41">
        <v>100</v>
      </c>
      <c r="BM14" s="41">
        <v>0</v>
      </c>
      <c r="BN14" s="41">
        <v>100</v>
      </c>
      <c r="BO14" s="41">
        <v>95</v>
      </c>
      <c r="BP14" s="41">
        <v>70</v>
      </c>
      <c r="BQ14" s="41">
        <v>65</v>
      </c>
      <c r="BR14" s="37">
        <f t="shared" si="13"/>
        <v>81.5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14"/>
        <v>100</v>
      </c>
    </row>
    <row r="15" spans="1:81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2</v>
      </c>
      <c r="L15" s="44" t="s">
        <v>9</v>
      </c>
      <c r="M15" s="44">
        <v>478</v>
      </c>
      <c r="N15" s="33">
        <f t="shared" si="0"/>
        <v>75</v>
      </c>
      <c r="O15" s="33">
        <f t="shared" si="1"/>
        <v>23</v>
      </c>
      <c r="P15" s="33">
        <f t="shared" si="2"/>
        <v>49</v>
      </c>
      <c r="Q15" s="33">
        <f t="shared" si="3"/>
        <v>74.75</v>
      </c>
      <c r="R15" s="33">
        <f t="shared" si="4"/>
        <v>50</v>
      </c>
      <c r="S15" s="33">
        <f t="shared" si="5"/>
        <v>63</v>
      </c>
      <c r="T15" s="33">
        <f t="shared" si="6"/>
        <v>75</v>
      </c>
      <c r="U15" s="34">
        <f t="shared" si="7"/>
        <v>0</v>
      </c>
      <c r="V15" s="35">
        <f t="shared" si="8"/>
        <v>49</v>
      </c>
      <c r="W15" s="33">
        <v>16</v>
      </c>
      <c r="X15" s="36">
        <v>17</v>
      </c>
      <c r="Y15" s="36">
        <v>42</v>
      </c>
      <c r="Z15" s="37">
        <f t="shared" si="9"/>
        <v>75</v>
      </c>
      <c r="AA15" s="36">
        <v>16</v>
      </c>
      <c r="AB15" s="36">
        <v>10</v>
      </c>
      <c r="AC15" s="45">
        <v>0.7</v>
      </c>
      <c r="AD15" s="37">
        <f t="shared" si="10"/>
        <v>23</v>
      </c>
      <c r="AE15" s="36"/>
      <c r="AF15" s="36"/>
      <c r="AG15" s="36"/>
      <c r="AH15" s="37"/>
      <c r="AI15" s="38">
        <v>88</v>
      </c>
      <c r="AJ15" s="39">
        <v>100</v>
      </c>
      <c r="AK15" s="38">
        <v>100</v>
      </c>
      <c r="AL15" s="38">
        <v>100</v>
      </c>
      <c r="AM15" s="38">
        <v>60</v>
      </c>
      <c r="AN15" s="38"/>
      <c r="AO15" s="38">
        <v>100</v>
      </c>
      <c r="AP15" s="38">
        <v>50</v>
      </c>
      <c r="AQ15" s="38">
        <v>0</v>
      </c>
      <c r="AR15" s="38"/>
      <c r="AS15" s="38"/>
      <c r="AT15" s="37">
        <f t="shared" si="11"/>
        <v>74.75</v>
      </c>
      <c r="AU15" s="38">
        <v>0</v>
      </c>
      <c r="AV15" s="38">
        <v>0</v>
      </c>
      <c r="AW15" s="38">
        <v>100</v>
      </c>
      <c r="AX15" s="38">
        <v>0</v>
      </c>
      <c r="AY15" s="38">
        <v>0</v>
      </c>
      <c r="AZ15" s="38">
        <v>100</v>
      </c>
      <c r="BA15" s="38">
        <v>0</v>
      </c>
      <c r="BB15" s="38">
        <v>100</v>
      </c>
      <c r="BC15" s="38">
        <v>100</v>
      </c>
      <c r="BD15" s="38">
        <v>100</v>
      </c>
      <c r="BE15" s="38"/>
      <c r="BF15" s="38"/>
      <c r="BG15" s="37">
        <f t="shared" si="12"/>
        <v>50</v>
      </c>
      <c r="BH15" s="41">
        <v>100</v>
      </c>
      <c r="BI15" s="41">
        <v>95</v>
      </c>
      <c r="BJ15" s="41">
        <v>100</v>
      </c>
      <c r="BK15" s="41">
        <v>90</v>
      </c>
      <c r="BL15" s="41">
        <v>100</v>
      </c>
      <c r="BM15" s="41">
        <v>0</v>
      </c>
      <c r="BN15" s="41">
        <v>20</v>
      </c>
      <c r="BO15" s="41">
        <v>20</v>
      </c>
      <c r="BP15" s="41">
        <v>40</v>
      </c>
      <c r="BQ15" s="41">
        <v>65</v>
      </c>
      <c r="BR15" s="37">
        <f t="shared" si="13"/>
        <v>63</v>
      </c>
      <c r="BS15" s="42">
        <v>0</v>
      </c>
      <c r="BT15" s="42">
        <v>100</v>
      </c>
      <c r="BU15" s="42">
        <v>0</v>
      </c>
      <c r="BV15" s="38">
        <v>100</v>
      </c>
      <c r="BW15" s="38">
        <v>100</v>
      </c>
      <c r="BX15" s="38">
        <v>100</v>
      </c>
      <c r="BY15" s="38">
        <v>100</v>
      </c>
      <c r="BZ15" s="38">
        <v>100</v>
      </c>
      <c r="CA15" s="38"/>
      <c r="CB15" s="38"/>
      <c r="CC15" s="37">
        <f t="shared" si="14"/>
        <v>75</v>
      </c>
    </row>
    <row r="16" spans="1:81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298</v>
      </c>
      <c r="N16" s="33">
        <f t="shared" si="0"/>
        <v>66</v>
      </c>
      <c r="O16" s="33">
        <f t="shared" si="1"/>
        <v>40</v>
      </c>
      <c r="P16" s="33">
        <f t="shared" si="2"/>
        <v>61.5</v>
      </c>
      <c r="Q16" s="33">
        <f t="shared" si="3"/>
        <v>73</v>
      </c>
      <c r="R16" s="33">
        <f t="shared" si="4"/>
        <v>90</v>
      </c>
      <c r="S16" s="33">
        <f t="shared" si="5"/>
        <v>70.5</v>
      </c>
      <c r="T16" s="33">
        <f t="shared" si="6"/>
        <v>87.5</v>
      </c>
      <c r="U16" s="34">
        <f t="shared" si="7"/>
        <v>57</v>
      </c>
      <c r="V16" s="35">
        <f t="shared" si="8"/>
        <v>68.325000000000003</v>
      </c>
      <c r="W16" s="33">
        <v>20</v>
      </c>
      <c r="X16" s="36">
        <v>19</v>
      </c>
      <c r="Y16" s="36">
        <v>27</v>
      </c>
      <c r="Z16" s="37">
        <f t="shared" si="9"/>
        <v>66</v>
      </c>
      <c r="AA16" s="36">
        <v>30</v>
      </c>
      <c r="AB16" s="36">
        <v>10</v>
      </c>
      <c r="AC16" s="45">
        <v>1</v>
      </c>
      <c r="AD16" s="37">
        <f t="shared" si="10"/>
        <v>40</v>
      </c>
      <c r="AE16" s="36">
        <v>15</v>
      </c>
      <c r="AF16" s="36">
        <v>42</v>
      </c>
      <c r="AG16" s="36"/>
      <c r="AH16" s="37">
        <f>SUM(AE16:AG16)</f>
        <v>57</v>
      </c>
      <c r="AI16" s="38">
        <v>100</v>
      </c>
      <c r="AJ16" s="39">
        <v>100</v>
      </c>
      <c r="AK16" s="38">
        <v>100</v>
      </c>
      <c r="AL16" s="38">
        <v>67</v>
      </c>
      <c r="AM16" s="38">
        <v>70</v>
      </c>
      <c r="AN16" s="38">
        <v>20</v>
      </c>
      <c r="AO16" s="38">
        <v>100</v>
      </c>
      <c r="AP16" s="38">
        <v>100</v>
      </c>
      <c r="AQ16" s="38">
        <v>0</v>
      </c>
      <c r="AR16" s="38"/>
      <c r="AS16" s="38"/>
      <c r="AT16" s="37">
        <f t="shared" si="11"/>
        <v>73</v>
      </c>
      <c r="AU16" s="38">
        <v>100</v>
      </c>
      <c r="AV16" s="38">
        <v>100</v>
      </c>
      <c r="AW16" s="38">
        <v>100</v>
      </c>
      <c r="AX16" s="38">
        <v>100</v>
      </c>
      <c r="AY16" s="38">
        <v>100</v>
      </c>
      <c r="AZ16" s="38">
        <v>100</v>
      </c>
      <c r="BA16" s="38">
        <v>100</v>
      </c>
      <c r="BB16" s="38">
        <v>100</v>
      </c>
      <c r="BC16" s="38">
        <v>0</v>
      </c>
      <c r="BD16" s="38">
        <v>100</v>
      </c>
      <c r="BE16" s="38"/>
      <c r="BF16" s="38"/>
      <c r="BG16" s="37">
        <f t="shared" si="12"/>
        <v>90</v>
      </c>
      <c r="BH16" s="41">
        <v>100</v>
      </c>
      <c r="BI16" s="41">
        <v>95</v>
      </c>
      <c r="BJ16" s="41">
        <v>100</v>
      </c>
      <c r="BK16" s="41">
        <v>100</v>
      </c>
      <c r="BL16" s="41">
        <v>90</v>
      </c>
      <c r="BM16" s="41">
        <v>70</v>
      </c>
      <c r="BN16" s="41">
        <v>50</v>
      </c>
      <c r="BO16" s="41">
        <v>0</v>
      </c>
      <c r="BP16" s="41">
        <v>0</v>
      </c>
      <c r="BQ16" s="41">
        <v>100</v>
      </c>
      <c r="BR16" s="37">
        <f t="shared" si="13"/>
        <v>70.5</v>
      </c>
      <c r="BS16" s="42">
        <v>100</v>
      </c>
      <c r="BT16" s="42">
        <v>100</v>
      </c>
      <c r="BU16" s="42">
        <v>100</v>
      </c>
      <c r="BV16" s="38">
        <v>100</v>
      </c>
      <c r="BW16" s="38">
        <v>100</v>
      </c>
      <c r="BX16" s="38">
        <v>100</v>
      </c>
      <c r="BY16" s="38">
        <v>100</v>
      </c>
      <c r="BZ16" s="38">
        <v>0</v>
      </c>
      <c r="CA16" s="38"/>
      <c r="CB16" s="38"/>
      <c r="CC16" s="37">
        <f t="shared" si="14"/>
        <v>87.5</v>
      </c>
    </row>
    <row r="17" spans="1:81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2</v>
      </c>
      <c r="L17" s="44" t="s">
        <v>9</v>
      </c>
      <c r="M17" s="44">
        <v>507</v>
      </c>
      <c r="N17" s="33">
        <f t="shared" si="0"/>
        <v>78</v>
      </c>
      <c r="O17" s="33">
        <f t="shared" si="1"/>
        <v>100</v>
      </c>
      <c r="P17" s="33">
        <f t="shared" si="2"/>
        <v>89</v>
      </c>
      <c r="Q17" s="33">
        <f t="shared" si="3"/>
        <v>100</v>
      </c>
      <c r="R17" s="33">
        <f t="shared" si="4"/>
        <v>100</v>
      </c>
      <c r="S17" s="33">
        <f t="shared" si="5"/>
        <v>82</v>
      </c>
      <c r="T17" s="33">
        <f t="shared" si="6"/>
        <v>100</v>
      </c>
      <c r="U17" s="34">
        <f t="shared" si="7"/>
        <v>0</v>
      </c>
      <c r="V17" s="35">
        <f t="shared" si="8"/>
        <v>90.9</v>
      </c>
      <c r="W17" s="33">
        <v>20</v>
      </c>
      <c r="X17" s="36">
        <v>19</v>
      </c>
      <c r="Y17" s="36">
        <v>39</v>
      </c>
      <c r="Z17" s="37">
        <f t="shared" si="9"/>
        <v>78</v>
      </c>
      <c r="AA17" s="36">
        <v>30</v>
      </c>
      <c r="AB17" s="36">
        <v>70</v>
      </c>
      <c r="AC17" s="45">
        <v>1</v>
      </c>
      <c r="AD17" s="37">
        <f t="shared" si="10"/>
        <v>100</v>
      </c>
      <c r="AE17" s="36"/>
      <c r="AF17" s="36"/>
      <c r="AG17" s="36"/>
      <c r="AH17" s="37"/>
      <c r="AI17" s="38">
        <v>100</v>
      </c>
      <c r="AJ17" s="39">
        <v>100</v>
      </c>
      <c r="AK17" s="38">
        <v>100</v>
      </c>
      <c r="AL17" s="38">
        <v>100</v>
      </c>
      <c r="AM17" s="38">
        <v>100</v>
      </c>
      <c r="AN17" s="38">
        <v>100</v>
      </c>
      <c r="AO17" s="38">
        <v>100</v>
      </c>
      <c r="AP17" s="38">
        <v>100</v>
      </c>
      <c r="AQ17" s="38">
        <v>100</v>
      </c>
      <c r="AR17" s="38"/>
      <c r="AS17" s="38"/>
      <c r="AT17" s="37">
        <f t="shared" si="11"/>
        <v>100</v>
      </c>
      <c r="AU17" s="38">
        <v>100</v>
      </c>
      <c r="AV17" s="38">
        <v>100</v>
      </c>
      <c r="AW17" s="38">
        <v>100</v>
      </c>
      <c r="AX17" s="38">
        <v>100</v>
      </c>
      <c r="AY17" s="38">
        <v>100</v>
      </c>
      <c r="AZ17" s="38">
        <v>100</v>
      </c>
      <c r="BA17" s="38">
        <v>100</v>
      </c>
      <c r="BB17" s="38">
        <v>100</v>
      </c>
      <c r="BC17" s="38">
        <v>100</v>
      </c>
      <c r="BD17" s="38">
        <v>100</v>
      </c>
      <c r="BE17" s="38"/>
      <c r="BF17" s="38"/>
      <c r="BG17" s="37">
        <f t="shared" si="12"/>
        <v>100</v>
      </c>
      <c r="BH17" s="41">
        <v>100</v>
      </c>
      <c r="BI17" s="41">
        <v>100</v>
      </c>
      <c r="BJ17" s="41">
        <v>100</v>
      </c>
      <c r="BK17" s="41">
        <v>90</v>
      </c>
      <c r="BL17" s="41">
        <v>95</v>
      </c>
      <c r="BM17" s="41">
        <v>40</v>
      </c>
      <c r="BN17" s="41">
        <v>60</v>
      </c>
      <c r="BO17" s="41">
        <v>70</v>
      </c>
      <c r="BP17" s="41">
        <v>65</v>
      </c>
      <c r="BQ17" s="41">
        <v>100</v>
      </c>
      <c r="BR17" s="37">
        <f t="shared" si="13"/>
        <v>82</v>
      </c>
      <c r="BS17" s="42">
        <v>100</v>
      </c>
      <c r="BT17" s="42">
        <v>100</v>
      </c>
      <c r="BU17" s="42">
        <v>100</v>
      </c>
      <c r="BV17" s="38">
        <v>100</v>
      </c>
      <c r="BW17" s="38">
        <v>100</v>
      </c>
      <c r="BX17" s="38">
        <v>100</v>
      </c>
      <c r="BY17" s="38">
        <v>100</v>
      </c>
      <c r="BZ17" s="38">
        <v>100</v>
      </c>
      <c r="CA17" s="38"/>
      <c r="CB17" s="38"/>
      <c r="CC17" s="37">
        <f t="shared" si="14"/>
        <v>100</v>
      </c>
    </row>
    <row r="18" spans="1:81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2</v>
      </c>
      <c r="L18" s="44" t="s">
        <v>9</v>
      </c>
      <c r="M18" s="44">
        <v>311</v>
      </c>
      <c r="N18" s="33">
        <f t="shared" si="0"/>
        <v>92</v>
      </c>
      <c r="O18" s="33">
        <f t="shared" si="1"/>
        <v>100</v>
      </c>
      <c r="P18" s="33">
        <f t="shared" si="2"/>
        <v>96</v>
      </c>
      <c r="Q18" s="33">
        <f t="shared" si="3"/>
        <v>100</v>
      </c>
      <c r="R18" s="33">
        <f t="shared" si="4"/>
        <v>70</v>
      </c>
      <c r="S18" s="33">
        <f t="shared" si="5"/>
        <v>94.5</v>
      </c>
      <c r="T18" s="33">
        <f t="shared" si="6"/>
        <v>100</v>
      </c>
      <c r="U18" s="34">
        <f t="shared" si="7"/>
        <v>0</v>
      </c>
      <c r="V18" s="35">
        <f t="shared" si="8"/>
        <v>95.4</v>
      </c>
      <c r="W18" s="33">
        <v>18</v>
      </c>
      <c r="X18" s="36">
        <v>20</v>
      </c>
      <c r="Y18" s="36">
        <v>54</v>
      </c>
      <c r="Z18" s="37">
        <f t="shared" si="9"/>
        <v>92</v>
      </c>
      <c r="AA18" s="36">
        <v>30</v>
      </c>
      <c r="AB18" s="36">
        <v>70</v>
      </c>
      <c r="AC18" s="45">
        <v>1</v>
      </c>
      <c r="AD18" s="37">
        <f t="shared" si="10"/>
        <v>100</v>
      </c>
      <c r="AE18" s="36"/>
      <c r="AF18" s="36"/>
      <c r="AG18" s="36"/>
      <c r="AH18" s="37"/>
      <c r="AI18" s="38">
        <v>100</v>
      </c>
      <c r="AJ18" s="39">
        <v>100</v>
      </c>
      <c r="AK18" s="38">
        <v>100</v>
      </c>
      <c r="AL18" s="38"/>
      <c r="AM18" s="38">
        <v>100</v>
      </c>
      <c r="AN18" s="38">
        <v>100</v>
      </c>
      <c r="AO18" s="38">
        <v>100</v>
      </c>
      <c r="AP18" s="38">
        <v>100</v>
      </c>
      <c r="AQ18" s="38">
        <v>100</v>
      </c>
      <c r="AR18" s="38"/>
      <c r="AS18" s="38"/>
      <c r="AT18" s="37">
        <f t="shared" si="11"/>
        <v>100</v>
      </c>
      <c r="AU18" s="38">
        <v>100</v>
      </c>
      <c r="AV18" s="38">
        <v>100</v>
      </c>
      <c r="AW18" s="38">
        <v>100</v>
      </c>
      <c r="AX18" s="38">
        <v>0</v>
      </c>
      <c r="AY18" s="38">
        <v>0</v>
      </c>
      <c r="AZ18" s="38">
        <v>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/>
      <c r="BG18" s="37">
        <f t="shared" si="12"/>
        <v>70</v>
      </c>
      <c r="BH18" s="41">
        <v>85</v>
      </c>
      <c r="BI18" s="41">
        <v>95</v>
      </c>
      <c r="BJ18" s="41">
        <v>90</v>
      </c>
      <c r="BK18" s="41">
        <v>100</v>
      </c>
      <c r="BL18" s="41">
        <v>100</v>
      </c>
      <c r="BM18" s="41">
        <v>90</v>
      </c>
      <c r="BN18" s="41">
        <v>100</v>
      </c>
      <c r="BO18" s="41">
        <v>95</v>
      </c>
      <c r="BP18" s="41">
        <v>100</v>
      </c>
      <c r="BQ18" s="41">
        <v>90</v>
      </c>
      <c r="BR18" s="37">
        <f t="shared" si="13"/>
        <v>94.5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14"/>
        <v>100</v>
      </c>
    </row>
    <row r="19" spans="1:81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2</v>
      </c>
      <c r="L19" s="44" t="s">
        <v>9</v>
      </c>
      <c r="M19" s="44">
        <v>240</v>
      </c>
      <c r="N19" s="33">
        <f t="shared" si="0"/>
        <v>100</v>
      </c>
      <c r="O19" s="33">
        <f t="shared" si="1"/>
        <v>65</v>
      </c>
      <c r="P19" s="33">
        <f t="shared" si="2"/>
        <v>82.5</v>
      </c>
      <c r="Q19" s="33">
        <f t="shared" si="3"/>
        <v>87.5</v>
      </c>
      <c r="R19" s="33">
        <f t="shared" si="4"/>
        <v>50</v>
      </c>
      <c r="S19" s="33">
        <f t="shared" si="5"/>
        <v>95</v>
      </c>
      <c r="T19" s="33">
        <f t="shared" si="6"/>
        <v>87.5</v>
      </c>
      <c r="U19" s="34">
        <f t="shared" si="7"/>
        <v>0</v>
      </c>
      <c r="V19" s="35">
        <f t="shared" si="8"/>
        <v>84.625</v>
      </c>
      <c r="W19" s="33">
        <v>20</v>
      </c>
      <c r="X19" s="36">
        <v>20</v>
      </c>
      <c r="Y19" s="36">
        <v>60</v>
      </c>
      <c r="Z19" s="37">
        <f t="shared" si="9"/>
        <v>100</v>
      </c>
      <c r="AA19" s="36">
        <v>30</v>
      </c>
      <c r="AB19" s="36">
        <v>35</v>
      </c>
      <c r="AC19" s="45">
        <v>1</v>
      </c>
      <c r="AD19" s="37">
        <f t="shared" si="10"/>
        <v>65</v>
      </c>
      <c r="AE19" s="36"/>
      <c r="AF19" s="36"/>
      <c r="AG19" s="36"/>
      <c r="AH19" s="37"/>
      <c r="AI19" s="38">
        <v>100</v>
      </c>
      <c r="AJ19" s="39">
        <v>100</v>
      </c>
      <c r="AK19" s="38">
        <v>100</v>
      </c>
      <c r="AL19" s="38">
        <v>100</v>
      </c>
      <c r="AM19" s="38"/>
      <c r="AN19" s="38">
        <v>100</v>
      </c>
      <c r="AO19" s="38">
        <v>100</v>
      </c>
      <c r="AP19" s="38">
        <v>100</v>
      </c>
      <c r="AQ19" s="38">
        <v>0</v>
      </c>
      <c r="AR19" s="38"/>
      <c r="AS19" s="38"/>
      <c r="AT19" s="37">
        <f t="shared" si="11"/>
        <v>87.5</v>
      </c>
      <c r="AU19" s="38">
        <v>100</v>
      </c>
      <c r="AV19" s="38">
        <v>100</v>
      </c>
      <c r="AW19" s="38">
        <v>100</v>
      </c>
      <c r="AX19" s="38">
        <v>0</v>
      </c>
      <c r="AY19" s="38">
        <v>100</v>
      </c>
      <c r="AZ19" s="38">
        <v>0</v>
      </c>
      <c r="BA19" s="38">
        <v>0</v>
      </c>
      <c r="BB19" s="38">
        <v>0</v>
      </c>
      <c r="BC19" s="38">
        <v>100</v>
      </c>
      <c r="BD19" s="38">
        <v>0</v>
      </c>
      <c r="BE19" s="38"/>
      <c r="BF19" s="38"/>
      <c r="BG19" s="37">
        <f t="shared" si="12"/>
        <v>50</v>
      </c>
      <c r="BH19" s="41">
        <v>85</v>
      </c>
      <c r="BI19" s="41">
        <v>90</v>
      </c>
      <c r="BJ19" s="41">
        <v>100</v>
      </c>
      <c r="BK19" s="41">
        <v>100</v>
      </c>
      <c r="BL19" s="41">
        <v>100</v>
      </c>
      <c r="BM19" s="41">
        <v>100</v>
      </c>
      <c r="BN19" s="41">
        <v>95</v>
      </c>
      <c r="BO19" s="41">
        <v>80</v>
      </c>
      <c r="BP19" s="41">
        <v>100</v>
      </c>
      <c r="BQ19" s="41">
        <v>100</v>
      </c>
      <c r="BR19" s="37">
        <f t="shared" si="13"/>
        <v>95</v>
      </c>
      <c r="BS19" s="42">
        <v>100</v>
      </c>
      <c r="BT19" s="42">
        <v>100</v>
      </c>
      <c r="BU19" s="42">
        <v>100</v>
      </c>
      <c r="BV19" s="38">
        <v>100</v>
      </c>
      <c r="BW19" s="38">
        <v>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4"/>
        <v>87.5</v>
      </c>
    </row>
    <row r="20" spans="1:81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2</v>
      </c>
      <c r="L20" s="44" t="s">
        <v>9</v>
      </c>
      <c r="M20" s="44">
        <v>347</v>
      </c>
      <c r="N20" s="33">
        <f t="shared" si="0"/>
        <v>58</v>
      </c>
      <c r="O20" s="33">
        <f t="shared" si="1"/>
        <v>50</v>
      </c>
      <c r="P20" s="33">
        <f t="shared" si="2"/>
        <v>61</v>
      </c>
      <c r="Q20" s="33">
        <f t="shared" si="3"/>
        <v>80</v>
      </c>
      <c r="R20" s="33">
        <f t="shared" si="4"/>
        <v>10</v>
      </c>
      <c r="S20" s="33">
        <f t="shared" si="5"/>
        <v>38</v>
      </c>
      <c r="T20" s="33">
        <f t="shared" si="6"/>
        <v>75</v>
      </c>
      <c r="U20" s="34">
        <f t="shared" si="7"/>
        <v>64</v>
      </c>
      <c r="V20" s="35">
        <f t="shared" si="8"/>
        <v>58.35</v>
      </c>
      <c r="W20" s="33">
        <v>18</v>
      </c>
      <c r="X20" s="36">
        <v>16</v>
      </c>
      <c r="Y20" s="36">
        <v>24</v>
      </c>
      <c r="Z20" s="37">
        <f t="shared" si="9"/>
        <v>58</v>
      </c>
      <c r="AA20" s="36">
        <v>30</v>
      </c>
      <c r="AB20" s="36">
        <v>20</v>
      </c>
      <c r="AC20" s="45">
        <v>1</v>
      </c>
      <c r="AD20" s="37">
        <f t="shared" si="10"/>
        <v>50</v>
      </c>
      <c r="AE20" s="36">
        <v>34</v>
      </c>
      <c r="AF20" s="36">
        <v>30</v>
      </c>
      <c r="AG20" s="36"/>
      <c r="AH20" s="37">
        <f>SUM(AE20:AG20)</f>
        <v>64</v>
      </c>
      <c r="AI20" s="38">
        <v>100</v>
      </c>
      <c r="AJ20" s="39">
        <v>100</v>
      </c>
      <c r="AK20" s="38">
        <v>100</v>
      </c>
      <c r="AL20" s="38">
        <v>100</v>
      </c>
      <c r="AM20" s="38">
        <v>80</v>
      </c>
      <c r="AN20" s="38">
        <v>60</v>
      </c>
      <c r="AO20" s="38">
        <v>0</v>
      </c>
      <c r="AP20" s="38">
        <v>100</v>
      </c>
      <c r="AQ20" s="38"/>
      <c r="AR20" s="38"/>
      <c r="AS20" s="38"/>
      <c r="AT20" s="37">
        <f t="shared" si="11"/>
        <v>80</v>
      </c>
      <c r="AU20" s="38">
        <v>0</v>
      </c>
      <c r="AV20" s="38">
        <v>0</v>
      </c>
      <c r="AW20" s="38">
        <v>100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/>
      <c r="BF20" s="38"/>
      <c r="BG20" s="37">
        <f t="shared" si="12"/>
        <v>10</v>
      </c>
      <c r="BH20" s="41">
        <v>85</v>
      </c>
      <c r="BI20" s="41">
        <v>85</v>
      </c>
      <c r="BJ20" s="41">
        <v>100</v>
      </c>
      <c r="BK20" s="41">
        <v>0</v>
      </c>
      <c r="BL20" s="41">
        <v>0</v>
      </c>
      <c r="BM20" s="41">
        <v>0</v>
      </c>
      <c r="BN20" s="41">
        <v>55</v>
      </c>
      <c r="BO20" s="41">
        <v>55</v>
      </c>
      <c r="BP20" s="41">
        <v>0</v>
      </c>
      <c r="BQ20" s="41">
        <v>0</v>
      </c>
      <c r="BR20" s="37">
        <f t="shared" si="13"/>
        <v>38</v>
      </c>
      <c r="BS20" s="42">
        <v>100</v>
      </c>
      <c r="BT20" s="42">
        <v>100</v>
      </c>
      <c r="BU20" s="42">
        <v>100</v>
      </c>
      <c r="BV20" s="38">
        <v>100</v>
      </c>
      <c r="BW20" s="38">
        <v>100</v>
      </c>
      <c r="BX20" s="38">
        <v>100</v>
      </c>
      <c r="BY20" s="38">
        <v>0</v>
      </c>
      <c r="BZ20" s="38">
        <v>0</v>
      </c>
      <c r="CA20" s="38"/>
      <c r="CB20" s="38"/>
      <c r="CC20" s="37">
        <f t="shared" si="14"/>
        <v>75</v>
      </c>
    </row>
    <row r="21" spans="1:81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2</v>
      </c>
      <c r="L21" s="44" t="s">
        <v>9</v>
      </c>
      <c r="M21" s="44"/>
      <c r="N21" s="33">
        <f t="shared" si="0"/>
        <v>6</v>
      </c>
      <c r="O21" s="33">
        <f t="shared" si="1"/>
        <v>0</v>
      </c>
      <c r="P21" s="33">
        <f t="shared" si="2"/>
        <v>3</v>
      </c>
      <c r="Q21" s="33">
        <f t="shared" si="3"/>
        <v>0</v>
      </c>
      <c r="R21" s="33">
        <f t="shared" si="4"/>
        <v>0</v>
      </c>
      <c r="S21" s="33">
        <f t="shared" si="5"/>
        <v>0</v>
      </c>
      <c r="T21" s="33">
        <f t="shared" si="6"/>
        <v>0</v>
      </c>
      <c r="U21" s="34">
        <f t="shared" si="7"/>
        <v>0</v>
      </c>
      <c r="V21" s="35">
        <f t="shared" si="8"/>
        <v>3</v>
      </c>
      <c r="W21" s="33">
        <v>6</v>
      </c>
      <c r="X21" s="36"/>
      <c r="Y21" s="36"/>
      <c r="Z21" s="37">
        <f t="shared" si="9"/>
        <v>6</v>
      </c>
      <c r="AA21" s="36"/>
      <c r="AB21" s="36">
        <v>0</v>
      </c>
      <c r="AC21" s="45"/>
      <c r="AD21" s="37">
        <f t="shared" si="10"/>
        <v>0</v>
      </c>
      <c r="AE21" s="36"/>
      <c r="AF21" s="36"/>
      <c r="AG21" s="36"/>
      <c r="AH21" s="37"/>
      <c r="AI21" s="38"/>
      <c r="AJ21" s="39"/>
      <c r="AK21" s="38"/>
      <c r="AL21" s="38"/>
      <c r="AM21" s="38"/>
      <c r="AN21" s="38"/>
      <c r="AO21" s="38"/>
      <c r="AP21" s="38"/>
      <c r="AQ21" s="38"/>
      <c r="AR21" s="38"/>
      <c r="AS21" s="38"/>
      <c r="AT21" s="37"/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/>
      <c r="BF21" s="38"/>
      <c r="BG21" s="37">
        <f t="shared" si="12"/>
        <v>0</v>
      </c>
      <c r="BH21" s="41">
        <v>0</v>
      </c>
      <c r="BI21" s="41">
        <v>0</v>
      </c>
      <c r="BJ21" s="41">
        <v>0</v>
      </c>
      <c r="BK21" s="41">
        <v>0</v>
      </c>
      <c r="BL21" s="41">
        <v>0</v>
      </c>
      <c r="BM21" s="41">
        <v>0</v>
      </c>
      <c r="BN21" s="41">
        <v>0</v>
      </c>
      <c r="BO21" s="41">
        <v>0</v>
      </c>
      <c r="BP21" s="41">
        <v>0</v>
      </c>
      <c r="BQ21" s="41">
        <v>0</v>
      </c>
      <c r="BR21" s="37">
        <f t="shared" si="13"/>
        <v>0</v>
      </c>
      <c r="BS21" s="42">
        <v>0</v>
      </c>
      <c r="BT21" s="42">
        <v>0</v>
      </c>
      <c r="BU21" s="42">
        <v>0</v>
      </c>
      <c r="BV21" s="38">
        <v>0</v>
      </c>
      <c r="BW21" s="38">
        <v>0</v>
      </c>
      <c r="BX21" s="38">
        <v>0</v>
      </c>
      <c r="BY21" s="38">
        <v>0</v>
      </c>
      <c r="BZ21" s="38">
        <v>0</v>
      </c>
      <c r="CA21" s="38"/>
      <c r="CB21" s="38"/>
      <c r="CC21" s="37">
        <f t="shared" si="14"/>
        <v>0</v>
      </c>
    </row>
    <row r="22" spans="1:81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2</v>
      </c>
      <c r="L22" s="44" t="s">
        <v>9</v>
      </c>
      <c r="M22" s="44">
        <v>145</v>
      </c>
      <c r="N22" s="33">
        <f t="shared" si="0"/>
        <v>99</v>
      </c>
      <c r="O22" s="33">
        <f t="shared" si="1"/>
        <v>100</v>
      </c>
      <c r="P22" s="33">
        <f t="shared" si="2"/>
        <v>99.5</v>
      </c>
      <c r="Q22" s="33">
        <f t="shared" si="3"/>
        <v>98.111111111111114</v>
      </c>
      <c r="R22" s="33">
        <f t="shared" si="4"/>
        <v>90</v>
      </c>
      <c r="S22" s="33">
        <f t="shared" si="5"/>
        <v>96</v>
      </c>
      <c r="T22" s="33">
        <f t="shared" si="6"/>
        <v>62.5</v>
      </c>
      <c r="U22" s="34">
        <f t="shared" si="7"/>
        <v>0</v>
      </c>
      <c r="V22" s="35">
        <f t="shared" si="8"/>
        <v>96.197222222222223</v>
      </c>
      <c r="W22" s="33">
        <v>20</v>
      </c>
      <c r="X22" s="36">
        <v>19</v>
      </c>
      <c r="Y22" s="36">
        <v>60</v>
      </c>
      <c r="Z22" s="37">
        <f t="shared" si="9"/>
        <v>99</v>
      </c>
      <c r="AA22" s="36">
        <v>30</v>
      </c>
      <c r="AB22" s="36">
        <v>70</v>
      </c>
      <c r="AC22" s="45">
        <v>1</v>
      </c>
      <c r="AD22" s="37">
        <f t="shared" si="10"/>
        <v>100</v>
      </c>
      <c r="AE22" s="36"/>
      <c r="AF22" s="36"/>
      <c r="AG22" s="36"/>
      <c r="AH22" s="37"/>
      <c r="AI22" s="38">
        <v>100</v>
      </c>
      <c r="AJ22" s="39">
        <v>100</v>
      </c>
      <c r="AK22" s="38">
        <v>100</v>
      </c>
      <c r="AL22" s="38">
        <v>100</v>
      </c>
      <c r="AM22" s="38">
        <v>100</v>
      </c>
      <c r="AN22" s="38">
        <v>83</v>
      </c>
      <c r="AO22" s="38">
        <v>100</v>
      </c>
      <c r="AP22" s="38">
        <v>100</v>
      </c>
      <c r="AQ22" s="38">
        <v>100</v>
      </c>
      <c r="AR22" s="38"/>
      <c r="AS22" s="38"/>
      <c r="AT22" s="37">
        <f t="shared" ref="AT22:AT29" si="15">AVERAGE(AI22:AQ22)</f>
        <v>98.111111111111114</v>
      </c>
      <c r="AU22" s="38">
        <v>100</v>
      </c>
      <c r="AV22" s="38">
        <v>0</v>
      </c>
      <c r="AW22" s="38">
        <v>100</v>
      </c>
      <c r="AX22" s="38">
        <v>100</v>
      </c>
      <c r="AY22" s="38">
        <v>100</v>
      </c>
      <c r="AZ22" s="38">
        <v>100</v>
      </c>
      <c r="BA22" s="38">
        <v>100</v>
      </c>
      <c r="BB22" s="38">
        <v>100</v>
      </c>
      <c r="BC22" s="38">
        <v>100</v>
      </c>
      <c r="BD22" s="38">
        <v>100</v>
      </c>
      <c r="BE22" s="38"/>
      <c r="BF22" s="38"/>
      <c r="BG22" s="37">
        <f t="shared" si="12"/>
        <v>90</v>
      </c>
      <c r="BH22" s="41">
        <v>85</v>
      </c>
      <c r="BI22" s="41">
        <v>80</v>
      </c>
      <c r="BJ22" s="41">
        <v>100</v>
      </c>
      <c r="BK22" s="41">
        <v>100</v>
      </c>
      <c r="BL22" s="41">
        <v>95</v>
      </c>
      <c r="BM22" s="41">
        <v>100</v>
      </c>
      <c r="BN22" s="41">
        <v>100</v>
      </c>
      <c r="BO22" s="41">
        <v>100</v>
      </c>
      <c r="BP22" s="41">
        <v>100</v>
      </c>
      <c r="BQ22" s="41">
        <v>100</v>
      </c>
      <c r="BR22" s="37">
        <f t="shared" si="13"/>
        <v>96</v>
      </c>
      <c r="BS22" s="42">
        <v>100</v>
      </c>
      <c r="BT22" s="42">
        <v>100</v>
      </c>
      <c r="BU22" s="42">
        <v>100</v>
      </c>
      <c r="BV22" s="38">
        <v>100</v>
      </c>
      <c r="BW22" s="38">
        <v>100</v>
      </c>
      <c r="BX22" s="38">
        <v>0</v>
      </c>
      <c r="BY22" s="38">
        <v>0</v>
      </c>
      <c r="BZ22" s="38">
        <v>0</v>
      </c>
      <c r="CA22" s="38"/>
      <c r="CB22" s="38"/>
      <c r="CC22" s="37">
        <f t="shared" si="14"/>
        <v>62.5</v>
      </c>
    </row>
    <row r="23" spans="1:81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2</v>
      </c>
      <c r="L23" s="44" t="s">
        <v>9</v>
      </c>
      <c r="M23" s="44">
        <v>433</v>
      </c>
      <c r="N23" s="33">
        <f t="shared" si="0"/>
        <v>91</v>
      </c>
      <c r="O23" s="33">
        <f t="shared" si="1"/>
        <v>100</v>
      </c>
      <c r="P23" s="33">
        <f t="shared" si="2"/>
        <v>95.5</v>
      </c>
      <c r="Q23" s="33">
        <f t="shared" si="3"/>
        <v>88.888888888888886</v>
      </c>
      <c r="R23" s="33">
        <f t="shared" si="4"/>
        <v>80</v>
      </c>
      <c r="S23" s="33">
        <f t="shared" si="5"/>
        <v>94.5</v>
      </c>
      <c r="T23" s="33">
        <f t="shared" si="6"/>
        <v>100</v>
      </c>
      <c r="U23" s="34">
        <f t="shared" si="7"/>
        <v>0</v>
      </c>
      <c r="V23" s="35">
        <f t="shared" si="8"/>
        <v>93.427777777777777</v>
      </c>
      <c r="W23" s="33">
        <v>20</v>
      </c>
      <c r="X23" s="36">
        <v>20</v>
      </c>
      <c r="Y23" s="36">
        <v>51</v>
      </c>
      <c r="Z23" s="37">
        <f t="shared" si="9"/>
        <v>91</v>
      </c>
      <c r="AA23" s="36">
        <v>30</v>
      </c>
      <c r="AB23" s="36">
        <v>70</v>
      </c>
      <c r="AC23" s="45">
        <v>1</v>
      </c>
      <c r="AD23" s="37">
        <f t="shared" si="10"/>
        <v>100</v>
      </c>
      <c r="AE23" s="36"/>
      <c r="AF23" s="36"/>
      <c r="AG23" s="36"/>
      <c r="AH23" s="37"/>
      <c r="AI23" s="38">
        <v>100</v>
      </c>
      <c r="AJ23" s="39">
        <v>100</v>
      </c>
      <c r="AK23" s="38">
        <v>100</v>
      </c>
      <c r="AL23" s="38">
        <v>100</v>
      </c>
      <c r="AM23" s="38">
        <v>100</v>
      </c>
      <c r="AN23" s="38">
        <v>100</v>
      </c>
      <c r="AO23" s="38">
        <v>100</v>
      </c>
      <c r="AP23" s="38">
        <v>100</v>
      </c>
      <c r="AQ23" s="38">
        <v>0</v>
      </c>
      <c r="AR23" s="38"/>
      <c r="AS23" s="38"/>
      <c r="AT23" s="37">
        <f t="shared" si="15"/>
        <v>88.888888888888886</v>
      </c>
      <c r="AU23" s="38">
        <v>100</v>
      </c>
      <c r="AV23" s="38">
        <v>100</v>
      </c>
      <c r="AW23" s="38">
        <v>100</v>
      </c>
      <c r="AX23" s="38">
        <v>100</v>
      </c>
      <c r="AY23" s="38">
        <v>100</v>
      </c>
      <c r="AZ23" s="38">
        <v>0</v>
      </c>
      <c r="BA23" s="38">
        <v>0</v>
      </c>
      <c r="BB23" s="38">
        <v>100</v>
      </c>
      <c r="BC23" s="38">
        <v>100</v>
      </c>
      <c r="BD23" s="38">
        <v>100</v>
      </c>
      <c r="BE23" s="38"/>
      <c r="BF23" s="38"/>
      <c r="BG23" s="37">
        <f t="shared" si="12"/>
        <v>80</v>
      </c>
      <c r="BH23" s="41">
        <v>85</v>
      </c>
      <c r="BI23" s="41">
        <v>90</v>
      </c>
      <c r="BJ23" s="41">
        <v>100</v>
      </c>
      <c r="BK23" s="41">
        <v>100</v>
      </c>
      <c r="BL23" s="41">
        <v>90</v>
      </c>
      <c r="BM23" s="41">
        <v>90</v>
      </c>
      <c r="BN23" s="41">
        <v>100</v>
      </c>
      <c r="BO23" s="41">
        <v>90</v>
      </c>
      <c r="BP23" s="41">
        <v>100</v>
      </c>
      <c r="BQ23" s="41">
        <v>100</v>
      </c>
      <c r="BR23" s="37">
        <f t="shared" si="13"/>
        <v>94.5</v>
      </c>
      <c r="BS23" s="42">
        <v>100</v>
      </c>
      <c r="BT23" s="42">
        <v>100</v>
      </c>
      <c r="BU23" s="42">
        <v>100</v>
      </c>
      <c r="BV23" s="38">
        <v>100</v>
      </c>
      <c r="BW23" s="38">
        <v>100</v>
      </c>
      <c r="BX23" s="38">
        <v>100</v>
      </c>
      <c r="BY23" s="38">
        <v>100</v>
      </c>
      <c r="BZ23" s="38">
        <v>100</v>
      </c>
      <c r="CA23" s="38"/>
      <c r="CB23" s="38"/>
      <c r="CC23" s="37">
        <f t="shared" si="14"/>
        <v>100</v>
      </c>
    </row>
    <row r="24" spans="1:81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2</v>
      </c>
      <c r="L24" s="44" t="s">
        <v>9</v>
      </c>
      <c r="M24" s="44"/>
      <c r="N24" s="33">
        <f t="shared" si="0"/>
        <v>90</v>
      </c>
      <c r="O24" s="33">
        <f t="shared" si="1"/>
        <v>100</v>
      </c>
      <c r="P24" s="33">
        <f t="shared" si="2"/>
        <v>95</v>
      </c>
      <c r="Q24" s="33">
        <f t="shared" si="3"/>
        <v>63.333333333333336</v>
      </c>
      <c r="R24" s="33">
        <f t="shared" si="4"/>
        <v>60</v>
      </c>
      <c r="S24" s="33">
        <f t="shared" si="5"/>
        <v>80</v>
      </c>
      <c r="T24" s="33">
        <f t="shared" si="6"/>
        <v>68.75</v>
      </c>
      <c r="U24" s="34">
        <f t="shared" si="7"/>
        <v>0</v>
      </c>
      <c r="V24" s="35">
        <f t="shared" si="8"/>
        <v>82.604166666666671</v>
      </c>
      <c r="W24" s="33">
        <v>16</v>
      </c>
      <c r="X24" s="36">
        <v>20</v>
      </c>
      <c r="Y24" s="36">
        <v>54</v>
      </c>
      <c r="Z24" s="37">
        <f t="shared" si="9"/>
        <v>90</v>
      </c>
      <c r="AA24" s="36">
        <v>30</v>
      </c>
      <c r="AB24" s="36">
        <v>70</v>
      </c>
      <c r="AC24" s="45">
        <v>1</v>
      </c>
      <c r="AD24" s="37">
        <f t="shared" si="10"/>
        <v>100</v>
      </c>
      <c r="AE24" s="36"/>
      <c r="AF24" s="36"/>
      <c r="AG24" s="36"/>
      <c r="AH24" s="37"/>
      <c r="AI24" s="38">
        <v>50</v>
      </c>
      <c r="AJ24" s="39">
        <v>100</v>
      </c>
      <c r="AK24" s="38">
        <v>0</v>
      </c>
      <c r="AL24" s="38">
        <v>100</v>
      </c>
      <c r="AM24" s="38">
        <v>80</v>
      </c>
      <c r="AN24" s="38">
        <v>40</v>
      </c>
      <c r="AO24" s="38">
        <v>100</v>
      </c>
      <c r="AP24" s="38">
        <v>100</v>
      </c>
      <c r="AQ24" s="38">
        <v>0</v>
      </c>
      <c r="AR24" s="38"/>
      <c r="AS24" s="38"/>
      <c r="AT24" s="37">
        <f t="shared" si="15"/>
        <v>63.333333333333336</v>
      </c>
      <c r="AU24" s="38">
        <v>100</v>
      </c>
      <c r="AV24" s="38">
        <v>0</v>
      </c>
      <c r="AW24" s="38">
        <v>100</v>
      </c>
      <c r="AX24" s="38">
        <v>0</v>
      </c>
      <c r="AY24" s="38">
        <v>0</v>
      </c>
      <c r="AZ24" s="38">
        <v>100</v>
      </c>
      <c r="BA24" s="38">
        <v>100</v>
      </c>
      <c r="BB24" s="38">
        <v>0</v>
      </c>
      <c r="BC24" s="38">
        <v>100</v>
      </c>
      <c r="BD24" s="38">
        <v>100</v>
      </c>
      <c r="BE24" s="38"/>
      <c r="BF24" s="38"/>
      <c r="BG24" s="37">
        <f t="shared" si="12"/>
        <v>60</v>
      </c>
      <c r="BH24" s="41">
        <v>95</v>
      </c>
      <c r="BI24" s="41">
        <v>80</v>
      </c>
      <c r="BJ24" s="41">
        <v>100</v>
      </c>
      <c r="BK24" s="41">
        <v>95</v>
      </c>
      <c r="BL24" s="41">
        <v>85</v>
      </c>
      <c r="BM24" s="41">
        <v>90</v>
      </c>
      <c r="BN24" s="41">
        <v>70</v>
      </c>
      <c r="BO24" s="41">
        <v>65</v>
      </c>
      <c r="BP24" s="41">
        <v>30</v>
      </c>
      <c r="BQ24" s="41">
        <v>90</v>
      </c>
      <c r="BR24" s="37">
        <f t="shared" si="13"/>
        <v>80</v>
      </c>
      <c r="BS24" s="42">
        <v>100</v>
      </c>
      <c r="BT24" s="42">
        <v>100</v>
      </c>
      <c r="BU24" s="42">
        <v>50</v>
      </c>
      <c r="BV24" s="38">
        <v>0</v>
      </c>
      <c r="BW24" s="38">
        <v>100</v>
      </c>
      <c r="BX24" s="38">
        <v>0</v>
      </c>
      <c r="BY24" s="38">
        <v>100</v>
      </c>
      <c r="BZ24" s="38">
        <v>100</v>
      </c>
      <c r="CA24" s="38"/>
      <c r="CB24" s="38"/>
      <c r="CC24" s="37">
        <f t="shared" si="14"/>
        <v>68.75</v>
      </c>
    </row>
    <row r="25" spans="1:81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4</v>
      </c>
      <c r="L25" s="44" t="s">
        <v>9</v>
      </c>
      <c r="M25" s="44">
        <v>168</v>
      </c>
      <c r="N25" s="33">
        <f t="shared" si="0"/>
        <v>44</v>
      </c>
      <c r="O25" s="33">
        <f t="shared" si="1"/>
        <v>38</v>
      </c>
      <c r="P25" s="33">
        <f t="shared" si="2"/>
        <v>41</v>
      </c>
      <c r="Q25" s="33">
        <f t="shared" si="3"/>
        <v>92.857142857142861</v>
      </c>
      <c r="R25" s="33">
        <f t="shared" si="4"/>
        <v>80</v>
      </c>
      <c r="S25" s="33">
        <f t="shared" si="5"/>
        <v>35</v>
      </c>
      <c r="T25" s="33">
        <f t="shared" si="6"/>
        <v>25</v>
      </c>
      <c r="U25" s="34">
        <f t="shared" si="7"/>
        <v>0</v>
      </c>
      <c r="V25" s="35">
        <f t="shared" si="8"/>
        <v>41</v>
      </c>
      <c r="W25" s="33">
        <v>16</v>
      </c>
      <c r="X25" s="36">
        <v>9</v>
      </c>
      <c r="Y25" s="36">
        <v>19</v>
      </c>
      <c r="Z25" s="37">
        <f t="shared" si="9"/>
        <v>44</v>
      </c>
      <c r="AA25" s="36">
        <v>8</v>
      </c>
      <c r="AB25" s="36">
        <v>30</v>
      </c>
      <c r="AC25" s="45">
        <v>1</v>
      </c>
      <c r="AD25" s="37">
        <f t="shared" si="10"/>
        <v>38</v>
      </c>
      <c r="AE25" s="36"/>
      <c r="AF25" s="36"/>
      <c r="AG25" s="36"/>
      <c r="AH25" s="37"/>
      <c r="AI25" s="38">
        <v>100</v>
      </c>
      <c r="AJ25" s="39">
        <v>100</v>
      </c>
      <c r="AK25" s="38">
        <v>100</v>
      </c>
      <c r="AL25" s="38">
        <v>50</v>
      </c>
      <c r="AM25" s="38"/>
      <c r="AN25" s="38">
        <v>100</v>
      </c>
      <c r="AO25" s="38"/>
      <c r="AP25" s="38">
        <v>100</v>
      </c>
      <c r="AQ25" s="38">
        <v>100</v>
      </c>
      <c r="AR25" s="38"/>
      <c r="AS25" s="38"/>
      <c r="AT25" s="37">
        <f t="shared" si="15"/>
        <v>92.857142857142861</v>
      </c>
      <c r="AU25" s="38">
        <v>100</v>
      </c>
      <c r="AV25" s="38">
        <v>100</v>
      </c>
      <c r="AW25" s="38">
        <v>100</v>
      </c>
      <c r="AX25" s="38">
        <v>100</v>
      </c>
      <c r="AY25" s="38">
        <v>0</v>
      </c>
      <c r="AZ25" s="38">
        <v>100</v>
      </c>
      <c r="BA25" s="38">
        <v>0</v>
      </c>
      <c r="BB25" s="38">
        <v>100</v>
      </c>
      <c r="BC25" s="38">
        <v>100</v>
      </c>
      <c r="BD25" s="38">
        <v>100</v>
      </c>
      <c r="BE25" s="38"/>
      <c r="BF25" s="38"/>
      <c r="BG25" s="37">
        <f t="shared" si="12"/>
        <v>80</v>
      </c>
      <c r="BH25" s="41">
        <v>95</v>
      </c>
      <c r="BI25" s="41">
        <v>95</v>
      </c>
      <c r="BJ25" s="41">
        <v>50</v>
      </c>
      <c r="BK25" s="41">
        <v>0</v>
      </c>
      <c r="BL25" s="41">
        <v>0</v>
      </c>
      <c r="BM25" s="41">
        <v>40</v>
      </c>
      <c r="BN25" s="41">
        <v>0</v>
      </c>
      <c r="BO25" s="41">
        <v>20</v>
      </c>
      <c r="BP25" s="41">
        <v>50</v>
      </c>
      <c r="BQ25" s="41">
        <v>0</v>
      </c>
      <c r="BR25" s="37">
        <f t="shared" si="13"/>
        <v>35</v>
      </c>
      <c r="BS25" s="42">
        <v>100</v>
      </c>
      <c r="BT25" s="42">
        <v>100</v>
      </c>
      <c r="BU25" s="42">
        <v>0</v>
      </c>
      <c r="BV25" s="38">
        <v>0</v>
      </c>
      <c r="BW25" s="38">
        <v>0</v>
      </c>
      <c r="BX25" s="38">
        <v>0</v>
      </c>
      <c r="BY25" s="38">
        <v>0</v>
      </c>
      <c r="BZ25" s="38">
        <v>0</v>
      </c>
      <c r="CA25" s="38"/>
      <c r="CB25" s="38"/>
      <c r="CC25" s="37">
        <f t="shared" si="14"/>
        <v>25</v>
      </c>
    </row>
    <row r="26" spans="1:81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2</v>
      </c>
      <c r="L26" s="44" t="s">
        <v>9</v>
      </c>
      <c r="M26" s="44">
        <v>274</v>
      </c>
      <c r="N26" s="33">
        <f t="shared" si="0"/>
        <v>96</v>
      </c>
      <c r="O26" s="33">
        <f t="shared" si="1"/>
        <v>65</v>
      </c>
      <c r="P26" s="33">
        <f t="shared" si="2"/>
        <v>80.5</v>
      </c>
      <c r="Q26" s="33">
        <f t="shared" si="3"/>
        <v>55.625</v>
      </c>
      <c r="R26" s="33">
        <f t="shared" si="4"/>
        <v>80</v>
      </c>
      <c r="S26" s="33">
        <f t="shared" si="5"/>
        <v>69.5</v>
      </c>
      <c r="T26" s="33">
        <f t="shared" si="6"/>
        <v>100</v>
      </c>
      <c r="U26" s="34">
        <f t="shared" si="7"/>
        <v>0</v>
      </c>
      <c r="V26" s="35">
        <f t="shared" si="8"/>
        <v>74.275000000000006</v>
      </c>
      <c r="W26" s="33">
        <v>18</v>
      </c>
      <c r="X26" s="36">
        <v>18</v>
      </c>
      <c r="Y26" s="36">
        <v>60</v>
      </c>
      <c r="Z26" s="37">
        <f t="shared" si="9"/>
        <v>96</v>
      </c>
      <c r="AA26" s="36">
        <v>30</v>
      </c>
      <c r="AB26" s="36">
        <v>35</v>
      </c>
      <c r="AC26" s="45">
        <v>1</v>
      </c>
      <c r="AD26" s="37">
        <f t="shared" si="10"/>
        <v>65</v>
      </c>
      <c r="AE26" s="36"/>
      <c r="AF26" s="36"/>
      <c r="AG26" s="36"/>
      <c r="AH26" s="37"/>
      <c r="AI26" s="38">
        <v>88</v>
      </c>
      <c r="AJ26" s="39">
        <v>100</v>
      </c>
      <c r="AK26" s="38">
        <v>100</v>
      </c>
      <c r="AL26" s="38">
        <v>50</v>
      </c>
      <c r="AM26" s="38">
        <v>90</v>
      </c>
      <c r="AN26" s="38">
        <v>17</v>
      </c>
      <c r="AO26" s="38"/>
      <c r="AP26" s="38">
        <v>0</v>
      </c>
      <c r="AQ26" s="38">
        <v>0</v>
      </c>
      <c r="AR26" s="38"/>
      <c r="AS26" s="38"/>
      <c r="AT26" s="37">
        <f t="shared" si="15"/>
        <v>55.625</v>
      </c>
      <c r="AU26" s="38">
        <v>100</v>
      </c>
      <c r="AV26" s="38">
        <v>100</v>
      </c>
      <c r="AW26" s="38">
        <v>100</v>
      </c>
      <c r="AX26" s="38">
        <v>0</v>
      </c>
      <c r="AY26" s="38">
        <v>100</v>
      </c>
      <c r="AZ26" s="38">
        <v>100</v>
      </c>
      <c r="BA26" s="38">
        <v>0</v>
      </c>
      <c r="BB26" s="38">
        <v>100</v>
      </c>
      <c r="BC26" s="38">
        <v>100</v>
      </c>
      <c r="BD26" s="38">
        <v>100</v>
      </c>
      <c r="BE26" s="38"/>
      <c r="BF26" s="38"/>
      <c r="BG26" s="37">
        <f t="shared" si="12"/>
        <v>80</v>
      </c>
      <c r="BH26" s="41">
        <v>100</v>
      </c>
      <c r="BI26" s="41">
        <v>90</v>
      </c>
      <c r="BJ26" s="41">
        <v>100</v>
      </c>
      <c r="BK26" s="41">
        <v>80</v>
      </c>
      <c r="BL26" s="41">
        <v>100</v>
      </c>
      <c r="BM26" s="41">
        <v>0</v>
      </c>
      <c r="BN26" s="41">
        <v>100</v>
      </c>
      <c r="BO26" s="41">
        <v>0</v>
      </c>
      <c r="BP26" s="41">
        <v>30</v>
      </c>
      <c r="BQ26" s="41">
        <v>95</v>
      </c>
      <c r="BR26" s="37">
        <f t="shared" si="13"/>
        <v>69.5</v>
      </c>
      <c r="BS26" s="42">
        <v>100</v>
      </c>
      <c r="BT26" s="42">
        <v>100</v>
      </c>
      <c r="BU26" s="42">
        <v>100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4"/>
        <v>100</v>
      </c>
    </row>
    <row r="27" spans="1:81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3</v>
      </c>
      <c r="L27" s="44" t="s">
        <v>9</v>
      </c>
      <c r="M27" s="44">
        <v>422</v>
      </c>
      <c r="N27" s="33">
        <f t="shared" si="0"/>
        <v>99</v>
      </c>
      <c r="O27" s="33">
        <f t="shared" si="1"/>
        <v>100</v>
      </c>
      <c r="P27" s="33">
        <f t="shared" si="2"/>
        <v>99.5</v>
      </c>
      <c r="Q27" s="33">
        <f t="shared" si="3"/>
        <v>59.666666666666664</v>
      </c>
      <c r="R27" s="33">
        <f t="shared" si="4"/>
        <v>100</v>
      </c>
      <c r="S27" s="33">
        <f t="shared" si="5"/>
        <v>82</v>
      </c>
      <c r="T27" s="33">
        <f t="shared" si="6"/>
        <v>37.5</v>
      </c>
      <c r="U27" s="34">
        <f t="shared" si="7"/>
        <v>0</v>
      </c>
      <c r="V27" s="35">
        <f t="shared" si="8"/>
        <v>84.958333333333343</v>
      </c>
      <c r="W27" s="33">
        <v>20</v>
      </c>
      <c r="X27" s="36">
        <v>19</v>
      </c>
      <c r="Y27" s="36">
        <v>60</v>
      </c>
      <c r="Z27" s="37">
        <f t="shared" si="9"/>
        <v>99</v>
      </c>
      <c r="AA27" s="36">
        <v>30</v>
      </c>
      <c r="AB27" s="36">
        <v>70</v>
      </c>
      <c r="AC27" s="45">
        <v>1</v>
      </c>
      <c r="AD27" s="37">
        <f t="shared" si="10"/>
        <v>100</v>
      </c>
      <c r="AE27" s="36"/>
      <c r="AF27" s="36"/>
      <c r="AG27" s="36"/>
      <c r="AH27" s="37"/>
      <c r="AI27" s="38">
        <v>100</v>
      </c>
      <c r="AJ27" s="39">
        <v>100</v>
      </c>
      <c r="AK27" s="38">
        <v>0</v>
      </c>
      <c r="AL27" s="38">
        <v>50</v>
      </c>
      <c r="AM27" s="38">
        <v>70</v>
      </c>
      <c r="AN27" s="38">
        <v>17</v>
      </c>
      <c r="AO27" s="38">
        <v>100</v>
      </c>
      <c r="AP27" s="38">
        <v>100</v>
      </c>
      <c r="AQ27" s="38">
        <v>0</v>
      </c>
      <c r="AR27" s="38"/>
      <c r="AS27" s="38"/>
      <c r="AT27" s="37">
        <f t="shared" si="15"/>
        <v>59.666666666666664</v>
      </c>
      <c r="AU27" s="38">
        <v>100</v>
      </c>
      <c r="AV27" s="38">
        <v>100</v>
      </c>
      <c r="AW27" s="38">
        <v>100</v>
      </c>
      <c r="AX27" s="38">
        <v>100</v>
      </c>
      <c r="AY27" s="38">
        <v>100</v>
      </c>
      <c r="AZ27" s="38">
        <v>100</v>
      </c>
      <c r="BA27" s="38">
        <v>100</v>
      </c>
      <c r="BB27" s="38">
        <v>100</v>
      </c>
      <c r="BC27" s="38">
        <v>100</v>
      </c>
      <c r="BD27" s="38">
        <v>100</v>
      </c>
      <c r="BE27" s="38"/>
      <c r="BF27" s="38"/>
      <c r="BG27" s="37">
        <f t="shared" si="12"/>
        <v>100</v>
      </c>
      <c r="BH27" s="41">
        <v>90</v>
      </c>
      <c r="BI27" s="41">
        <v>100</v>
      </c>
      <c r="BJ27" s="41">
        <v>100</v>
      </c>
      <c r="BK27" s="41">
        <v>70</v>
      </c>
      <c r="BL27" s="41">
        <v>100</v>
      </c>
      <c r="BM27" s="41">
        <v>100</v>
      </c>
      <c r="BN27" s="41">
        <v>100</v>
      </c>
      <c r="BO27" s="41">
        <v>60</v>
      </c>
      <c r="BP27" s="41">
        <v>100</v>
      </c>
      <c r="BQ27" s="41">
        <v>0</v>
      </c>
      <c r="BR27" s="37">
        <f t="shared" si="13"/>
        <v>82</v>
      </c>
      <c r="BS27" s="42">
        <v>100</v>
      </c>
      <c r="BT27" s="42">
        <v>100</v>
      </c>
      <c r="BU27" s="42">
        <v>100</v>
      </c>
      <c r="BV27" s="38">
        <v>0</v>
      </c>
      <c r="BW27" s="38">
        <v>0</v>
      </c>
      <c r="BX27" s="38">
        <v>0</v>
      </c>
      <c r="BY27" s="38">
        <v>0</v>
      </c>
      <c r="BZ27" s="38">
        <v>0</v>
      </c>
      <c r="CA27" s="38"/>
      <c r="CB27" s="38"/>
      <c r="CC27" s="37">
        <f t="shared" si="14"/>
        <v>37.5</v>
      </c>
    </row>
    <row r="28" spans="1:81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2</v>
      </c>
      <c r="L28" s="44" t="s">
        <v>9</v>
      </c>
      <c r="M28" s="44">
        <v>475</v>
      </c>
      <c r="N28" s="33">
        <f t="shared" si="0"/>
        <v>92</v>
      </c>
      <c r="O28" s="33">
        <f t="shared" si="1"/>
        <v>50</v>
      </c>
      <c r="P28" s="33">
        <f t="shared" si="2"/>
        <v>71</v>
      </c>
      <c r="Q28" s="33">
        <f t="shared" si="3"/>
        <v>83.333333333333329</v>
      </c>
      <c r="R28" s="33">
        <f t="shared" si="4"/>
        <v>100</v>
      </c>
      <c r="S28" s="33">
        <f t="shared" si="5"/>
        <v>57.5</v>
      </c>
      <c r="T28" s="33">
        <f t="shared" si="6"/>
        <v>100</v>
      </c>
      <c r="U28" s="34">
        <f t="shared" si="7"/>
        <v>0</v>
      </c>
      <c r="V28" s="35">
        <f t="shared" si="8"/>
        <v>73.666666666666671</v>
      </c>
      <c r="W28" s="33">
        <v>20</v>
      </c>
      <c r="X28" s="36">
        <v>18</v>
      </c>
      <c r="Y28" s="36">
        <v>54</v>
      </c>
      <c r="Z28" s="37">
        <f t="shared" si="9"/>
        <v>92</v>
      </c>
      <c r="AA28" s="36">
        <v>20</v>
      </c>
      <c r="AB28" s="36">
        <v>30</v>
      </c>
      <c r="AC28" s="45">
        <v>1</v>
      </c>
      <c r="AD28" s="37">
        <f t="shared" si="10"/>
        <v>50</v>
      </c>
      <c r="AE28" s="36"/>
      <c r="AF28" s="36"/>
      <c r="AG28" s="36"/>
      <c r="AH28" s="37"/>
      <c r="AI28" s="38">
        <v>100</v>
      </c>
      <c r="AJ28" s="39">
        <v>100</v>
      </c>
      <c r="AK28" s="38">
        <v>0</v>
      </c>
      <c r="AL28" s="38">
        <v>50</v>
      </c>
      <c r="AM28" s="38">
        <v>100</v>
      </c>
      <c r="AN28" s="38">
        <v>100</v>
      </c>
      <c r="AO28" s="38">
        <v>100</v>
      </c>
      <c r="AP28" s="38">
        <v>100</v>
      </c>
      <c r="AQ28" s="38">
        <v>100</v>
      </c>
      <c r="AR28" s="38"/>
      <c r="AS28" s="38"/>
      <c r="AT28" s="37">
        <f t="shared" si="15"/>
        <v>83.333333333333329</v>
      </c>
      <c r="AU28" s="38">
        <v>100</v>
      </c>
      <c r="AV28" s="38">
        <v>100</v>
      </c>
      <c r="AW28" s="38">
        <v>100</v>
      </c>
      <c r="AX28" s="38">
        <v>100</v>
      </c>
      <c r="AY28" s="38">
        <v>100</v>
      </c>
      <c r="AZ28" s="38">
        <v>100</v>
      </c>
      <c r="BA28" s="38">
        <v>100</v>
      </c>
      <c r="BB28" s="38">
        <v>100</v>
      </c>
      <c r="BC28" s="38">
        <v>100</v>
      </c>
      <c r="BD28" s="38">
        <v>100</v>
      </c>
      <c r="BE28" s="38"/>
      <c r="BF28" s="38"/>
      <c r="BG28" s="37">
        <f t="shared" si="12"/>
        <v>100</v>
      </c>
      <c r="BH28" s="41">
        <v>90</v>
      </c>
      <c r="BI28" s="41">
        <v>100</v>
      </c>
      <c r="BJ28" s="41">
        <v>100</v>
      </c>
      <c r="BK28" s="41">
        <v>90</v>
      </c>
      <c r="BL28" s="41">
        <v>80</v>
      </c>
      <c r="BM28" s="41">
        <v>0</v>
      </c>
      <c r="BN28" s="41">
        <v>50</v>
      </c>
      <c r="BO28" s="41">
        <v>65</v>
      </c>
      <c r="BP28" s="41">
        <v>0</v>
      </c>
      <c r="BQ28" s="41">
        <v>0</v>
      </c>
      <c r="BR28" s="37">
        <f t="shared" si="13"/>
        <v>57.5</v>
      </c>
      <c r="BS28" s="42">
        <v>100</v>
      </c>
      <c r="BT28" s="42">
        <v>100</v>
      </c>
      <c r="BU28" s="42">
        <v>100</v>
      </c>
      <c r="BV28" s="38">
        <v>100</v>
      </c>
      <c r="BW28" s="38">
        <v>100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14"/>
        <v>100</v>
      </c>
    </row>
    <row r="29" spans="1:81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3</v>
      </c>
      <c r="L29" s="44" t="s">
        <v>9</v>
      </c>
      <c r="M29" s="44">
        <v>500</v>
      </c>
      <c r="N29" s="33">
        <f t="shared" si="0"/>
        <v>49</v>
      </c>
      <c r="O29" s="33">
        <f t="shared" si="1"/>
        <v>100</v>
      </c>
      <c r="P29" s="33">
        <f t="shared" si="2"/>
        <v>74.5</v>
      </c>
      <c r="Q29" s="33">
        <f t="shared" si="3"/>
        <v>55.555555555555557</v>
      </c>
      <c r="R29" s="33">
        <f t="shared" si="4"/>
        <v>80</v>
      </c>
      <c r="S29" s="33">
        <f t="shared" si="5"/>
        <v>76.5</v>
      </c>
      <c r="T29" s="33">
        <f t="shared" si="6"/>
        <v>0</v>
      </c>
      <c r="U29" s="34">
        <f t="shared" si="7"/>
        <v>0</v>
      </c>
      <c r="V29" s="35">
        <f t="shared" si="8"/>
        <v>67.661111111111111</v>
      </c>
      <c r="W29" s="33">
        <v>10</v>
      </c>
      <c r="X29" s="36">
        <v>18</v>
      </c>
      <c r="Y29" s="36">
        <v>21</v>
      </c>
      <c r="Z29" s="37">
        <f t="shared" si="9"/>
        <v>49</v>
      </c>
      <c r="AA29" s="36">
        <v>30</v>
      </c>
      <c r="AB29" s="36">
        <v>70</v>
      </c>
      <c r="AC29" s="45">
        <v>1</v>
      </c>
      <c r="AD29" s="37">
        <f t="shared" si="10"/>
        <v>100</v>
      </c>
      <c r="AE29" s="36"/>
      <c r="AF29" s="36"/>
      <c r="AG29" s="36"/>
      <c r="AH29" s="37"/>
      <c r="AI29" s="38">
        <v>50</v>
      </c>
      <c r="AJ29" s="39">
        <v>70</v>
      </c>
      <c r="AK29" s="38">
        <v>0</v>
      </c>
      <c r="AL29" s="38">
        <v>100</v>
      </c>
      <c r="AM29" s="38">
        <v>60</v>
      </c>
      <c r="AN29" s="38">
        <v>20</v>
      </c>
      <c r="AO29" s="38">
        <v>100</v>
      </c>
      <c r="AP29" s="38">
        <v>100</v>
      </c>
      <c r="AQ29" s="38">
        <v>0</v>
      </c>
      <c r="AR29" s="38"/>
      <c r="AS29" s="38"/>
      <c r="AT29" s="37">
        <f t="shared" si="15"/>
        <v>55.555555555555557</v>
      </c>
      <c r="AU29" s="38">
        <v>100</v>
      </c>
      <c r="AV29" s="38">
        <v>100</v>
      </c>
      <c r="AW29" s="38">
        <v>100</v>
      </c>
      <c r="AX29" s="38">
        <v>0</v>
      </c>
      <c r="AY29" s="38">
        <v>100</v>
      </c>
      <c r="AZ29" s="38">
        <v>0</v>
      </c>
      <c r="BA29" s="38">
        <v>100</v>
      </c>
      <c r="BB29" s="38">
        <v>100</v>
      </c>
      <c r="BC29" s="38">
        <v>100</v>
      </c>
      <c r="BD29" s="38">
        <v>100</v>
      </c>
      <c r="BE29" s="38"/>
      <c r="BF29" s="38"/>
      <c r="BG29" s="37">
        <f t="shared" si="12"/>
        <v>80</v>
      </c>
      <c r="BH29" s="41">
        <v>30</v>
      </c>
      <c r="BI29" s="41">
        <v>80</v>
      </c>
      <c r="BJ29" s="41">
        <v>100</v>
      </c>
      <c r="BK29" s="41">
        <v>10</v>
      </c>
      <c r="BL29" s="41">
        <v>100</v>
      </c>
      <c r="BM29" s="41">
        <v>80</v>
      </c>
      <c r="BN29" s="41">
        <v>100</v>
      </c>
      <c r="BO29" s="41">
        <v>65</v>
      </c>
      <c r="BP29" s="41">
        <v>100</v>
      </c>
      <c r="BQ29" s="41">
        <v>100</v>
      </c>
      <c r="BR29" s="37">
        <f t="shared" si="13"/>
        <v>76.5</v>
      </c>
      <c r="BS29" s="42">
        <v>0</v>
      </c>
      <c r="BT29" s="42">
        <v>0</v>
      </c>
      <c r="BU29" s="42">
        <v>0</v>
      </c>
      <c r="BV29" s="38">
        <v>0</v>
      </c>
      <c r="BW29" s="38">
        <v>0</v>
      </c>
      <c r="BX29" s="38">
        <v>0</v>
      </c>
      <c r="BY29" s="38">
        <v>0</v>
      </c>
      <c r="BZ29" s="38">
        <v>0</v>
      </c>
      <c r="CA29" s="38"/>
      <c r="CB29" s="38"/>
      <c r="CC29" s="37">
        <f t="shared" si="14"/>
        <v>0</v>
      </c>
    </row>
    <row r="30" spans="1:81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2</v>
      </c>
      <c r="L30" s="44" t="s">
        <v>9</v>
      </c>
      <c r="M30" s="44"/>
      <c r="N30" s="33">
        <f t="shared" si="0"/>
        <v>0</v>
      </c>
      <c r="O30" s="33">
        <f t="shared" si="1"/>
        <v>0</v>
      </c>
      <c r="P30" s="33">
        <f t="shared" si="2"/>
        <v>0</v>
      </c>
      <c r="Q30" s="33">
        <f t="shared" si="3"/>
        <v>0</v>
      </c>
      <c r="R30" s="33">
        <f t="shared" si="4"/>
        <v>0</v>
      </c>
      <c r="S30" s="33">
        <f t="shared" si="5"/>
        <v>0</v>
      </c>
      <c r="T30" s="33">
        <f t="shared" si="6"/>
        <v>0</v>
      </c>
      <c r="U30" s="34">
        <f t="shared" si="7"/>
        <v>0</v>
      </c>
      <c r="V30" s="35">
        <f t="shared" si="8"/>
        <v>0</v>
      </c>
      <c r="W30" s="33"/>
      <c r="X30" s="36"/>
      <c r="Y30" s="36"/>
      <c r="Z30" s="37">
        <f t="shared" si="9"/>
        <v>0</v>
      </c>
      <c r="AA30" s="36"/>
      <c r="AB30" s="36">
        <v>0</v>
      </c>
      <c r="AC30" s="45"/>
      <c r="AD30" s="37">
        <f t="shared" si="10"/>
        <v>0</v>
      </c>
      <c r="AE30" s="36"/>
      <c r="AF30" s="36"/>
      <c r="AG30" s="36"/>
      <c r="AH30" s="37"/>
      <c r="AI30" s="38"/>
      <c r="AJ30" s="39"/>
      <c r="AK30" s="38"/>
      <c r="AL30" s="38"/>
      <c r="AM30" s="38"/>
      <c r="AN30" s="38"/>
      <c r="AO30" s="38"/>
      <c r="AP30" s="38"/>
      <c r="AQ30" s="38"/>
      <c r="AR30" s="38"/>
      <c r="AS30" s="38"/>
      <c r="AT30" s="37"/>
      <c r="AU30" s="38">
        <v>0</v>
      </c>
      <c r="AV30" s="38">
        <v>0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/>
      <c r="BF30" s="38"/>
      <c r="BG30" s="37">
        <f t="shared" si="12"/>
        <v>0</v>
      </c>
      <c r="BH30" s="41">
        <v>0</v>
      </c>
      <c r="BI30" s="41">
        <v>0</v>
      </c>
      <c r="BJ30" s="41">
        <v>0</v>
      </c>
      <c r="BK30" s="41">
        <v>0</v>
      </c>
      <c r="BL30" s="41">
        <v>0</v>
      </c>
      <c r="BM30" s="41">
        <v>0</v>
      </c>
      <c r="BN30" s="41">
        <v>0</v>
      </c>
      <c r="BO30" s="41">
        <v>0</v>
      </c>
      <c r="BP30" s="41">
        <v>0</v>
      </c>
      <c r="BQ30" s="41">
        <v>0</v>
      </c>
      <c r="BR30" s="37">
        <f t="shared" si="13"/>
        <v>0</v>
      </c>
      <c r="BS30" s="42">
        <v>0</v>
      </c>
      <c r="BT30" s="42">
        <v>0</v>
      </c>
      <c r="BU30" s="42">
        <v>0</v>
      </c>
      <c r="BV30" s="38">
        <v>0</v>
      </c>
      <c r="BW30" s="38">
        <v>0</v>
      </c>
      <c r="BX30" s="38">
        <v>0</v>
      </c>
      <c r="BY30" s="38">
        <v>0</v>
      </c>
      <c r="BZ30" s="38">
        <v>0</v>
      </c>
      <c r="CA30" s="38"/>
      <c r="CB30" s="38"/>
      <c r="CC30" s="37">
        <f t="shared" si="14"/>
        <v>0</v>
      </c>
    </row>
    <row r="31" spans="1:81" ht="15.75" customHeight="1" x14ac:dyDescent="0.2">
      <c r="A31" s="4" t="s">
        <v>9</v>
      </c>
      <c r="B31" s="29" t="s">
        <v>9</v>
      </c>
      <c r="C31" s="30"/>
      <c r="D31" s="58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2</v>
      </c>
      <c r="L31" s="44" t="s">
        <v>9</v>
      </c>
      <c r="M31" s="44"/>
      <c r="N31" s="33">
        <f t="shared" si="0"/>
        <v>86</v>
      </c>
      <c r="O31" s="33">
        <f t="shared" si="1"/>
        <v>80</v>
      </c>
      <c r="P31" s="33">
        <f t="shared" si="2"/>
        <v>83</v>
      </c>
      <c r="Q31" s="33">
        <f t="shared" si="3"/>
        <v>37</v>
      </c>
      <c r="R31" s="33">
        <f t="shared" si="4"/>
        <v>0</v>
      </c>
      <c r="S31" s="33">
        <f t="shared" si="5"/>
        <v>30.5</v>
      </c>
      <c r="T31" s="33">
        <f t="shared" si="6"/>
        <v>0</v>
      </c>
      <c r="U31" s="34">
        <f t="shared" si="7"/>
        <v>0</v>
      </c>
      <c r="V31" s="35">
        <f t="shared" si="8"/>
        <v>55</v>
      </c>
      <c r="W31" s="33">
        <v>16</v>
      </c>
      <c r="X31" s="36">
        <v>10</v>
      </c>
      <c r="Y31" s="36">
        <v>60</v>
      </c>
      <c r="Z31" s="37">
        <f t="shared" si="9"/>
        <v>86</v>
      </c>
      <c r="AA31" s="36">
        <v>30</v>
      </c>
      <c r="AB31" s="36">
        <v>50</v>
      </c>
      <c r="AC31" s="45">
        <v>1</v>
      </c>
      <c r="AD31" s="37">
        <f t="shared" si="10"/>
        <v>80</v>
      </c>
      <c r="AE31" s="36"/>
      <c r="AF31" s="36"/>
      <c r="AG31" s="36"/>
      <c r="AH31" s="37"/>
      <c r="AI31" s="38">
        <v>100</v>
      </c>
      <c r="AJ31" s="39">
        <v>100</v>
      </c>
      <c r="AK31" s="38">
        <v>0</v>
      </c>
      <c r="AL31" s="38">
        <v>33</v>
      </c>
      <c r="AM31" s="38">
        <v>50</v>
      </c>
      <c r="AN31" s="38">
        <v>50</v>
      </c>
      <c r="AO31" s="38">
        <v>0</v>
      </c>
      <c r="AP31" s="38">
        <v>0</v>
      </c>
      <c r="AQ31" s="38">
        <v>0</v>
      </c>
      <c r="AR31" s="38"/>
      <c r="AS31" s="38"/>
      <c r="AT31" s="37">
        <f>AVERAGE(AI31:AQ31)</f>
        <v>37</v>
      </c>
      <c r="AU31" s="38">
        <v>0</v>
      </c>
      <c r="AV31" s="38">
        <v>0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/>
      <c r="BF31" s="38"/>
      <c r="BG31" s="37">
        <f t="shared" si="12"/>
        <v>0</v>
      </c>
      <c r="BH31" s="41">
        <v>0</v>
      </c>
      <c r="BI31" s="41">
        <v>80</v>
      </c>
      <c r="BJ31" s="41">
        <v>100</v>
      </c>
      <c r="BK31" s="41">
        <v>65</v>
      </c>
      <c r="BL31" s="41">
        <v>0</v>
      </c>
      <c r="BM31" s="41">
        <v>60</v>
      </c>
      <c r="BN31" s="41">
        <v>0</v>
      </c>
      <c r="BO31" s="41">
        <v>0</v>
      </c>
      <c r="BP31" s="41">
        <v>0</v>
      </c>
      <c r="BQ31" s="41">
        <v>0</v>
      </c>
      <c r="BR31" s="37">
        <f t="shared" si="13"/>
        <v>30.5</v>
      </c>
      <c r="BS31" s="42">
        <v>0</v>
      </c>
      <c r="BT31" s="42">
        <v>0</v>
      </c>
      <c r="BU31" s="42">
        <v>0</v>
      </c>
      <c r="BV31" s="38">
        <v>0</v>
      </c>
      <c r="BW31" s="38">
        <v>0</v>
      </c>
      <c r="BX31" s="38">
        <v>0</v>
      </c>
      <c r="BY31" s="38">
        <v>0</v>
      </c>
      <c r="BZ31" s="38">
        <v>0</v>
      </c>
      <c r="CA31" s="38"/>
      <c r="CB31" s="38"/>
      <c r="CC31" s="37">
        <f t="shared" si="14"/>
        <v>0</v>
      </c>
    </row>
    <row r="32" spans="1:81" ht="15.75" customHeight="1" x14ac:dyDescent="0.2">
      <c r="A32" s="4" t="s">
        <v>9</v>
      </c>
      <c r="B32" s="29" t="s">
        <v>9</v>
      </c>
      <c r="C32" s="30"/>
      <c r="D32" s="58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2</v>
      </c>
      <c r="L32" s="44" t="s">
        <v>9</v>
      </c>
      <c r="M32" s="44"/>
      <c r="N32" s="33">
        <f t="shared" si="0"/>
        <v>0</v>
      </c>
      <c r="O32" s="33">
        <f t="shared" si="1"/>
        <v>0</v>
      </c>
      <c r="P32" s="33">
        <f t="shared" si="2"/>
        <v>0</v>
      </c>
      <c r="Q32" s="33">
        <f t="shared" si="3"/>
        <v>0</v>
      </c>
      <c r="R32" s="33">
        <f t="shared" si="4"/>
        <v>0</v>
      </c>
      <c r="S32" s="33">
        <f t="shared" si="5"/>
        <v>10</v>
      </c>
      <c r="T32" s="33">
        <f t="shared" si="6"/>
        <v>0</v>
      </c>
      <c r="U32" s="34">
        <f t="shared" si="7"/>
        <v>0</v>
      </c>
      <c r="V32" s="35">
        <f t="shared" si="8"/>
        <v>0</v>
      </c>
      <c r="W32" s="33"/>
      <c r="X32" s="36"/>
      <c r="Y32" s="36"/>
      <c r="Z32" s="37">
        <f t="shared" si="9"/>
        <v>0</v>
      </c>
      <c r="AA32" s="36"/>
      <c r="AB32" s="36">
        <v>0</v>
      </c>
      <c r="AC32" s="45"/>
      <c r="AD32" s="37">
        <f t="shared" si="10"/>
        <v>0</v>
      </c>
      <c r="AE32" s="36"/>
      <c r="AF32" s="36"/>
      <c r="AG32" s="36"/>
      <c r="AH32" s="37"/>
      <c r="AI32" s="38"/>
      <c r="AJ32" s="39"/>
      <c r="AK32" s="38"/>
      <c r="AL32" s="38"/>
      <c r="AM32" s="38"/>
      <c r="AN32" s="38"/>
      <c r="AO32" s="38"/>
      <c r="AP32" s="38"/>
      <c r="AQ32" s="38"/>
      <c r="AR32" s="38"/>
      <c r="AS32" s="38"/>
      <c r="AT32" s="37"/>
      <c r="AU32" s="38">
        <v>0</v>
      </c>
      <c r="AV32" s="38">
        <v>0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/>
      <c r="BF32" s="38"/>
      <c r="BG32" s="37">
        <f t="shared" si="12"/>
        <v>0</v>
      </c>
      <c r="BH32" s="41">
        <v>0</v>
      </c>
      <c r="BI32" s="41">
        <v>0</v>
      </c>
      <c r="BJ32" s="41">
        <v>0</v>
      </c>
      <c r="BK32" s="41">
        <v>100</v>
      </c>
      <c r="BL32" s="41">
        <v>0</v>
      </c>
      <c r="BM32" s="41">
        <v>0</v>
      </c>
      <c r="BN32" s="41">
        <v>0</v>
      </c>
      <c r="BO32" s="41">
        <v>0</v>
      </c>
      <c r="BP32" s="41">
        <v>0</v>
      </c>
      <c r="BQ32" s="41">
        <v>0</v>
      </c>
      <c r="BR32" s="37">
        <f t="shared" si="13"/>
        <v>10</v>
      </c>
      <c r="BS32" s="42">
        <v>0</v>
      </c>
      <c r="BT32" s="42">
        <v>0</v>
      </c>
      <c r="BU32" s="42">
        <v>0</v>
      </c>
      <c r="BV32" s="38">
        <v>0</v>
      </c>
      <c r="BW32" s="38">
        <v>0</v>
      </c>
      <c r="BX32" s="38">
        <v>0</v>
      </c>
      <c r="BY32" s="38">
        <v>0</v>
      </c>
      <c r="BZ32" s="38">
        <v>0</v>
      </c>
      <c r="CA32" s="38"/>
      <c r="CB32" s="38"/>
      <c r="CC32" s="37">
        <f t="shared" si="14"/>
        <v>0</v>
      </c>
    </row>
    <row r="33" spans="1:81" ht="15.75" customHeight="1" x14ac:dyDescent="0.2">
      <c r="A33" s="4" t="s">
        <v>9</v>
      </c>
      <c r="B33" s="29" t="s">
        <v>9</v>
      </c>
      <c r="C33" s="30"/>
      <c r="D33" s="58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2</v>
      </c>
      <c r="L33" s="44" t="s">
        <v>9</v>
      </c>
      <c r="M33" s="44">
        <v>2</v>
      </c>
      <c r="N33" s="33">
        <f t="shared" si="0"/>
        <v>91</v>
      </c>
      <c r="O33" s="33">
        <f t="shared" si="1"/>
        <v>85</v>
      </c>
      <c r="P33" s="33">
        <f t="shared" si="2"/>
        <v>88</v>
      </c>
      <c r="Q33" s="33">
        <f t="shared" si="3"/>
        <v>75.555555555555557</v>
      </c>
      <c r="R33" s="33">
        <f t="shared" si="4"/>
        <v>100</v>
      </c>
      <c r="S33" s="33">
        <f t="shared" si="5"/>
        <v>88.5</v>
      </c>
      <c r="T33" s="33">
        <f t="shared" si="6"/>
        <v>87.5</v>
      </c>
      <c r="U33" s="34">
        <f t="shared" si="7"/>
        <v>0</v>
      </c>
      <c r="V33" s="35">
        <f t="shared" si="8"/>
        <v>86.186111111111117</v>
      </c>
      <c r="W33" s="33">
        <v>20</v>
      </c>
      <c r="X33" s="36">
        <v>17</v>
      </c>
      <c r="Y33" s="36">
        <v>54</v>
      </c>
      <c r="Z33" s="37">
        <f t="shared" si="9"/>
        <v>91</v>
      </c>
      <c r="AA33" s="36">
        <v>30</v>
      </c>
      <c r="AB33" s="36">
        <v>55</v>
      </c>
      <c r="AC33" s="45">
        <v>1</v>
      </c>
      <c r="AD33" s="37">
        <f t="shared" si="10"/>
        <v>85</v>
      </c>
      <c r="AE33" s="36"/>
      <c r="AF33" s="36"/>
      <c r="AG33" s="36"/>
      <c r="AH33" s="37"/>
      <c r="AI33" s="38">
        <v>50</v>
      </c>
      <c r="AJ33" s="39">
        <v>100</v>
      </c>
      <c r="AK33" s="38">
        <v>100</v>
      </c>
      <c r="AL33" s="38">
        <v>50</v>
      </c>
      <c r="AM33" s="38">
        <v>100</v>
      </c>
      <c r="AN33" s="38">
        <v>80</v>
      </c>
      <c r="AO33" s="38">
        <v>100</v>
      </c>
      <c r="AP33" s="38">
        <v>100</v>
      </c>
      <c r="AQ33" s="38">
        <v>0</v>
      </c>
      <c r="AR33" s="38"/>
      <c r="AS33" s="38"/>
      <c r="AT33" s="37">
        <f>AVERAGE(AI33:AQ33)</f>
        <v>75.555555555555557</v>
      </c>
      <c r="AU33" s="38">
        <v>100</v>
      </c>
      <c r="AV33" s="38">
        <v>100</v>
      </c>
      <c r="AW33" s="38">
        <v>100</v>
      </c>
      <c r="AX33" s="38">
        <v>100</v>
      </c>
      <c r="AY33" s="38">
        <v>100</v>
      </c>
      <c r="AZ33" s="38">
        <v>100</v>
      </c>
      <c r="BA33" s="38">
        <v>100</v>
      </c>
      <c r="BB33" s="38">
        <v>100</v>
      </c>
      <c r="BC33" s="38">
        <v>100</v>
      </c>
      <c r="BD33" s="38">
        <v>100</v>
      </c>
      <c r="BE33" s="38"/>
      <c r="BF33" s="38"/>
      <c r="BG33" s="37">
        <f t="shared" si="12"/>
        <v>100</v>
      </c>
      <c r="BH33" s="41">
        <v>100</v>
      </c>
      <c r="BI33" s="41">
        <v>100</v>
      </c>
      <c r="BJ33" s="41">
        <v>100</v>
      </c>
      <c r="BK33" s="41">
        <v>100</v>
      </c>
      <c r="BL33" s="41">
        <v>90</v>
      </c>
      <c r="BM33" s="41">
        <v>70</v>
      </c>
      <c r="BN33" s="41">
        <v>80</v>
      </c>
      <c r="BO33" s="41">
        <v>75</v>
      </c>
      <c r="BP33" s="41">
        <v>75</v>
      </c>
      <c r="BQ33" s="41">
        <v>95</v>
      </c>
      <c r="BR33" s="37">
        <f t="shared" si="13"/>
        <v>88.5</v>
      </c>
      <c r="BS33" s="42">
        <v>100</v>
      </c>
      <c r="BT33" s="42">
        <v>100</v>
      </c>
      <c r="BU33" s="42">
        <v>100</v>
      </c>
      <c r="BV33" s="38">
        <v>100</v>
      </c>
      <c r="BW33" s="38">
        <v>100</v>
      </c>
      <c r="BX33" s="38">
        <v>0</v>
      </c>
      <c r="BY33" s="38">
        <v>100</v>
      </c>
      <c r="BZ33" s="38">
        <v>100</v>
      </c>
      <c r="CA33" s="38"/>
      <c r="CB33" s="38"/>
      <c r="CC33" s="37">
        <f t="shared" si="14"/>
        <v>87.5</v>
      </c>
    </row>
    <row r="34" spans="1:81" ht="15.75" customHeight="1" x14ac:dyDescent="0.15">
      <c r="A34" s="4"/>
      <c r="B34" s="4"/>
      <c r="C34" s="4"/>
      <c r="J34" s="1"/>
      <c r="K34" s="4"/>
      <c r="L34" s="4"/>
      <c r="M34" s="4"/>
      <c r="N34" s="46"/>
      <c r="O34" s="46"/>
      <c r="P34" s="46"/>
      <c r="Q34" s="46"/>
      <c r="R34" s="46"/>
      <c r="S34" s="46"/>
      <c r="T34" s="46"/>
      <c r="U34" s="46"/>
      <c r="V34" s="46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</row>
    <row r="35" spans="1:81" ht="15.75" customHeight="1" x14ac:dyDescent="0.15">
      <c r="A35" s="4"/>
      <c r="B35" s="4"/>
      <c r="C35" s="4"/>
      <c r="J35" s="1"/>
      <c r="K35" s="4"/>
      <c r="L35" s="4"/>
      <c r="M35" s="4"/>
      <c r="N35" s="46"/>
      <c r="O35" s="46"/>
      <c r="P35" s="46"/>
      <c r="Q35" s="46"/>
      <c r="R35" s="46"/>
      <c r="S35" s="46"/>
      <c r="T35" s="46"/>
      <c r="U35" s="46"/>
      <c r="V35" s="46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</row>
    <row r="36" spans="1:81" ht="15.75" customHeight="1" x14ac:dyDescent="0.15">
      <c r="A36" s="4"/>
      <c r="B36" s="4"/>
      <c r="C36" s="4"/>
      <c r="J36" s="1"/>
      <c r="K36" s="4"/>
      <c r="L36" s="4"/>
      <c r="M36" s="4"/>
      <c r="N36" s="46"/>
      <c r="O36" s="46"/>
      <c r="P36" s="46"/>
      <c r="Q36" s="46"/>
      <c r="R36" s="46"/>
      <c r="S36" s="46"/>
      <c r="T36" s="46"/>
      <c r="U36" s="46"/>
      <c r="V36" s="46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</row>
    <row r="37" spans="1:81" ht="15.75" customHeight="1" x14ac:dyDescent="0.15">
      <c r="A37" s="4"/>
      <c r="B37" s="4"/>
      <c r="C37" s="4"/>
      <c r="J37" s="1"/>
      <c r="K37" s="4"/>
      <c r="L37" s="4"/>
      <c r="M37" s="4"/>
      <c r="N37" s="46"/>
      <c r="O37" s="46"/>
      <c r="P37" s="46"/>
      <c r="Q37" s="46"/>
      <c r="R37" s="46"/>
      <c r="S37" s="46"/>
      <c r="T37" s="46"/>
      <c r="U37" s="46"/>
      <c r="V37" s="46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</row>
    <row r="38" spans="1:81" ht="15.75" customHeight="1" x14ac:dyDescent="0.15">
      <c r="A38" s="4"/>
      <c r="B38" s="4"/>
      <c r="C38" s="4"/>
      <c r="J38" s="1"/>
      <c r="K38" s="4"/>
      <c r="L38" s="4"/>
      <c r="M38" s="4"/>
      <c r="N38" s="46"/>
      <c r="O38" s="46"/>
      <c r="P38" s="46"/>
      <c r="Q38" s="46"/>
      <c r="R38" s="46"/>
      <c r="S38" s="46"/>
      <c r="T38" s="46"/>
      <c r="U38" s="46"/>
      <c r="V38" s="46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</row>
    <row r="39" spans="1:81" ht="15.75" customHeight="1" x14ac:dyDescent="0.15">
      <c r="A39" s="4"/>
      <c r="B39" s="4"/>
      <c r="C39" s="4"/>
      <c r="J39" s="1"/>
      <c r="K39" s="4"/>
      <c r="L39" s="4"/>
      <c r="M39" s="4"/>
      <c r="N39" s="46"/>
      <c r="O39" s="46"/>
      <c r="P39" s="46"/>
      <c r="Q39" s="46"/>
      <c r="R39" s="46"/>
      <c r="S39" s="46"/>
      <c r="T39" s="46"/>
      <c r="U39" s="46"/>
      <c r="V39" s="46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</row>
    <row r="40" spans="1:81" ht="15.75" customHeight="1" x14ac:dyDescent="0.15">
      <c r="A40" s="4"/>
      <c r="B40" s="4"/>
      <c r="C40" s="4"/>
      <c r="J40" s="1"/>
      <c r="K40" s="4"/>
      <c r="L40" s="4"/>
      <c r="M40" s="4"/>
      <c r="N40" s="46"/>
      <c r="O40" s="46"/>
      <c r="P40" s="46"/>
      <c r="Q40" s="46"/>
      <c r="R40" s="46"/>
      <c r="S40" s="46"/>
      <c r="T40" s="46"/>
      <c r="U40" s="46"/>
      <c r="V40" s="46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</row>
    <row r="41" spans="1:81" ht="15.75" customHeight="1" x14ac:dyDescent="0.15">
      <c r="A41" s="4"/>
      <c r="B41" s="4"/>
      <c r="C41" s="4"/>
      <c r="J41" s="1"/>
      <c r="K41" s="4"/>
      <c r="L41" s="4"/>
      <c r="M41" s="4"/>
      <c r="N41" s="46"/>
      <c r="O41" s="46"/>
      <c r="P41" s="46"/>
      <c r="Q41" s="46"/>
      <c r="R41" s="46"/>
      <c r="S41" s="46"/>
      <c r="T41" s="46"/>
      <c r="U41" s="46"/>
      <c r="V41" s="46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</row>
    <row r="42" spans="1:81" ht="15.75" customHeight="1" x14ac:dyDescent="0.15">
      <c r="A42" s="4"/>
      <c r="B42" s="4"/>
      <c r="C42" s="4"/>
      <c r="J42" s="1"/>
      <c r="K42" s="4"/>
      <c r="L42" s="4"/>
      <c r="M42" s="4"/>
      <c r="N42" s="46"/>
      <c r="O42" s="46"/>
      <c r="P42" s="46"/>
      <c r="Q42" s="46"/>
      <c r="R42" s="46"/>
      <c r="S42" s="46"/>
      <c r="T42" s="46"/>
      <c r="U42" s="46"/>
      <c r="V42" s="46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</row>
    <row r="43" spans="1:81" ht="15.75" customHeight="1" x14ac:dyDescent="0.15">
      <c r="A43" s="4"/>
      <c r="B43" s="4"/>
      <c r="C43" s="4"/>
      <c r="J43" s="1"/>
      <c r="K43" s="4"/>
      <c r="L43" s="4"/>
      <c r="M43" s="4"/>
      <c r="N43" s="46"/>
      <c r="O43" s="46"/>
      <c r="P43" s="46"/>
      <c r="Q43" s="46"/>
      <c r="R43" s="46"/>
      <c r="S43" s="46"/>
      <c r="T43" s="46"/>
      <c r="U43" s="46"/>
      <c r="V43" s="46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</row>
    <row r="44" spans="1:81" ht="15.75" customHeight="1" x14ac:dyDescent="0.15">
      <c r="A44" s="4"/>
      <c r="B44" s="4"/>
      <c r="C44" s="4"/>
      <c r="J44" s="1"/>
      <c r="K44" s="4"/>
      <c r="L44" s="4"/>
      <c r="M44" s="4"/>
      <c r="N44" s="46"/>
      <c r="O44" s="46"/>
      <c r="P44" s="46"/>
      <c r="Q44" s="46"/>
      <c r="R44" s="46"/>
      <c r="S44" s="46"/>
      <c r="T44" s="46"/>
      <c r="U44" s="46"/>
      <c r="V44" s="46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</row>
    <row r="45" spans="1:81" ht="15.75" customHeight="1" x14ac:dyDescent="0.15">
      <c r="A45" s="4"/>
      <c r="B45" s="4"/>
      <c r="C45" s="4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15">
      <c r="A46" s="4"/>
      <c r="B46" s="4"/>
      <c r="C46" s="4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15">
      <c r="A47" s="4"/>
      <c r="B47" s="4"/>
      <c r="C47" s="4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15">
      <c r="A48" s="4"/>
      <c r="B48" s="4"/>
      <c r="C48" s="4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>IF(COUNT(N5:N33)&gt;0,ROUND(SUM(N5:N33)/COUNTIF(N5:N33,"&lt;&gt;"),0),0)</f>
        <v>73</v>
      </c>
      <c r="O49" s="46">
        <f>IF(COUNT(O5:O33)&gt;0,ROUND(SUM(O5:O33)/COUNTIF(O5:O33,"&lt;&gt;"),0),0)</f>
        <v>66</v>
      </c>
      <c r="P49" s="46">
        <f>IF(COUNT(P5:P33)&gt;0,ROUND(SUM(P5:P33)/COUNTIF(P5:P33,"&lt;&gt;"),0),0)</f>
        <v>71</v>
      </c>
      <c r="Q49" s="46">
        <f>IF(COUNT(Q5:Q33)&gt;0,ROUND(SUM(Q5:Q33)/COUNTIF(Q5:Q33,"&lt;&gt;"),0),0)</f>
        <v>69</v>
      </c>
      <c r="R49" s="46"/>
      <c r="S49" s="46">
        <f>IF(COUNT(S5:S33)&gt;0,ROUND(SUM(S5:S33)/COUNTIF(S5:S33,"&lt;&gt;"),0),0)</f>
        <v>67</v>
      </c>
      <c r="T49" s="46"/>
      <c r="U49" s="46">
        <f t="shared" ref="U49:AL49" si="16">IF(COUNT(U5:U33)&gt;0,ROUND(SUM(U5:U33)/COUNTIF(U5:U33,"&lt;&gt;"),0),0)</f>
        <v>7</v>
      </c>
      <c r="V49" s="46">
        <f t="shared" si="16"/>
        <v>68</v>
      </c>
      <c r="W49" s="47">
        <f t="shared" si="16"/>
        <v>17</v>
      </c>
      <c r="X49" s="47">
        <f t="shared" si="16"/>
        <v>18</v>
      </c>
      <c r="Y49" s="47">
        <f t="shared" si="16"/>
        <v>49</v>
      </c>
      <c r="Z49" s="47">
        <f t="shared" si="16"/>
        <v>73</v>
      </c>
      <c r="AA49" s="47">
        <f t="shared" si="16"/>
        <v>27</v>
      </c>
      <c r="AB49" s="47">
        <f t="shared" si="16"/>
        <v>43</v>
      </c>
      <c r="AC49" s="47">
        <f t="shared" si="16"/>
        <v>1</v>
      </c>
      <c r="AD49" s="47">
        <f t="shared" si="16"/>
        <v>66</v>
      </c>
      <c r="AE49" s="47">
        <f t="shared" si="16"/>
        <v>30</v>
      </c>
      <c r="AF49" s="47">
        <f t="shared" si="16"/>
        <v>43</v>
      </c>
      <c r="AG49" s="47">
        <f t="shared" si="16"/>
        <v>0</v>
      </c>
      <c r="AH49" s="47">
        <f t="shared" si="16"/>
        <v>72</v>
      </c>
      <c r="AI49" s="47">
        <f t="shared" si="16"/>
        <v>86</v>
      </c>
      <c r="AJ49" s="47">
        <f t="shared" si="16"/>
        <v>94</v>
      </c>
      <c r="AK49" s="47">
        <f t="shared" si="16"/>
        <v>73</v>
      </c>
      <c r="AL49" s="47">
        <f t="shared" si="16"/>
        <v>76</v>
      </c>
      <c r="AM49" s="47"/>
      <c r="AN49" s="47"/>
      <c r="AO49" s="47"/>
      <c r="AP49" s="47"/>
      <c r="AQ49" s="47"/>
      <c r="AR49" s="47"/>
      <c r="AS49" s="47"/>
      <c r="AT49" s="47">
        <f>IF(COUNT(AT5:AT33)&gt;0,ROUND(SUM(AT5:AT33)/COUNTIF(AT5:AT33,"&lt;&gt;"),0),0)</f>
        <v>77</v>
      </c>
      <c r="AU49" s="47">
        <f>IF(COUNT(AU5:AU33)&gt;0,ROUND(SUM(AU5:AU33)/COUNTIF(AU5:AU33,"&lt;&gt;"),0),0)</f>
        <v>72</v>
      </c>
      <c r="AV49" s="47">
        <f>IF(COUNT(AV5:AV33)&gt;0,ROUND(SUM(AV5:AV33)/COUNTIF(AV5:AV33,"&lt;&gt;"),0),0)</f>
        <v>52</v>
      </c>
      <c r="AW49" s="47"/>
      <c r="AX49" s="47"/>
      <c r="AY49" s="47"/>
      <c r="AZ49" s="47"/>
      <c r="BA49" s="47">
        <f>IF(COUNT(BA5:BA33)&gt;0,ROUND(SUM(BA5:BA33)/COUNTIF(BA5:BA33,"&lt;&gt;"),0),0)</f>
        <v>55</v>
      </c>
      <c r="BB49" s="47"/>
      <c r="BC49" s="47"/>
      <c r="BD49" s="47">
        <f>IF(COUNT(BD5:BD33)&gt;0,ROUND(SUM(BD5:BD33)/COUNTIF(BD5:BD33,"&lt;&gt;"),0),0)</f>
        <v>76</v>
      </c>
      <c r="BE49" s="47"/>
      <c r="BF49" s="47"/>
      <c r="BG49" s="47">
        <f>IF(COUNT(BG5:BG33)&gt;0,ROUND(SUM(BG5:BG33)/COUNTIF(BG5:BG33,"&lt;&gt;"),0),0)</f>
        <v>65</v>
      </c>
      <c r="BH49" s="47">
        <f>IF(COUNT(BH5:BH33)&gt;0,ROUND(SUM(BH5:BH33)/COUNTIF(BH5:BH33,"&lt;&gt;"),0),0)</f>
        <v>72</v>
      </c>
      <c r="BI49" s="47">
        <f>IF(COUNT(BI5:BI33)&gt;0,ROUND(SUM(BI5:BI33)/COUNTIF(BI5:BI33,"&lt;&gt;"),0),0)</f>
        <v>82</v>
      </c>
      <c r="BJ49" s="47"/>
      <c r="BK49" s="47"/>
      <c r="BL49" s="47"/>
      <c r="BM49" s="47"/>
      <c r="BN49" s="47">
        <f>IF(COUNT(BN5:BN33)&gt;0,ROUND(SUM(BN5:BN33)/COUNTIF(BN5:BN33,"&lt;&gt;"),0),0)</f>
        <v>66</v>
      </c>
      <c r="BO49" s="47"/>
      <c r="BP49" s="47"/>
      <c r="BQ49" s="47">
        <f>IF(COUNT(BQ5:BQ33)&gt;0,ROUND(SUM(BQ5:BQ33)/COUNTIF(BQ5:BQ33,"&lt;&gt;"),0),0)</f>
        <v>61</v>
      </c>
      <c r="BR49" s="47">
        <f>IF(COUNT(BR5:BR33)&gt;0,ROUND(SUM(BR5:BR33)/COUNTIF(BR5:BR33,"&lt;&gt;"),0),0)</f>
        <v>67</v>
      </c>
      <c r="BS49" s="47">
        <f>IF(COUNT(BS5:BS33)&gt;0,ROUND(SUM(BS5:BS33)/COUNTIF(BS5:BS33,"&lt;&gt;"),0),0)</f>
        <v>68</v>
      </c>
      <c r="BT49" s="47">
        <f>IF(COUNT(BT5:BT33)&gt;0,ROUND(SUM(BT5:BT33)/COUNTIF(BT5:BT33,"&lt;&gt;"),0),0)</f>
        <v>76</v>
      </c>
      <c r="BU49" s="47">
        <f>IF(COUNT(BU5:BU33)&gt;0,ROUND(SUM(BU5:BU33)/COUNTIF(BU5:BU33,"&lt;&gt;"),0),0)</f>
        <v>64</v>
      </c>
      <c r="BV49" s="47"/>
      <c r="BW49" s="47"/>
      <c r="BX49" s="47"/>
      <c r="BY49" s="47"/>
      <c r="BZ49" s="47"/>
      <c r="CA49" s="47"/>
      <c r="CB49" s="47">
        <f>IF(COUNT(CB5:CB33)&gt;0,ROUND(SUM(CB5:CB33)/COUNTIF(CB5:CB33,"&lt;&gt;"),0),0)</f>
        <v>0</v>
      </c>
      <c r="CC49" s="47">
        <f>IF(COUNT(CC5:CC33)&gt;0,ROUND(SUM(CC5:CC33)/COUNTIF(CC5:CC33,"&lt;&gt;"),0),0)</f>
        <v>62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MAX(N5:N33)</f>
        <v>100</v>
      </c>
      <c r="O50" s="47">
        <f>MAX(O5:O33)</f>
        <v>100</v>
      </c>
      <c r="P50" s="47">
        <f>MAX(P5:P33)</f>
        <v>99.5</v>
      </c>
      <c r="Q50" s="47">
        <f>MAX(Q5:Q33)</f>
        <v>100</v>
      </c>
      <c r="R50" s="47"/>
      <c r="S50" s="47">
        <f>MAX(S5:S33)</f>
        <v>99.5</v>
      </c>
      <c r="T50" s="47"/>
      <c r="U50" s="47">
        <f t="shared" ref="U50:AL50" si="17">MAX(U5:U33)</f>
        <v>96</v>
      </c>
      <c r="V50" s="47">
        <f t="shared" si="17"/>
        <v>96.197222222222223</v>
      </c>
      <c r="W50" s="47">
        <f t="shared" si="17"/>
        <v>20</v>
      </c>
      <c r="X50" s="47">
        <f t="shared" si="17"/>
        <v>20</v>
      </c>
      <c r="Y50" s="47">
        <f t="shared" si="17"/>
        <v>60</v>
      </c>
      <c r="Z50" s="47">
        <f t="shared" si="17"/>
        <v>100</v>
      </c>
      <c r="AA50" s="47">
        <f t="shared" si="17"/>
        <v>30</v>
      </c>
      <c r="AB50" s="47">
        <f t="shared" si="17"/>
        <v>70</v>
      </c>
      <c r="AC50" s="47">
        <f t="shared" si="17"/>
        <v>1</v>
      </c>
      <c r="AD50" s="47">
        <f t="shared" si="17"/>
        <v>100</v>
      </c>
      <c r="AE50" s="47">
        <f t="shared" si="17"/>
        <v>40</v>
      </c>
      <c r="AF50" s="47">
        <f t="shared" si="17"/>
        <v>56</v>
      </c>
      <c r="AG50" s="47">
        <f t="shared" si="17"/>
        <v>0</v>
      </c>
      <c r="AH50" s="47">
        <f t="shared" si="17"/>
        <v>96</v>
      </c>
      <c r="AI50" s="47">
        <f t="shared" si="17"/>
        <v>100</v>
      </c>
      <c r="AJ50" s="47">
        <f t="shared" si="17"/>
        <v>100</v>
      </c>
      <c r="AK50" s="47">
        <f t="shared" si="17"/>
        <v>100</v>
      </c>
      <c r="AL50" s="47">
        <f t="shared" si="17"/>
        <v>100</v>
      </c>
      <c r="AM50" s="47"/>
      <c r="AN50" s="47"/>
      <c r="AO50" s="47"/>
      <c r="AP50" s="47"/>
      <c r="AQ50" s="47"/>
      <c r="AR50" s="47"/>
      <c r="AS50" s="47"/>
      <c r="AT50" s="47">
        <f>MAX(AT5:AT33)</f>
        <v>100</v>
      </c>
      <c r="AU50" s="47">
        <f>MAX(AU5:AU33)</f>
        <v>100</v>
      </c>
      <c r="AV50" s="47">
        <f>MAX(AV5:AV33)</f>
        <v>100</v>
      </c>
      <c r="AW50" s="47"/>
      <c r="AX50" s="47"/>
      <c r="AY50" s="47"/>
      <c r="AZ50" s="47"/>
      <c r="BA50" s="47">
        <f>MAX(BA5:BA33)</f>
        <v>100</v>
      </c>
      <c r="BB50" s="47"/>
      <c r="BC50" s="47"/>
      <c r="BD50" s="47">
        <f>MAX(BD5:BD33)</f>
        <v>100</v>
      </c>
      <c r="BE50" s="47"/>
      <c r="BF50" s="47"/>
      <c r="BG50" s="49">
        <f>MAX(BG5:BG33)</f>
        <v>100</v>
      </c>
      <c r="BH50" s="47">
        <f>MAX(BH5:BH33)</f>
        <v>100</v>
      </c>
      <c r="BI50" s="47">
        <f>MAX(BI5:BI33)</f>
        <v>100</v>
      </c>
      <c r="BJ50" s="47"/>
      <c r="BK50" s="47"/>
      <c r="BL50" s="47"/>
      <c r="BM50" s="47"/>
      <c r="BN50" s="47">
        <f>MAX(BN5:BN33)</f>
        <v>100</v>
      </c>
      <c r="BO50" s="47"/>
      <c r="BP50" s="47"/>
      <c r="BQ50" s="47">
        <f>MAX(BQ5:BQ33)</f>
        <v>100</v>
      </c>
      <c r="BR50" s="49">
        <f>MAX(BR5:BR33)</f>
        <v>99.5</v>
      </c>
      <c r="BS50" s="47">
        <f>MAX(BS5:BS33)</f>
        <v>100</v>
      </c>
      <c r="BT50" s="47">
        <f>MAX(BT5:BT33)</f>
        <v>100</v>
      </c>
      <c r="BU50" s="47">
        <f>MAX(BU5:BU33)</f>
        <v>100</v>
      </c>
      <c r="BV50" s="47"/>
      <c r="BW50" s="47"/>
      <c r="BX50" s="47"/>
      <c r="BY50" s="47"/>
      <c r="BZ50" s="47"/>
      <c r="CA50" s="47"/>
      <c r="CB50" s="47">
        <f>MAX(CB5:CB33)</f>
        <v>0</v>
      </c>
      <c r="CC50" s="49">
        <f>MAX(CC5:CC33)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MIN(N5:N33)</f>
        <v>0</v>
      </c>
      <c r="O51" s="47">
        <f>MIN(O5:O33)</f>
        <v>0</v>
      </c>
      <c r="P51" s="47">
        <f>MIN(P5:P33)</f>
        <v>0</v>
      </c>
      <c r="Q51" s="47">
        <f>MIN(Q5:Q33)</f>
        <v>0</v>
      </c>
      <c r="R51" s="47"/>
      <c r="S51" s="47">
        <f>MIN(S5:S33)</f>
        <v>0</v>
      </c>
      <c r="T51" s="47"/>
      <c r="U51" s="47">
        <f t="shared" ref="U51:AL51" si="18">MIN(U5:U33)</f>
        <v>0</v>
      </c>
      <c r="V51" s="47">
        <f t="shared" si="18"/>
        <v>0</v>
      </c>
      <c r="W51" s="47">
        <f t="shared" si="18"/>
        <v>6</v>
      </c>
      <c r="X51" s="47">
        <f t="shared" si="18"/>
        <v>9</v>
      </c>
      <c r="Y51" s="47">
        <f t="shared" si="18"/>
        <v>19</v>
      </c>
      <c r="Z51" s="47">
        <f t="shared" si="18"/>
        <v>0</v>
      </c>
      <c r="AA51" s="47">
        <f t="shared" si="18"/>
        <v>8</v>
      </c>
      <c r="AB51" s="47">
        <f t="shared" si="18"/>
        <v>0</v>
      </c>
      <c r="AC51" s="47">
        <f t="shared" si="18"/>
        <v>0.3</v>
      </c>
      <c r="AD51" s="47">
        <f t="shared" si="18"/>
        <v>0</v>
      </c>
      <c r="AE51" s="47">
        <f t="shared" si="18"/>
        <v>15</v>
      </c>
      <c r="AF51" s="47">
        <f t="shared" si="18"/>
        <v>30</v>
      </c>
      <c r="AG51" s="47">
        <f t="shared" si="18"/>
        <v>0</v>
      </c>
      <c r="AH51" s="47">
        <f t="shared" si="18"/>
        <v>57</v>
      </c>
      <c r="AI51" s="47">
        <f t="shared" si="18"/>
        <v>0</v>
      </c>
      <c r="AJ51" s="47">
        <f t="shared" si="18"/>
        <v>0</v>
      </c>
      <c r="AK51" s="47">
        <f t="shared" si="18"/>
        <v>0</v>
      </c>
      <c r="AL51" s="47">
        <f t="shared" si="18"/>
        <v>0</v>
      </c>
      <c r="AM51" s="47"/>
      <c r="AN51" s="47"/>
      <c r="AO51" s="47"/>
      <c r="AP51" s="47"/>
      <c r="AQ51" s="47"/>
      <c r="AR51" s="47"/>
      <c r="AS51" s="47"/>
      <c r="AT51" s="47">
        <f>MIN(AT5:AT33)</f>
        <v>37</v>
      </c>
      <c r="AU51" s="47">
        <f>MIN(AU5:AU33)</f>
        <v>0</v>
      </c>
      <c r="AV51" s="47">
        <f>MIN(AV5:AV33)</f>
        <v>0</v>
      </c>
      <c r="AW51" s="47"/>
      <c r="AX51" s="47"/>
      <c r="AY51" s="47"/>
      <c r="AZ51" s="47"/>
      <c r="BA51" s="47">
        <f>MIN(BA5:BA33)</f>
        <v>0</v>
      </c>
      <c r="BB51" s="47"/>
      <c r="BC51" s="47"/>
      <c r="BD51" s="47">
        <f>MIN(BD5:BD33)</f>
        <v>0</v>
      </c>
      <c r="BE51" s="47"/>
      <c r="BF51" s="47"/>
      <c r="BG51" s="49">
        <f>MIN(BG5:BG33)</f>
        <v>0</v>
      </c>
      <c r="BH51" s="47">
        <f>MIN(BH5:BH33)</f>
        <v>0</v>
      </c>
      <c r="BI51" s="47">
        <f>MIN(BI5:BI33)</f>
        <v>0</v>
      </c>
      <c r="BJ51" s="47"/>
      <c r="BK51" s="47"/>
      <c r="BL51" s="47"/>
      <c r="BM51" s="47"/>
      <c r="BN51" s="47">
        <f>MIN(BN5:BN33)</f>
        <v>0</v>
      </c>
      <c r="BO51" s="47"/>
      <c r="BP51" s="47"/>
      <c r="BQ51" s="47">
        <f>MIN(BQ5:BQ33)</f>
        <v>0</v>
      </c>
      <c r="BR51" s="49">
        <f>MIN(BR5:BR33)</f>
        <v>0</v>
      </c>
      <c r="BS51" s="47">
        <f>MIN(BS5:BS33)</f>
        <v>0</v>
      </c>
      <c r="BT51" s="47">
        <f>MIN(BT5:BT33)</f>
        <v>0</v>
      </c>
      <c r="BU51" s="47">
        <f>MIN(BU5:BU33)</f>
        <v>0</v>
      </c>
      <c r="BV51" s="47"/>
      <c r="BW51" s="47"/>
      <c r="BX51" s="47"/>
      <c r="BY51" s="47"/>
      <c r="BZ51" s="47"/>
      <c r="CA51" s="47"/>
      <c r="CB51" s="47">
        <f>MIN(CB5:CB33)</f>
        <v>0</v>
      </c>
      <c r="CC51" s="49">
        <f>MIN(CC5:CC33)</f>
        <v>0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COUNTIF(N5:N33,"&gt;=55")</f>
        <v>23</v>
      </c>
      <c r="O52" s="50">
        <f>COUNTIF(O5:O33,"&gt;=55")</f>
        <v>19</v>
      </c>
      <c r="P52" s="50">
        <f>COUNTIF(P5:P33,"&gt;=55")</f>
        <v>23</v>
      </c>
      <c r="Q52" s="50">
        <f>COUNTIF(Q5:Q33,"&gt;=55")</f>
        <v>23</v>
      </c>
      <c r="R52" s="50"/>
      <c r="S52" s="50">
        <f>COUNTIF(S5:S33,"&gt;=55")</f>
        <v>22</v>
      </c>
      <c r="T52" s="50"/>
      <c r="U52" s="50">
        <f t="shared" ref="U52:AL52" si="19">COUNTIF(U5:U33,"&gt;=55")</f>
        <v>3</v>
      </c>
      <c r="V52" s="50">
        <f t="shared" si="19"/>
        <v>23</v>
      </c>
      <c r="W52" s="50">
        <f t="shared" si="19"/>
        <v>0</v>
      </c>
      <c r="X52" s="50">
        <f t="shared" si="19"/>
        <v>0</v>
      </c>
      <c r="Y52" s="50">
        <f t="shared" si="19"/>
        <v>8</v>
      </c>
      <c r="Z52" s="50">
        <f t="shared" si="19"/>
        <v>23</v>
      </c>
      <c r="AA52" s="50">
        <f t="shared" si="19"/>
        <v>0</v>
      </c>
      <c r="AB52" s="50">
        <f t="shared" si="19"/>
        <v>13</v>
      </c>
      <c r="AC52" s="50">
        <f t="shared" si="19"/>
        <v>0</v>
      </c>
      <c r="AD52" s="50">
        <f t="shared" si="19"/>
        <v>19</v>
      </c>
      <c r="AE52" s="50">
        <f t="shared" si="19"/>
        <v>0</v>
      </c>
      <c r="AF52" s="50">
        <f t="shared" si="19"/>
        <v>1</v>
      </c>
      <c r="AG52" s="50">
        <f t="shared" si="19"/>
        <v>0</v>
      </c>
      <c r="AH52" s="50">
        <f t="shared" si="19"/>
        <v>3</v>
      </c>
      <c r="AI52" s="50">
        <f t="shared" si="19"/>
        <v>19</v>
      </c>
      <c r="AJ52" s="50">
        <f t="shared" si="19"/>
        <v>22</v>
      </c>
      <c r="AK52" s="50">
        <f t="shared" si="19"/>
        <v>19</v>
      </c>
      <c r="AL52" s="50">
        <f t="shared" si="19"/>
        <v>16</v>
      </c>
      <c r="AM52" s="50"/>
      <c r="AN52" s="50"/>
      <c r="AO52" s="50"/>
      <c r="AP52" s="50"/>
      <c r="AQ52" s="50"/>
      <c r="AR52" s="50"/>
      <c r="AS52" s="50"/>
      <c r="AT52" s="47">
        <f>COUNTIF(AT5:AT33,"&gt;=55")</f>
        <v>23</v>
      </c>
      <c r="AU52" s="50">
        <f>COUNTIF(AU5:AU33,"&gt;=55")</f>
        <v>21</v>
      </c>
      <c r="AV52" s="50">
        <f>COUNTIF(AV5:AV33,"&gt;=55")</f>
        <v>15</v>
      </c>
      <c r="AW52" s="50"/>
      <c r="AX52" s="50"/>
      <c r="AY52" s="50"/>
      <c r="AZ52" s="50"/>
      <c r="BA52" s="50">
        <f>COUNTIF(BA5:BA33,"&gt;=55")</f>
        <v>16</v>
      </c>
      <c r="BB52" s="50"/>
      <c r="BC52" s="50"/>
      <c r="BD52" s="50">
        <f>COUNTIF(BD5:BD33,"&gt;=55")</f>
        <v>22</v>
      </c>
      <c r="BE52" s="50"/>
      <c r="BF52" s="50"/>
      <c r="BG52" s="49">
        <f>COUNTIF(BG5:BG33,"&gt;=55")</f>
        <v>19</v>
      </c>
      <c r="BH52" s="50">
        <f>COUNTIF(BH5:BH33,"&gt;=55")</f>
        <v>22</v>
      </c>
      <c r="BI52" s="50">
        <f>COUNTIF(BI5:BI33,"&gt;=55")</f>
        <v>26</v>
      </c>
      <c r="BJ52" s="50"/>
      <c r="BK52" s="50"/>
      <c r="BL52" s="50"/>
      <c r="BM52" s="50"/>
      <c r="BN52" s="50">
        <f>COUNTIF(BN5:BN33,"&gt;=55")</f>
        <v>19</v>
      </c>
      <c r="BO52" s="50"/>
      <c r="BP52" s="50"/>
      <c r="BQ52" s="50">
        <f>COUNTIF(BQ5:BQ33,"&gt;=55")</f>
        <v>19</v>
      </c>
      <c r="BR52" s="49">
        <f>COUNTIF(BR5:BR33,"&gt;=55")</f>
        <v>22</v>
      </c>
      <c r="BS52" s="50">
        <f>COUNTIF(BS5:BS33,"&gt;=55")</f>
        <v>20</v>
      </c>
      <c r="BT52" s="50">
        <f>COUNTIF(BT5:BT33,"&gt;=55")</f>
        <v>22</v>
      </c>
      <c r="BU52" s="50">
        <f>COUNTIF(BU5:BU33,"&gt;=55")</f>
        <v>18</v>
      </c>
      <c r="BV52" s="50"/>
      <c r="BW52" s="50"/>
      <c r="BX52" s="50"/>
      <c r="BY52" s="50"/>
      <c r="BZ52" s="50"/>
      <c r="CA52" s="50"/>
      <c r="CB52" s="50">
        <f>COUNTIF(CB5:CB33,"&gt;=55")</f>
        <v>0</v>
      </c>
      <c r="CC52" s="49">
        <f>COUNTIF(CC5:CC33,"&gt;=55")</f>
        <v>19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6</v>
      </c>
      <c r="O53" s="50">
        <f>+$J$54-O52</f>
        <v>10</v>
      </c>
      <c r="P53" s="50">
        <f>+$J$54-P52</f>
        <v>6</v>
      </c>
      <c r="Q53" s="50">
        <f>+$J$54-Q52</f>
        <v>6</v>
      </c>
      <c r="R53" s="50"/>
      <c r="S53" s="50">
        <f>+$J$54-S52</f>
        <v>7</v>
      </c>
      <c r="T53" s="50"/>
      <c r="U53" s="50">
        <f t="shared" ref="U53:AL53" si="20">+$J$54-U52</f>
        <v>26</v>
      </c>
      <c r="V53" s="50">
        <f t="shared" si="20"/>
        <v>6</v>
      </c>
      <c r="W53" s="50">
        <f t="shared" si="20"/>
        <v>29</v>
      </c>
      <c r="X53" s="50">
        <f t="shared" si="20"/>
        <v>29</v>
      </c>
      <c r="Y53" s="50">
        <f t="shared" si="20"/>
        <v>21</v>
      </c>
      <c r="Z53" s="50">
        <f t="shared" si="20"/>
        <v>6</v>
      </c>
      <c r="AA53" s="50">
        <f t="shared" si="20"/>
        <v>29</v>
      </c>
      <c r="AB53" s="50">
        <f t="shared" si="20"/>
        <v>16</v>
      </c>
      <c r="AC53" s="50">
        <f t="shared" si="20"/>
        <v>29</v>
      </c>
      <c r="AD53" s="50">
        <f t="shared" si="20"/>
        <v>10</v>
      </c>
      <c r="AE53" s="50">
        <f t="shared" si="20"/>
        <v>29</v>
      </c>
      <c r="AF53" s="50">
        <f t="shared" si="20"/>
        <v>28</v>
      </c>
      <c r="AG53" s="50">
        <f t="shared" si="20"/>
        <v>29</v>
      </c>
      <c r="AH53" s="50">
        <f t="shared" si="20"/>
        <v>26</v>
      </c>
      <c r="AI53" s="50">
        <f t="shared" si="20"/>
        <v>10</v>
      </c>
      <c r="AJ53" s="50">
        <f t="shared" si="20"/>
        <v>7</v>
      </c>
      <c r="AK53" s="50">
        <f t="shared" si="20"/>
        <v>10</v>
      </c>
      <c r="AL53" s="50">
        <f t="shared" si="20"/>
        <v>13</v>
      </c>
      <c r="AM53" s="50"/>
      <c r="AN53" s="50"/>
      <c r="AO53" s="50"/>
      <c r="AP53" s="50"/>
      <c r="AQ53" s="50"/>
      <c r="AR53" s="50"/>
      <c r="AS53" s="50"/>
      <c r="AT53" s="47">
        <f>+$J$54-AT52</f>
        <v>6</v>
      </c>
      <c r="AU53" s="50">
        <f>+$J$54-AU52</f>
        <v>8</v>
      </c>
      <c r="AV53" s="50">
        <f>+$J$54-AV52</f>
        <v>14</v>
      </c>
      <c r="AW53" s="50"/>
      <c r="AX53" s="50"/>
      <c r="AY53" s="50"/>
      <c r="AZ53" s="50"/>
      <c r="BA53" s="50">
        <f>+$J$54-BA52</f>
        <v>13</v>
      </c>
      <c r="BB53" s="50"/>
      <c r="BC53" s="50"/>
      <c r="BD53" s="50">
        <f>+$J$54-BD52</f>
        <v>7</v>
      </c>
      <c r="BE53" s="50"/>
      <c r="BF53" s="50"/>
      <c r="BG53" s="49">
        <f>+$J$54-BG52</f>
        <v>10</v>
      </c>
      <c r="BH53" s="50">
        <f>+$J$54-BH52</f>
        <v>7</v>
      </c>
      <c r="BI53" s="50">
        <f>+$J$54-BI52</f>
        <v>3</v>
      </c>
      <c r="BJ53" s="50"/>
      <c r="BK53" s="50"/>
      <c r="BL53" s="50"/>
      <c r="BM53" s="50"/>
      <c r="BN53" s="50">
        <f>+$J$54-BN52</f>
        <v>10</v>
      </c>
      <c r="BO53" s="50"/>
      <c r="BP53" s="50"/>
      <c r="BQ53" s="50">
        <f>+$J$54-BQ52</f>
        <v>10</v>
      </c>
      <c r="BR53" s="49">
        <f>+$J$54-BR52</f>
        <v>7</v>
      </c>
      <c r="BS53" s="50">
        <f>+$J$54-BS52</f>
        <v>9</v>
      </c>
      <c r="BT53" s="50">
        <f>+$J$54-BT52</f>
        <v>7</v>
      </c>
      <c r="BU53" s="50">
        <f>+$J$54-BU52</f>
        <v>11</v>
      </c>
      <c r="BV53" s="50"/>
      <c r="BW53" s="50"/>
      <c r="BX53" s="50"/>
      <c r="BY53" s="50"/>
      <c r="BZ53" s="50"/>
      <c r="CA53" s="50"/>
      <c r="CB53" s="50">
        <f>+$J$54-CB52</f>
        <v>29</v>
      </c>
      <c r="CC53" s="49">
        <f>+$J$54-CC52</f>
        <v>10</v>
      </c>
    </row>
    <row r="54" spans="1:81" ht="15.75" customHeight="1" x14ac:dyDescent="0.15">
      <c r="I54" s="4" t="s">
        <v>44</v>
      </c>
      <c r="J54" s="4">
        <f>COUNTA(J5:J33)</f>
        <v>29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34:Y49 Z5:Z49 AA34:AC49 AD5:AD49 AE34:AG49 AH5:AH49 AI34:AS49 AT5:BG49 BH34:BQ49 BR5:CC49">
    <cfRule type="cellIs" dxfId="17" priority="1" operator="lessThan">
      <formula>54.5</formula>
    </cfRule>
  </conditionalFormatting>
  <conditionalFormatting sqref="Z5:Z33 AD5:AD33 AH5:BQ33 BS5:CB33">
    <cfRule type="containsText" dxfId="16" priority="2" operator="containsText" text="A">
      <formula>NOT(ISERROR(SEARCH(("A"),(Z5))))</formula>
    </cfRule>
  </conditionalFormatting>
  <conditionalFormatting sqref="BG50:BG53 BR50:CC53">
    <cfRule type="cellIs" dxfId="15" priority="3" operator="lessThan">
      <formula>54.5</formula>
    </cfRule>
  </conditionalFormatting>
  <conditionalFormatting sqref="BG51 BR51:CC51">
    <cfRule type="cellIs" dxfId="14" priority="4" operator="lessThan">
      <formula>54.5</formula>
    </cfRule>
  </conditionalFormatting>
  <conditionalFormatting sqref="BG52 BR52:CC52">
    <cfRule type="cellIs" dxfId="13" priority="5" operator="lessThan">
      <formula>54.5</formula>
    </cfRule>
  </conditionalFormatting>
  <conditionalFormatting sqref="BG53 BR53:CC53">
    <cfRule type="cellIs" dxfId="12" priority="6" operator="lessThan">
      <formula>54.5</formula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hidden="1" customWidth="1"/>
    <col min="12" max="12" width="17.5" style="146" hidden="1" customWidth="1"/>
    <col min="13" max="13" width="34.1640625" style="146" hidden="1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1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2">
      <c r="A2" s="5"/>
      <c r="B2" s="5"/>
      <c r="C2" s="5"/>
      <c r="D2" s="52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40</v>
      </c>
      <c r="AF2" s="7">
        <v>60</v>
      </c>
      <c r="AG2" s="7">
        <v>100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1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0.4</v>
      </c>
      <c r="AF3" s="16">
        <f>AF2/100</f>
        <v>0.6</v>
      </c>
      <c r="AG3" s="16">
        <f>AG2/100</f>
        <v>1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53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116" t="s">
        <v>11</v>
      </c>
      <c r="AA4" s="6" t="s">
        <v>20</v>
      </c>
      <c r="AB4" s="6" t="s">
        <v>21</v>
      </c>
      <c r="AC4" s="6" t="s">
        <v>49</v>
      </c>
      <c r="AD4" s="116" t="s">
        <v>12</v>
      </c>
      <c r="AE4" s="6" t="s">
        <v>20</v>
      </c>
      <c r="AF4" s="6" t="s">
        <v>21</v>
      </c>
      <c r="AG4" s="6" t="s">
        <v>49</v>
      </c>
      <c r="AH4" s="117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54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>
        <v>384</v>
      </c>
      <c r="N5" s="33">
        <f t="shared" ref="N5:N44" si="0">Z5</f>
        <v>20</v>
      </c>
      <c r="O5" s="33">
        <f t="shared" ref="O5:O44" si="1">AD5</f>
        <v>0</v>
      </c>
      <c r="P5" s="33">
        <f t="shared" ref="P5:P18" si="2">IF(AH5="",0.5*N5+0.5*O5,(SUM(N5,O5,AH5)-MIN(N5,O5))/2)</f>
        <v>10</v>
      </c>
      <c r="Q5" s="33">
        <f t="shared" ref="Q5:Q44" si="3">AT5</f>
        <v>40</v>
      </c>
      <c r="R5" s="33">
        <f t="shared" ref="R5:R44" si="4">BG5</f>
        <v>60</v>
      </c>
      <c r="S5" s="33">
        <f t="shared" ref="S5:S44" si="5">BR5</f>
        <v>7</v>
      </c>
      <c r="T5" s="33">
        <f t="shared" ref="T5:T44" si="6">CC5</f>
        <v>0</v>
      </c>
      <c r="U5" s="34">
        <f t="shared" ref="U5:U44" si="7">AH5</f>
        <v>0</v>
      </c>
      <c r="V5" s="35">
        <f t="shared" ref="V5:V44" si="8">IF(P5&gt;=55,P5*0.5+0.2*Q5+0.05*R5+0.2*S5+0.05*T5,P5)</f>
        <v>10</v>
      </c>
      <c r="W5" s="118">
        <v>18</v>
      </c>
      <c r="X5" s="119">
        <v>2</v>
      </c>
      <c r="Y5" s="120"/>
      <c r="Z5" s="121">
        <f t="shared" ref="Z5:Z44" si="9">SUM(W5:Y5)</f>
        <v>20</v>
      </c>
      <c r="AA5" s="122"/>
      <c r="AB5" s="123"/>
      <c r="AC5" s="124"/>
      <c r="AD5" s="125"/>
      <c r="AE5" s="126"/>
      <c r="AF5" s="36"/>
      <c r="AG5" s="127"/>
      <c r="AH5" s="128"/>
      <c r="AI5" s="129">
        <v>0</v>
      </c>
      <c r="AJ5" s="55">
        <v>40</v>
      </c>
      <c r="AK5" s="55">
        <v>0</v>
      </c>
      <c r="AL5" s="55">
        <v>100</v>
      </c>
      <c r="AM5" s="56">
        <v>0</v>
      </c>
      <c r="AN5" s="55">
        <v>20</v>
      </c>
      <c r="AO5" s="55">
        <v>100</v>
      </c>
      <c r="AP5" s="55">
        <v>100</v>
      </c>
      <c r="AQ5" s="56">
        <v>0</v>
      </c>
      <c r="AR5" s="38"/>
      <c r="AS5" s="38"/>
      <c r="AT5" s="37">
        <f t="shared" ref="AT5:AT44" si="10">AVERAGE(AI5:AR5)</f>
        <v>40</v>
      </c>
      <c r="AU5" s="38">
        <v>0</v>
      </c>
      <c r="AV5" s="38">
        <v>0</v>
      </c>
      <c r="AW5" s="38">
        <v>100</v>
      </c>
      <c r="AX5" s="38">
        <v>0</v>
      </c>
      <c r="AY5" s="38">
        <v>0</v>
      </c>
      <c r="AZ5" s="38">
        <v>100</v>
      </c>
      <c r="BA5" s="38">
        <v>100</v>
      </c>
      <c r="BB5" s="38">
        <v>100</v>
      </c>
      <c r="BC5" s="38">
        <v>100</v>
      </c>
      <c r="BD5" s="38">
        <v>100</v>
      </c>
      <c r="BE5" s="38"/>
      <c r="BF5" s="38"/>
      <c r="BG5" s="37">
        <f t="shared" ref="BG5:BG44" si="11">AVERAGE(AU5:BF5)</f>
        <v>60</v>
      </c>
      <c r="BH5" s="40">
        <v>70</v>
      </c>
      <c r="BI5" s="41">
        <v>0</v>
      </c>
      <c r="BJ5" s="41">
        <v>0</v>
      </c>
      <c r="BK5" s="41">
        <v>0</v>
      </c>
      <c r="BL5" s="41">
        <v>0</v>
      </c>
      <c r="BM5" s="41">
        <v>0</v>
      </c>
      <c r="BN5" s="41">
        <v>0</v>
      </c>
      <c r="BO5" s="41">
        <v>0</v>
      </c>
      <c r="BP5" s="41">
        <v>0</v>
      </c>
      <c r="BQ5" s="41">
        <v>0</v>
      </c>
      <c r="BR5" s="37">
        <f t="shared" ref="BR5:BR44" si="12">AVERAGE(BH5:BQ5)</f>
        <v>7</v>
      </c>
      <c r="BS5" s="42">
        <v>0</v>
      </c>
      <c r="BT5" s="42">
        <v>0</v>
      </c>
      <c r="BU5" s="42">
        <v>0</v>
      </c>
      <c r="BV5" s="38">
        <v>0</v>
      </c>
      <c r="BW5" s="38">
        <v>0</v>
      </c>
      <c r="BX5" s="38">
        <v>0</v>
      </c>
      <c r="BY5" s="38">
        <v>0</v>
      </c>
      <c r="BZ5" s="38">
        <v>0</v>
      </c>
      <c r="CA5" s="38"/>
      <c r="CB5" s="38"/>
      <c r="CC5" s="37">
        <f t="shared" ref="CC5:CC44" si="13">AVERAGE(BS5:CB5)</f>
        <v>0</v>
      </c>
    </row>
    <row r="6" spans="1:81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>
        <v>368</v>
      </c>
      <c r="N6" s="33">
        <f t="shared" si="0"/>
        <v>44</v>
      </c>
      <c r="O6" s="33">
        <f t="shared" si="1"/>
        <v>35</v>
      </c>
      <c r="P6" s="33">
        <f t="shared" si="2"/>
        <v>52</v>
      </c>
      <c r="Q6" s="33">
        <f t="shared" si="3"/>
        <v>48</v>
      </c>
      <c r="R6" s="33">
        <f t="shared" si="4"/>
        <v>80</v>
      </c>
      <c r="S6" s="33">
        <f t="shared" si="5"/>
        <v>44</v>
      </c>
      <c r="T6" s="33">
        <f t="shared" si="6"/>
        <v>75</v>
      </c>
      <c r="U6" s="34">
        <f t="shared" si="7"/>
        <v>60</v>
      </c>
      <c r="V6" s="35">
        <f t="shared" si="8"/>
        <v>52</v>
      </c>
      <c r="W6" s="119">
        <v>16</v>
      </c>
      <c r="X6" s="119">
        <v>11</v>
      </c>
      <c r="Y6" s="120">
        <v>17</v>
      </c>
      <c r="Z6" s="130">
        <f t="shared" si="9"/>
        <v>44</v>
      </c>
      <c r="AA6" s="131">
        <v>20</v>
      </c>
      <c r="AB6" s="132">
        <v>15</v>
      </c>
      <c r="AC6" s="133">
        <v>1</v>
      </c>
      <c r="AD6" s="134">
        <f t="shared" ref="AD6:AD44" si="14">AA6+AB6*AC6</f>
        <v>35</v>
      </c>
      <c r="AE6" s="126">
        <v>35</v>
      </c>
      <c r="AF6" s="36">
        <v>25</v>
      </c>
      <c r="AG6" s="127">
        <v>1</v>
      </c>
      <c r="AH6" s="135">
        <f>(AE6+AF6)*AG6</f>
        <v>60</v>
      </c>
      <c r="AI6" s="136">
        <v>75</v>
      </c>
      <c r="AJ6" s="55">
        <v>90</v>
      </c>
      <c r="AK6" s="55">
        <v>0</v>
      </c>
      <c r="AL6" s="55">
        <v>67</v>
      </c>
      <c r="AM6" s="55">
        <v>50</v>
      </c>
      <c r="AN6" s="55">
        <v>50</v>
      </c>
      <c r="AO6" s="55">
        <v>0</v>
      </c>
      <c r="AP6" s="55">
        <v>100</v>
      </c>
      <c r="AQ6" s="55">
        <v>0</v>
      </c>
      <c r="AR6" s="38"/>
      <c r="AS6" s="38"/>
      <c r="AT6" s="37">
        <f t="shared" si="10"/>
        <v>48</v>
      </c>
      <c r="AU6" s="38">
        <v>100</v>
      </c>
      <c r="AV6" s="38">
        <v>0</v>
      </c>
      <c r="AW6" s="38">
        <v>100</v>
      </c>
      <c r="AX6" s="38">
        <v>0</v>
      </c>
      <c r="AY6" s="38">
        <v>100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/>
      <c r="BG6" s="37">
        <f t="shared" si="11"/>
        <v>80</v>
      </c>
      <c r="BH6" s="41">
        <v>100</v>
      </c>
      <c r="BI6" s="41">
        <v>75</v>
      </c>
      <c r="BJ6" s="41">
        <v>80</v>
      </c>
      <c r="BK6" s="41">
        <v>55</v>
      </c>
      <c r="BL6" s="41">
        <v>40</v>
      </c>
      <c r="BM6" s="41">
        <v>0</v>
      </c>
      <c r="BN6" s="41">
        <v>60</v>
      </c>
      <c r="BO6" s="41">
        <v>0</v>
      </c>
      <c r="BP6" s="41">
        <v>30</v>
      </c>
      <c r="BQ6" s="41">
        <v>0</v>
      </c>
      <c r="BR6" s="37">
        <f t="shared" si="12"/>
        <v>44</v>
      </c>
      <c r="BS6" s="42">
        <v>100</v>
      </c>
      <c r="BT6" s="42">
        <v>100</v>
      </c>
      <c r="BU6" s="42">
        <v>0</v>
      </c>
      <c r="BV6" s="38">
        <v>100</v>
      </c>
      <c r="BW6" s="38">
        <v>0</v>
      </c>
      <c r="BX6" s="38">
        <v>100</v>
      </c>
      <c r="BY6" s="38">
        <v>100</v>
      </c>
      <c r="BZ6" s="38">
        <v>100</v>
      </c>
      <c r="CA6" s="38"/>
      <c r="CB6" s="38"/>
      <c r="CC6" s="37">
        <f t="shared" si="13"/>
        <v>75</v>
      </c>
    </row>
    <row r="7" spans="1:81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1</v>
      </c>
      <c r="L7" s="44" t="s">
        <v>9</v>
      </c>
      <c r="M7" s="44">
        <v>373</v>
      </c>
      <c r="N7" s="33">
        <f t="shared" si="0"/>
        <v>78</v>
      </c>
      <c r="O7" s="33">
        <f t="shared" si="1"/>
        <v>68</v>
      </c>
      <c r="P7" s="33">
        <f t="shared" si="2"/>
        <v>73</v>
      </c>
      <c r="Q7" s="33">
        <f t="shared" si="3"/>
        <v>61.3</v>
      </c>
      <c r="R7" s="33">
        <f t="shared" si="4"/>
        <v>50</v>
      </c>
      <c r="S7" s="33">
        <f t="shared" si="5"/>
        <v>54.5</v>
      </c>
      <c r="T7" s="33">
        <f t="shared" si="6"/>
        <v>22.25</v>
      </c>
      <c r="U7" s="34">
        <f t="shared" si="7"/>
        <v>0</v>
      </c>
      <c r="V7" s="35">
        <f t="shared" si="8"/>
        <v>63.272499999999994</v>
      </c>
      <c r="W7" s="119">
        <v>20</v>
      </c>
      <c r="X7" s="119">
        <v>20</v>
      </c>
      <c r="Y7" s="120">
        <v>38</v>
      </c>
      <c r="Z7" s="130">
        <f t="shared" si="9"/>
        <v>78</v>
      </c>
      <c r="AA7" s="131">
        <v>23</v>
      </c>
      <c r="AB7" s="132">
        <v>45</v>
      </c>
      <c r="AC7" s="133">
        <v>1</v>
      </c>
      <c r="AD7" s="134">
        <f t="shared" si="14"/>
        <v>68</v>
      </c>
      <c r="AE7" s="126"/>
      <c r="AF7" s="36"/>
      <c r="AG7" s="127"/>
      <c r="AH7" s="135"/>
      <c r="AI7" s="136">
        <v>100</v>
      </c>
      <c r="AJ7" s="55">
        <v>90</v>
      </c>
      <c r="AK7" s="55">
        <v>100</v>
      </c>
      <c r="AL7" s="55">
        <v>100</v>
      </c>
      <c r="AM7" s="55">
        <v>90</v>
      </c>
      <c r="AN7" s="55">
        <v>33</v>
      </c>
      <c r="AO7" s="55">
        <v>0</v>
      </c>
      <c r="AP7" s="56">
        <v>0</v>
      </c>
      <c r="AQ7" s="55">
        <v>0</v>
      </c>
      <c r="AR7" s="38">
        <v>100</v>
      </c>
      <c r="AS7" s="38"/>
      <c r="AT7" s="37">
        <f t="shared" si="10"/>
        <v>61.3</v>
      </c>
      <c r="AU7" s="38">
        <v>100</v>
      </c>
      <c r="AV7" s="38">
        <v>100</v>
      </c>
      <c r="AW7" s="38">
        <v>100</v>
      </c>
      <c r="AX7" s="38">
        <v>0</v>
      </c>
      <c r="AY7" s="38">
        <v>100</v>
      </c>
      <c r="AZ7" s="38">
        <v>0</v>
      </c>
      <c r="BA7" s="38">
        <v>100</v>
      </c>
      <c r="BB7" s="38">
        <v>0</v>
      </c>
      <c r="BC7" s="38">
        <v>0</v>
      </c>
      <c r="BD7" s="38">
        <v>0</v>
      </c>
      <c r="BE7" s="38"/>
      <c r="BF7" s="38"/>
      <c r="BG7" s="37">
        <f t="shared" si="11"/>
        <v>50</v>
      </c>
      <c r="BH7" s="41">
        <v>100</v>
      </c>
      <c r="BI7" s="41">
        <v>95</v>
      </c>
      <c r="BJ7" s="41">
        <v>90</v>
      </c>
      <c r="BK7" s="41">
        <v>100</v>
      </c>
      <c r="BL7" s="41">
        <v>40</v>
      </c>
      <c r="BM7" s="41">
        <v>20</v>
      </c>
      <c r="BN7" s="41">
        <v>50</v>
      </c>
      <c r="BO7" s="41">
        <v>0</v>
      </c>
      <c r="BP7" s="41">
        <v>0</v>
      </c>
      <c r="BQ7" s="41">
        <v>50</v>
      </c>
      <c r="BR7" s="37">
        <f t="shared" si="12"/>
        <v>54.5</v>
      </c>
      <c r="BS7" s="42">
        <v>100</v>
      </c>
      <c r="BT7" s="42">
        <v>78</v>
      </c>
      <c r="BU7" s="42">
        <v>0</v>
      </c>
      <c r="BV7" s="38">
        <v>0</v>
      </c>
      <c r="BW7" s="38">
        <v>0</v>
      </c>
      <c r="BX7" s="38">
        <v>0</v>
      </c>
      <c r="BY7" s="38">
        <v>0</v>
      </c>
      <c r="BZ7" s="38">
        <v>0</v>
      </c>
      <c r="CA7" s="38"/>
      <c r="CB7" s="38"/>
      <c r="CC7" s="37">
        <f t="shared" si="13"/>
        <v>22.25</v>
      </c>
    </row>
    <row r="8" spans="1:81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>
        <v>399</v>
      </c>
      <c r="N8" s="33">
        <f t="shared" si="0"/>
        <v>97</v>
      </c>
      <c r="O8" s="33">
        <f t="shared" si="1"/>
        <v>65</v>
      </c>
      <c r="P8" s="33">
        <f t="shared" si="2"/>
        <v>81</v>
      </c>
      <c r="Q8" s="33">
        <f t="shared" si="3"/>
        <v>90</v>
      </c>
      <c r="R8" s="33">
        <f t="shared" si="4"/>
        <v>90</v>
      </c>
      <c r="S8" s="33">
        <f t="shared" si="5"/>
        <v>84</v>
      </c>
      <c r="T8" s="33">
        <f t="shared" si="6"/>
        <v>87.5</v>
      </c>
      <c r="U8" s="34">
        <f t="shared" si="7"/>
        <v>0</v>
      </c>
      <c r="V8" s="35">
        <f t="shared" si="8"/>
        <v>84.174999999999997</v>
      </c>
      <c r="W8" s="119">
        <v>20</v>
      </c>
      <c r="X8" s="119">
        <v>20</v>
      </c>
      <c r="Y8" s="120">
        <v>57</v>
      </c>
      <c r="Z8" s="130">
        <f t="shared" si="9"/>
        <v>97</v>
      </c>
      <c r="AA8" s="131">
        <v>30</v>
      </c>
      <c r="AB8" s="132">
        <v>35</v>
      </c>
      <c r="AC8" s="133">
        <v>1</v>
      </c>
      <c r="AD8" s="134">
        <f t="shared" si="14"/>
        <v>65</v>
      </c>
      <c r="AE8" s="126"/>
      <c r="AF8" s="36"/>
      <c r="AG8" s="127"/>
      <c r="AH8" s="135"/>
      <c r="AI8" s="136">
        <v>100</v>
      </c>
      <c r="AJ8" s="55">
        <v>100</v>
      </c>
      <c r="AK8" s="55">
        <v>100</v>
      </c>
      <c r="AL8" s="55">
        <v>100</v>
      </c>
      <c r="AM8" s="55">
        <v>80</v>
      </c>
      <c r="AN8" s="55">
        <v>20</v>
      </c>
      <c r="AO8" s="55">
        <v>100</v>
      </c>
      <c r="AP8" s="55">
        <v>100</v>
      </c>
      <c r="AQ8" s="55">
        <v>100</v>
      </c>
      <c r="AR8" s="38">
        <v>100</v>
      </c>
      <c r="AS8" s="38"/>
      <c r="AT8" s="37">
        <f t="shared" si="10"/>
        <v>90</v>
      </c>
      <c r="AU8" s="38">
        <v>100</v>
      </c>
      <c r="AV8" s="38">
        <v>0</v>
      </c>
      <c r="AW8" s="38">
        <v>100</v>
      </c>
      <c r="AX8" s="38">
        <v>100</v>
      </c>
      <c r="AY8" s="38">
        <v>100</v>
      </c>
      <c r="AZ8" s="38">
        <v>100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8"/>
      <c r="BG8" s="37">
        <f t="shared" si="11"/>
        <v>90</v>
      </c>
      <c r="BH8" s="41">
        <v>100</v>
      </c>
      <c r="BI8" s="41">
        <v>0</v>
      </c>
      <c r="BJ8" s="41">
        <v>100</v>
      </c>
      <c r="BK8" s="41">
        <v>90</v>
      </c>
      <c r="BL8" s="41">
        <v>85</v>
      </c>
      <c r="BM8" s="41">
        <v>80</v>
      </c>
      <c r="BN8" s="41">
        <v>100</v>
      </c>
      <c r="BO8" s="41">
        <v>90</v>
      </c>
      <c r="BP8" s="41">
        <v>100</v>
      </c>
      <c r="BQ8" s="41">
        <v>95</v>
      </c>
      <c r="BR8" s="37">
        <f t="shared" si="12"/>
        <v>84</v>
      </c>
      <c r="BS8" s="42">
        <v>100</v>
      </c>
      <c r="BT8" s="42">
        <v>100</v>
      </c>
      <c r="BU8" s="42">
        <v>100</v>
      </c>
      <c r="BV8" s="38">
        <v>100</v>
      </c>
      <c r="BW8" s="38">
        <v>100</v>
      </c>
      <c r="BX8" s="38">
        <v>0</v>
      </c>
      <c r="BY8" s="38">
        <v>100</v>
      </c>
      <c r="BZ8" s="38">
        <v>100</v>
      </c>
      <c r="CA8" s="38"/>
      <c r="CB8" s="38"/>
      <c r="CC8" s="37">
        <f t="shared" si="13"/>
        <v>87.5</v>
      </c>
    </row>
    <row r="9" spans="1:81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1</v>
      </c>
      <c r="L9" s="44" t="s">
        <v>9</v>
      </c>
      <c r="M9" s="44">
        <v>358</v>
      </c>
      <c r="N9" s="33">
        <f t="shared" si="0"/>
        <v>98</v>
      </c>
      <c r="O9" s="33">
        <f t="shared" si="1"/>
        <v>100</v>
      </c>
      <c r="P9" s="33">
        <f t="shared" si="2"/>
        <v>99</v>
      </c>
      <c r="Q9" s="33">
        <f t="shared" si="3"/>
        <v>72.8</v>
      </c>
      <c r="R9" s="33">
        <f t="shared" si="4"/>
        <v>80</v>
      </c>
      <c r="S9" s="33">
        <f t="shared" si="5"/>
        <v>72</v>
      </c>
      <c r="T9" s="33">
        <f t="shared" si="6"/>
        <v>0</v>
      </c>
      <c r="U9" s="34">
        <f t="shared" si="7"/>
        <v>0</v>
      </c>
      <c r="V9" s="35">
        <f t="shared" si="8"/>
        <v>82.460000000000008</v>
      </c>
      <c r="W9" s="119">
        <v>18</v>
      </c>
      <c r="X9" s="119">
        <v>20</v>
      </c>
      <c r="Y9" s="120">
        <v>60</v>
      </c>
      <c r="Z9" s="130">
        <f t="shared" si="9"/>
        <v>98</v>
      </c>
      <c r="AA9" s="131">
        <v>30</v>
      </c>
      <c r="AB9" s="132">
        <v>70</v>
      </c>
      <c r="AC9" s="133">
        <v>1</v>
      </c>
      <c r="AD9" s="134">
        <f t="shared" si="14"/>
        <v>100</v>
      </c>
      <c r="AE9" s="126"/>
      <c r="AF9" s="36"/>
      <c r="AG9" s="127"/>
      <c r="AH9" s="135"/>
      <c r="AI9" s="136">
        <v>88</v>
      </c>
      <c r="AJ9" s="55">
        <v>0</v>
      </c>
      <c r="AK9" s="55">
        <v>100</v>
      </c>
      <c r="AL9" s="55">
        <v>100</v>
      </c>
      <c r="AM9" s="55">
        <v>90</v>
      </c>
      <c r="AN9" s="55">
        <v>50</v>
      </c>
      <c r="AO9" s="55">
        <v>100</v>
      </c>
      <c r="AP9" s="55">
        <v>100</v>
      </c>
      <c r="AQ9" s="55">
        <v>0</v>
      </c>
      <c r="AR9" s="38">
        <v>100</v>
      </c>
      <c r="AS9" s="38"/>
      <c r="AT9" s="37">
        <f t="shared" si="10"/>
        <v>72.8</v>
      </c>
      <c r="AU9" s="38">
        <v>100</v>
      </c>
      <c r="AV9" s="38">
        <v>100</v>
      </c>
      <c r="AW9" s="38">
        <v>100</v>
      </c>
      <c r="AX9" s="38">
        <v>100</v>
      </c>
      <c r="AY9" s="38">
        <v>100</v>
      </c>
      <c r="AZ9" s="38">
        <v>100</v>
      </c>
      <c r="BA9" s="38">
        <v>0</v>
      </c>
      <c r="BB9" s="38">
        <v>0</v>
      </c>
      <c r="BC9" s="38">
        <v>100</v>
      </c>
      <c r="BD9" s="38">
        <v>100</v>
      </c>
      <c r="BE9" s="38"/>
      <c r="BF9" s="38"/>
      <c r="BG9" s="37">
        <f t="shared" si="11"/>
        <v>80</v>
      </c>
      <c r="BH9" s="41">
        <v>60</v>
      </c>
      <c r="BI9" s="41">
        <v>95</v>
      </c>
      <c r="BJ9" s="41">
        <v>100</v>
      </c>
      <c r="BK9" s="41">
        <v>95</v>
      </c>
      <c r="BL9" s="41">
        <v>70</v>
      </c>
      <c r="BM9" s="41">
        <v>100</v>
      </c>
      <c r="BN9" s="41">
        <v>100</v>
      </c>
      <c r="BO9" s="41">
        <v>0</v>
      </c>
      <c r="BP9" s="41">
        <v>100</v>
      </c>
      <c r="BQ9" s="41">
        <v>0</v>
      </c>
      <c r="BR9" s="37">
        <f t="shared" si="12"/>
        <v>72</v>
      </c>
      <c r="BS9" s="42">
        <v>0</v>
      </c>
      <c r="BT9" s="42">
        <v>0</v>
      </c>
      <c r="BU9" s="42">
        <v>0</v>
      </c>
      <c r="BV9" s="38">
        <v>0</v>
      </c>
      <c r="BW9" s="38">
        <v>0</v>
      </c>
      <c r="BX9" s="38">
        <v>0</v>
      </c>
      <c r="BY9" s="38">
        <v>0</v>
      </c>
      <c r="BZ9" s="38">
        <v>0</v>
      </c>
      <c r="CA9" s="38"/>
      <c r="CB9" s="38"/>
      <c r="CC9" s="37">
        <f t="shared" si="13"/>
        <v>0</v>
      </c>
    </row>
    <row r="10" spans="1:81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2</v>
      </c>
      <c r="L10" s="44" t="s">
        <v>9</v>
      </c>
      <c r="M10" s="44">
        <v>444</v>
      </c>
      <c r="N10" s="33">
        <f t="shared" si="0"/>
        <v>39</v>
      </c>
      <c r="O10" s="33">
        <f t="shared" si="1"/>
        <v>0</v>
      </c>
      <c r="P10" s="33">
        <f t="shared" si="2"/>
        <v>19.5</v>
      </c>
      <c r="Q10" s="33">
        <f t="shared" si="3"/>
        <v>61.888888888888886</v>
      </c>
      <c r="R10" s="33">
        <f t="shared" si="4"/>
        <v>60</v>
      </c>
      <c r="S10" s="33">
        <f t="shared" si="5"/>
        <v>18.5</v>
      </c>
      <c r="T10" s="33">
        <f t="shared" si="6"/>
        <v>62.5</v>
      </c>
      <c r="U10" s="34">
        <f t="shared" si="7"/>
        <v>0</v>
      </c>
      <c r="V10" s="35">
        <f t="shared" si="8"/>
        <v>19.5</v>
      </c>
      <c r="W10" s="119">
        <v>20</v>
      </c>
      <c r="X10" s="119">
        <v>19</v>
      </c>
      <c r="Y10" s="120">
        <v>0</v>
      </c>
      <c r="Z10" s="130">
        <f t="shared" si="9"/>
        <v>39</v>
      </c>
      <c r="AA10" s="137"/>
      <c r="AB10" s="36"/>
      <c r="AC10" s="133"/>
      <c r="AD10" s="134">
        <f t="shared" si="14"/>
        <v>0</v>
      </c>
      <c r="AE10" s="126"/>
      <c r="AF10" s="36"/>
      <c r="AG10" s="127"/>
      <c r="AH10" s="135"/>
      <c r="AI10" s="136">
        <v>100</v>
      </c>
      <c r="AJ10" s="56">
        <v>0</v>
      </c>
      <c r="AK10" s="55">
        <v>100</v>
      </c>
      <c r="AL10" s="55">
        <v>67</v>
      </c>
      <c r="AM10" s="55">
        <v>40</v>
      </c>
      <c r="AN10" s="55">
        <v>50</v>
      </c>
      <c r="AO10" s="55">
        <v>100</v>
      </c>
      <c r="AP10" s="56">
        <v>0</v>
      </c>
      <c r="AQ10" s="55">
        <v>100</v>
      </c>
      <c r="AR10" s="38"/>
      <c r="AS10" s="38"/>
      <c r="AT10" s="37">
        <f t="shared" si="10"/>
        <v>61.888888888888886</v>
      </c>
      <c r="AU10" s="38">
        <v>0</v>
      </c>
      <c r="AV10" s="38">
        <v>0</v>
      </c>
      <c r="AW10" s="38">
        <v>100</v>
      </c>
      <c r="AX10" s="38">
        <v>0</v>
      </c>
      <c r="AY10" s="38">
        <v>100</v>
      </c>
      <c r="AZ10" s="38">
        <v>100</v>
      </c>
      <c r="BA10" s="38">
        <v>0</v>
      </c>
      <c r="BB10" s="38">
        <v>100</v>
      </c>
      <c r="BC10" s="38">
        <v>100</v>
      </c>
      <c r="BD10" s="38">
        <v>100</v>
      </c>
      <c r="BE10" s="38"/>
      <c r="BF10" s="38"/>
      <c r="BG10" s="37">
        <f t="shared" si="11"/>
        <v>60</v>
      </c>
      <c r="BH10" s="41">
        <v>90</v>
      </c>
      <c r="BI10" s="41">
        <v>95</v>
      </c>
      <c r="BJ10" s="41">
        <v>0</v>
      </c>
      <c r="BK10" s="41">
        <v>0</v>
      </c>
      <c r="BL10" s="41">
        <v>0</v>
      </c>
      <c r="BM10" s="41">
        <v>0</v>
      </c>
      <c r="BN10" s="41">
        <v>0</v>
      </c>
      <c r="BO10" s="41">
        <v>0</v>
      </c>
      <c r="BP10" s="41">
        <v>0</v>
      </c>
      <c r="BQ10" s="41">
        <v>0</v>
      </c>
      <c r="BR10" s="37">
        <f t="shared" si="12"/>
        <v>18.5</v>
      </c>
      <c r="BS10" s="42">
        <v>100</v>
      </c>
      <c r="BT10" s="42">
        <v>100</v>
      </c>
      <c r="BU10" s="42">
        <v>0</v>
      </c>
      <c r="BV10" s="38">
        <v>0</v>
      </c>
      <c r="BW10" s="38">
        <v>100</v>
      </c>
      <c r="BX10" s="38">
        <v>100</v>
      </c>
      <c r="BY10" s="38">
        <v>100</v>
      </c>
      <c r="BZ10" s="38">
        <v>0</v>
      </c>
      <c r="CA10" s="38"/>
      <c r="CB10" s="38"/>
      <c r="CC10" s="37">
        <f t="shared" si="13"/>
        <v>62.5</v>
      </c>
    </row>
    <row r="11" spans="1:81" ht="15.75" customHeight="1" x14ac:dyDescent="0.2">
      <c r="A11" s="4" t="s">
        <v>9</v>
      </c>
      <c r="B11" s="29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2</v>
      </c>
      <c r="L11" s="44" t="s">
        <v>9</v>
      </c>
      <c r="M11" s="44">
        <v>470</v>
      </c>
      <c r="N11" s="33">
        <f t="shared" si="0"/>
        <v>49</v>
      </c>
      <c r="O11" s="33">
        <f t="shared" si="1"/>
        <v>0</v>
      </c>
      <c r="P11" s="33">
        <f t="shared" si="2"/>
        <v>24.5</v>
      </c>
      <c r="Q11" s="33">
        <f t="shared" si="3"/>
        <v>55.555555555555557</v>
      </c>
      <c r="R11" s="33">
        <f t="shared" si="4"/>
        <v>60</v>
      </c>
      <c r="S11" s="33">
        <f t="shared" si="5"/>
        <v>18</v>
      </c>
      <c r="T11" s="33">
        <f t="shared" si="6"/>
        <v>12.5</v>
      </c>
      <c r="U11" s="34">
        <f t="shared" si="7"/>
        <v>0</v>
      </c>
      <c r="V11" s="35">
        <f t="shared" si="8"/>
        <v>24.5</v>
      </c>
      <c r="W11" s="119">
        <v>16</v>
      </c>
      <c r="X11" s="119">
        <v>13</v>
      </c>
      <c r="Y11" s="120">
        <v>20</v>
      </c>
      <c r="Z11" s="130">
        <f t="shared" si="9"/>
        <v>49</v>
      </c>
      <c r="AA11" s="137"/>
      <c r="AB11" s="36"/>
      <c r="AC11" s="133"/>
      <c r="AD11" s="134">
        <f t="shared" si="14"/>
        <v>0</v>
      </c>
      <c r="AE11" s="126"/>
      <c r="AF11" s="36"/>
      <c r="AG11" s="127"/>
      <c r="AH11" s="135"/>
      <c r="AI11" s="129">
        <v>0</v>
      </c>
      <c r="AJ11" s="56">
        <v>0</v>
      </c>
      <c r="AK11" s="55">
        <v>100</v>
      </c>
      <c r="AL11" s="55">
        <v>100</v>
      </c>
      <c r="AM11" s="55">
        <v>100</v>
      </c>
      <c r="AN11" s="55">
        <v>100</v>
      </c>
      <c r="AO11" s="55">
        <v>0</v>
      </c>
      <c r="AP11" s="55">
        <v>100</v>
      </c>
      <c r="AQ11" s="56">
        <v>0</v>
      </c>
      <c r="AR11" s="38"/>
      <c r="AS11" s="38"/>
      <c r="AT11" s="37">
        <f t="shared" si="10"/>
        <v>55.555555555555557</v>
      </c>
      <c r="AU11" s="38">
        <v>100</v>
      </c>
      <c r="AV11" s="38">
        <v>0</v>
      </c>
      <c r="AW11" s="38">
        <v>100</v>
      </c>
      <c r="AX11" s="38">
        <v>0</v>
      </c>
      <c r="AY11" s="38">
        <v>0</v>
      </c>
      <c r="AZ11" s="38">
        <v>100</v>
      </c>
      <c r="BA11" s="38">
        <v>100</v>
      </c>
      <c r="BB11" s="38">
        <v>100</v>
      </c>
      <c r="BC11" s="38">
        <v>100</v>
      </c>
      <c r="BD11" s="38">
        <v>0</v>
      </c>
      <c r="BE11" s="38"/>
      <c r="BF11" s="38"/>
      <c r="BG11" s="37">
        <f t="shared" si="11"/>
        <v>60</v>
      </c>
      <c r="BH11" s="41">
        <v>0</v>
      </c>
      <c r="BI11" s="41">
        <v>80</v>
      </c>
      <c r="BJ11" s="41">
        <v>100</v>
      </c>
      <c r="BK11" s="41">
        <v>0</v>
      </c>
      <c r="BL11" s="41">
        <v>0</v>
      </c>
      <c r="BM11" s="41">
        <v>0</v>
      </c>
      <c r="BN11" s="41">
        <v>0</v>
      </c>
      <c r="BO11" s="41">
        <v>0</v>
      </c>
      <c r="BP11" s="41">
        <v>0</v>
      </c>
      <c r="BQ11" s="41">
        <v>0</v>
      </c>
      <c r="BR11" s="37">
        <f t="shared" si="12"/>
        <v>18</v>
      </c>
      <c r="BS11" s="42">
        <v>0</v>
      </c>
      <c r="BT11" s="42">
        <v>100</v>
      </c>
      <c r="BU11" s="42">
        <v>0</v>
      </c>
      <c r="BV11" s="38">
        <v>0</v>
      </c>
      <c r="BW11" s="38">
        <v>0</v>
      </c>
      <c r="BX11" s="38">
        <v>0</v>
      </c>
      <c r="BY11" s="38">
        <v>0</v>
      </c>
      <c r="BZ11" s="38">
        <v>0</v>
      </c>
      <c r="CA11" s="38"/>
      <c r="CB11" s="38"/>
      <c r="CC11" s="37">
        <f t="shared" si="13"/>
        <v>12.5</v>
      </c>
    </row>
    <row r="12" spans="1:81" ht="15.75" customHeight="1" x14ac:dyDescent="0.2">
      <c r="A12" s="4" t="s">
        <v>9</v>
      </c>
      <c r="B12" s="29" t="s">
        <v>9</v>
      </c>
      <c r="C12" s="30"/>
      <c r="D12" s="58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2</v>
      </c>
      <c r="L12" s="44" t="s">
        <v>9</v>
      </c>
      <c r="M12" s="44">
        <v>471</v>
      </c>
      <c r="N12" s="33">
        <f t="shared" si="0"/>
        <v>0</v>
      </c>
      <c r="O12" s="33">
        <f t="shared" si="1"/>
        <v>0</v>
      </c>
      <c r="P12" s="33">
        <f t="shared" si="2"/>
        <v>0</v>
      </c>
      <c r="Q12" s="33">
        <f t="shared" si="3"/>
        <v>26.444444444444443</v>
      </c>
      <c r="R12" s="33">
        <f t="shared" si="4"/>
        <v>10</v>
      </c>
      <c r="S12" s="33">
        <f t="shared" si="5"/>
        <v>0</v>
      </c>
      <c r="T12" s="33">
        <f t="shared" si="6"/>
        <v>0</v>
      </c>
      <c r="U12" s="34">
        <f t="shared" si="7"/>
        <v>0</v>
      </c>
      <c r="V12" s="35">
        <f t="shared" si="8"/>
        <v>0</v>
      </c>
      <c r="W12" s="119"/>
      <c r="X12" s="119"/>
      <c r="Y12" s="120">
        <v>0</v>
      </c>
      <c r="Z12" s="130">
        <f t="shared" si="9"/>
        <v>0</v>
      </c>
      <c r="AA12" s="137"/>
      <c r="AB12" s="36"/>
      <c r="AC12" s="133"/>
      <c r="AD12" s="134">
        <f t="shared" si="14"/>
        <v>0</v>
      </c>
      <c r="AE12" s="126"/>
      <c r="AF12" s="36"/>
      <c r="AG12" s="127"/>
      <c r="AH12" s="135"/>
      <c r="AI12" s="136">
        <v>38</v>
      </c>
      <c r="AJ12" s="55">
        <v>100</v>
      </c>
      <c r="AK12" s="55">
        <v>100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38"/>
      <c r="AS12" s="38"/>
      <c r="AT12" s="37">
        <f t="shared" si="10"/>
        <v>26.444444444444443</v>
      </c>
      <c r="AU12" s="38">
        <v>100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/>
      <c r="BF12" s="38"/>
      <c r="BG12" s="37">
        <f t="shared" si="11"/>
        <v>10</v>
      </c>
      <c r="BH12" s="41">
        <v>0</v>
      </c>
      <c r="BI12" s="41">
        <v>0</v>
      </c>
      <c r="BJ12" s="41">
        <v>0</v>
      </c>
      <c r="BK12" s="41">
        <v>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37">
        <f t="shared" si="12"/>
        <v>0</v>
      </c>
      <c r="BS12" s="42">
        <v>0</v>
      </c>
      <c r="BT12" s="42">
        <v>0</v>
      </c>
      <c r="BU12" s="42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/>
      <c r="CB12" s="38"/>
      <c r="CC12" s="37">
        <f t="shared" si="13"/>
        <v>0</v>
      </c>
    </row>
    <row r="13" spans="1:81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1</v>
      </c>
      <c r="L13" s="44" t="s">
        <v>9</v>
      </c>
      <c r="M13" s="44">
        <v>221</v>
      </c>
      <c r="N13" s="33">
        <f t="shared" si="0"/>
        <v>74</v>
      </c>
      <c r="O13" s="33">
        <f t="shared" si="1"/>
        <v>38</v>
      </c>
      <c r="P13" s="33">
        <f t="shared" si="2"/>
        <v>56</v>
      </c>
      <c r="Q13" s="33">
        <f t="shared" si="3"/>
        <v>83.666666666666671</v>
      </c>
      <c r="R13" s="33">
        <f t="shared" si="4"/>
        <v>100</v>
      </c>
      <c r="S13" s="33">
        <f t="shared" si="5"/>
        <v>78</v>
      </c>
      <c r="T13" s="33">
        <f t="shared" si="6"/>
        <v>100</v>
      </c>
      <c r="U13" s="34">
        <f t="shared" si="7"/>
        <v>0</v>
      </c>
      <c r="V13" s="35">
        <f t="shared" si="8"/>
        <v>70.333333333333343</v>
      </c>
      <c r="W13" s="119">
        <v>18</v>
      </c>
      <c r="X13" s="119">
        <v>20</v>
      </c>
      <c r="Y13" s="120">
        <v>36</v>
      </c>
      <c r="Z13" s="130">
        <f t="shared" si="9"/>
        <v>74</v>
      </c>
      <c r="AA13" s="131">
        <v>18</v>
      </c>
      <c r="AB13" s="36">
        <v>20</v>
      </c>
      <c r="AC13" s="133">
        <v>1</v>
      </c>
      <c r="AD13" s="134">
        <f t="shared" si="14"/>
        <v>38</v>
      </c>
      <c r="AE13" s="126"/>
      <c r="AF13" s="36"/>
      <c r="AG13" s="127"/>
      <c r="AH13" s="135"/>
      <c r="AI13" s="136">
        <v>100</v>
      </c>
      <c r="AJ13" s="55">
        <v>90</v>
      </c>
      <c r="AK13" s="55">
        <v>100</v>
      </c>
      <c r="AL13" s="55">
        <v>33</v>
      </c>
      <c r="AM13" s="55">
        <v>80</v>
      </c>
      <c r="AN13" s="55">
        <v>50</v>
      </c>
      <c r="AO13" s="55">
        <v>100</v>
      </c>
      <c r="AP13" s="55">
        <v>100</v>
      </c>
      <c r="AQ13" s="55">
        <v>100</v>
      </c>
      <c r="AR13" s="38"/>
      <c r="AS13" s="38"/>
      <c r="AT13" s="37">
        <f t="shared" si="10"/>
        <v>83.666666666666671</v>
      </c>
      <c r="AU13" s="38">
        <v>100</v>
      </c>
      <c r="AV13" s="38">
        <v>100</v>
      </c>
      <c r="AW13" s="38">
        <v>100</v>
      </c>
      <c r="AX13" s="38">
        <v>100</v>
      </c>
      <c r="AY13" s="38">
        <v>100</v>
      </c>
      <c r="AZ13" s="38">
        <v>100</v>
      </c>
      <c r="BA13" s="38">
        <v>100</v>
      </c>
      <c r="BB13" s="38">
        <v>100</v>
      </c>
      <c r="BC13" s="38">
        <v>100</v>
      </c>
      <c r="BD13" s="38">
        <v>100</v>
      </c>
      <c r="BE13" s="38"/>
      <c r="BF13" s="38"/>
      <c r="BG13" s="37">
        <f t="shared" si="11"/>
        <v>100</v>
      </c>
      <c r="BH13" s="41">
        <v>100</v>
      </c>
      <c r="BI13" s="41">
        <v>100</v>
      </c>
      <c r="BJ13" s="41">
        <v>100</v>
      </c>
      <c r="BK13" s="41">
        <v>80</v>
      </c>
      <c r="BL13" s="41">
        <v>55</v>
      </c>
      <c r="BM13" s="41">
        <v>50</v>
      </c>
      <c r="BN13" s="41">
        <v>55</v>
      </c>
      <c r="BO13" s="41">
        <v>70</v>
      </c>
      <c r="BP13" s="41">
        <v>100</v>
      </c>
      <c r="BQ13" s="41">
        <v>70</v>
      </c>
      <c r="BR13" s="37">
        <f t="shared" si="12"/>
        <v>78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3"/>
        <v>100</v>
      </c>
    </row>
    <row r="14" spans="1:81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>
        <v>228</v>
      </c>
      <c r="N14" s="33">
        <f t="shared" si="0"/>
        <v>98</v>
      </c>
      <c r="O14" s="33">
        <f t="shared" si="1"/>
        <v>100</v>
      </c>
      <c r="P14" s="33">
        <f t="shared" si="2"/>
        <v>99</v>
      </c>
      <c r="Q14" s="33">
        <f t="shared" si="3"/>
        <v>91</v>
      </c>
      <c r="R14" s="33">
        <f t="shared" si="4"/>
        <v>90</v>
      </c>
      <c r="S14" s="33">
        <f t="shared" si="5"/>
        <v>98.5</v>
      </c>
      <c r="T14" s="33">
        <f t="shared" si="6"/>
        <v>100</v>
      </c>
      <c r="U14" s="34">
        <f t="shared" si="7"/>
        <v>0</v>
      </c>
      <c r="V14" s="35">
        <f t="shared" si="8"/>
        <v>96.9</v>
      </c>
      <c r="W14" s="119">
        <v>18</v>
      </c>
      <c r="X14" s="119">
        <v>20</v>
      </c>
      <c r="Y14" s="120">
        <v>60</v>
      </c>
      <c r="Z14" s="130">
        <f t="shared" si="9"/>
        <v>98</v>
      </c>
      <c r="AA14" s="131">
        <v>30</v>
      </c>
      <c r="AB14" s="36">
        <v>70</v>
      </c>
      <c r="AC14" s="133">
        <v>1</v>
      </c>
      <c r="AD14" s="134">
        <f t="shared" si="14"/>
        <v>100</v>
      </c>
      <c r="AE14" s="126"/>
      <c r="AF14" s="36"/>
      <c r="AG14" s="127"/>
      <c r="AH14" s="135"/>
      <c r="AI14" s="136">
        <v>100</v>
      </c>
      <c r="AJ14" s="55">
        <v>100</v>
      </c>
      <c r="AK14" s="55">
        <v>100</v>
      </c>
      <c r="AL14" s="55">
        <v>100</v>
      </c>
      <c r="AM14" s="55">
        <v>90</v>
      </c>
      <c r="AN14" s="55">
        <v>20</v>
      </c>
      <c r="AO14" s="55">
        <v>100</v>
      </c>
      <c r="AP14" s="55">
        <v>100</v>
      </c>
      <c r="AQ14" s="55">
        <v>100</v>
      </c>
      <c r="AR14" s="38">
        <v>100</v>
      </c>
      <c r="AS14" s="38"/>
      <c r="AT14" s="37">
        <f t="shared" si="10"/>
        <v>91</v>
      </c>
      <c r="AU14" s="38">
        <v>100</v>
      </c>
      <c r="AV14" s="38">
        <v>100</v>
      </c>
      <c r="AW14" s="38">
        <v>0</v>
      </c>
      <c r="AX14" s="38">
        <v>100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/>
      <c r="BG14" s="37">
        <f t="shared" si="11"/>
        <v>90</v>
      </c>
      <c r="BH14" s="41">
        <v>100</v>
      </c>
      <c r="BI14" s="41">
        <v>100</v>
      </c>
      <c r="BJ14" s="41">
        <v>100</v>
      </c>
      <c r="BK14" s="41">
        <v>100</v>
      </c>
      <c r="BL14" s="41">
        <v>100</v>
      </c>
      <c r="BM14" s="41">
        <v>100</v>
      </c>
      <c r="BN14" s="41">
        <v>100</v>
      </c>
      <c r="BO14" s="41">
        <v>85</v>
      </c>
      <c r="BP14" s="41">
        <v>100</v>
      </c>
      <c r="BQ14" s="41">
        <v>100</v>
      </c>
      <c r="BR14" s="37">
        <f t="shared" si="12"/>
        <v>98.5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13"/>
        <v>100</v>
      </c>
    </row>
    <row r="15" spans="1:81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3</v>
      </c>
      <c r="L15" s="44" t="s">
        <v>9</v>
      </c>
      <c r="M15" s="44">
        <v>509</v>
      </c>
      <c r="N15" s="33">
        <f t="shared" si="0"/>
        <v>75</v>
      </c>
      <c r="O15" s="33">
        <f t="shared" si="1"/>
        <v>0</v>
      </c>
      <c r="P15" s="33">
        <f t="shared" si="2"/>
        <v>62.7</v>
      </c>
      <c r="Q15" s="33">
        <f t="shared" si="3"/>
        <v>85.555555555555557</v>
      </c>
      <c r="R15" s="33">
        <f t="shared" si="4"/>
        <v>100</v>
      </c>
      <c r="S15" s="33">
        <f t="shared" si="5"/>
        <v>40.5</v>
      </c>
      <c r="T15" s="33">
        <f t="shared" si="6"/>
        <v>100</v>
      </c>
      <c r="U15" s="34">
        <f t="shared" si="7"/>
        <v>50.4</v>
      </c>
      <c r="V15" s="35">
        <f t="shared" si="8"/>
        <v>66.561111111111103</v>
      </c>
      <c r="W15" s="119">
        <v>20</v>
      </c>
      <c r="X15" s="119">
        <v>20</v>
      </c>
      <c r="Y15" s="120">
        <v>35</v>
      </c>
      <c r="Z15" s="130">
        <f t="shared" si="9"/>
        <v>75</v>
      </c>
      <c r="AA15" s="137"/>
      <c r="AB15" s="36"/>
      <c r="AC15" s="133"/>
      <c r="AD15" s="134">
        <f t="shared" si="14"/>
        <v>0</v>
      </c>
      <c r="AE15" s="126">
        <v>35</v>
      </c>
      <c r="AF15" s="36">
        <v>37</v>
      </c>
      <c r="AG15" s="138">
        <v>0.7</v>
      </c>
      <c r="AH15" s="135">
        <f>(AE15+AF15)*AG15</f>
        <v>50.4</v>
      </c>
      <c r="AI15" s="136">
        <v>100</v>
      </c>
      <c r="AJ15" s="55">
        <v>90</v>
      </c>
      <c r="AK15" s="55">
        <v>100</v>
      </c>
      <c r="AL15" s="55">
        <v>50</v>
      </c>
      <c r="AM15" s="55">
        <v>90</v>
      </c>
      <c r="AN15" s="55">
        <v>40</v>
      </c>
      <c r="AO15" s="55">
        <v>100</v>
      </c>
      <c r="AP15" s="55">
        <v>100</v>
      </c>
      <c r="AQ15" s="55">
        <v>100</v>
      </c>
      <c r="AR15" s="38"/>
      <c r="AS15" s="38"/>
      <c r="AT15" s="37">
        <f t="shared" si="10"/>
        <v>85.555555555555557</v>
      </c>
      <c r="AU15" s="38">
        <v>100</v>
      </c>
      <c r="AV15" s="38">
        <v>100</v>
      </c>
      <c r="AW15" s="38">
        <v>100</v>
      </c>
      <c r="AX15" s="38">
        <v>100</v>
      </c>
      <c r="AY15" s="38">
        <v>100</v>
      </c>
      <c r="AZ15" s="38">
        <v>100</v>
      </c>
      <c r="BA15" s="38">
        <v>100</v>
      </c>
      <c r="BB15" s="38">
        <v>100</v>
      </c>
      <c r="BC15" s="38">
        <v>100</v>
      </c>
      <c r="BD15" s="38">
        <v>100</v>
      </c>
      <c r="BE15" s="38"/>
      <c r="BF15" s="38"/>
      <c r="BG15" s="37">
        <f t="shared" si="11"/>
        <v>100</v>
      </c>
      <c r="BH15" s="41">
        <v>90</v>
      </c>
      <c r="BI15" s="41">
        <v>100</v>
      </c>
      <c r="BJ15" s="41">
        <v>100</v>
      </c>
      <c r="BK15" s="41">
        <v>65</v>
      </c>
      <c r="BL15" s="41">
        <v>0</v>
      </c>
      <c r="BM15" s="41">
        <v>50</v>
      </c>
      <c r="BN15" s="41">
        <v>0</v>
      </c>
      <c r="BO15" s="41">
        <v>0</v>
      </c>
      <c r="BP15" s="41">
        <v>0</v>
      </c>
      <c r="BQ15" s="41">
        <v>0</v>
      </c>
      <c r="BR15" s="37">
        <f t="shared" si="12"/>
        <v>40.5</v>
      </c>
      <c r="BS15" s="42">
        <v>100</v>
      </c>
      <c r="BT15" s="42">
        <v>100</v>
      </c>
      <c r="BU15" s="42">
        <v>100</v>
      </c>
      <c r="BV15" s="38">
        <v>100</v>
      </c>
      <c r="BW15" s="38">
        <v>100</v>
      </c>
      <c r="BX15" s="38">
        <v>100</v>
      </c>
      <c r="BY15" s="38">
        <v>100</v>
      </c>
      <c r="BZ15" s="38">
        <v>100</v>
      </c>
      <c r="CA15" s="38"/>
      <c r="CB15" s="38"/>
      <c r="CC15" s="37">
        <f t="shared" si="13"/>
        <v>100</v>
      </c>
    </row>
    <row r="16" spans="1:81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276</v>
      </c>
      <c r="N16" s="33">
        <f t="shared" si="0"/>
        <v>94</v>
      </c>
      <c r="O16" s="33">
        <f t="shared" si="1"/>
        <v>30</v>
      </c>
      <c r="P16" s="33">
        <f t="shared" si="2"/>
        <v>92.5</v>
      </c>
      <c r="Q16" s="33">
        <f t="shared" si="3"/>
        <v>86.3</v>
      </c>
      <c r="R16" s="33">
        <f t="shared" si="4"/>
        <v>90</v>
      </c>
      <c r="S16" s="33">
        <f t="shared" si="5"/>
        <v>82.5</v>
      </c>
      <c r="T16" s="33">
        <f t="shared" si="6"/>
        <v>100</v>
      </c>
      <c r="U16" s="34">
        <f t="shared" si="7"/>
        <v>91</v>
      </c>
      <c r="V16" s="35">
        <f t="shared" si="8"/>
        <v>89.51</v>
      </c>
      <c r="W16" s="119">
        <v>14</v>
      </c>
      <c r="X16" s="119">
        <v>20</v>
      </c>
      <c r="Y16" s="120">
        <v>60</v>
      </c>
      <c r="Z16" s="130">
        <f t="shared" si="9"/>
        <v>94</v>
      </c>
      <c r="AA16" s="131">
        <v>30</v>
      </c>
      <c r="AB16" s="36">
        <v>0</v>
      </c>
      <c r="AC16" s="133">
        <v>1</v>
      </c>
      <c r="AD16" s="134">
        <f t="shared" si="14"/>
        <v>30</v>
      </c>
      <c r="AE16" s="126">
        <v>35</v>
      </c>
      <c r="AF16" s="36">
        <v>56</v>
      </c>
      <c r="AG16" s="127">
        <v>1</v>
      </c>
      <c r="AH16" s="135">
        <f>(AE16+AF16)*AG16</f>
        <v>91</v>
      </c>
      <c r="AI16" s="136">
        <v>100</v>
      </c>
      <c r="AJ16" s="55">
        <v>80</v>
      </c>
      <c r="AK16" s="55">
        <v>100</v>
      </c>
      <c r="AL16" s="55">
        <v>33</v>
      </c>
      <c r="AM16" s="55">
        <v>70</v>
      </c>
      <c r="AN16" s="55">
        <v>80</v>
      </c>
      <c r="AO16" s="55">
        <v>100</v>
      </c>
      <c r="AP16" s="55">
        <v>100</v>
      </c>
      <c r="AQ16" s="55">
        <v>100</v>
      </c>
      <c r="AR16" s="38">
        <v>100</v>
      </c>
      <c r="AS16" s="38"/>
      <c r="AT16" s="37">
        <f t="shared" si="10"/>
        <v>86.3</v>
      </c>
      <c r="AU16" s="38">
        <v>100</v>
      </c>
      <c r="AV16" s="38">
        <v>100</v>
      </c>
      <c r="AW16" s="38">
        <v>100</v>
      </c>
      <c r="AX16" s="38">
        <v>100</v>
      </c>
      <c r="AY16" s="38">
        <v>100</v>
      </c>
      <c r="AZ16" s="38">
        <v>100</v>
      </c>
      <c r="BA16" s="38">
        <v>100</v>
      </c>
      <c r="BB16" s="38">
        <v>100</v>
      </c>
      <c r="BC16" s="38">
        <v>0</v>
      </c>
      <c r="BD16" s="38">
        <v>100</v>
      </c>
      <c r="BE16" s="38"/>
      <c r="BF16" s="38"/>
      <c r="BG16" s="37">
        <f t="shared" si="11"/>
        <v>90</v>
      </c>
      <c r="BH16" s="41">
        <v>100</v>
      </c>
      <c r="BI16" s="41">
        <v>85</v>
      </c>
      <c r="BJ16" s="41">
        <v>100</v>
      </c>
      <c r="BK16" s="41">
        <v>100</v>
      </c>
      <c r="BL16" s="41">
        <v>85</v>
      </c>
      <c r="BM16" s="41">
        <v>60</v>
      </c>
      <c r="BN16" s="41">
        <v>100</v>
      </c>
      <c r="BO16" s="41">
        <v>95</v>
      </c>
      <c r="BP16" s="41">
        <v>0</v>
      </c>
      <c r="BQ16" s="41">
        <v>100</v>
      </c>
      <c r="BR16" s="37">
        <f t="shared" si="12"/>
        <v>82.5</v>
      </c>
      <c r="BS16" s="42">
        <v>100</v>
      </c>
      <c r="BT16" s="42">
        <v>100</v>
      </c>
      <c r="BU16" s="42">
        <v>100</v>
      </c>
      <c r="BV16" s="38">
        <v>100</v>
      </c>
      <c r="BW16" s="38">
        <v>100</v>
      </c>
      <c r="BX16" s="38">
        <v>100</v>
      </c>
      <c r="BY16" s="38">
        <v>100</v>
      </c>
      <c r="BZ16" s="38">
        <v>100</v>
      </c>
      <c r="CA16" s="38"/>
      <c r="CB16" s="38"/>
      <c r="CC16" s="37">
        <f t="shared" si="13"/>
        <v>100</v>
      </c>
    </row>
    <row r="17" spans="1:81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2</v>
      </c>
      <c r="L17" s="44" t="s">
        <v>9</v>
      </c>
      <c r="M17" s="44">
        <v>443</v>
      </c>
      <c r="N17" s="33">
        <f t="shared" si="0"/>
        <v>0</v>
      </c>
      <c r="O17" s="33">
        <f t="shared" si="1"/>
        <v>0</v>
      </c>
      <c r="P17" s="33">
        <f t="shared" si="2"/>
        <v>0</v>
      </c>
      <c r="Q17" s="33">
        <f t="shared" si="3"/>
        <v>21.666666666666668</v>
      </c>
      <c r="R17" s="33">
        <f t="shared" si="4"/>
        <v>20</v>
      </c>
      <c r="S17" s="33">
        <f t="shared" si="5"/>
        <v>18</v>
      </c>
      <c r="T17" s="33">
        <f t="shared" si="6"/>
        <v>20.875</v>
      </c>
      <c r="U17" s="34">
        <f t="shared" si="7"/>
        <v>0</v>
      </c>
      <c r="V17" s="35">
        <f t="shared" si="8"/>
        <v>0</v>
      </c>
      <c r="W17" s="119"/>
      <c r="X17" s="119"/>
      <c r="Y17" s="120">
        <v>0</v>
      </c>
      <c r="Z17" s="130">
        <f t="shared" si="9"/>
        <v>0</v>
      </c>
      <c r="AA17" s="137"/>
      <c r="AB17" s="36"/>
      <c r="AC17" s="133"/>
      <c r="AD17" s="134">
        <f t="shared" si="14"/>
        <v>0</v>
      </c>
      <c r="AE17" s="126"/>
      <c r="AF17" s="36"/>
      <c r="AG17" s="127"/>
      <c r="AH17" s="135"/>
      <c r="AI17" s="136">
        <v>75</v>
      </c>
      <c r="AJ17" s="56">
        <v>0</v>
      </c>
      <c r="AK17" s="55">
        <v>0</v>
      </c>
      <c r="AL17" s="55">
        <v>0</v>
      </c>
      <c r="AM17" s="55">
        <v>100</v>
      </c>
      <c r="AN17" s="55">
        <v>20</v>
      </c>
      <c r="AO17" s="56">
        <v>0</v>
      </c>
      <c r="AP17" s="56">
        <v>0</v>
      </c>
      <c r="AQ17" s="56">
        <v>0</v>
      </c>
      <c r="AR17" s="38"/>
      <c r="AS17" s="38"/>
      <c r="AT17" s="37">
        <f t="shared" si="10"/>
        <v>21.666666666666668</v>
      </c>
      <c r="AU17" s="38">
        <v>0</v>
      </c>
      <c r="AV17" s="38">
        <v>0</v>
      </c>
      <c r="AW17" s="38">
        <v>0</v>
      </c>
      <c r="AX17" s="38">
        <v>0</v>
      </c>
      <c r="AY17" s="38">
        <v>100</v>
      </c>
      <c r="AZ17" s="38">
        <v>100</v>
      </c>
      <c r="BA17" s="38">
        <v>0</v>
      </c>
      <c r="BB17" s="38">
        <v>0</v>
      </c>
      <c r="BC17" s="38">
        <v>0</v>
      </c>
      <c r="BD17" s="38">
        <v>0</v>
      </c>
      <c r="BE17" s="38"/>
      <c r="BF17" s="38"/>
      <c r="BG17" s="37">
        <f t="shared" si="11"/>
        <v>20</v>
      </c>
      <c r="BH17" s="41">
        <v>90</v>
      </c>
      <c r="BI17" s="41">
        <v>90</v>
      </c>
      <c r="BJ17" s="41">
        <v>0</v>
      </c>
      <c r="BK17" s="41">
        <v>0</v>
      </c>
      <c r="BL17" s="41">
        <v>0</v>
      </c>
      <c r="BM17" s="41">
        <v>0</v>
      </c>
      <c r="BN17" s="41">
        <v>0</v>
      </c>
      <c r="BO17" s="41">
        <v>0</v>
      </c>
      <c r="BP17" s="41">
        <v>0</v>
      </c>
      <c r="BQ17" s="41">
        <v>0</v>
      </c>
      <c r="BR17" s="37">
        <f t="shared" si="12"/>
        <v>18</v>
      </c>
      <c r="BS17" s="42">
        <v>67</v>
      </c>
      <c r="BT17" s="42">
        <v>100</v>
      </c>
      <c r="BU17" s="42">
        <v>0</v>
      </c>
      <c r="BV17" s="38">
        <v>0</v>
      </c>
      <c r="BW17" s="38">
        <v>0</v>
      </c>
      <c r="BX17" s="38">
        <v>0</v>
      </c>
      <c r="BY17" s="38">
        <v>0</v>
      </c>
      <c r="BZ17" s="38">
        <v>0</v>
      </c>
      <c r="CA17" s="38"/>
      <c r="CB17" s="38"/>
      <c r="CC17" s="37">
        <f t="shared" si="13"/>
        <v>20.875</v>
      </c>
    </row>
    <row r="18" spans="1:81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1</v>
      </c>
      <c r="L18" s="44" t="s">
        <v>9</v>
      </c>
      <c r="M18" s="44">
        <v>489</v>
      </c>
      <c r="N18" s="33">
        <f t="shared" si="0"/>
        <v>38</v>
      </c>
      <c r="O18" s="33">
        <f t="shared" si="1"/>
        <v>0</v>
      </c>
      <c r="P18" s="33">
        <f t="shared" si="2"/>
        <v>19</v>
      </c>
      <c r="Q18" s="33">
        <f t="shared" si="3"/>
        <v>52.222222222222221</v>
      </c>
      <c r="R18" s="33">
        <f t="shared" si="4"/>
        <v>30</v>
      </c>
      <c r="S18" s="33">
        <f t="shared" si="5"/>
        <v>47</v>
      </c>
      <c r="T18" s="33">
        <f t="shared" si="6"/>
        <v>62.5</v>
      </c>
      <c r="U18" s="34">
        <f t="shared" si="7"/>
        <v>0</v>
      </c>
      <c r="V18" s="35">
        <f t="shared" si="8"/>
        <v>19</v>
      </c>
      <c r="W18" s="119">
        <v>18</v>
      </c>
      <c r="X18" s="119">
        <v>20</v>
      </c>
      <c r="Y18" s="120">
        <v>0</v>
      </c>
      <c r="Z18" s="130">
        <f t="shared" si="9"/>
        <v>38</v>
      </c>
      <c r="AA18" s="137"/>
      <c r="AB18" s="36"/>
      <c r="AC18" s="133"/>
      <c r="AD18" s="134">
        <f t="shared" si="14"/>
        <v>0</v>
      </c>
      <c r="AE18" s="126"/>
      <c r="AF18" s="36"/>
      <c r="AG18" s="127"/>
      <c r="AH18" s="135"/>
      <c r="AI18" s="136">
        <v>50</v>
      </c>
      <c r="AJ18" s="55">
        <v>90</v>
      </c>
      <c r="AK18" s="55">
        <v>0</v>
      </c>
      <c r="AL18" s="55">
        <v>100</v>
      </c>
      <c r="AM18" s="55">
        <v>80</v>
      </c>
      <c r="AN18" s="55">
        <v>50</v>
      </c>
      <c r="AO18" s="55">
        <v>0</v>
      </c>
      <c r="AP18" s="55">
        <v>100</v>
      </c>
      <c r="AQ18" s="56">
        <v>0</v>
      </c>
      <c r="AR18" s="38"/>
      <c r="AS18" s="38"/>
      <c r="AT18" s="37">
        <f t="shared" si="10"/>
        <v>52.222222222222221</v>
      </c>
      <c r="AU18" s="38">
        <v>100</v>
      </c>
      <c r="AV18" s="38">
        <v>0</v>
      </c>
      <c r="AW18" s="38">
        <v>0</v>
      </c>
      <c r="AX18" s="38">
        <v>0</v>
      </c>
      <c r="AY18" s="38">
        <v>100</v>
      </c>
      <c r="AZ18" s="38">
        <v>100</v>
      </c>
      <c r="BA18" s="38">
        <v>0</v>
      </c>
      <c r="BB18" s="38">
        <v>0</v>
      </c>
      <c r="BC18" s="38">
        <v>0</v>
      </c>
      <c r="BD18" s="38">
        <v>0</v>
      </c>
      <c r="BE18" s="38"/>
      <c r="BF18" s="38"/>
      <c r="BG18" s="37">
        <f t="shared" si="11"/>
        <v>30</v>
      </c>
      <c r="BH18" s="41">
        <v>100</v>
      </c>
      <c r="BI18" s="41">
        <v>80</v>
      </c>
      <c r="BJ18" s="41">
        <v>100</v>
      </c>
      <c r="BK18" s="41">
        <v>100</v>
      </c>
      <c r="BL18" s="41">
        <v>0</v>
      </c>
      <c r="BM18" s="41">
        <v>90</v>
      </c>
      <c r="BN18" s="41">
        <v>0</v>
      </c>
      <c r="BO18" s="41">
        <v>0</v>
      </c>
      <c r="BP18" s="41">
        <v>0</v>
      </c>
      <c r="BQ18" s="41">
        <v>0</v>
      </c>
      <c r="BR18" s="37">
        <f t="shared" si="12"/>
        <v>47</v>
      </c>
      <c r="BS18" s="42">
        <v>100</v>
      </c>
      <c r="BT18" s="42">
        <v>100</v>
      </c>
      <c r="BU18" s="42">
        <v>0</v>
      </c>
      <c r="BV18" s="38">
        <v>100</v>
      </c>
      <c r="BW18" s="38">
        <v>100</v>
      </c>
      <c r="BX18" s="38">
        <v>100</v>
      </c>
      <c r="BY18" s="38">
        <v>0</v>
      </c>
      <c r="BZ18" s="38">
        <v>0</v>
      </c>
      <c r="CA18" s="38"/>
      <c r="CB18" s="38"/>
      <c r="CC18" s="37">
        <f t="shared" si="13"/>
        <v>62.5</v>
      </c>
    </row>
    <row r="19" spans="1:81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2</v>
      </c>
      <c r="L19" s="44" t="s">
        <v>9</v>
      </c>
      <c r="M19" s="44">
        <v>282</v>
      </c>
      <c r="N19" s="33">
        <f t="shared" si="0"/>
        <v>56</v>
      </c>
      <c r="O19" s="33">
        <f t="shared" si="1"/>
        <v>0</v>
      </c>
      <c r="P19" s="139">
        <f>SUM(N19,O19,AH19)/3</f>
        <v>34.533333333333331</v>
      </c>
      <c r="Q19" s="33">
        <f t="shared" si="3"/>
        <v>75.555555555555557</v>
      </c>
      <c r="R19" s="33">
        <f t="shared" si="4"/>
        <v>90</v>
      </c>
      <c r="S19" s="33">
        <f t="shared" si="5"/>
        <v>52.5</v>
      </c>
      <c r="T19" s="33">
        <f t="shared" si="6"/>
        <v>100</v>
      </c>
      <c r="U19" s="34">
        <f t="shared" si="7"/>
        <v>47.599999999999994</v>
      </c>
      <c r="V19" s="35">
        <f t="shared" si="8"/>
        <v>34.533333333333331</v>
      </c>
      <c r="W19" s="119">
        <v>16</v>
      </c>
      <c r="X19" s="119">
        <v>20</v>
      </c>
      <c r="Y19" s="120">
        <v>20</v>
      </c>
      <c r="Z19" s="130">
        <f t="shared" si="9"/>
        <v>56</v>
      </c>
      <c r="AA19" s="137">
        <v>0</v>
      </c>
      <c r="AB19" s="36">
        <v>0</v>
      </c>
      <c r="AC19" s="133">
        <v>0</v>
      </c>
      <c r="AD19" s="134">
        <f t="shared" si="14"/>
        <v>0</v>
      </c>
      <c r="AE19" s="126">
        <v>31</v>
      </c>
      <c r="AF19" s="36">
        <v>37</v>
      </c>
      <c r="AG19" s="138">
        <v>0.7</v>
      </c>
      <c r="AH19" s="135">
        <f>(AE19+AF19)*AG19</f>
        <v>47.599999999999994</v>
      </c>
      <c r="AI19" s="136">
        <v>100</v>
      </c>
      <c r="AJ19" s="55">
        <v>100</v>
      </c>
      <c r="AK19" s="55">
        <v>100</v>
      </c>
      <c r="AL19" s="55">
        <v>50</v>
      </c>
      <c r="AM19" s="55">
        <v>70</v>
      </c>
      <c r="AN19" s="55">
        <v>60</v>
      </c>
      <c r="AO19" s="55">
        <v>100</v>
      </c>
      <c r="AP19" s="55">
        <v>100</v>
      </c>
      <c r="AQ19" s="55">
        <v>0</v>
      </c>
      <c r="AR19" s="38"/>
      <c r="AS19" s="38"/>
      <c r="AT19" s="37">
        <f t="shared" si="10"/>
        <v>75.555555555555557</v>
      </c>
      <c r="AU19" s="38">
        <v>100</v>
      </c>
      <c r="AV19" s="38">
        <v>100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100</v>
      </c>
      <c r="BC19" s="38">
        <v>0</v>
      </c>
      <c r="BD19" s="38">
        <v>100</v>
      </c>
      <c r="BE19" s="38"/>
      <c r="BF19" s="38"/>
      <c r="BG19" s="37">
        <f t="shared" si="11"/>
        <v>90</v>
      </c>
      <c r="BH19" s="41">
        <v>100</v>
      </c>
      <c r="BI19" s="41">
        <v>85</v>
      </c>
      <c r="BJ19" s="41">
        <v>100</v>
      </c>
      <c r="BK19" s="41">
        <v>65</v>
      </c>
      <c r="BL19" s="41">
        <v>40</v>
      </c>
      <c r="BM19" s="41">
        <v>0</v>
      </c>
      <c r="BN19" s="41">
        <v>100</v>
      </c>
      <c r="BO19" s="41">
        <v>35</v>
      </c>
      <c r="BP19" s="41">
        <v>0</v>
      </c>
      <c r="BQ19" s="41">
        <v>0</v>
      </c>
      <c r="BR19" s="37">
        <f t="shared" si="12"/>
        <v>52.5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3"/>
        <v>100</v>
      </c>
    </row>
    <row r="20" spans="1:81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>
        <v>376</v>
      </c>
      <c r="N20" s="33">
        <f t="shared" si="0"/>
        <v>69</v>
      </c>
      <c r="O20" s="33">
        <f t="shared" si="1"/>
        <v>34</v>
      </c>
      <c r="P20" s="33">
        <f>IF(AH20="",0.5*N20+0.5*O20,(SUM(N20,O20,AH20)-MIN(N20,O20))/2)</f>
        <v>61.8</v>
      </c>
      <c r="Q20" s="33">
        <f t="shared" si="3"/>
        <v>80.3</v>
      </c>
      <c r="R20" s="33">
        <f t="shared" si="4"/>
        <v>50</v>
      </c>
      <c r="S20" s="33">
        <f t="shared" si="5"/>
        <v>66</v>
      </c>
      <c r="T20" s="33">
        <f t="shared" si="6"/>
        <v>100</v>
      </c>
      <c r="U20" s="34">
        <f t="shared" si="7"/>
        <v>54.599999999999994</v>
      </c>
      <c r="V20" s="35">
        <f t="shared" si="8"/>
        <v>67.66</v>
      </c>
      <c r="W20" s="119">
        <v>20</v>
      </c>
      <c r="X20" s="119">
        <v>20</v>
      </c>
      <c r="Y20" s="120">
        <v>29</v>
      </c>
      <c r="Z20" s="130">
        <f t="shared" si="9"/>
        <v>69</v>
      </c>
      <c r="AA20" s="131">
        <v>19</v>
      </c>
      <c r="AB20" s="36">
        <v>15</v>
      </c>
      <c r="AC20" s="133">
        <v>1</v>
      </c>
      <c r="AD20" s="134">
        <f t="shared" si="14"/>
        <v>34</v>
      </c>
      <c r="AE20" s="126">
        <v>35</v>
      </c>
      <c r="AF20" s="36">
        <v>43</v>
      </c>
      <c r="AG20" s="138">
        <v>0.7</v>
      </c>
      <c r="AH20" s="135">
        <f>(AE20+AF20)*AG20</f>
        <v>54.599999999999994</v>
      </c>
      <c r="AI20" s="136">
        <v>100</v>
      </c>
      <c r="AJ20" s="55">
        <v>100</v>
      </c>
      <c r="AK20" s="55">
        <v>100</v>
      </c>
      <c r="AL20" s="55">
        <v>100</v>
      </c>
      <c r="AM20" s="55">
        <v>70</v>
      </c>
      <c r="AN20" s="55">
        <v>83</v>
      </c>
      <c r="AO20" s="55">
        <v>100</v>
      </c>
      <c r="AP20" s="55">
        <v>50</v>
      </c>
      <c r="AQ20" s="56">
        <v>0</v>
      </c>
      <c r="AR20" s="38">
        <v>100</v>
      </c>
      <c r="AS20" s="38"/>
      <c r="AT20" s="37">
        <f t="shared" si="10"/>
        <v>80.3</v>
      </c>
      <c r="AU20" s="38">
        <v>100</v>
      </c>
      <c r="AV20" s="38">
        <v>0</v>
      </c>
      <c r="AW20" s="38">
        <v>100</v>
      </c>
      <c r="AX20" s="38">
        <v>100</v>
      </c>
      <c r="AY20" s="38">
        <v>100</v>
      </c>
      <c r="AZ20" s="38">
        <v>0</v>
      </c>
      <c r="BA20" s="38">
        <v>100</v>
      </c>
      <c r="BB20" s="38">
        <v>0</v>
      </c>
      <c r="BC20" s="38">
        <v>0</v>
      </c>
      <c r="BD20" s="38">
        <v>0</v>
      </c>
      <c r="BE20" s="38"/>
      <c r="BF20" s="38"/>
      <c r="BG20" s="37">
        <f t="shared" si="11"/>
        <v>50</v>
      </c>
      <c r="BH20" s="41">
        <v>100</v>
      </c>
      <c r="BI20" s="41">
        <v>80</v>
      </c>
      <c r="BJ20" s="41">
        <v>100</v>
      </c>
      <c r="BK20" s="41">
        <v>45</v>
      </c>
      <c r="BL20" s="41">
        <v>0</v>
      </c>
      <c r="BM20" s="41">
        <v>0</v>
      </c>
      <c r="BN20" s="41">
        <v>100</v>
      </c>
      <c r="BO20" s="41">
        <v>80</v>
      </c>
      <c r="BP20" s="41">
        <v>55</v>
      </c>
      <c r="BQ20" s="41">
        <v>100</v>
      </c>
      <c r="BR20" s="37">
        <f t="shared" si="12"/>
        <v>66</v>
      </c>
      <c r="BS20" s="42">
        <v>100</v>
      </c>
      <c r="BT20" s="42">
        <v>100</v>
      </c>
      <c r="BU20" s="42">
        <v>100</v>
      </c>
      <c r="BV20" s="38">
        <v>100</v>
      </c>
      <c r="BW20" s="38">
        <v>100</v>
      </c>
      <c r="BX20" s="38">
        <v>100</v>
      </c>
      <c r="BY20" s="38">
        <v>100</v>
      </c>
      <c r="BZ20" s="38">
        <v>100</v>
      </c>
      <c r="CA20" s="38"/>
      <c r="CB20" s="38"/>
      <c r="CC20" s="37">
        <f t="shared" si="13"/>
        <v>100</v>
      </c>
    </row>
    <row r="21" spans="1:81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1</v>
      </c>
      <c r="L21" s="44" t="s">
        <v>9</v>
      </c>
      <c r="M21" s="44">
        <v>65</v>
      </c>
      <c r="N21" s="33">
        <f t="shared" si="0"/>
        <v>68</v>
      </c>
      <c r="O21" s="33">
        <f t="shared" si="1"/>
        <v>0</v>
      </c>
      <c r="P21" s="139">
        <f>SUM(N21,O21,AH21)/3</f>
        <v>56</v>
      </c>
      <c r="Q21" s="33">
        <f t="shared" si="3"/>
        <v>86.666666666666671</v>
      </c>
      <c r="R21" s="33">
        <f t="shared" si="4"/>
        <v>100</v>
      </c>
      <c r="S21" s="33">
        <f t="shared" si="5"/>
        <v>89</v>
      </c>
      <c r="T21" s="33">
        <f t="shared" si="6"/>
        <v>100</v>
      </c>
      <c r="U21" s="34">
        <f t="shared" si="7"/>
        <v>100</v>
      </c>
      <c r="V21" s="35">
        <f t="shared" si="8"/>
        <v>73.13333333333334</v>
      </c>
      <c r="W21" s="119">
        <v>16</v>
      </c>
      <c r="X21" s="119">
        <v>19</v>
      </c>
      <c r="Y21" s="120">
        <v>33</v>
      </c>
      <c r="Z21" s="130">
        <f t="shared" si="9"/>
        <v>68</v>
      </c>
      <c r="AA21" s="137">
        <v>0</v>
      </c>
      <c r="AB21" s="36">
        <v>0</v>
      </c>
      <c r="AC21" s="133">
        <v>0</v>
      </c>
      <c r="AD21" s="134">
        <f t="shared" si="14"/>
        <v>0</v>
      </c>
      <c r="AE21" s="126">
        <v>40</v>
      </c>
      <c r="AF21" s="36">
        <v>60</v>
      </c>
      <c r="AG21" s="127">
        <v>1</v>
      </c>
      <c r="AH21" s="135">
        <f>(AE21+AF21)*AG21</f>
        <v>100</v>
      </c>
      <c r="AI21" s="136">
        <v>100</v>
      </c>
      <c r="AJ21" s="55">
        <v>90</v>
      </c>
      <c r="AK21" s="55">
        <v>100</v>
      </c>
      <c r="AL21" s="55">
        <v>100</v>
      </c>
      <c r="AM21" s="55">
        <v>90</v>
      </c>
      <c r="AN21" s="55">
        <v>100</v>
      </c>
      <c r="AO21" s="55">
        <v>100</v>
      </c>
      <c r="AP21" s="55">
        <v>100</v>
      </c>
      <c r="AQ21" s="55">
        <v>0</v>
      </c>
      <c r="AR21" s="38"/>
      <c r="AS21" s="38"/>
      <c r="AT21" s="37">
        <f t="shared" si="10"/>
        <v>86.666666666666671</v>
      </c>
      <c r="AU21" s="38">
        <v>100</v>
      </c>
      <c r="AV21" s="38">
        <v>100</v>
      </c>
      <c r="AW21" s="38">
        <v>100</v>
      </c>
      <c r="AX21" s="38">
        <v>100</v>
      </c>
      <c r="AY21" s="38">
        <v>100</v>
      </c>
      <c r="AZ21" s="38">
        <v>100</v>
      </c>
      <c r="BA21" s="38">
        <v>100</v>
      </c>
      <c r="BB21" s="38">
        <v>100</v>
      </c>
      <c r="BC21" s="38">
        <v>100</v>
      </c>
      <c r="BD21" s="38">
        <v>100</v>
      </c>
      <c r="BE21" s="38"/>
      <c r="BF21" s="38"/>
      <c r="BG21" s="37">
        <f t="shared" si="11"/>
        <v>100</v>
      </c>
      <c r="BH21" s="41">
        <v>85</v>
      </c>
      <c r="BI21" s="41">
        <v>95</v>
      </c>
      <c r="BJ21" s="41">
        <v>100</v>
      </c>
      <c r="BK21" s="41">
        <v>100</v>
      </c>
      <c r="BL21" s="41">
        <v>85</v>
      </c>
      <c r="BM21" s="41">
        <v>40</v>
      </c>
      <c r="BN21" s="41">
        <v>100</v>
      </c>
      <c r="BO21" s="41">
        <v>85</v>
      </c>
      <c r="BP21" s="41">
        <v>100</v>
      </c>
      <c r="BQ21" s="41">
        <v>100</v>
      </c>
      <c r="BR21" s="37">
        <f t="shared" si="12"/>
        <v>89</v>
      </c>
      <c r="BS21" s="42">
        <v>100</v>
      </c>
      <c r="BT21" s="42">
        <v>100</v>
      </c>
      <c r="BU21" s="42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3"/>
        <v>100</v>
      </c>
    </row>
    <row r="22" spans="1:81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1</v>
      </c>
      <c r="L22" s="44" t="s">
        <v>9</v>
      </c>
      <c r="M22" s="44">
        <v>505</v>
      </c>
      <c r="N22" s="33">
        <f t="shared" si="0"/>
        <v>18</v>
      </c>
      <c r="O22" s="33">
        <f t="shared" si="1"/>
        <v>0</v>
      </c>
      <c r="P22" s="33">
        <f t="shared" ref="P22:P35" si="15">IF(AH22="",0.5*N22+0.5*O22,(SUM(N22,O22,AH22)-MIN(N22,O22))/2)</f>
        <v>9</v>
      </c>
      <c r="Q22" s="33">
        <f t="shared" si="3"/>
        <v>1.4444444444444444</v>
      </c>
      <c r="R22" s="33">
        <f t="shared" si="4"/>
        <v>10</v>
      </c>
      <c r="S22" s="33">
        <f t="shared" si="5"/>
        <v>0</v>
      </c>
      <c r="T22" s="33">
        <f t="shared" si="6"/>
        <v>0</v>
      </c>
      <c r="U22" s="34">
        <f t="shared" si="7"/>
        <v>0</v>
      </c>
      <c r="V22" s="35">
        <f t="shared" si="8"/>
        <v>9</v>
      </c>
      <c r="W22" s="119">
        <v>18</v>
      </c>
      <c r="X22" s="119"/>
      <c r="Y22" s="120">
        <v>0</v>
      </c>
      <c r="Z22" s="130">
        <f t="shared" si="9"/>
        <v>18</v>
      </c>
      <c r="AA22" s="137"/>
      <c r="AB22" s="36"/>
      <c r="AC22" s="133"/>
      <c r="AD22" s="134">
        <f t="shared" si="14"/>
        <v>0</v>
      </c>
      <c r="AE22" s="126"/>
      <c r="AF22" s="36"/>
      <c r="AG22" s="127"/>
      <c r="AH22" s="135"/>
      <c r="AI22" s="136">
        <v>13</v>
      </c>
      <c r="AJ22" s="56">
        <v>0</v>
      </c>
      <c r="AK22" s="56">
        <v>0</v>
      </c>
      <c r="AL22" s="56">
        <v>0</v>
      </c>
      <c r="AM22" s="56">
        <v>0</v>
      </c>
      <c r="AN22" s="56">
        <v>0</v>
      </c>
      <c r="AO22" s="56">
        <v>0</v>
      </c>
      <c r="AP22" s="56">
        <v>0</v>
      </c>
      <c r="AQ22" s="56">
        <v>0</v>
      </c>
      <c r="AR22" s="38"/>
      <c r="AS22" s="38"/>
      <c r="AT22" s="37">
        <f t="shared" si="10"/>
        <v>1.4444444444444444</v>
      </c>
      <c r="AU22" s="38">
        <v>100</v>
      </c>
      <c r="AV22" s="38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/>
      <c r="BF22" s="38"/>
      <c r="BG22" s="37">
        <f t="shared" si="11"/>
        <v>10</v>
      </c>
      <c r="BH22" s="41">
        <v>0</v>
      </c>
      <c r="BI22" s="41">
        <v>0</v>
      </c>
      <c r="BJ22" s="41">
        <v>0</v>
      </c>
      <c r="BK22" s="41">
        <v>0</v>
      </c>
      <c r="BL22" s="41">
        <v>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37">
        <f t="shared" si="12"/>
        <v>0</v>
      </c>
      <c r="BS22" s="42">
        <v>0</v>
      </c>
      <c r="BT22" s="42">
        <v>0</v>
      </c>
      <c r="BU22" s="42">
        <v>0</v>
      </c>
      <c r="BV22" s="38">
        <v>0</v>
      </c>
      <c r="BW22" s="38">
        <v>0</v>
      </c>
      <c r="BX22" s="38">
        <v>0</v>
      </c>
      <c r="BY22" s="38">
        <v>0</v>
      </c>
      <c r="BZ22" s="38">
        <v>0</v>
      </c>
      <c r="CA22" s="38"/>
      <c r="CB22" s="38"/>
      <c r="CC22" s="37">
        <f t="shared" si="13"/>
        <v>0</v>
      </c>
    </row>
    <row r="23" spans="1:81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1</v>
      </c>
      <c r="L23" s="44" t="s">
        <v>9</v>
      </c>
      <c r="M23" s="44">
        <v>375</v>
      </c>
      <c r="N23" s="33">
        <f t="shared" si="0"/>
        <v>72</v>
      </c>
      <c r="O23" s="33">
        <f t="shared" si="1"/>
        <v>49</v>
      </c>
      <c r="P23" s="33">
        <f t="shared" si="15"/>
        <v>60.5</v>
      </c>
      <c r="Q23" s="33">
        <f t="shared" si="3"/>
        <v>65</v>
      </c>
      <c r="R23" s="33">
        <f t="shared" si="4"/>
        <v>80</v>
      </c>
      <c r="S23" s="33">
        <f t="shared" si="5"/>
        <v>67.5</v>
      </c>
      <c r="T23" s="33">
        <f t="shared" si="6"/>
        <v>100</v>
      </c>
      <c r="U23" s="34">
        <f t="shared" si="7"/>
        <v>0</v>
      </c>
      <c r="V23" s="35">
        <f t="shared" si="8"/>
        <v>65.75</v>
      </c>
      <c r="W23" s="119">
        <v>16</v>
      </c>
      <c r="X23" s="119">
        <v>20</v>
      </c>
      <c r="Y23" s="120">
        <v>36</v>
      </c>
      <c r="Z23" s="130">
        <f t="shared" si="9"/>
        <v>72</v>
      </c>
      <c r="AA23" s="131">
        <v>19</v>
      </c>
      <c r="AB23" s="36">
        <v>30</v>
      </c>
      <c r="AC23" s="133">
        <v>1</v>
      </c>
      <c r="AD23" s="134">
        <f t="shared" si="14"/>
        <v>49</v>
      </c>
      <c r="AE23" s="126"/>
      <c r="AF23" s="36"/>
      <c r="AG23" s="127"/>
      <c r="AH23" s="135"/>
      <c r="AI23" s="136">
        <v>100</v>
      </c>
      <c r="AJ23" s="56">
        <v>0</v>
      </c>
      <c r="AK23" s="55">
        <v>100</v>
      </c>
      <c r="AL23" s="55">
        <v>50</v>
      </c>
      <c r="AM23" s="55">
        <v>100</v>
      </c>
      <c r="AN23" s="55">
        <v>100</v>
      </c>
      <c r="AO23" s="55">
        <v>100</v>
      </c>
      <c r="AP23" s="56">
        <v>0</v>
      </c>
      <c r="AQ23" s="55">
        <v>0</v>
      </c>
      <c r="AR23" s="38">
        <v>100</v>
      </c>
      <c r="AS23" s="38"/>
      <c r="AT23" s="37">
        <f t="shared" si="10"/>
        <v>65</v>
      </c>
      <c r="AU23" s="38">
        <v>100</v>
      </c>
      <c r="AV23" s="38">
        <v>100</v>
      </c>
      <c r="AW23" s="38">
        <v>100</v>
      </c>
      <c r="AX23" s="38">
        <v>100</v>
      </c>
      <c r="AY23" s="38">
        <v>100</v>
      </c>
      <c r="AZ23" s="38">
        <v>100</v>
      </c>
      <c r="BA23" s="38">
        <v>100</v>
      </c>
      <c r="BB23" s="38">
        <v>0</v>
      </c>
      <c r="BC23" s="38">
        <v>100</v>
      </c>
      <c r="BD23" s="38">
        <v>0</v>
      </c>
      <c r="BE23" s="38"/>
      <c r="BF23" s="38"/>
      <c r="BG23" s="37">
        <f t="shared" si="11"/>
        <v>80</v>
      </c>
      <c r="BH23" s="41">
        <v>100</v>
      </c>
      <c r="BI23" s="41">
        <v>95</v>
      </c>
      <c r="BJ23" s="41">
        <v>100</v>
      </c>
      <c r="BK23" s="41">
        <v>65</v>
      </c>
      <c r="BL23" s="41">
        <v>75</v>
      </c>
      <c r="BM23" s="41">
        <v>70</v>
      </c>
      <c r="BN23" s="41">
        <v>0</v>
      </c>
      <c r="BO23" s="41">
        <v>90</v>
      </c>
      <c r="BP23" s="41">
        <v>80</v>
      </c>
      <c r="BQ23" s="41">
        <v>0</v>
      </c>
      <c r="BR23" s="37">
        <f t="shared" si="12"/>
        <v>67.5</v>
      </c>
      <c r="BS23" s="42">
        <v>100</v>
      </c>
      <c r="BT23" s="42">
        <v>100</v>
      </c>
      <c r="BU23" s="42">
        <v>100</v>
      </c>
      <c r="BV23" s="38">
        <v>100</v>
      </c>
      <c r="BW23" s="38">
        <v>100</v>
      </c>
      <c r="BX23" s="38">
        <v>100</v>
      </c>
      <c r="BY23" s="38">
        <v>100</v>
      </c>
      <c r="BZ23" s="38">
        <v>100</v>
      </c>
      <c r="CA23" s="38"/>
      <c r="CB23" s="38"/>
      <c r="CC23" s="37">
        <f t="shared" si="13"/>
        <v>100</v>
      </c>
    </row>
    <row r="24" spans="1:81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1</v>
      </c>
      <c r="L24" s="44" t="s">
        <v>9</v>
      </c>
      <c r="M24" s="44"/>
      <c r="N24" s="33">
        <f t="shared" si="0"/>
        <v>51</v>
      </c>
      <c r="O24" s="33">
        <f t="shared" si="1"/>
        <v>0</v>
      </c>
      <c r="P24" s="33">
        <f t="shared" si="15"/>
        <v>25.5</v>
      </c>
      <c r="Q24" s="33">
        <f t="shared" si="3"/>
        <v>13.333333333333334</v>
      </c>
      <c r="R24" s="33">
        <f t="shared" si="4"/>
        <v>30</v>
      </c>
      <c r="S24" s="33">
        <f t="shared" si="5"/>
        <v>22.5</v>
      </c>
      <c r="T24" s="33">
        <f t="shared" si="6"/>
        <v>0</v>
      </c>
      <c r="U24" s="34">
        <f t="shared" si="7"/>
        <v>0</v>
      </c>
      <c r="V24" s="35">
        <f t="shared" si="8"/>
        <v>25.5</v>
      </c>
      <c r="W24" s="119">
        <v>14</v>
      </c>
      <c r="X24" s="119">
        <v>20</v>
      </c>
      <c r="Y24" s="120">
        <v>17</v>
      </c>
      <c r="Z24" s="130">
        <f t="shared" si="9"/>
        <v>51</v>
      </c>
      <c r="AA24" s="137"/>
      <c r="AB24" s="56"/>
      <c r="AC24" s="133"/>
      <c r="AD24" s="134">
        <f t="shared" si="14"/>
        <v>0</v>
      </c>
      <c r="AE24" s="126"/>
      <c r="AF24" s="36"/>
      <c r="AG24" s="127"/>
      <c r="AH24" s="135"/>
      <c r="AI24" s="129">
        <v>0</v>
      </c>
      <c r="AJ24" s="55">
        <v>80</v>
      </c>
      <c r="AK24" s="55">
        <v>0</v>
      </c>
      <c r="AL24" s="55">
        <v>0</v>
      </c>
      <c r="AM24" s="55">
        <v>40</v>
      </c>
      <c r="AN24" s="55">
        <v>0</v>
      </c>
      <c r="AO24" s="55">
        <v>0</v>
      </c>
      <c r="AP24" s="56">
        <v>0</v>
      </c>
      <c r="AQ24" s="56">
        <v>0</v>
      </c>
      <c r="AR24" s="38"/>
      <c r="AS24" s="38"/>
      <c r="AT24" s="37">
        <f t="shared" si="10"/>
        <v>13.333333333333334</v>
      </c>
      <c r="AU24" s="38">
        <v>0</v>
      </c>
      <c r="AV24" s="38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100</v>
      </c>
      <c r="BC24" s="38">
        <v>100</v>
      </c>
      <c r="BD24" s="38">
        <v>100</v>
      </c>
      <c r="BE24" s="38"/>
      <c r="BF24" s="38"/>
      <c r="BG24" s="37">
        <f t="shared" si="11"/>
        <v>30</v>
      </c>
      <c r="BH24" s="41">
        <v>100</v>
      </c>
      <c r="BI24" s="41">
        <v>95</v>
      </c>
      <c r="BJ24" s="41">
        <v>0</v>
      </c>
      <c r="BK24" s="41">
        <v>0</v>
      </c>
      <c r="BL24" s="41">
        <v>10</v>
      </c>
      <c r="BM24" s="41">
        <v>20</v>
      </c>
      <c r="BN24" s="41">
        <v>0</v>
      </c>
      <c r="BO24" s="41">
        <v>0</v>
      </c>
      <c r="BP24" s="41">
        <v>0</v>
      </c>
      <c r="BQ24" s="41">
        <v>0</v>
      </c>
      <c r="BR24" s="37">
        <f t="shared" si="12"/>
        <v>22.5</v>
      </c>
      <c r="BS24" s="42">
        <v>0</v>
      </c>
      <c r="BT24" s="42">
        <v>0</v>
      </c>
      <c r="BU24" s="42">
        <v>0</v>
      </c>
      <c r="BV24" s="38">
        <v>0</v>
      </c>
      <c r="BW24" s="38">
        <v>0</v>
      </c>
      <c r="BX24" s="38">
        <v>0</v>
      </c>
      <c r="BY24" s="38">
        <v>0</v>
      </c>
      <c r="BZ24" s="38">
        <v>0</v>
      </c>
      <c r="CA24" s="38"/>
      <c r="CB24" s="38"/>
      <c r="CC24" s="37">
        <f t="shared" si="13"/>
        <v>0</v>
      </c>
    </row>
    <row r="25" spans="1:81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1</v>
      </c>
      <c r="L25" s="44" t="s">
        <v>9</v>
      </c>
      <c r="M25" s="44">
        <v>428</v>
      </c>
      <c r="N25" s="33">
        <f t="shared" si="0"/>
        <v>59</v>
      </c>
      <c r="O25" s="33">
        <f t="shared" si="1"/>
        <v>0</v>
      </c>
      <c r="P25" s="33">
        <f t="shared" si="15"/>
        <v>47</v>
      </c>
      <c r="Q25" s="33">
        <f t="shared" si="3"/>
        <v>48.111111111111114</v>
      </c>
      <c r="R25" s="33">
        <f t="shared" si="4"/>
        <v>50</v>
      </c>
      <c r="S25" s="33">
        <f t="shared" si="5"/>
        <v>31.5</v>
      </c>
      <c r="T25" s="33">
        <f t="shared" si="6"/>
        <v>87.5</v>
      </c>
      <c r="U25" s="34">
        <f t="shared" si="7"/>
        <v>35</v>
      </c>
      <c r="V25" s="35">
        <f t="shared" si="8"/>
        <v>47</v>
      </c>
      <c r="W25" s="119">
        <v>20</v>
      </c>
      <c r="X25" s="119">
        <v>15</v>
      </c>
      <c r="Y25" s="120">
        <v>24</v>
      </c>
      <c r="Z25" s="130">
        <f t="shared" si="9"/>
        <v>59</v>
      </c>
      <c r="AA25" s="137"/>
      <c r="AB25" s="36"/>
      <c r="AC25" s="133"/>
      <c r="AD25" s="134">
        <f t="shared" si="14"/>
        <v>0</v>
      </c>
      <c r="AE25" s="126">
        <v>25</v>
      </c>
      <c r="AF25" s="36">
        <v>25</v>
      </c>
      <c r="AG25" s="138">
        <v>0.7</v>
      </c>
      <c r="AH25" s="135">
        <f>(AE25+AF25)*AG25</f>
        <v>35</v>
      </c>
      <c r="AI25" s="129">
        <v>0</v>
      </c>
      <c r="AJ25" s="55">
        <v>0</v>
      </c>
      <c r="AK25" s="55">
        <v>100</v>
      </c>
      <c r="AL25" s="55">
        <v>50</v>
      </c>
      <c r="AM25" s="55">
        <v>50</v>
      </c>
      <c r="AN25" s="55">
        <v>33</v>
      </c>
      <c r="AO25" s="55">
        <v>100</v>
      </c>
      <c r="AP25" s="55">
        <v>100</v>
      </c>
      <c r="AQ25" s="56">
        <v>0</v>
      </c>
      <c r="AR25" s="38"/>
      <c r="AS25" s="38"/>
      <c r="AT25" s="37">
        <f t="shared" si="10"/>
        <v>48.111111111111114</v>
      </c>
      <c r="AU25" s="38">
        <v>0</v>
      </c>
      <c r="AV25" s="38">
        <v>0</v>
      </c>
      <c r="AW25" s="38">
        <v>100</v>
      </c>
      <c r="AX25" s="38">
        <v>0</v>
      </c>
      <c r="AY25" s="38">
        <v>100</v>
      </c>
      <c r="AZ25" s="38">
        <v>100</v>
      </c>
      <c r="BA25" s="38">
        <v>100</v>
      </c>
      <c r="BB25" s="38">
        <v>0</v>
      </c>
      <c r="BC25" s="38">
        <v>100</v>
      </c>
      <c r="BD25" s="38">
        <v>0</v>
      </c>
      <c r="BE25" s="38"/>
      <c r="BF25" s="38"/>
      <c r="BG25" s="37">
        <f t="shared" si="11"/>
        <v>50</v>
      </c>
      <c r="BH25" s="41">
        <v>95</v>
      </c>
      <c r="BI25" s="41">
        <v>90</v>
      </c>
      <c r="BJ25" s="41">
        <v>40</v>
      </c>
      <c r="BK25" s="41">
        <v>35</v>
      </c>
      <c r="BL25" s="41">
        <v>15</v>
      </c>
      <c r="BM25" s="41">
        <v>40</v>
      </c>
      <c r="BN25" s="41">
        <v>0</v>
      </c>
      <c r="BO25" s="41">
        <v>0</v>
      </c>
      <c r="BP25" s="41">
        <v>0</v>
      </c>
      <c r="BQ25" s="41">
        <v>0</v>
      </c>
      <c r="BR25" s="37">
        <f t="shared" si="12"/>
        <v>31.5</v>
      </c>
      <c r="BS25" s="42">
        <v>100</v>
      </c>
      <c r="BT25" s="42">
        <v>100</v>
      </c>
      <c r="BU25" s="42">
        <v>100</v>
      </c>
      <c r="BV25" s="38">
        <v>100</v>
      </c>
      <c r="BW25" s="38">
        <v>100</v>
      </c>
      <c r="BX25" s="38">
        <v>100</v>
      </c>
      <c r="BY25" s="38">
        <v>0</v>
      </c>
      <c r="BZ25" s="38">
        <v>100</v>
      </c>
      <c r="CA25" s="38"/>
      <c r="CB25" s="38"/>
      <c r="CC25" s="37">
        <f t="shared" si="13"/>
        <v>87.5</v>
      </c>
    </row>
    <row r="26" spans="1:81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2</v>
      </c>
      <c r="L26" s="44" t="s">
        <v>9</v>
      </c>
      <c r="M26" s="44"/>
      <c r="N26" s="33">
        <f t="shared" si="0"/>
        <v>75</v>
      </c>
      <c r="O26" s="33">
        <f t="shared" si="1"/>
        <v>40</v>
      </c>
      <c r="P26" s="33">
        <f t="shared" si="15"/>
        <v>57.5</v>
      </c>
      <c r="Q26" s="33">
        <f t="shared" si="3"/>
        <v>88.888888888888886</v>
      </c>
      <c r="R26" s="33">
        <f t="shared" si="4"/>
        <v>80</v>
      </c>
      <c r="S26" s="33">
        <f t="shared" si="5"/>
        <v>65.5</v>
      </c>
      <c r="T26" s="33">
        <f t="shared" si="6"/>
        <v>100</v>
      </c>
      <c r="U26" s="34">
        <f t="shared" si="7"/>
        <v>0</v>
      </c>
      <c r="V26" s="35">
        <f t="shared" si="8"/>
        <v>68.62777777777778</v>
      </c>
      <c r="W26" s="119">
        <v>20</v>
      </c>
      <c r="X26" s="119">
        <v>20</v>
      </c>
      <c r="Y26" s="120">
        <v>35</v>
      </c>
      <c r="Z26" s="130">
        <f t="shared" si="9"/>
        <v>75</v>
      </c>
      <c r="AA26" s="131">
        <v>15</v>
      </c>
      <c r="AB26" s="36">
        <v>25</v>
      </c>
      <c r="AC26" s="133">
        <v>1</v>
      </c>
      <c r="AD26" s="134">
        <f t="shared" si="14"/>
        <v>40</v>
      </c>
      <c r="AE26" s="126"/>
      <c r="AF26" s="36"/>
      <c r="AG26" s="127"/>
      <c r="AH26" s="135"/>
      <c r="AI26" s="136">
        <v>100</v>
      </c>
      <c r="AJ26" s="55">
        <v>100</v>
      </c>
      <c r="AK26" s="55">
        <v>100</v>
      </c>
      <c r="AL26" s="55">
        <v>0</v>
      </c>
      <c r="AM26" s="55">
        <v>100</v>
      </c>
      <c r="AN26" s="55">
        <v>100</v>
      </c>
      <c r="AO26" s="55">
        <v>100</v>
      </c>
      <c r="AP26" s="55">
        <v>100</v>
      </c>
      <c r="AQ26" s="55">
        <v>100</v>
      </c>
      <c r="AR26" s="38"/>
      <c r="AS26" s="38"/>
      <c r="AT26" s="37">
        <f t="shared" si="10"/>
        <v>88.888888888888886</v>
      </c>
      <c r="AU26" s="38">
        <v>0</v>
      </c>
      <c r="AV26" s="38">
        <v>100</v>
      </c>
      <c r="AW26" s="38">
        <v>100</v>
      </c>
      <c r="AX26" s="38">
        <v>100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0</v>
      </c>
      <c r="BE26" s="38"/>
      <c r="BF26" s="38"/>
      <c r="BG26" s="37">
        <f t="shared" si="11"/>
        <v>80</v>
      </c>
      <c r="BH26" s="41">
        <v>100</v>
      </c>
      <c r="BI26" s="41">
        <v>95</v>
      </c>
      <c r="BJ26" s="41">
        <v>90</v>
      </c>
      <c r="BK26" s="41">
        <v>95</v>
      </c>
      <c r="BL26" s="41">
        <v>75</v>
      </c>
      <c r="BM26" s="41">
        <v>40</v>
      </c>
      <c r="BN26" s="41">
        <v>90</v>
      </c>
      <c r="BO26" s="41">
        <v>50</v>
      </c>
      <c r="BP26" s="41">
        <v>0</v>
      </c>
      <c r="BQ26" s="41">
        <v>20</v>
      </c>
      <c r="BR26" s="37">
        <f t="shared" si="12"/>
        <v>65.5</v>
      </c>
      <c r="BS26" s="42">
        <v>100</v>
      </c>
      <c r="BT26" s="42">
        <v>100</v>
      </c>
      <c r="BU26" s="42">
        <v>100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3"/>
        <v>100</v>
      </c>
    </row>
    <row r="27" spans="1:81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1</v>
      </c>
      <c r="L27" s="44" t="s">
        <v>9</v>
      </c>
      <c r="M27" s="44">
        <v>279</v>
      </c>
      <c r="N27" s="33">
        <f t="shared" si="0"/>
        <v>56</v>
      </c>
      <c r="O27" s="33">
        <f t="shared" si="1"/>
        <v>65</v>
      </c>
      <c r="P27" s="33">
        <f t="shared" si="15"/>
        <v>60.5</v>
      </c>
      <c r="Q27" s="33">
        <f t="shared" si="3"/>
        <v>77.444444444444443</v>
      </c>
      <c r="R27" s="33">
        <f t="shared" si="4"/>
        <v>100</v>
      </c>
      <c r="S27" s="33">
        <f t="shared" si="5"/>
        <v>76.5</v>
      </c>
      <c r="T27" s="33">
        <f t="shared" si="6"/>
        <v>87.5</v>
      </c>
      <c r="U27" s="34">
        <f t="shared" si="7"/>
        <v>0</v>
      </c>
      <c r="V27" s="35">
        <f t="shared" si="8"/>
        <v>70.413888888888891</v>
      </c>
      <c r="W27" s="119">
        <v>16</v>
      </c>
      <c r="X27" s="119">
        <v>20</v>
      </c>
      <c r="Y27" s="120">
        <v>20</v>
      </c>
      <c r="Z27" s="130">
        <f t="shared" si="9"/>
        <v>56</v>
      </c>
      <c r="AA27" s="131">
        <v>30</v>
      </c>
      <c r="AB27" s="36">
        <v>35</v>
      </c>
      <c r="AC27" s="133">
        <v>1</v>
      </c>
      <c r="AD27" s="134">
        <f t="shared" si="14"/>
        <v>65</v>
      </c>
      <c r="AE27" s="126"/>
      <c r="AF27" s="36"/>
      <c r="AG27" s="127"/>
      <c r="AH27" s="135"/>
      <c r="AI27" s="136">
        <v>50</v>
      </c>
      <c r="AJ27" s="55">
        <v>100</v>
      </c>
      <c r="AK27" s="55">
        <v>100</v>
      </c>
      <c r="AL27" s="55">
        <v>67</v>
      </c>
      <c r="AM27" s="55">
        <v>80</v>
      </c>
      <c r="AN27" s="55">
        <v>100</v>
      </c>
      <c r="AO27" s="55">
        <v>100</v>
      </c>
      <c r="AP27" s="55">
        <v>100</v>
      </c>
      <c r="AQ27" s="55">
        <v>0</v>
      </c>
      <c r="AR27" s="38"/>
      <c r="AS27" s="38"/>
      <c r="AT27" s="37">
        <f t="shared" si="10"/>
        <v>77.444444444444443</v>
      </c>
      <c r="AU27" s="38">
        <v>100</v>
      </c>
      <c r="AV27" s="38">
        <v>100</v>
      </c>
      <c r="AW27" s="38">
        <v>100</v>
      </c>
      <c r="AX27" s="38">
        <v>100</v>
      </c>
      <c r="AY27" s="38">
        <v>100</v>
      </c>
      <c r="AZ27" s="38">
        <v>100</v>
      </c>
      <c r="BA27" s="38">
        <v>100</v>
      </c>
      <c r="BB27" s="38">
        <v>100</v>
      </c>
      <c r="BC27" s="38">
        <v>100</v>
      </c>
      <c r="BD27" s="38">
        <v>100</v>
      </c>
      <c r="BE27" s="38"/>
      <c r="BF27" s="38"/>
      <c r="BG27" s="37">
        <f t="shared" si="11"/>
        <v>100</v>
      </c>
      <c r="BH27" s="41">
        <v>100</v>
      </c>
      <c r="BI27" s="41">
        <v>90</v>
      </c>
      <c r="BJ27" s="41">
        <v>100</v>
      </c>
      <c r="BK27" s="41">
        <v>80</v>
      </c>
      <c r="BL27" s="41">
        <v>100</v>
      </c>
      <c r="BM27" s="41">
        <v>100</v>
      </c>
      <c r="BN27" s="41">
        <v>100</v>
      </c>
      <c r="BO27" s="41">
        <v>75</v>
      </c>
      <c r="BP27" s="41">
        <v>0</v>
      </c>
      <c r="BQ27" s="41">
        <v>20</v>
      </c>
      <c r="BR27" s="37">
        <f t="shared" si="12"/>
        <v>76.5</v>
      </c>
      <c r="BS27" s="42">
        <v>100</v>
      </c>
      <c r="BT27" s="42">
        <v>100</v>
      </c>
      <c r="BU27" s="42">
        <v>0</v>
      </c>
      <c r="BV27" s="38">
        <v>100</v>
      </c>
      <c r="BW27" s="38">
        <v>100</v>
      </c>
      <c r="BX27" s="38">
        <v>100</v>
      </c>
      <c r="BY27" s="38">
        <v>100</v>
      </c>
      <c r="BZ27" s="38">
        <v>100</v>
      </c>
      <c r="CA27" s="38"/>
      <c r="CB27" s="38"/>
      <c r="CC27" s="37">
        <f t="shared" si="13"/>
        <v>87.5</v>
      </c>
    </row>
    <row r="28" spans="1:81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1</v>
      </c>
      <c r="L28" s="44" t="s">
        <v>9</v>
      </c>
      <c r="M28" s="44">
        <v>22</v>
      </c>
      <c r="N28" s="33">
        <f t="shared" si="0"/>
        <v>56</v>
      </c>
      <c r="O28" s="33">
        <f t="shared" si="1"/>
        <v>62.5</v>
      </c>
      <c r="P28" s="33">
        <f t="shared" si="15"/>
        <v>59.25</v>
      </c>
      <c r="Q28" s="33">
        <f t="shared" si="3"/>
        <v>60.3</v>
      </c>
      <c r="R28" s="33">
        <f t="shared" si="4"/>
        <v>80</v>
      </c>
      <c r="S28" s="33">
        <f t="shared" si="5"/>
        <v>63.5</v>
      </c>
      <c r="T28" s="33">
        <f t="shared" si="6"/>
        <v>50</v>
      </c>
      <c r="U28" s="34">
        <f t="shared" si="7"/>
        <v>0</v>
      </c>
      <c r="V28" s="35">
        <f t="shared" si="8"/>
        <v>60.885000000000005</v>
      </c>
      <c r="W28" s="119">
        <v>12</v>
      </c>
      <c r="X28" s="119">
        <v>20</v>
      </c>
      <c r="Y28" s="120">
        <v>24</v>
      </c>
      <c r="Z28" s="130">
        <f t="shared" si="9"/>
        <v>56</v>
      </c>
      <c r="AA28" s="131">
        <v>30</v>
      </c>
      <c r="AB28" s="36">
        <v>65</v>
      </c>
      <c r="AC28" s="133">
        <v>0.5</v>
      </c>
      <c r="AD28" s="134">
        <f t="shared" si="14"/>
        <v>62.5</v>
      </c>
      <c r="AE28" s="126"/>
      <c r="AF28" s="36"/>
      <c r="AG28" s="127"/>
      <c r="AH28" s="135"/>
      <c r="AI28" s="136">
        <v>50</v>
      </c>
      <c r="AJ28" s="55">
        <v>100</v>
      </c>
      <c r="AK28" s="55">
        <v>0</v>
      </c>
      <c r="AL28" s="55">
        <v>50</v>
      </c>
      <c r="AM28" s="55">
        <v>70</v>
      </c>
      <c r="AN28" s="55">
        <v>83</v>
      </c>
      <c r="AO28" s="55">
        <v>100</v>
      </c>
      <c r="AP28" s="55">
        <v>50</v>
      </c>
      <c r="AQ28" s="56">
        <v>0</v>
      </c>
      <c r="AR28" s="38">
        <v>100</v>
      </c>
      <c r="AS28" s="38"/>
      <c r="AT28" s="37">
        <f t="shared" si="10"/>
        <v>60.3</v>
      </c>
      <c r="AU28" s="38">
        <v>100</v>
      </c>
      <c r="AV28" s="38">
        <v>100</v>
      </c>
      <c r="AW28" s="38">
        <v>100</v>
      </c>
      <c r="AX28" s="38">
        <v>0</v>
      </c>
      <c r="AY28" s="38">
        <v>100</v>
      </c>
      <c r="AZ28" s="38">
        <v>100</v>
      </c>
      <c r="BA28" s="38">
        <v>100</v>
      </c>
      <c r="BB28" s="38">
        <v>100</v>
      </c>
      <c r="BC28" s="38">
        <v>0</v>
      </c>
      <c r="BD28" s="38">
        <v>100</v>
      </c>
      <c r="BE28" s="38"/>
      <c r="BF28" s="38"/>
      <c r="BG28" s="37">
        <f t="shared" si="11"/>
        <v>80</v>
      </c>
      <c r="BH28" s="41">
        <v>100</v>
      </c>
      <c r="BI28" s="41">
        <v>95</v>
      </c>
      <c r="BJ28" s="41">
        <v>100</v>
      </c>
      <c r="BK28" s="41">
        <v>90</v>
      </c>
      <c r="BL28" s="41">
        <v>55</v>
      </c>
      <c r="BM28" s="41">
        <v>100</v>
      </c>
      <c r="BN28" s="41">
        <v>0</v>
      </c>
      <c r="BO28" s="41">
        <v>0</v>
      </c>
      <c r="BP28" s="41">
        <v>0</v>
      </c>
      <c r="BQ28" s="41">
        <v>95</v>
      </c>
      <c r="BR28" s="37">
        <f t="shared" si="12"/>
        <v>63.5</v>
      </c>
      <c r="BS28" s="42">
        <v>100</v>
      </c>
      <c r="BT28" s="42">
        <v>100</v>
      </c>
      <c r="BU28" s="42">
        <v>0</v>
      </c>
      <c r="BV28" s="38">
        <v>100</v>
      </c>
      <c r="BW28" s="38">
        <v>100</v>
      </c>
      <c r="BX28" s="38">
        <v>0</v>
      </c>
      <c r="BY28" s="38">
        <v>0</v>
      </c>
      <c r="BZ28" s="38">
        <v>0</v>
      </c>
      <c r="CA28" s="38"/>
      <c r="CB28" s="38"/>
      <c r="CC28" s="37">
        <f t="shared" si="13"/>
        <v>50</v>
      </c>
    </row>
    <row r="29" spans="1:81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2</v>
      </c>
      <c r="L29" s="44" t="s">
        <v>9</v>
      </c>
      <c r="M29" s="44">
        <v>116</v>
      </c>
      <c r="N29" s="33">
        <f t="shared" si="0"/>
        <v>84</v>
      </c>
      <c r="O29" s="33">
        <f t="shared" si="1"/>
        <v>65</v>
      </c>
      <c r="P29" s="33">
        <f t="shared" si="15"/>
        <v>74.5</v>
      </c>
      <c r="Q29" s="33">
        <f t="shared" si="3"/>
        <v>80</v>
      </c>
      <c r="R29" s="33">
        <f t="shared" si="4"/>
        <v>30</v>
      </c>
      <c r="S29" s="33">
        <f t="shared" si="5"/>
        <v>90.5</v>
      </c>
      <c r="T29" s="33">
        <f t="shared" si="6"/>
        <v>100</v>
      </c>
      <c r="U29" s="34">
        <f t="shared" si="7"/>
        <v>0</v>
      </c>
      <c r="V29" s="35">
        <f t="shared" si="8"/>
        <v>77.849999999999994</v>
      </c>
      <c r="W29" s="119">
        <v>20</v>
      </c>
      <c r="X29" s="119">
        <v>13</v>
      </c>
      <c r="Y29" s="120">
        <v>51</v>
      </c>
      <c r="Z29" s="130">
        <f t="shared" si="9"/>
        <v>84</v>
      </c>
      <c r="AA29" s="131">
        <v>30</v>
      </c>
      <c r="AB29" s="36">
        <v>35</v>
      </c>
      <c r="AC29" s="133">
        <v>1</v>
      </c>
      <c r="AD29" s="134">
        <f t="shared" si="14"/>
        <v>65</v>
      </c>
      <c r="AE29" s="126"/>
      <c r="AF29" s="36"/>
      <c r="AG29" s="127"/>
      <c r="AH29" s="135"/>
      <c r="AI29" s="136">
        <v>100</v>
      </c>
      <c r="AJ29" s="55">
        <v>100</v>
      </c>
      <c r="AK29" s="55">
        <v>0</v>
      </c>
      <c r="AL29" s="55">
        <v>100</v>
      </c>
      <c r="AM29" s="55">
        <v>100</v>
      </c>
      <c r="AN29" s="55">
        <v>100</v>
      </c>
      <c r="AO29" s="55">
        <v>100</v>
      </c>
      <c r="AP29" s="55">
        <v>100</v>
      </c>
      <c r="AQ29" s="55">
        <v>0</v>
      </c>
      <c r="AR29" s="38">
        <v>100</v>
      </c>
      <c r="AS29" s="38"/>
      <c r="AT29" s="37">
        <f t="shared" si="10"/>
        <v>80</v>
      </c>
      <c r="AU29" s="38">
        <v>0</v>
      </c>
      <c r="AV29" s="38">
        <v>100</v>
      </c>
      <c r="AW29" s="38">
        <v>100</v>
      </c>
      <c r="AX29" s="38">
        <v>0</v>
      </c>
      <c r="AY29" s="38">
        <v>0</v>
      </c>
      <c r="AZ29" s="38">
        <v>0</v>
      </c>
      <c r="BA29" s="38">
        <v>100</v>
      </c>
      <c r="BB29" s="38">
        <v>0</v>
      </c>
      <c r="BC29" s="38">
        <v>0</v>
      </c>
      <c r="BD29" s="38">
        <v>0</v>
      </c>
      <c r="BE29" s="38"/>
      <c r="BF29" s="38"/>
      <c r="BG29" s="37">
        <f t="shared" si="11"/>
        <v>30</v>
      </c>
      <c r="BH29" s="41">
        <v>100</v>
      </c>
      <c r="BI29" s="41">
        <v>100</v>
      </c>
      <c r="BJ29" s="41">
        <v>90</v>
      </c>
      <c r="BK29" s="41">
        <v>100</v>
      </c>
      <c r="BL29" s="41">
        <v>40</v>
      </c>
      <c r="BM29" s="41">
        <v>100</v>
      </c>
      <c r="BN29" s="41">
        <v>100</v>
      </c>
      <c r="BO29" s="41">
        <v>85</v>
      </c>
      <c r="BP29" s="41">
        <v>100</v>
      </c>
      <c r="BQ29" s="41">
        <v>90</v>
      </c>
      <c r="BR29" s="37">
        <f t="shared" si="12"/>
        <v>90.5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100</v>
      </c>
      <c r="BY29" s="38">
        <v>100</v>
      </c>
      <c r="BZ29" s="38">
        <v>100</v>
      </c>
      <c r="CA29" s="38"/>
      <c r="CB29" s="38"/>
      <c r="CC29" s="37">
        <f t="shared" si="13"/>
        <v>100</v>
      </c>
    </row>
    <row r="30" spans="1:81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2</v>
      </c>
      <c r="L30" s="44" t="s">
        <v>9</v>
      </c>
      <c r="M30" s="44">
        <v>237</v>
      </c>
      <c r="N30" s="33">
        <f t="shared" si="0"/>
        <v>90</v>
      </c>
      <c r="O30" s="33">
        <f t="shared" si="1"/>
        <v>60</v>
      </c>
      <c r="P30" s="33">
        <f t="shared" si="15"/>
        <v>75</v>
      </c>
      <c r="Q30" s="33">
        <f t="shared" si="3"/>
        <v>77.5</v>
      </c>
      <c r="R30" s="33">
        <f t="shared" si="4"/>
        <v>80</v>
      </c>
      <c r="S30" s="33">
        <f t="shared" si="5"/>
        <v>88</v>
      </c>
      <c r="T30" s="33">
        <f t="shared" si="6"/>
        <v>37.5</v>
      </c>
      <c r="U30" s="34">
        <f t="shared" si="7"/>
        <v>0</v>
      </c>
      <c r="V30" s="35">
        <f t="shared" si="8"/>
        <v>76.474999999999994</v>
      </c>
      <c r="W30" s="119">
        <v>18</v>
      </c>
      <c r="X30" s="119">
        <v>12</v>
      </c>
      <c r="Y30" s="120">
        <v>60</v>
      </c>
      <c r="Z30" s="130">
        <f t="shared" si="9"/>
        <v>90</v>
      </c>
      <c r="AA30" s="131">
        <v>30</v>
      </c>
      <c r="AB30" s="36">
        <v>30</v>
      </c>
      <c r="AC30" s="133">
        <v>1</v>
      </c>
      <c r="AD30" s="134">
        <f t="shared" si="14"/>
        <v>60</v>
      </c>
      <c r="AE30" s="126"/>
      <c r="AF30" s="36"/>
      <c r="AG30" s="127"/>
      <c r="AH30" s="135"/>
      <c r="AI30" s="136">
        <v>75</v>
      </c>
      <c r="AJ30" s="56">
        <v>0</v>
      </c>
      <c r="AK30" s="55">
        <v>100</v>
      </c>
      <c r="AL30" s="55">
        <v>100</v>
      </c>
      <c r="AM30" s="55">
        <v>100</v>
      </c>
      <c r="AN30" s="55">
        <v>100</v>
      </c>
      <c r="AO30" s="55">
        <v>100</v>
      </c>
      <c r="AP30" s="55">
        <v>100</v>
      </c>
      <c r="AQ30" s="56">
        <v>0</v>
      </c>
      <c r="AR30" s="38">
        <v>100</v>
      </c>
      <c r="AS30" s="38"/>
      <c r="AT30" s="37">
        <f t="shared" si="10"/>
        <v>77.5</v>
      </c>
      <c r="AU30" s="38">
        <v>0</v>
      </c>
      <c r="AV30" s="38">
        <v>100</v>
      </c>
      <c r="AW30" s="38">
        <v>100</v>
      </c>
      <c r="AX30" s="38">
        <v>0</v>
      </c>
      <c r="AY30" s="38">
        <v>100</v>
      </c>
      <c r="AZ30" s="38">
        <v>100</v>
      </c>
      <c r="BA30" s="38">
        <v>100</v>
      </c>
      <c r="BB30" s="38">
        <v>100</v>
      </c>
      <c r="BC30" s="38">
        <v>100</v>
      </c>
      <c r="BD30" s="38">
        <v>100</v>
      </c>
      <c r="BE30" s="38"/>
      <c r="BF30" s="38"/>
      <c r="BG30" s="37">
        <f t="shared" si="11"/>
        <v>80</v>
      </c>
      <c r="BH30" s="41">
        <v>100</v>
      </c>
      <c r="BI30" s="41">
        <v>90</v>
      </c>
      <c r="BJ30" s="41">
        <v>100</v>
      </c>
      <c r="BK30" s="41">
        <v>100</v>
      </c>
      <c r="BL30" s="41">
        <v>100</v>
      </c>
      <c r="BM30" s="41">
        <v>100</v>
      </c>
      <c r="BN30" s="41">
        <v>100</v>
      </c>
      <c r="BO30" s="41">
        <v>90</v>
      </c>
      <c r="BP30" s="41">
        <v>100</v>
      </c>
      <c r="BQ30" s="41">
        <v>0</v>
      </c>
      <c r="BR30" s="37">
        <f t="shared" si="12"/>
        <v>88</v>
      </c>
      <c r="BS30" s="42">
        <v>100</v>
      </c>
      <c r="BT30" s="42">
        <v>100</v>
      </c>
      <c r="BU30" s="42">
        <v>0</v>
      </c>
      <c r="BV30" s="38">
        <v>100</v>
      </c>
      <c r="BW30" s="38">
        <v>0</v>
      </c>
      <c r="BX30" s="38">
        <v>0</v>
      </c>
      <c r="BY30" s="38">
        <v>0</v>
      </c>
      <c r="BZ30" s="38">
        <v>0</v>
      </c>
      <c r="CA30" s="38"/>
      <c r="CB30" s="38"/>
      <c r="CC30" s="37">
        <f t="shared" si="13"/>
        <v>37.5</v>
      </c>
    </row>
    <row r="31" spans="1:81" ht="15.75" customHeight="1" x14ac:dyDescent="0.2">
      <c r="A31" s="4" t="s">
        <v>9</v>
      </c>
      <c r="B31" s="29" t="s">
        <v>9</v>
      </c>
      <c r="C31" s="30"/>
      <c r="D31" s="58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1</v>
      </c>
      <c r="L31" s="44" t="s">
        <v>9</v>
      </c>
      <c r="M31" s="44">
        <v>184</v>
      </c>
      <c r="N31" s="33">
        <f t="shared" si="0"/>
        <v>26</v>
      </c>
      <c r="O31" s="33">
        <f t="shared" si="1"/>
        <v>0</v>
      </c>
      <c r="P31" s="33">
        <f t="shared" si="15"/>
        <v>13</v>
      </c>
      <c r="Q31" s="33">
        <f t="shared" si="3"/>
        <v>18.888888888888889</v>
      </c>
      <c r="R31" s="33">
        <f t="shared" si="4"/>
        <v>10</v>
      </c>
      <c r="S31" s="33">
        <f t="shared" si="5"/>
        <v>10</v>
      </c>
      <c r="T31" s="33">
        <f t="shared" si="6"/>
        <v>0</v>
      </c>
      <c r="U31" s="34">
        <f t="shared" si="7"/>
        <v>0</v>
      </c>
      <c r="V31" s="35">
        <f t="shared" si="8"/>
        <v>13</v>
      </c>
      <c r="W31" s="119">
        <v>12</v>
      </c>
      <c r="X31" s="119">
        <v>14</v>
      </c>
      <c r="Y31" s="120">
        <v>0</v>
      </c>
      <c r="Z31" s="130">
        <f t="shared" si="9"/>
        <v>26</v>
      </c>
      <c r="AA31" s="137"/>
      <c r="AB31" s="36"/>
      <c r="AC31" s="133"/>
      <c r="AD31" s="134">
        <f t="shared" si="14"/>
        <v>0</v>
      </c>
      <c r="AE31" s="126"/>
      <c r="AF31" s="36"/>
      <c r="AG31" s="127"/>
      <c r="AH31" s="135"/>
      <c r="AI31" s="129">
        <v>0</v>
      </c>
      <c r="AJ31" s="55">
        <v>70</v>
      </c>
      <c r="AK31" s="55">
        <v>0</v>
      </c>
      <c r="AL31" s="55">
        <v>50</v>
      </c>
      <c r="AM31" s="55">
        <v>50</v>
      </c>
      <c r="AN31" s="55">
        <v>0</v>
      </c>
      <c r="AO31" s="56">
        <v>0</v>
      </c>
      <c r="AP31" s="56">
        <v>0</v>
      </c>
      <c r="AQ31" s="56">
        <v>0</v>
      </c>
      <c r="AR31" s="38"/>
      <c r="AS31" s="38"/>
      <c r="AT31" s="37">
        <f t="shared" si="10"/>
        <v>18.888888888888889</v>
      </c>
      <c r="AU31" s="38">
        <v>0</v>
      </c>
      <c r="AV31" s="38">
        <v>0</v>
      </c>
      <c r="AW31" s="38">
        <v>0</v>
      </c>
      <c r="AX31" s="38">
        <v>0</v>
      </c>
      <c r="AY31" s="38">
        <v>100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/>
      <c r="BF31" s="38"/>
      <c r="BG31" s="37">
        <f t="shared" si="11"/>
        <v>10</v>
      </c>
      <c r="BH31" s="41">
        <v>0</v>
      </c>
      <c r="BI31" s="41">
        <v>100</v>
      </c>
      <c r="BJ31" s="41">
        <v>0</v>
      </c>
      <c r="BK31" s="41">
        <v>0</v>
      </c>
      <c r="BL31" s="41">
        <v>0</v>
      </c>
      <c r="BM31" s="41">
        <v>0</v>
      </c>
      <c r="BN31" s="41">
        <v>0</v>
      </c>
      <c r="BO31" s="41">
        <v>0</v>
      </c>
      <c r="BP31" s="41">
        <v>0</v>
      </c>
      <c r="BQ31" s="41">
        <v>0</v>
      </c>
      <c r="BR31" s="37">
        <f t="shared" si="12"/>
        <v>10</v>
      </c>
      <c r="BS31" s="42">
        <v>0</v>
      </c>
      <c r="BT31" s="42">
        <v>0</v>
      </c>
      <c r="BU31" s="42">
        <v>0</v>
      </c>
      <c r="BV31" s="38">
        <v>0</v>
      </c>
      <c r="BW31" s="38">
        <v>0</v>
      </c>
      <c r="BX31" s="38">
        <v>0</v>
      </c>
      <c r="BY31" s="38">
        <v>0</v>
      </c>
      <c r="BZ31" s="38">
        <v>0</v>
      </c>
      <c r="CA31" s="38"/>
      <c r="CB31" s="38"/>
      <c r="CC31" s="37">
        <f t="shared" si="13"/>
        <v>0</v>
      </c>
    </row>
    <row r="32" spans="1:81" ht="15.75" customHeight="1" x14ac:dyDescent="0.2">
      <c r="A32" s="4" t="s">
        <v>9</v>
      </c>
      <c r="B32" s="29" t="s">
        <v>9</v>
      </c>
      <c r="C32" s="30"/>
      <c r="D32" s="58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1</v>
      </c>
      <c r="L32" s="44" t="s">
        <v>9</v>
      </c>
      <c r="M32" s="44">
        <v>371</v>
      </c>
      <c r="N32" s="33">
        <f t="shared" si="0"/>
        <v>90</v>
      </c>
      <c r="O32" s="33">
        <f t="shared" si="1"/>
        <v>95</v>
      </c>
      <c r="P32" s="33">
        <f t="shared" si="15"/>
        <v>92.5</v>
      </c>
      <c r="Q32" s="33">
        <f t="shared" si="3"/>
        <v>55.7</v>
      </c>
      <c r="R32" s="33">
        <f t="shared" si="4"/>
        <v>44.444444444444443</v>
      </c>
      <c r="S32" s="33">
        <f t="shared" si="5"/>
        <v>55.5</v>
      </c>
      <c r="T32" s="33">
        <f t="shared" si="6"/>
        <v>0</v>
      </c>
      <c r="U32" s="34">
        <f t="shared" si="7"/>
        <v>0</v>
      </c>
      <c r="V32" s="35">
        <f t="shared" si="8"/>
        <v>70.712222222222223</v>
      </c>
      <c r="W32" s="119">
        <v>20</v>
      </c>
      <c r="X32" s="119">
        <v>20</v>
      </c>
      <c r="Y32" s="120">
        <v>50</v>
      </c>
      <c r="Z32" s="130">
        <f t="shared" si="9"/>
        <v>90</v>
      </c>
      <c r="AA32" s="131">
        <v>30</v>
      </c>
      <c r="AB32" s="132">
        <v>65</v>
      </c>
      <c r="AC32" s="133">
        <v>1</v>
      </c>
      <c r="AD32" s="134">
        <f t="shared" si="14"/>
        <v>95</v>
      </c>
      <c r="AE32" s="126"/>
      <c r="AF32" s="36"/>
      <c r="AG32" s="127"/>
      <c r="AH32" s="135"/>
      <c r="AI32" s="129">
        <v>0</v>
      </c>
      <c r="AJ32" s="55">
        <v>90</v>
      </c>
      <c r="AK32" s="55">
        <v>0</v>
      </c>
      <c r="AL32" s="55">
        <v>67</v>
      </c>
      <c r="AM32" s="55">
        <v>50</v>
      </c>
      <c r="AN32" s="55">
        <v>50</v>
      </c>
      <c r="AO32" s="55">
        <v>100</v>
      </c>
      <c r="AP32" s="55">
        <v>100</v>
      </c>
      <c r="AQ32" s="56">
        <v>0</v>
      </c>
      <c r="AR32" s="38">
        <v>100</v>
      </c>
      <c r="AS32" s="38"/>
      <c r="AT32" s="37">
        <f t="shared" si="10"/>
        <v>55.7</v>
      </c>
      <c r="AU32" s="38">
        <v>0</v>
      </c>
      <c r="AV32" s="38">
        <v>0</v>
      </c>
      <c r="AW32" s="38">
        <v>0</v>
      </c>
      <c r="AX32" s="38">
        <v>0</v>
      </c>
      <c r="AY32" s="38">
        <v>0</v>
      </c>
      <c r="AZ32" s="38"/>
      <c r="BA32" s="38">
        <v>100</v>
      </c>
      <c r="BB32" s="38">
        <v>100</v>
      </c>
      <c r="BC32" s="38">
        <v>100</v>
      </c>
      <c r="BD32" s="38">
        <v>100</v>
      </c>
      <c r="BE32" s="38"/>
      <c r="BF32" s="38"/>
      <c r="BG32" s="37">
        <f t="shared" si="11"/>
        <v>44.444444444444443</v>
      </c>
      <c r="BH32" s="41">
        <v>100</v>
      </c>
      <c r="BI32" s="41">
        <v>85</v>
      </c>
      <c r="BJ32" s="41">
        <v>90</v>
      </c>
      <c r="BK32" s="41">
        <v>0</v>
      </c>
      <c r="BL32" s="41">
        <v>95</v>
      </c>
      <c r="BM32" s="41">
        <v>0</v>
      </c>
      <c r="BN32" s="41">
        <v>90</v>
      </c>
      <c r="BO32" s="41">
        <v>0</v>
      </c>
      <c r="BP32" s="41">
        <v>0</v>
      </c>
      <c r="BQ32" s="41">
        <v>95</v>
      </c>
      <c r="BR32" s="37">
        <f t="shared" si="12"/>
        <v>55.5</v>
      </c>
      <c r="BS32" s="42">
        <v>0</v>
      </c>
      <c r="BT32" s="42">
        <v>0</v>
      </c>
      <c r="BU32" s="42">
        <v>0</v>
      </c>
      <c r="BV32" s="38">
        <v>0</v>
      </c>
      <c r="BW32" s="38">
        <v>0</v>
      </c>
      <c r="BX32" s="38">
        <v>0</v>
      </c>
      <c r="BY32" s="38">
        <v>0</v>
      </c>
      <c r="BZ32" s="38">
        <v>0</v>
      </c>
      <c r="CA32" s="38"/>
      <c r="CB32" s="38"/>
      <c r="CC32" s="37">
        <f t="shared" si="13"/>
        <v>0</v>
      </c>
    </row>
    <row r="33" spans="1:81" ht="15.75" customHeight="1" x14ac:dyDescent="0.2">
      <c r="A33" s="4" t="s">
        <v>9</v>
      </c>
      <c r="B33" s="29" t="s">
        <v>9</v>
      </c>
      <c r="C33" s="30"/>
      <c r="D33" s="58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2</v>
      </c>
      <c r="L33" s="44" t="s">
        <v>9</v>
      </c>
      <c r="M33" s="44">
        <v>488</v>
      </c>
      <c r="N33" s="33">
        <f t="shared" si="0"/>
        <v>40</v>
      </c>
      <c r="O33" s="33">
        <f t="shared" si="1"/>
        <v>95</v>
      </c>
      <c r="P33" s="33">
        <f t="shared" si="15"/>
        <v>67.5</v>
      </c>
      <c r="Q33" s="33">
        <f t="shared" si="3"/>
        <v>63.1</v>
      </c>
      <c r="R33" s="33">
        <f t="shared" si="4"/>
        <v>77.777777777777771</v>
      </c>
      <c r="S33" s="33">
        <f t="shared" si="5"/>
        <v>13.5</v>
      </c>
      <c r="T33" s="33">
        <f t="shared" si="6"/>
        <v>100</v>
      </c>
      <c r="U33" s="34">
        <f t="shared" si="7"/>
        <v>0</v>
      </c>
      <c r="V33" s="35">
        <f t="shared" si="8"/>
        <v>57.958888888888893</v>
      </c>
      <c r="W33" s="119">
        <v>20</v>
      </c>
      <c r="X33" s="119">
        <v>20</v>
      </c>
      <c r="Y33" s="120">
        <v>0</v>
      </c>
      <c r="Z33" s="130">
        <f t="shared" si="9"/>
        <v>40</v>
      </c>
      <c r="AA33" s="131">
        <v>30</v>
      </c>
      <c r="AB33" s="132">
        <v>65</v>
      </c>
      <c r="AC33" s="133">
        <v>1</v>
      </c>
      <c r="AD33" s="134">
        <f t="shared" si="14"/>
        <v>95</v>
      </c>
      <c r="AE33" s="126"/>
      <c r="AF33" s="36"/>
      <c r="AG33" s="127"/>
      <c r="AH33" s="135"/>
      <c r="AI33" s="136">
        <v>88</v>
      </c>
      <c r="AJ33" s="56">
        <v>0</v>
      </c>
      <c r="AK33" s="55">
        <v>100</v>
      </c>
      <c r="AL33" s="55">
        <v>50</v>
      </c>
      <c r="AM33" s="55">
        <v>60</v>
      </c>
      <c r="AN33" s="55">
        <v>33</v>
      </c>
      <c r="AO33" s="55">
        <v>100</v>
      </c>
      <c r="AP33" s="56">
        <v>0</v>
      </c>
      <c r="AQ33" s="55">
        <v>100</v>
      </c>
      <c r="AR33" s="38">
        <v>100</v>
      </c>
      <c r="AS33" s="38"/>
      <c r="AT33" s="37">
        <f t="shared" si="10"/>
        <v>63.1</v>
      </c>
      <c r="AU33" s="38">
        <v>0</v>
      </c>
      <c r="AV33" s="38">
        <v>0</v>
      </c>
      <c r="AW33" s="38">
        <v>100</v>
      </c>
      <c r="AX33" s="38"/>
      <c r="AY33" s="38">
        <v>100</v>
      </c>
      <c r="AZ33" s="38">
        <v>100</v>
      </c>
      <c r="BA33" s="38">
        <v>100</v>
      </c>
      <c r="BB33" s="38">
        <v>100</v>
      </c>
      <c r="BC33" s="38">
        <v>100</v>
      </c>
      <c r="BD33" s="38">
        <v>100</v>
      </c>
      <c r="BE33" s="38"/>
      <c r="BF33" s="38"/>
      <c r="BG33" s="37">
        <f t="shared" si="11"/>
        <v>77.777777777777771</v>
      </c>
      <c r="BH33" s="41">
        <v>0</v>
      </c>
      <c r="BI33" s="41">
        <v>95</v>
      </c>
      <c r="BJ33" s="41">
        <v>0</v>
      </c>
      <c r="BK33" s="41">
        <v>40</v>
      </c>
      <c r="BL33" s="41">
        <v>0</v>
      </c>
      <c r="BM33" s="41">
        <v>0</v>
      </c>
      <c r="BN33" s="41">
        <v>0</v>
      </c>
      <c r="BO33" s="41">
        <v>0</v>
      </c>
      <c r="BP33" s="41">
        <v>0</v>
      </c>
      <c r="BQ33" s="41">
        <v>0</v>
      </c>
      <c r="BR33" s="37">
        <f t="shared" si="12"/>
        <v>13.5</v>
      </c>
      <c r="BS33" s="42">
        <v>100</v>
      </c>
      <c r="BT33" s="42">
        <v>100</v>
      </c>
      <c r="BU33" s="42">
        <v>100</v>
      </c>
      <c r="BV33" s="38">
        <v>100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13"/>
        <v>100</v>
      </c>
    </row>
    <row r="34" spans="1:81" ht="15.75" customHeight="1" x14ac:dyDescent="0.2">
      <c r="A34" s="4" t="s">
        <v>9</v>
      </c>
      <c r="B34" s="29" t="s">
        <v>9</v>
      </c>
      <c r="C34" s="30"/>
      <c r="D34" s="58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1</v>
      </c>
      <c r="L34" s="44" t="s">
        <v>9</v>
      </c>
      <c r="M34" s="44">
        <v>501</v>
      </c>
      <c r="N34" s="33">
        <f t="shared" si="0"/>
        <v>38</v>
      </c>
      <c r="O34" s="33">
        <f t="shared" si="1"/>
        <v>57</v>
      </c>
      <c r="P34" s="33">
        <f t="shared" si="15"/>
        <v>76</v>
      </c>
      <c r="Q34" s="33">
        <f t="shared" si="3"/>
        <v>78.7</v>
      </c>
      <c r="R34" s="33">
        <f t="shared" si="4"/>
        <v>100</v>
      </c>
      <c r="S34" s="33">
        <f t="shared" si="5"/>
        <v>87.5</v>
      </c>
      <c r="T34" s="33">
        <f t="shared" si="6"/>
        <v>100</v>
      </c>
      <c r="U34" s="34">
        <f t="shared" si="7"/>
        <v>95</v>
      </c>
      <c r="V34" s="35">
        <f t="shared" si="8"/>
        <v>81.240000000000009</v>
      </c>
      <c r="W34" s="119">
        <v>20</v>
      </c>
      <c r="X34" s="119">
        <v>18</v>
      </c>
      <c r="Y34" s="120">
        <v>0</v>
      </c>
      <c r="Z34" s="130">
        <f t="shared" si="9"/>
        <v>38</v>
      </c>
      <c r="AA34" s="131">
        <v>27</v>
      </c>
      <c r="AB34" s="132">
        <v>30</v>
      </c>
      <c r="AC34" s="133">
        <v>1</v>
      </c>
      <c r="AD34" s="134">
        <f t="shared" si="14"/>
        <v>57</v>
      </c>
      <c r="AE34" s="126">
        <v>35</v>
      </c>
      <c r="AF34" s="36">
        <v>60</v>
      </c>
      <c r="AG34" s="127">
        <v>1</v>
      </c>
      <c r="AH34" s="135">
        <f>(AE34+AF34)*AG34</f>
        <v>95</v>
      </c>
      <c r="AI34" s="136">
        <v>100</v>
      </c>
      <c r="AJ34" s="55">
        <v>90</v>
      </c>
      <c r="AK34" s="55">
        <v>100</v>
      </c>
      <c r="AL34" s="55">
        <v>50</v>
      </c>
      <c r="AM34" s="55">
        <v>80</v>
      </c>
      <c r="AN34" s="55">
        <v>67</v>
      </c>
      <c r="AO34" s="55">
        <v>100</v>
      </c>
      <c r="AP34" s="55">
        <v>100</v>
      </c>
      <c r="AQ34" s="55">
        <v>0</v>
      </c>
      <c r="AR34" s="38">
        <v>100</v>
      </c>
      <c r="AS34" s="38"/>
      <c r="AT34" s="37">
        <f t="shared" si="10"/>
        <v>78.7</v>
      </c>
      <c r="AU34" s="38"/>
      <c r="AV34" s="38">
        <v>100</v>
      </c>
      <c r="AW34" s="38">
        <v>100</v>
      </c>
      <c r="AX34" s="38">
        <v>100</v>
      </c>
      <c r="AY34" s="38">
        <v>100</v>
      </c>
      <c r="AZ34" s="38">
        <v>100</v>
      </c>
      <c r="BA34" s="38">
        <v>100</v>
      </c>
      <c r="BB34" s="38">
        <v>100</v>
      </c>
      <c r="BC34" s="38">
        <v>100</v>
      </c>
      <c r="BD34" s="38">
        <v>100</v>
      </c>
      <c r="BE34" s="38"/>
      <c r="BF34" s="38"/>
      <c r="BG34" s="37">
        <f t="shared" si="11"/>
        <v>100</v>
      </c>
      <c r="BH34" s="41">
        <v>100</v>
      </c>
      <c r="BI34" s="41">
        <v>80</v>
      </c>
      <c r="BJ34" s="41">
        <v>90</v>
      </c>
      <c r="BK34" s="41">
        <v>100</v>
      </c>
      <c r="BL34" s="41">
        <v>90</v>
      </c>
      <c r="BM34" s="41">
        <v>40</v>
      </c>
      <c r="BN34" s="41">
        <v>100</v>
      </c>
      <c r="BO34" s="41">
        <v>80</v>
      </c>
      <c r="BP34" s="41">
        <v>100</v>
      </c>
      <c r="BQ34" s="41">
        <v>95</v>
      </c>
      <c r="BR34" s="37">
        <f t="shared" si="12"/>
        <v>87.5</v>
      </c>
      <c r="BS34" s="42">
        <v>100</v>
      </c>
      <c r="BT34" s="42">
        <v>100</v>
      </c>
      <c r="BU34" s="42">
        <v>100</v>
      </c>
      <c r="BV34" s="38">
        <v>100</v>
      </c>
      <c r="BW34" s="38">
        <v>100</v>
      </c>
      <c r="BX34" s="38">
        <v>100</v>
      </c>
      <c r="BY34" s="38">
        <v>100</v>
      </c>
      <c r="BZ34" s="38">
        <v>100</v>
      </c>
      <c r="CA34" s="38"/>
      <c r="CB34" s="38"/>
      <c r="CC34" s="37">
        <f t="shared" si="13"/>
        <v>100</v>
      </c>
    </row>
    <row r="35" spans="1:81" ht="15.75" customHeight="1" x14ac:dyDescent="0.2">
      <c r="A35" s="4" t="s">
        <v>9</v>
      </c>
      <c r="B35" s="29" t="s">
        <v>9</v>
      </c>
      <c r="C35" s="30"/>
      <c r="D35" s="58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1</v>
      </c>
      <c r="L35" s="44" t="s">
        <v>9</v>
      </c>
      <c r="M35" s="44">
        <v>71</v>
      </c>
      <c r="N35" s="33">
        <f t="shared" si="0"/>
        <v>69</v>
      </c>
      <c r="O35" s="33">
        <f t="shared" si="1"/>
        <v>30</v>
      </c>
      <c r="P35" s="33">
        <f t="shared" si="15"/>
        <v>53.5</v>
      </c>
      <c r="Q35" s="33">
        <f t="shared" si="3"/>
        <v>91.444444444444443</v>
      </c>
      <c r="R35" s="33">
        <f t="shared" si="4"/>
        <v>100</v>
      </c>
      <c r="S35" s="33">
        <f t="shared" si="5"/>
        <v>91</v>
      </c>
      <c r="T35" s="33">
        <f t="shared" si="6"/>
        <v>100</v>
      </c>
      <c r="U35" s="34">
        <f t="shared" si="7"/>
        <v>38</v>
      </c>
      <c r="V35" s="35">
        <f t="shared" si="8"/>
        <v>53.5</v>
      </c>
      <c r="W35" s="119">
        <v>16</v>
      </c>
      <c r="X35" s="119">
        <v>20</v>
      </c>
      <c r="Y35" s="120">
        <v>33</v>
      </c>
      <c r="Z35" s="130">
        <f t="shared" si="9"/>
        <v>69</v>
      </c>
      <c r="AA35" s="137">
        <v>30</v>
      </c>
      <c r="AB35" s="36">
        <v>0</v>
      </c>
      <c r="AC35" s="133">
        <v>0</v>
      </c>
      <c r="AD35" s="134">
        <f t="shared" si="14"/>
        <v>30</v>
      </c>
      <c r="AE35" s="126">
        <v>20</v>
      </c>
      <c r="AF35" s="36">
        <v>18</v>
      </c>
      <c r="AG35" s="127">
        <v>1</v>
      </c>
      <c r="AH35" s="135">
        <f>(AE35+AF35)*AG35</f>
        <v>38</v>
      </c>
      <c r="AI35" s="136">
        <v>100</v>
      </c>
      <c r="AJ35" s="55">
        <v>100</v>
      </c>
      <c r="AK35" s="55">
        <v>100</v>
      </c>
      <c r="AL35" s="55">
        <v>50</v>
      </c>
      <c r="AM35" s="55">
        <v>90</v>
      </c>
      <c r="AN35" s="55">
        <v>83</v>
      </c>
      <c r="AO35" s="55">
        <v>100</v>
      </c>
      <c r="AP35" s="55">
        <v>100</v>
      </c>
      <c r="AQ35" s="55">
        <v>100</v>
      </c>
      <c r="AR35" s="38"/>
      <c r="AS35" s="38"/>
      <c r="AT35" s="37">
        <f t="shared" si="10"/>
        <v>91.444444444444443</v>
      </c>
      <c r="AU35" s="38">
        <v>100</v>
      </c>
      <c r="AV35" s="38">
        <v>100</v>
      </c>
      <c r="AW35" s="38">
        <v>100</v>
      </c>
      <c r="AX35" s="38">
        <v>100</v>
      </c>
      <c r="AY35" s="38">
        <v>100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/>
      <c r="BF35" s="38"/>
      <c r="BG35" s="37">
        <f t="shared" si="11"/>
        <v>100</v>
      </c>
      <c r="BH35" s="41">
        <v>90</v>
      </c>
      <c r="BI35" s="41">
        <v>95</v>
      </c>
      <c r="BJ35" s="41">
        <v>100</v>
      </c>
      <c r="BK35" s="41">
        <v>100</v>
      </c>
      <c r="BL35" s="41">
        <v>75</v>
      </c>
      <c r="BM35" s="41">
        <v>90</v>
      </c>
      <c r="BN35" s="41">
        <v>100</v>
      </c>
      <c r="BO35" s="41">
        <v>65</v>
      </c>
      <c r="BP35" s="41">
        <v>100</v>
      </c>
      <c r="BQ35" s="41">
        <v>95</v>
      </c>
      <c r="BR35" s="37">
        <f t="shared" si="12"/>
        <v>91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13"/>
        <v>100</v>
      </c>
    </row>
    <row r="36" spans="1:81" ht="15.75" customHeight="1" x14ac:dyDescent="0.2">
      <c r="A36" s="4" t="s">
        <v>9</v>
      </c>
      <c r="B36" s="29" t="s">
        <v>9</v>
      </c>
      <c r="C36" s="30"/>
      <c r="D36" s="58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2</v>
      </c>
      <c r="L36" s="44" t="s">
        <v>9</v>
      </c>
      <c r="M36" s="44">
        <v>277</v>
      </c>
      <c r="N36" s="33">
        <f t="shared" si="0"/>
        <v>63</v>
      </c>
      <c r="O36" s="33">
        <f t="shared" si="1"/>
        <v>0</v>
      </c>
      <c r="P36" s="139">
        <f>SUM(N36,O36,AH36)/3</f>
        <v>44.333333333333336</v>
      </c>
      <c r="Q36" s="33">
        <f t="shared" si="3"/>
        <v>65.555555555555557</v>
      </c>
      <c r="R36" s="33">
        <f t="shared" si="4"/>
        <v>90</v>
      </c>
      <c r="S36" s="33">
        <f t="shared" si="5"/>
        <v>53</v>
      </c>
      <c r="T36" s="33">
        <f t="shared" si="6"/>
        <v>100</v>
      </c>
      <c r="U36" s="34">
        <f t="shared" si="7"/>
        <v>70</v>
      </c>
      <c r="V36" s="35">
        <f t="shared" si="8"/>
        <v>44.333333333333336</v>
      </c>
      <c r="W36" s="119">
        <v>20</v>
      </c>
      <c r="X36" s="119">
        <v>20</v>
      </c>
      <c r="Y36" s="120">
        <v>23</v>
      </c>
      <c r="Z36" s="130">
        <f t="shared" si="9"/>
        <v>63</v>
      </c>
      <c r="AA36" s="137">
        <v>0</v>
      </c>
      <c r="AB36" s="36">
        <v>0</v>
      </c>
      <c r="AC36" s="133">
        <v>0</v>
      </c>
      <c r="AD36" s="134">
        <f t="shared" si="14"/>
        <v>0</v>
      </c>
      <c r="AE36" s="126">
        <v>40</v>
      </c>
      <c r="AF36" s="36">
        <v>60</v>
      </c>
      <c r="AG36" s="138">
        <v>0.7</v>
      </c>
      <c r="AH36" s="135">
        <f>(AE36+AF36)*AG36</f>
        <v>70</v>
      </c>
      <c r="AI36" s="136">
        <v>100</v>
      </c>
      <c r="AJ36" s="55">
        <v>100</v>
      </c>
      <c r="AK36" s="55">
        <v>100</v>
      </c>
      <c r="AL36" s="55">
        <v>50</v>
      </c>
      <c r="AM36" s="55">
        <v>80</v>
      </c>
      <c r="AN36" s="55">
        <v>60</v>
      </c>
      <c r="AO36" s="55">
        <v>0</v>
      </c>
      <c r="AP36" s="55">
        <v>100</v>
      </c>
      <c r="AQ36" s="55">
        <v>0</v>
      </c>
      <c r="AR36" s="38"/>
      <c r="AS36" s="38"/>
      <c r="AT36" s="37">
        <f t="shared" si="10"/>
        <v>65.555555555555557</v>
      </c>
      <c r="AU36" s="38">
        <v>100</v>
      </c>
      <c r="AV36" s="38">
        <v>100</v>
      </c>
      <c r="AW36" s="38">
        <v>100</v>
      </c>
      <c r="AX36" s="38">
        <v>100</v>
      </c>
      <c r="AY36" s="38">
        <v>100</v>
      </c>
      <c r="AZ36" s="38">
        <v>100</v>
      </c>
      <c r="BA36" s="38">
        <v>100</v>
      </c>
      <c r="BB36" s="38">
        <v>100</v>
      </c>
      <c r="BC36" s="38">
        <v>0</v>
      </c>
      <c r="BD36" s="38">
        <v>100</v>
      </c>
      <c r="BE36" s="38"/>
      <c r="BF36" s="38"/>
      <c r="BG36" s="37">
        <f t="shared" si="11"/>
        <v>90</v>
      </c>
      <c r="BH36" s="41">
        <v>100</v>
      </c>
      <c r="BI36" s="41">
        <v>85</v>
      </c>
      <c r="BJ36" s="41">
        <v>100</v>
      </c>
      <c r="BK36" s="41">
        <v>60</v>
      </c>
      <c r="BL36" s="41">
        <v>55</v>
      </c>
      <c r="BM36" s="41">
        <v>40</v>
      </c>
      <c r="BN36" s="41">
        <v>50</v>
      </c>
      <c r="BO36" s="41">
        <v>40</v>
      </c>
      <c r="BP36" s="41">
        <v>0</v>
      </c>
      <c r="BQ36" s="41">
        <v>0</v>
      </c>
      <c r="BR36" s="37">
        <f t="shared" si="12"/>
        <v>53</v>
      </c>
      <c r="BS36" s="42">
        <v>100</v>
      </c>
      <c r="BT36" s="42">
        <v>100</v>
      </c>
      <c r="BU36" s="42">
        <v>100</v>
      </c>
      <c r="BV36" s="38">
        <v>100</v>
      </c>
      <c r="BW36" s="38">
        <v>100</v>
      </c>
      <c r="BX36" s="38">
        <v>100</v>
      </c>
      <c r="BY36" s="38">
        <v>100</v>
      </c>
      <c r="BZ36" s="38">
        <v>100</v>
      </c>
      <c r="CA36" s="38"/>
      <c r="CB36" s="38"/>
      <c r="CC36" s="37">
        <f t="shared" si="13"/>
        <v>100</v>
      </c>
    </row>
    <row r="37" spans="1:81" ht="15.75" customHeight="1" x14ac:dyDescent="0.2">
      <c r="A37" s="4" t="s">
        <v>9</v>
      </c>
      <c r="B37" s="29" t="s">
        <v>9</v>
      </c>
      <c r="C37" s="30"/>
      <c r="D37" s="58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2</v>
      </c>
      <c r="L37" s="44" t="s">
        <v>9</v>
      </c>
      <c r="M37" s="44">
        <v>104</v>
      </c>
      <c r="N37" s="33">
        <f t="shared" si="0"/>
        <v>76</v>
      </c>
      <c r="O37" s="33">
        <f t="shared" si="1"/>
        <v>0</v>
      </c>
      <c r="P37" s="139">
        <f>SUM(N37,O37,AH37)/3</f>
        <v>38</v>
      </c>
      <c r="Q37" s="33">
        <f t="shared" si="3"/>
        <v>71.888888888888886</v>
      </c>
      <c r="R37" s="33">
        <f t="shared" si="4"/>
        <v>100</v>
      </c>
      <c r="S37" s="33">
        <f t="shared" si="5"/>
        <v>65.5</v>
      </c>
      <c r="T37" s="33">
        <f t="shared" si="6"/>
        <v>94.5</v>
      </c>
      <c r="U37" s="34">
        <f t="shared" si="7"/>
        <v>38</v>
      </c>
      <c r="V37" s="35">
        <f t="shared" si="8"/>
        <v>38</v>
      </c>
      <c r="W37" s="119">
        <v>18</v>
      </c>
      <c r="X37" s="119">
        <v>20</v>
      </c>
      <c r="Y37" s="120">
        <v>38</v>
      </c>
      <c r="Z37" s="130">
        <f t="shared" si="9"/>
        <v>76</v>
      </c>
      <c r="AA37" s="137">
        <v>0</v>
      </c>
      <c r="AB37" s="36">
        <v>0</v>
      </c>
      <c r="AC37" s="133">
        <v>0</v>
      </c>
      <c r="AD37" s="134">
        <f t="shared" si="14"/>
        <v>0</v>
      </c>
      <c r="AE37" s="126">
        <v>19</v>
      </c>
      <c r="AF37" s="36">
        <v>19</v>
      </c>
      <c r="AG37" s="127">
        <v>1</v>
      </c>
      <c r="AH37" s="135">
        <f>(AE37+AF37)*AG37</f>
        <v>38</v>
      </c>
      <c r="AI37" s="136">
        <v>100</v>
      </c>
      <c r="AJ37" s="55">
        <v>60</v>
      </c>
      <c r="AK37" s="55">
        <v>100</v>
      </c>
      <c r="AL37" s="55">
        <v>67</v>
      </c>
      <c r="AM37" s="55">
        <v>80</v>
      </c>
      <c r="AN37" s="55">
        <v>40</v>
      </c>
      <c r="AO37" s="55">
        <v>100</v>
      </c>
      <c r="AP37" s="55">
        <v>100</v>
      </c>
      <c r="AQ37" s="55">
        <v>0</v>
      </c>
      <c r="AR37" s="38"/>
      <c r="AS37" s="38"/>
      <c r="AT37" s="37">
        <f t="shared" si="10"/>
        <v>71.888888888888886</v>
      </c>
      <c r="AU37" s="38">
        <v>100</v>
      </c>
      <c r="AV37" s="38">
        <v>100</v>
      </c>
      <c r="AW37" s="38">
        <v>100</v>
      </c>
      <c r="AX37" s="38">
        <v>100</v>
      </c>
      <c r="AY37" s="38">
        <v>100</v>
      </c>
      <c r="AZ37" s="38">
        <v>100</v>
      </c>
      <c r="BA37" s="38">
        <v>100</v>
      </c>
      <c r="BB37" s="38">
        <v>100</v>
      </c>
      <c r="BC37" s="38">
        <v>100</v>
      </c>
      <c r="BD37" s="38">
        <v>100</v>
      </c>
      <c r="BE37" s="38"/>
      <c r="BF37" s="38"/>
      <c r="BG37" s="37">
        <f t="shared" si="11"/>
        <v>100</v>
      </c>
      <c r="BH37" s="41">
        <v>80</v>
      </c>
      <c r="BI37" s="41">
        <v>100</v>
      </c>
      <c r="BJ37" s="41">
        <v>100</v>
      </c>
      <c r="BK37" s="41">
        <v>80</v>
      </c>
      <c r="BL37" s="41">
        <v>40</v>
      </c>
      <c r="BM37" s="41">
        <v>40</v>
      </c>
      <c r="BN37" s="41">
        <v>65</v>
      </c>
      <c r="BO37" s="41">
        <v>30</v>
      </c>
      <c r="BP37" s="41">
        <v>25</v>
      </c>
      <c r="BQ37" s="41">
        <v>95</v>
      </c>
      <c r="BR37" s="37">
        <f t="shared" si="12"/>
        <v>65.5</v>
      </c>
      <c r="BS37" s="42">
        <v>100</v>
      </c>
      <c r="BT37" s="42">
        <v>89</v>
      </c>
      <c r="BU37" s="42">
        <v>100</v>
      </c>
      <c r="BV37" s="38">
        <v>67</v>
      </c>
      <c r="BW37" s="38">
        <v>100</v>
      </c>
      <c r="BX37" s="38">
        <v>100</v>
      </c>
      <c r="BY37" s="38">
        <v>100</v>
      </c>
      <c r="BZ37" s="38">
        <v>100</v>
      </c>
      <c r="CA37" s="38"/>
      <c r="CB37" s="38"/>
      <c r="CC37" s="37">
        <f t="shared" si="13"/>
        <v>94.5</v>
      </c>
    </row>
    <row r="38" spans="1:81" ht="15.75" customHeight="1" x14ac:dyDescent="0.2">
      <c r="A38" s="4" t="s">
        <v>9</v>
      </c>
      <c r="B38" s="29" t="s">
        <v>9</v>
      </c>
      <c r="C38" s="30"/>
      <c r="D38" s="58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1</v>
      </c>
      <c r="L38" s="44" t="s">
        <v>9</v>
      </c>
      <c r="M38" s="44">
        <v>291</v>
      </c>
      <c r="N38" s="33">
        <f t="shared" si="0"/>
        <v>99</v>
      </c>
      <c r="O38" s="33">
        <f t="shared" si="1"/>
        <v>85</v>
      </c>
      <c r="P38" s="33">
        <f>IF(AH38="",0.5*N38+0.5*O38,(SUM(N38,O38,AH38)-MIN(N38,O38))/2)</f>
        <v>92</v>
      </c>
      <c r="Q38" s="33">
        <f t="shared" si="3"/>
        <v>74.444444444444443</v>
      </c>
      <c r="R38" s="33">
        <f t="shared" si="4"/>
        <v>100</v>
      </c>
      <c r="S38" s="33">
        <f t="shared" si="5"/>
        <v>99.5</v>
      </c>
      <c r="T38" s="33">
        <f t="shared" si="6"/>
        <v>100</v>
      </c>
      <c r="U38" s="34">
        <f t="shared" si="7"/>
        <v>0</v>
      </c>
      <c r="V38" s="35">
        <f t="shared" si="8"/>
        <v>90.788888888888891</v>
      </c>
      <c r="W38" s="119">
        <v>20</v>
      </c>
      <c r="X38" s="119">
        <v>19</v>
      </c>
      <c r="Y38" s="120">
        <v>60</v>
      </c>
      <c r="Z38" s="130">
        <f t="shared" si="9"/>
        <v>99</v>
      </c>
      <c r="AA38" s="131">
        <v>30</v>
      </c>
      <c r="AB38" s="36">
        <v>55</v>
      </c>
      <c r="AC38" s="133">
        <v>1</v>
      </c>
      <c r="AD38" s="134">
        <f t="shared" si="14"/>
        <v>85</v>
      </c>
      <c r="AE38" s="126"/>
      <c r="AF38" s="36"/>
      <c r="AG38" s="127"/>
      <c r="AH38" s="135"/>
      <c r="AI38" s="136">
        <v>100</v>
      </c>
      <c r="AJ38" s="55">
        <v>40</v>
      </c>
      <c r="AK38" s="55">
        <v>100</v>
      </c>
      <c r="AL38" s="55">
        <v>0</v>
      </c>
      <c r="AM38" s="55">
        <v>90</v>
      </c>
      <c r="AN38" s="55">
        <v>40</v>
      </c>
      <c r="AO38" s="55">
        <v>100</v>
      </c>
      <c r="AP38" s="55">
        <v>100</v>
      </c>
      <c r="AQ38" s="55">
        <v>100</v>
      </c>
      <c r="AR38" s="38"/>
      <c r="AS38" s="38"/>
      <c r="AT38" s="37">
        <f t="shared" si="10"/>
        <v>74.444444444444443</v>
      </c>
      <c r="AU38" s="38">
        <v>100</v>
      </c>
      <c r="AV38" s="38">
        <v>100</v>
      </c>
      <c r="AW38" s="38">
        <v>100</v>
      </c>
      <c r="AX38" s="38">
        <v>100</v>
      </c>
      <c r="AY38" s="38">
        <v>100</v>
      </c>
      <c r="AZ38" s="38">
        <v>100</v>
      </c>
      <c r="BA38" s="38">
        <v>100</v>
      </c>
      <c r="BB38" s="38">
        <v>100</v>
      </c>
      <c r="BC38" s="38">
        <v>100</v>
      </c>
      <c r="BD38" s="38">
        <v>100</v>
      </c>
      <c r="BE38" s="38"/>
      <c r="BF38" s="38"/>
      <c r="BG38" s="37">
        <f t="shared" si="11"/>
        <v>100</v>
      </c>
      <c r="BH38" s="41">
        <v>100</v>
      </c>
      <c r="BI38" s="41">
        <v>100</v>
      </c>
      <c r="BJ38" s="41">
        <v>100</v>
      </c>
      <c r="BK38" s="41">
        <v>100</v>
      </c>
      <c r="BL38" s="41">
        <v>95</v>
      </c>
      <c r="BM38" s="41">
        <v>100</v>
      </c>
      <c r="BN38" s="41">
        <v>100</v>
      </c>
      <c r="BO38" s="41">
        <v>100</v>
      </c>
      <c r="BP38" s="41">
        <v>100</v>
      </c>
      <c r="BQ38" s="41">
        <v>100</v>
      </c>
      <c r="BR38" s="37">
        <f t="shared" si="12"/>
        <v>99.5</v>
      </c>
      <c r="BS38" s="42">
        <v>100</v>
      </c>
      <c r="BT38" s="42">
        <v>100</v>
      </c>
      <c r="BU38" s="42">
        <v>100</v>
      </c>
      <c r="BV38" s="38">
        <v>100</v>
      </c>
      <c r="BW38" s="38">
        <v>100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13"/>
        <v>100</v>
      </c>
    </row>
    <row r="39" spans="1:81" ht="15.75" customHeight="1" x14ac:dyDescent="0.2">
      <c r="A39" s="4" t="s">
        <v>9</v>
      </c>
      <c r="B39" s="29" t="s">
        <v>9</v>
      </c>
      <c r="C39" s="30"/>
      <c r="D39" s="58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4">
        <v>1</v>
      </c>
      <c r="L39" s="44" t="s">
        <v>9</v>
      </c>
      <c r="M39" s="44">
        <v>241</v>
      </c>
      <c r="N39" s="33">
        <f t="shared" si="0"/>
        <v>35</v>
      </c>
      <c r="O39" s="33">
        <f t="shared" si="1"/>
        <v>0</v>
      </c>
      <c r="P39" s="33">
        <f>IF(AH39="",0.5*N39+0.5*O39,(SUM(N39,O39,AH39)-MIN(N39,O39))/2)</f>
        <v>17.5</v>
      </c>
      <c r="Q39" s="33">
        <f t="shared" si="3"/>
        <v>32.222222222222221</v>
      </c>
      <c r="R39" s="33">
        <f t="shared" si="4"/>
        <v>30</v>
      </c>
      <c r="S39" s="33">
        <f t="shared" si="5"/>
        <v>28</v>
      </c>
      <c r="T39" s="33">
        <f t="shared" si="6"/>
        <v>0</v>
      </c>
      <c r="U39" s="34">
        <f t="shared" si="7"/>
        <v>0</v>
      </c>
      <c r="V39" s="35">
        <f t="shared" si="8"/>
        <v>17.5</v>
      </c>
      <c r="W39" s="119">
        <v>20</v>
      </c>
      <c r="X39" s="119">
        <v>15</v>
      </c>
      <c r="Y39" s="120">
        <v>0</v>
      </c>
      <c r="Z39" s="130">
        <f t="shared" si="9"/>
        <v>35</v>
      </c>
      <c r="AA39" s="137"/>
      <c r="AB39" s="36"/>
      <c r="AC39" s="133"/>
      <c r="AD39" s="134">
        <f t="shared" si="14"/>
        <v>0</v>
      </c>
      <c r="AE39" s="126"/>
      <c r="AF39" s="36"/>
      <c r="AG39" s="127"/>
      <c r="AH39" s="135"/>
      <c r="AI39" s="136">
        <v>100</v>
      </c>
      <c r="AJ39" s="55">
        <v>0</v>
      </c>
      <c r="AK39" s="55">
        <v>0</v>
      </c>
      <c r="AL39" s="56">
        <v>0</v>
      </c>
      <c r="AM39" s="55">
        <v>50</v>
      </c>
      <c r="AN39" s="55">
        <v>40</v>
      </c>
      <c r="AO39" s="55">
        <v>0</v>
      </c>
      <c r="AP39" s="55">
        <v>100</v>
      </c>
      <c r="AQ39" s="55">
        <v>0</v>
      </c>
      <c r="AR39" s="38"/>
      <c r="AS39" s="38"/>
      <c r="AT39" s="37">
        <f t="shared" si="10"/>
        <v>32.222222222222221</v>
      </c>
      <c r="AU39" s="38">
        <v>100</v>
      </c>
      <c r="AV39" s="38">
        <v>0</v>
      </c>
      <c r="AW39" s="38">
        <v>100</v>
      </c>
      <c r="AX39" s="38">
        <v>0</v>
      </c>
      <c r="AY39" s="38">
        <v>0</v>
      </c>
      <c r="AZ39" s="38">
        <v>100</v>
      </c>
      <c r="BA39" s="38">
        <v>0</v>
      </c>
      <c r="BB39" s="38">
        <v>0</v>
      </c>
      <c r="BC39" s="38">
        <v>0</v>
      </c>
      <c r="BD39" s="38">
        <v>0</v>
      </c>
      <c r="BE39" s="38"/>
      <c r="BF39" s="38"/>
      <c r="BG39" s="37">
        <f t="shared" si="11"/>
        <v>30</v>
      </c>
      <c r="BH39" s="41">
        <v>100</v>
      </c>
      <c r="BI39" s="41">
        <v>80</v>
      </c>
      <c r="BJ39" s="41">
        <v>100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0</v>
      </c>
      <c r="BQ39" s="41">
        <v>0</v>
      </c>
      <c r="BR39" s="37">
        <f t="shared" si="12"/>
        <v>28</v>
      </c>
      <c r="BS39" s="42">
        <v>0</v>
      </c>
      <c r="BT39" s="42">
        <v>0</v>
      </c>
      <c r="BU39" s="42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0</v>
      </c>
      <c r="CA39" s="38"/>
      <c r="CB39" s="38"/>
      <c r="CC39" s="37">
        <f t="shared" si="13"/>
        <v>0</v>
      </c>
    </row>
    <row r="40" spans="1:81" ht="15.75" customHeight="1" x14ac:dyDescent="0.2">
      <c r="A40" s="4" t="s">
        <v>9</v>
      </c>
      <c r="B40" s="29" t="s">
        <v>9</v>
      </c>
      <c r="C40" s="30"/>
      <c r="D40" s="58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4">
        <v>2</v>
      </c>
      <c r="L40" s="44" t="s">
        <v>9</v>
      </c>
      <c r="M40" s="44"/>
      <c r="N40" s="33">
        <f t="shared" si="0"/>
        <v>0</v>
      </c>
      <c r="O40" s="33">
        <f t="shared" si="1"/>
        <v>0</v>
      </c>
      <c r="P40" s="33">
        <f>IF(AH40="",0.5*N40+0.5*O40,(SUM(N40,O40,AH40)-MIN(N40,O40))/2)</f>
        <v>0</v>
      </c>
      <c r="Q40" s="33">
        <f t="shared" si="3"/>
        <v>36.666666666666664</v>
      </c>
      <c r="R40" s="33">
        <f t="shared" si="4"/>
        <v>0</v>
      </c>
      <c r="S40" s="33">
        <f t="shared" si="5"/>
        <v>47.5</v>
      </c>
      <c r="T40" s="33">
        <f t="shared" si="6"/>
        <v>8.375</v>
      </c>
      <c r="U40" s="34">
        <f t="shared" si="7"/>
        <v>0</v>
      </c>
      <c r="V40" s="35">
        <f t="shared" si="8"/>
        <v>0</v>
      </c>
      <c r="W40" s="119"/>
      <c r="X40" s="119"/>
      <c r="Y40" s="120">
        <v>0</v>
      </c>
      <c r="Z40" s="130">
        <f t="shared" si="9"/>
        <v>0</v>
      </c>
      <c r="AA40" s="137"/>
      <c r="AB40" s="36"/>
      <c r="AC40" s="133"/>
      <c r="AD40" s="134">
        <f t="shared" si="14"/>
        <v>0</v>
      </c>
      <c r="AE40" s="126"/>
      <c r="AF40" s="36"/>
      <c r="AG40" s="127"/>
      <c r="AH40" s="135"/>
      <c r="AI40" s="129">
        <v>0</v>
      </c>
      <c r="AJ40" s="55">
        <v>90</v>
      </c>
      <c r="AK40" s="56">
        <v>0</v>
      </c>
      <c r="AL40" s="55">
        <v>100</v>
      </c>
      <c r="AM40" s="55">
        <v>80</v>
      </c>
      <c r="AN40" s="55">
        <v>60</v>
      </c>
      <c r="AO40" s="56">
        <v>0</v>
      </c>
      <c r="AP40" s="56">
        <v>0</v>
      </c>
      <c r="AQ40" s="56">
        <v>0</v>
      </c>
      <c r="AR40" s="38"/>
      <c r="AS40" s="38"/>
      <c r="AT40" s="37">
        <f t="shared" si="10"/>
        <v>36.666666666666664</v>
      </c>
      <c r="AU40" s="38">
        <v>0</v>
      </c>
      <c r="AV40" s="38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/>
      <c r="BF40" s="38"/>
      <c r="BG40" s="37">
        <f t="shared" si="11"/>
        <v>0</v>
      </c>
      <c r="BH40" s="41">
        <v>100</v>
      </c>
      <c r="BI40" s="41">
        <v>100</v>
      </c>
      <c r="BJ40" s="41">
        <v>100</v>
      </c>
      <c r="BK40" s="41">
        <v>100</v>
      </c>
      <c r="BL40" s="41">
        <v>75</v>
      </c>
      <c r="BM40" s="41">
        <v>0</v>
      </c>
      <c r="BN40" s="41">
        <v>0</v>
      </c>
      <c r="BO40" s="41">
        <v>0</v>
      </c>
      <c r="BP40" s="41">
        <v>0</v>
      </c>
      <c r="BQ40" s="41">
        <v>0</v>
      </c>
      <c r="BR40" s="37">
        <f t="shared" si="12"/>
        <v>47.5</v>
      </c>
      <c r="BS40" s="42">
        <v>67</v>
      </c>
      <c r="BT40" s="42">
        <v>0</v>
      </c>
      <c r="BU40" s="42">
        <v>0</v>
      </c>
      <c r="BV40" s="38">
        <v>0</v>
      </c>
      <c r="BW40" s="38">
        <v>0</v>
      </c>
      <c r="BX40" s="38">
        <v>0</v>
      </c>
      <c r="BY40" s="38">
        <v>0</v>
      </c>
      <c r="BZ40" s="38">
        <v>0</v>
      </c>
      <c r="CA40" s="38"/>
      <c r="CB40" s="38"/>
      <c r="CC40" s="37">
        <f t="shared" si="13"/>
        <v>8.375</v>
      </c>
    </row>
    <row r="41" spans="1:81" ht="15.75" customHeight="1" x14ac:dyDescent="0.2">
      <c r="A41" s="4" t="s">
        <v>9</v>
      </c>
      <c r="B41" s="29" t="s">
        <v>9</v>
      </c>
      <c r="C41" s="30"/>
      <c r="D41" s="58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4">
        <v>2</v>
      </c>
      <c r="L41" s="44" t="s">
        <v>9</v>
      </c>
      <c r="M41" s="44">
        <v>479</v>
      </c>
      <c r="N41" s="33">
        <f t="shared" si="0"/>
        <v>97</v>
      </c>
      <c r="O41" s="33">
        <f t="shared" si="1"/>
        <v>70</v>
      </c>
      <c r="P41" s="33">
        <f>IF(AH41="",0.5*N41+0.5*O41,(SUM(N41,O41,AH41)-MIN(N41,O41))/2)</f>
        <v>83.5</v>
      </c>
      <c r="Q41" s="33">
        <f t="shared" si="3"/>
        <v>74</v>
      </c>
      <c r="R41" s="33">
        <f t="shared" si="4"/>
        <v>90</v>
      </c>
      <c r="S41" s="33">
        <f t="shared" si="5"/>
        <v>86.5</v>
      </c>
      <c r="T41" s="33">
        <f t="shared" si="6"/>
        <v>87.5</v>
      </c>
      <c r="U41" s="34">
        <f t="shared" si="7"/>
        <v>0</v>
      </c>
      <c r="V41" s="35">
        <f t="shared" si="8"/>
        <v>82.724999999999994</v>
      </c>
      <c r="W41" s="119">
        <v>20</v>
      </c>
      <c r="X41" s="119">
        <v>20</v>
      </c>
      <c r="Y41" s="120">
        <v>57</v>
      </c>
      <c r="Z41" s="130">
        <f t="shared" si="9"/>
        <v>97</v>
      </c>
      <c r="AA41" s="131">
        <v>30</v>
      </c>
      <c r="AB41" s="36">
        <v>40</v>
      </c>
      <c r="AC41" s="133">
        <v>1</v>
      </c>
      <c r="AD41" s="134">
        <f t="shared" si="14"/>
        <v>70</v>
      </c>
      <c r="AE41" s="126"/>
      <c r="AF41" s="36"/>
      <c r="AG41" s="127"/>
      <c r="AH41" s="135"/>
      <c r="AI41" s="129">
        <v>0</v>
      </c>
      <c r="AJ41" s="55">
        <v>100</v>
      </c>
      <c r="AK41" s="55">
        <v>100</v>
      </c>
      <c r="AL41" s="55">
        <v>100</v>
      </c>
      <c r="AM41" s="55">
        <v>90</v>
      </c>
      <c r="AN41" s="55">
        <v>50</v>
      </c>
      <c r="AO41" s="55">
        <v>100</v>
      </c>
      <c r="AP41" s="55">
        <v>100</v>
      </c>
      <c r="AQ41" s="55">
        <v>0</v>
      </c>
      <c r="AR41" s="38">
        <v>100</v>
      </c>
      <c r="AS41" s="38"/>
      <c r="AT41" s="37">
        <f t="shared" si="10"/>
        <v>74</v>
      </c>
      <c r="AU41" s="38">
        <v>100</v>
      </c>
      <c r="AV41" s="38">
        <v>0</v>
      </c>
      <c r="AW41" s="38">
        <v>100</v>
      </c>
      <c r="AX41" s="38">
        <v>100</v>
      </c>
      <c r="AY41" s="38">
        <v>100</v>
      </c>
      <c r="AZ41" s="38">
        <v>100</v>
      </c>
      <c r="BA41" s="38">
        <v>100</v>
      </c>
      <c r="BB41" s="38">
        <v>100</v>
      </c>
      <c r="BC41" s="38">
        <v>100</v>
      </c>
      <c r="BD41" s="38">
        <v>100</v>
      </c>
      <c r="BE41" s="38"/>
      <c r="BF41" s="38"/>
      <c r="BG41" s="37">
        <f t="shared" si="11"/>
        <v>90</v>
      </c>
      <c r="BH41" s="41">
        <v>0</v>
      </c>
      <c r="BI41" s="41">
        <v>100</v>
      </c>
      <c r="BJ41" s="41">
        <v>100</v>
      </c>
      <c r="BK41" s="41">
        <v>100</v>
      </c>
      <c r="BL41" s="41">
        <v>100</v>
      </c>
      <c r="BM41" s="41">
        <v>100</v>
      </c>
      <c r="BN41" s="41">
        <v>100</v>
      </c>
      <c r="BO41" s="41">
        <v>70</v>
      </c>
      <c r="BP41" s="41">
        <v>100</v>
      </c>
      <c r="BQ41" s="41">
        <v>95</v>
      </c>
      <c r="BR41" s="37">
        <f t="shared" si="12"/>
        <v>86.5</v>
      </c>
      <c r="BS41" s="42">
        <v>100</v>
      </c>
      <c r="BT41" s="42">
        <v>100</v>
      </c>
      <c r="BU41" s="42">
        <v>100</v>
      </c>
      <c r="BV41" s="38">
        <v>100</v>
      </c>
      <c r="BW41" s="38">
        <v>100</v>
      </c>
      <c r="BX41" s="38">
        <v>100</v>
      </c>
      <c r="BY41" s="38">
        <v>0</v>
      </c>
      <c r="BZ41" s="38">
        <v>100</v>
      </c>
      <c r="CA41" s="38"/>
      <c r="CB41" s="38"/>
      <c r="CC41" s="37">
        <f t="shared" si="13"/>
        <v>87.5</v>
      </c>
    </row>
    <row r="42" spans="1:81" ht="15.75" customHeight="1" x14ac:dyDescent="0.2">
      <c r="A42" s="4" t="s">
        <v>9</v>
      </c>
      <c r="B42" s="29" t="s">
        <v>9</v>
      </c>
      <c r="C42" s="30"/>
      <c r="D42" s="58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4">
        <v>1</v>
      </c>
      <c r="L42" s="44" t="s">
        <v>9</v>
      </c>
      <c r="M42" s="44"/>
      <c r="N42" s="33">
        <f t="shared" si="0"/>
        <v>81</v>
      </c>
      <c r="O42" s="33">
        <f t="shared" si="1"/>
        <v>100</v>
      </c>
      <c r="P42" s="33">
        <f>IF(AH42="",0.5*N42+0.5*O42,(SUM(N42,O42,AH42)-MIN(N42,O42))/2)</f>
        <v>90.5</v>
      </c>
      <c r="Q42" s="33">
        <f t="shared" si="3"/>
        <v>83</v>
      </c>
      <c r="R42" s="33">
        <f t="shared" si="4"/>
        <v>80</v>
      </c>
      <c r="S42" s="33">
        <f t="shared" si="5"/>
        <v>81.5</v>
      </c>
      <c r="T42" s="33">
        <f t="shared" si="6"/>
        <v>100</v>
      </c>
      <c r="U42" s="34">
        <f t="shared" si="7"/>
        <v>0</v>
      </c>
      <c r="V42" s="35">
        <f t="shared" si="8"/>
        <v>87.149999999999991</v>
      </c>
      <c r="W42" s="119">
        <v>16</v>
      </c>
      <c r="X42" s="119">
        <v>20</v>
      </c>
      <c r="Y42" s="120">
        <v>45</v>
      </c>
      <c r="Z42" s="130">
        <f t="shared" si="9"/>
        <v>81</v>
      </c>
      <c r="AA42" s="131">
        <v>30</v>
      </c>
      <c r="AB42" s="36">
        <v>70</v>
      </c>
      <c r="AC42" s="133">
        <v>1</v>
      </c>
      <c r="AD42" s="134">
        <f t="shared" si="14"/>
        <v>100</v>
      </c>
      <c r="AE42" s="126"/>
      <c r="AF42" s="36"/>
      <c r="AG42" s="127"/>
      <c r="AH42" s="135"/>
      <c r="AI42" s="136">
        <v>100</v>
      </c>
      <c r="AJ42" s="55">
        <v>80</v>
      </c>
      <c r="AK42" s="55">
        <v>100</v>
      </c>
      <c r="AL42" s="55">
        <v>67</v>
      </c>
      <c r="AM42" s="55">
        <v>80</v>
      </c>
      <c r="AN42" s="55">
        <v>20</v>
      </c>
      <c r="AO42" s="55">
        <v>100</v>
      </c>
      <c r="AP42" s="55">
        <v>100</v>
      </c>
      <c r="AQ42" s="55">
        <v>100</v>
      </c>
      <c r="AR42" s="38"/>
      <c r="AS42" s="38"/>
      <c r="AT42" s="37">
        <f t="shared" si="10"/>
        <v>83</v>
      </c>
      <c r="AU42" s="38">
        <v>100</v>
      </c>
      <c r="AV42" s="38">
        <v>100</v>
      </c>
      <c r="AW42" s="38">
        <v>100</v>
      </c>
      <c r="AX42" s="38">
        <v>0</v>
      </c>
      <c r="AY42" s="38">
        <v>100</v>
      </c>
      <c r="AZ42" s="38">
        <v>100</v>
      </c>
      <c r="BA42" s="38">
        <v>0</v>
      </c>
      <c r="BB42" s="38">
        <v>100</v>
      </c>
      <c r="BC42" s="38">
        <v>100</v>
      </c>
      <c r="BD42" s="38">
        <v>100</v>
      </c>
      <c r="BE42" s="38"/>
      <c r="BF42" s="38"/>
      <c r="BG42" s="37">
        <f t="shared" si="11"/>
        <v>80</v>
      </c>
      <c r="BH42" s="41">
        <v>100</v>
      </c>
      <c r="BI42" s="41">
        <v>80</v>
      </c>
      <c r="BJ42" s="41">
        <v>100</v>
      </c>
      <c r="BK42" s="41">
        <v>100</v>
      </c>
      <c r="BL42" s="41">
        <v>65</v>
      </c>
      <c r="BM42" s="41">
        <v>40</v>
      </c>
      <c r="BN42" s="41">
        <v>100</v>
      </c>
      <c r="BO42" s="41">
        <v>35</v>
      </c>
      <c r="BP42" s="41">
        <v>100</v>
      </c>
      <c r="BQ42" s="41">
        <v>95</v>
      </c>
      <c r="BR42" s="37">
        <f t="shared" si="12"/>
        <v>81.5</v>
      </c>
      <c r="BS42" s="42">
        <v>100</v>
      </c>
      <c r="BT42" s="42">
        <v>100</v>
      </c>
      <c r="BU42" s="42">
        <v>100</v>
      </c>
      <c r="BV42" s="38">
        <v>100</v>
      </c>
      <c r="BW42" s="38">
        <v>100</v>
      </c>
      <c r="BX42" s="38">
        <v>100</v>
      </c>
      <c r="BY42" s="38">
        <v>100</v>
      </c>
      <c r="BZ42" s="38">
        <v>100</v>
      </c>
      <c r="CA42" s="38"/>
      <c r="CB42" s="38"/>
      <c r="CC42" s="37">
        <f t="shared" si="13"/>
        <v>100</v>
      </c>
    </row>
    <row r="43" spans="1:81" ht="15.75" customHeight="1" x14ac:dyDescent="0.2">
      <c r="A43" s="4" t="s">
        <v>9</v>
      </c>
      <c r="B43" s="29" t="s">
        <v>9</v>
      </c>
      <c r="C43" s="30"/>
      <c r="D43" s="58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4">
        <v>2</v>
      </c>
      <c r="L43" s="44" t="s">
        <v>9</v>
      </c>
      <c r="M43" s="44">
        <v>105</v>
      </c>
      <c r="N43" s="33">
        <f t="shared" si="0"/>
        <v>81</v>
      </c>
      <c r="O43" s="33">
        <f t="shared" si="1"/>
        <v>0</v>
      </c>
      <c r="P43" s="139">
        <f>SUM(N43,O43,AH43)/3</f>
        <v>54.666666666666664</v>
      </c>
      <c r="Q43" s="33">
        <f t="shared" si="3"/>
        <v>86.3</v>
      </c>
      <c r="R43" s="33">
        <f t="shared" si="4"/>
        <v>90</v>
      </c>
      <c r="S43" s="33">
        <f t="shared" si="5"/>
        <v>79</v>
      </c>
      <c r="T43" s="33">
        <f t="shared" si="6"/>
        <v>100</v>
      </c>
      <c r="U43" s="34">
        <f t="shared" si="7"/>
        <v>83</v>
      </c>
      <c r="V43" s="35">
        <f t="shared" si="8"/>
        <v>54.666666666666664</v>
      </c>
      <c r="W43" s="119">
        <v>20</v>
      </c>
      <c r="X43" s="119">
        <v>20</v>
      </c>
      <c r="Y43" s="120">
        <v>41</v>
      </c>
      <c r="Z43" s="130">
        <f t="shared" si="9"/>
        <v>81</v>
      </c>
      <c r="AA43" s="137">
        <v>0</v>
      </c>
      <c r="AB43" s="36">
        <v>0</v>
      </c>
      <c r="AC43" s="133">
        <v>0</v>
      </c>
      <c r="AD43" s="134">
        <f t="shared" si="14"/>
        <v>0</v>
      </c>
      <c r="AE43" s="126">
        <v>31</v>
      </c>
      <c r="AF43" s="36">
        <v>52</v>
      </c>
      <c r="AG43" s="127">
        <v>1</v>
      </c>
      <c r="AH43" s="135">
        <f>(AE43+AF43)*AG43</f>
        <v>83</v>
      </c>
      <c r="AI43" s="136">
        <v>100</v>
      </c>
      <c r="AJ43" s="55">
        <v>100</v>
      </c>
      <c r="AK43" s="55">
        <v>100</v>
      </c>
      <c r="AL43" s="55">
        <v>100</v>
      </c>
      <c r="AM43" s="55">
        <v>80</v>
      </c>
      <c r="AN43" s="55">
        <v>83</v>
      </c>
      <c r="AO43" s="55">
        <v>100</v>
      </c>
      <c r="AP43" s="55">
        <v>100</v>
      </c>
      <c r="AQ43" s="55">
        <v>0</v>
      </c>
      <c r="AR43" s="38">
        <v>100</v>
      </c>
      <c r="AS43" s="38"/>
      <c r="AT43" s="37">
        <f t="shared" si="10"/>
        <v>86.3</v>
      </c>
      <c r="AU43" s="38">
        <v>100</v>
      </c>
      <c r="AV43" s="38">
        <v>100</v>
      </c>
      <c r="AW43" s="38">
        <v>0</v>
      </c>
      <c r="AX43" s="38">
        <v>100</v>
      </c>
      <c r="AY43" s="38">
        <v>100</v>
      </c>
      <c r="AZ43" s="38">
        <v>100</v>
      </c>
      <c r="BA43" s="38">
        <v>100</v>
      </c>
      <c r="BB43" s="38">
        <v>100</v>
      </c>
      <c r="BC43" s="38">
        <v>100</v>
      </c>
      <c r="BD43" s="38">
        <v>100</v>
      </c>
      <c r="BE43" s="38"/>
      <c r="BF43" s="38"/>
      <c r="BG43" s="37">
        <f t="shared" si="11"/>
        <v>90</v>
      </c>
      <c r="BH43" s="41">
        <v>95</v>
      </c>
      <c r="BI43" s="41">
        <v>90</v>
      </c>
      <c r="BJ43" s="41">
        <v>100</v>
      </c>
      <c r="BK43" s="41">
        <v>100</v>
      </c>
      <c r="BL43" s="41">
        <v>70</v>
      </c>
      <c r="BM43" s="41">
        <v>40</v>
      </c>
      <c r="BN43" s="41">
        <v>85</v>
      </c>
      <c r="BO43" s="41">
        <v>45</v>
      </c>
      <c r="BP43" s="41">
        <v>70</v>
      </c>
      <c r="BQ43" s="41">
        <v>95</v>
      </c>
      <c r="BR43" s="37">
        <f t="shared" si="12"/>
        <v>79</v>
      </c>
      <c r="BS43" s="42">
        <v>100</v>
      </c>
      <c r="BT43" s="42">
        <v>100</v>
      </c>
      <c r="BU43" s="42">
        <v>100</v>
      </c>
      <c r="BV43" s="38">
        <v>100</v>
      </c>
      <c r="BW43" s="38">
        <v>100</v>
      </c>
      <c r="BX43" s="38">
        <v>100</v>
      </c>
      <c r="BY43" s="38">
        <v>100</v>
      </c>
      <c r="BZ43" s="38">
        <v>100</v>
      </c>
      <c r="CA43" s="38"/>
      <c r="CB43" s="38"/>
      <c r="CC43" s="37">
        <f t="shared" si="13"/>
        <v>100</v>
      </c>
    </row>
    <row r="44" spans="1:81" ht="15.75" customHeight="1" x14ac:dyDescent="0.2">
      <c r="A44" s="4" t="s">
        <v>9</v>
      </c>
      <c r="B44" s="29" t="s">
        <v>9</v>
      </c>
      <c r="C44" s="30"/>
      <c r="D44" s="58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4">
        <v>2</v>
      </c>
      <c r="L44" s="44" t="s">
        <v>9</v>
      </c>
      <c r="M44" s="44">
        <v>427</v>
      </c>
      <c r="N44" s="33">
        <f t="shared" si="0"/>
        <v>68</v>
      </c>
      <c r="O44" s="33">
        <f t="shared" si="1"/>
        <v>48</v>
      </c>
      <c r="P44" s="33">
        <f>IF(AH44="",0.5*N44+0.5*O44,(SUM(N44,O44,AH44)-MIN(N44,O44))/2)</f>
        <v>58</v>
      </c>
      <c r="Q44" s="33">
        <f t="shared" si="3"/>
        <v>74.7</v>
      </c>
      <c r="R44" s="33">
        <f t="shared" si="4"/>
        <v>90</v>
      </c>
      <c r="S44" s="33">
        <f t="shared" si="5"/>
        <v>79.5</v>
      </c>
      <c r="T44" s="33">
        <f t="shared" si="6"/>
        <v>87.5</v>
      </c>
      <c r="U44" s="34">
        <f t="shared" si="7"/>
        <v>0</v>
      </c>
      <c r="V44" s="35">
        <f t="shared" si="8"/>
        <v>68.715000000000003</v>
      </c>
      <c r="W44" s="119">
        <v>18</v>
      </c>
      <c r="X44" s="119">
        <v>20</v>
      </c>
      <c r="Y44" s="120">
        <v>30</v>
      </c>
      <c r="Z44" s="140">
        <f t="shared" si="9"/>
        <v>68</v>
      </c>
      <c r="AA44" s="141">
        <v>23</v>
      </c>
      <c r="AB44" s="142">
        <v>25</v>
      </c>
      <c r="AC44" s="143">
        <v>1</v>
      </c>
      <c r="AD44" s="144">
        <f t="shared" si="14"/>
        <v>48</v>
      </c>
      <c r="AE44" s="126"/>
      <c r="AF44" s="36"/>
      <c r="AG44" s="127"/>
      <c r="AH44" s="145"/>
      <c r="AI44" s="136">
        <v>100</v>
      </c>
      <c r="AJ44" s="55">
        <v>100</v>
      </c>
      <c r="AK44" s="55">
        <v>100</v>
      </c>
      <c r="AL44" s="55">
        <v>67</v>
      </c>
      <c r="AM44" s="55">
        <v>60</v>
      </c>
      <c r="AN44" s="55">
        <v>20</v>
      </c>
      <c r="AO44" s="55">
        <v>100</v>
      </c>
      <c r="AP44" s="55">
        <v>0</v>
      </c>
      <c r="AQ44" s="55">
        <v>100</v>
      </c>
      <c r="AR44" s="38">
        <v>100</v>
      </c>
      <c r="AS44" s="38"/>
      <c r="AT44" s="37">
        <f t="shared" si="10"/>
        <v>74.7</v>
      </c>
      <c r="AU44" s="38">
        <v>100</v>
      </c>
      <c r="AV44" s="38">
        <v>100</v>
      </c>
      <c r="AW44" s="38">
        <v>100</v>
      </c>
      <c r="AX44" s="38">
        <v>100</v>
      </c>
      <c r="AY44" s="38">
        <v>0</v>
      </c>
      <c r="AZ44" s="38">
        <v>100</v>
      </c>
      <c r="BA44" s="38">
        <v>100</v>
      </c>
      <c r="BB44" s="38">
        <v>100</v>
      </c>
      <c r="BC44" s="38">
        <v>100</v>
      </c>
      <c r="BD44" s="38">
        <v>100</v>
      </c>
      <c r="BE44" s="38"/>
      <c r="BF44" s="38"/>
      <c r="BG44" s="37">
        <f t="shared" si="11"/>
        <v>90</v>
      </c>
      <c r="BH44" s="41">
        <v>85</v>
      </c>
      <c r="BI44" s="41">
        <v>95</v>
      </c>
      <c r="BJ44" s="41">
        <v>90</v>
      </c>
      <c r="BK44" s="41">
        <v>65</v>
      </c>
      <c r="BL44" s="41">
        <v>80</v>
      </c>
      <c r="BM44" s="41">
        <v>70</v>
      </c>
      <c r="BN44" s="41">
        <v>100</v>
      </c>
      <c r="BO44" s="41">
        <v>60</v>
      </c>
      <c r="BP44" s="41">
        <v>50</v>
      </c>
      <c r="BQ44" s="41">
        <v>100</v>
      </c>
      <c r="BR44" s="37">
        <f t="shared" si="12"/>
        <v>79.5</v>
      </c>
      <c r="BS44" s="42">
        <v>100</v>
      </c>
      <c r="BT44" s="42">
        <v>100</v>
      </c>
      <c r="BU44" s="42">
        <v>100</v>
      </c>
      <c r="BV44" s="38">
        <v>100</v>
      </c>
      <c r="BW44" s="38">
        <v>100</v>
      </c>
      <c r="BX44" s="38">
        <v>0</v>
      </c>
      <c r="BY44" s="38">
        <v>100</v>
      </c>
      <c r="BZ44" s="38">
        <v>100</v>
      </c>
      <c r="CA44" s="38"/>
      <c r="CB44" s="38"/>
      <c r="CC44" s="37">
        <f t="shared" si="13"/>
        <v>87.5</v>
      </c>
    </row>
    <row r="45" spans="1:81" ht="15.75" customHeight="1" x14ac:dyDescent="0.2">
      <c r="A45" s="4"/>
      <c r="B45" s="4"/>
      <c r="C45" s="4"/>
      <c r="D45" s="52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2">
      <c r="A46" s="4"/>
      <c r="B46" s="4"/>
      <c r="C46" s="4"/>
      <c r="D46" s="52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2">
      <c r="A47" s="4"/>
      <c r="B47" s="4"/>
      <c r="C47" s="4"/>
      <c r="D47" s="52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2">
      <c r="A48" s="4"/>
      <c r="B48" s="4"/>
      <c r="C48" s="4"/>
      <c r="D48" s="52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2">
      <c r="A49" s="4"/>
      <c r="B49" s="4"/>
      <c r="C49" s="4"/>
      <c r="D49" s="52"/>
      <c r="J49" s="1" t="s">
        <v>39</v>
      </c>
      <c r="K49" s="48"/>
      <c r="L49" s="48"/>
      <c r="M49" s="48"/>
      <c r="N49" s="46">
        <f>IF(COUNT(N5:N44)&gt;0,ROUND(SUM(N5:N44)/COUNTIF(N5:N44,"&lt;&gt;"),0),0)</f>
        <v>61</v>
      </c>
      <c r="O49" s="46">
        <f>IF(COUNT(O5:O44)&gt;0,ROUND(SUM(O5:O44)/COUNTIF(O5:O44,"&lt;&gt;"),0),0)</f>
        <v>35</v>
      </c>
      <c r="P49" s="46">
        <f>IF(COUNT(P5:P44)&gt;0,ROUND(SUM(P5:P44)/COUNTIF(P5:P44,"&lt;&gt;"),0),0)</f>
        <v>52</v>
      </c>
      <c r="Q49" s="46">
        <f>IF(COUNT(Q5:Q44)&gt;0,ROUND(SUM(Q5:Q44)/COUNTIF(Q5:Q44,"&lt;&gt;"),0),0)</f>
        <v>63</v>
      </c>
      <c r="R49" s="46"/>
      <c r="S49" s="46">
        <f>IF(COUNT(S5:S44)&gt;0,ROUND(SUM(S5:S44)/COUNTIF(S5:S44,"&lt;&gt;"),0),0)</f>
        <v>56</v>
      </c>
      <c r="T49" s="46"/>
      <c r="U49" s="46">
        <f t="shared" ref="U49:AL49" si="16">IF(COUNT(U5:U44)&gt;0,ROUND(SUM(U5:U44)/COUNTIF(U5:U44,"&lt;&gt;"),0),0)</f>
        <v>19</v>
      </c>
      <c r="V49" s="46">
        <f t="shared" si="16"/>
        <v>53</v>
      </c>
      <c r="W49" s="47">
        <f t="shared" si="16"/>
        <v>18</v>
      </c>
      <c r="X49" s="47">
        <f t="shared" si="16"/>
        <v>18</v>
      </c>
      <c r="Y49" s="47">
        <f t="shared" si="16"/>
        <v>28</v>
      </c>
      <c r="Z49" s="47">
        <f t="shared" si="16"/>
        <v>61</v>
      </c>
      <c r="AA49" s="47">
        <f t="shared" si="16"/>
        <v>22</v>
      </c>
      <c r="AB49" s="47">
        <f t="shared" si="16"/>
        <v>31</v>
      </c>
      <c r="AC49" s="47">
        <f t="shared" si="16"/>
        <v>1</v>
      </c>
      <c r="AD49" s="47">
        <f t="shared" si="16"/>
        <v>36</v>
      </c>
      <c r="AE49" s="47">
        <f t="shared" si="16"/>
        <v>32</v>
      </c>
      <c r="AF49" s="47">
        <f t="shared" si="16"/>
        <v>41</v>
      </c>
      <c r="AG49" s="47">
        <f t="shared" si="16"/>
        <v>1</v>
      </c>
      <c r="AH49" s="47">
        <f t="shared" si="16"/>
        <v>64</v>
      </c>
      <c r="AI49" s="47">
        <f t="shared" si="16"/>
        <v>70</v>
      </c>
      <c r="AJ49" s="47">
        <f t="shared" si="16"/>
        <v>67</v>
      </c>
      <c r="AK49" s="47">
        <f t="shared" si="16"/>
        <v>70</v>
      </c>
      <c r="AL49" s="47">
        <f t="shared" si="16"/>
        <v>61</v>
      </c>
      <c r="AM49" s="47"/>
      <c r="AN49" s="47"/>
      <c r="AO49" s="47"/>
      <c r="AP49" s="47"/>
      <c r="AQ49" s="47"/>
      <c r="AR49" s="47"/>
      <c r="AS49" s="47"/>
      <c r="AT49" s="47">
        <f>IF(COUNT(AT5:AT44)&gt;0,ROUND(SUM(AT5:AT44)/COUNTIF(AT5:AT44,"&lt;&gt;"),0),0)</f>
        <v>63</v>
      </c>
      <c r="AU49" s="47">
        <f>IF(COUNT(AU5:AU44)&gt;0,ROUND(SUM(AU5:AU44)/COUNTIF(AU5:AU44,"&lt;&gt;"),0),0)</f>
        <v>69</v>
      </c>
      <c r="AV49" s="47">
        <f>IF(COUNT(AV5:AV44)&gt;0,ROUND(SUM(AV5:AV44)/COUNTIF(AV5:AV44,"&lt;&gt;"),0),0)</f>
        <v>55</v>
      </c>
      <c r="AW49" s="47"/>
      <c r="AX49" s="47"/>
      <c r="AY49" s="47"/>
      <c r="AZ49" s="47"/>
      <c r="BA49" s="47">
        <f>IF(COUNT(BA5:BA44)&gt;0,ROUND(SUM(BA5:BA44)/COUNTIF(BA5:BA44,"&lt;&gt;"),0),0)</f>
        <v>73</v>
      </c>
      <c r="BB49" s="47"/>
      <c r="BC49" s="47"/>
      <c r="BD49" s="47">
        <f>IF(COUNT(BD5:BD44)&gt;0,ROUND(SUM(BD5:BD44)/COUNTIF(BD5:BD44,"&lt;&gt;"),0),0)</f>
        <v>65</v>
      </c>
      <c r="BE49" s="47"/>
      <c r="BF49" s="47"/>
      <c r="BG49" s="47">
        <f>IF(COUNT(BG5:BG44)&gt;0,ROUND(SUM(BG5:BG44)/COUNTIF(BG5:BG44,"&lt;&gt;"),0),0)</f>
        <v>68</v>
      </c>
      <c r="BH49" s="47">
        <f>IF(COUNT(BH5:BH44)&gt;0,ROUND(SUM(BH5:BH44)/COUNTIF(BH5:BH44,"&lt;&gt;"),0),0)</f>
        <v>81</v>
      </c>
      <c r="BI49" s="47">
        <f>IF(COUNT(BI5:BI44)&gt;0,ROUND(SUM(BI5:BI44)/COUNTIF(BI5:BI44,"&lt;&gt;"),0),0)</f>
        <v>82</v>
      </c>
      <c r="BJ49" s="47"/>
      <c r="BK49" s="47"/>
      <c r="BL49" s="47"/>
      <c r="BM49" s="47"/>
      <c r="BN49" s="47">
        <f>IF(COUNT(BN5:BN44)&gt;0,ROUND(SUM(BN5:BN44)/COUNTIF(BN5:BN44,"&lt;&gt;"),0),0)</f>
        <v>54</v>
      </c>
      <c r="BO49" s="47"/>
      <c r="BP49" s="47"/>
      <c r="BQ49" s="47">
        <f>IF(COUNT(BQ5:BQ44)&gt;0,ROUND(SUM(BQ5:BQ44)/COUNTIF(BQ5:BQ44,"&lt;&gt;"),0),0)</f>
        <v>43</v>
      </c>
      <c r="BR49" s="47">
        <f>IF(COUNT(BR5:BR44)&gt;0,ROUND(SUM(BR5:BR44)/COUNTIF(BR5:BR44,"&lt;&gt;"),0),0)</f>
        <v>56</v>
      </c>
      <c r="BS49" s="47">
        <f>IF(COUNT(BS5:BS44)&gt;0,ROUND(SUM(BS5:BS44)/COUNTIF(BS5:BS44,"&lt;&gt;"),0),0)</f>
        <v>76</v>
      </c>
      <c r="BT49" s="47">
        <f>IF(COUNT(BT5:BT44)&gt;0,ROUND(SUM(BT5:BT44)/COUNTIF(BT5:BT44,"&lt;&gt;"),0),0)</f>
        <v>77</v>
      </c>
      <c r="BU49" s="47">
        <f>IF(COUNT(BU5:BU44)&gt;0,ROUND(SUM(BU5:BU44)/COUNTIF(BU5:BU44,"&lt;&gt;"),0),0)</f>
        <v>55</v>
      </c>
      <c r="BV49" s="47"/>
      <c r="BW49" s="47"/>
      <c r="BX49" s="47"/>
      <c r="BY49" s="47"/>
      <c r="BZ49" s="47"/>
      <c r="CA49" s="47"/>
      <c r="CB49" s="47">
        <f>IF(COUNT(CB5:CB44)&gt;0,ROUND(SUM(CB5:CB44)/COUNTIF(CB5:CB44,"&lt;&gt;"),0),0)</f>
        <v>0</v>
      </c>
      <c r="CC49" s="47">
        <f>IF(COUNT(CC5:CC44)&gt;0,ROUND(SUM(CC5:CC44)/COUNTIF(CC5:CC44,"&lt;&gt;"),0),0)</f>
        <v>65</v>
      </c>
    </row>
    <row r="50" spans="1:81" ht="15.75" customHeight="1" x14ac:dyDescent="0.15">
      <c r="A50" s="4"/>
      <c r="B50" s="4"/>
      <c r="C50" s="4"/>
      <c r="D50" s="61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MAX(N5:N44)</f>
        <v>99</v>
      </c>
      <c r="O50" s="47">
        <f>MAX(O5:O44)</f>
        <v>100</v>
      </c>
      <c r="P50" s="47">
        <f>MAX(P5:P44)</f>
        <v>99</v>
      </c>
      <c r="Q50" s="47">
        <f>MAX(Q5:Q44)</f>
        <v>91.444444444444443</v>
      </c>
      <c r="R50" s="47"/>
      <c r="S50" s="47">
        <f>MAX(S5:S44)</f>
        <v>99.5</v>
      </c>
      <c r="T50" s="47"/>
      <c r="U50" s="47">
        <f t="shared" ref="U50:AL50" si="17">MAX(U5:U44)</f>
        <v>100</v>
      </c>
      <c r="V50" s="47">
        <f t="shared" si="17"/>
        <v>96.9</v>
      </c>
      <c r="W50" s="47">
        <f t="shared" si="17"/>
        <v>20</v>
      </c>
      <c r="X50" s="47">
        <f t="shared" si="17"/>
        <v>20</v>
      </c>
      <c r="Y50" s="47">
        <f t="shared" si="17"/>
        <v>60</v>
      </c>
      <c r="Z50" s="47">
        <f t="shared" si="17"/>
        <v>99</v>
      </c>
      <c r="AA50" s="47">
        <f t="shared" si="17"/>
        <v>30</v>
      </c>
      <c r="AB50" s="47">
        <f t="shared" si="17"/>
        <v>70</v>
      </c>
      <c r="AC50" s="47">
        <f t="shared" si="17"/>
        <v>1</v>
      </c>
      <c r="AD50" s="47">
        <f t="shared" si="17"/>
        <v>100</v>
      </c>
      <c r="AE50" s="47">
        <f t="shared" si="17"/>
        <v>40</v>
      </c>
      <c r="AF50" s="47">
        <f t="shared" si="17"/>
        <v>60</v>
      </c>
      <c r="AG50" s="47">
        <f t="shared" si="17"/>
        <v>1</v>
      </c>
      <c r="AH50" s="47">
        <f t="shared" si="17"/>
        <v>100</v>
      </c>
      <c r="AI50" s="47">
        <f t="shared" si="17"/>
        <v>100</v>
      </c>
      <c r="AJ50" s="47">
        <f t="shared" si="17"/>
        <v>100</v>
      </c>
      <c r="AK50" s="47">
        <f t="shared" si="17"/>
        <v>100</v>
      </c>
      <c r="AL50" s="47">
        <f t="shared" si="17"/>
        <v>100</v>
      </c>
      <c r="AM50" s="47"/>
      <c r="AN50" s="47"/>
      <c r="AO50" s="47"/>
      <c r="AP50" s="47"/>
      <c r="AQ50" s="47"/>
      <c r="AR50" s="47"/>
      <c r="AS50" s="47"/>
      <c r="AT50" s="47">
        <f>MAX(AT5:AT44)</f>
        <v>91.444444444444443</v>
      </c>
      <c r="AU50" s="47">
        <f>MAX(AU5:AU44)</f>
        <v>100</v>
      </c>
      <c r="AV50" s="47">
        <f>MAX(AV5:AV44)</f>
        <v>100</v>
      </c>
      <c r="AW50" s="47"/>
      <c r="AX50" s="47"/>
      <c r="AY50" s="47"/>
      <c r="AZ50" s="47"/>
      <c r="BA50" s="47">
        <f>MAX(BA5:BA44)</f>
        <v>100</v>
      </c>
      <c r="BB50" s="47"/>
      <c r="BC50" s="47"/>
      <c r="BD50" s="47">
        <f>MAX(BD5:BD44)</f>
        <v>100</v>
      </c>
      <c r="BE50" s="47"/>
      <c r="BF50" s="47"/>
      <c r="BG50" s="49">
        <f>MAX(BG5:BG44)</f>
        <v>100</v>
      </c>
      <c r="BH50" s="47">
        <f>MAX(BH5:BH44)</f>
        <v>100</v>
      </c>
      <c r="BI50" s="47">
        <f>MAX(BI5:BI44)</f>
        <v>100</v>
      </c>
      <c r="BJ50" s="47"/>
      <c r="BK50" s="47"/>
      <c r="BL50" s="47"/>
      <c r="BM50" s="47"/>
      <c r="BN50" s="47">
        <f>MAX(BN5:BN44)</f>
        <v>100</v>
      </c>
      <c r="BO50" s="47"/>
      <c r="BP50" s="47"/>
      <c r="BQ50" s="47">
        <f>MAX(BQ5:BQ44)</f>
        <v>100</v>
      </c>
      <c r="BR50" s="49">
        <f>MAX(BR5:BR44)</f>
        <v>99.5</v>
      </c>
      <c r="BS50" s="47">
        <f>MAX(BS5:BS44)</f>
        <v>100</v>
      </c>
      <c r="BT50" s="47">
        <f>MAX(BT5:BT44)</f>
        <v>100</v>
      </c>
      <c r="BU50" s="47">
        <f>MAX(BU5:BU44)</f>
        <v>100</v>
      </c>
      <c r="BV50" s="47"/>
      <c r="BW50" s="47"/>
      <c r="BX50" s="47"/>
      <c r="BY50" s="47"/>
      <c r="BZ50" s="47"/>
      <c r="CA50" s="47"/>
      <c r="CB50" s="47">
        <f>MAX(CB5:CB44)</f>
        <v>0</v>
      </c>
      <c r="CC50" s="49">
        <f>MAX(CC5:CC44)</f>
        <v>100</v>
      </c>
    </row>
    <row r="51" spans="1:81" ht="15.75" customHeight="1" x14ac:dyDescent="0.15">
      <c r="A51" s="4"/>
      <c r="B51" s="4"/>
      <c r="C51" s="4"/>
      <c r="D51" s="61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MIN(N5:N44)</f>
        <v>0</v>
      </c>
      <c r="O51" s="47">
        <f>MIN(O5:O44)</f>
        <v>0</v>
      </c>
      <c r="P51" s="47">
        <f>MIN(P5:P44)</f>
        <v>0</v>
      </c>
      <c r="Q51" s="47">
        <f>MIN(Q5:Q44)</f>
        <v>1.4444444444444444</v>
      </c>
      <c r="R51" s="47"/>
      <c r="S51" s="47">
        <f>MIN(S5:S44)</f>
        <v>0</v>
      </c>
      <c r="T51" s="47"/>
      <c r="U51" s="47">
        <f t="shared" ref="U51:AL51" si="18">MIN(U5:U44)</f>
        <v>0</v>
      </c>
      <c r="V51" s="47">
        <f t="shared" si="18"/>
        <v>0</v>
      </c>
      <c r="W51" s="47">
        <f t="shared" si="18"/>
        <v>12</v>
      </c>
      <c r="X51" s="47">
        <f t="shared" si="18"/>
        <v>2</v>
      </c>
      <c r="Y51" s="47">
        <f t="shared" si="18"/>
        <v>0</v>
      </c>
      <c r="Z51" s="47">
        <f t="shared" si="18"/>
        <v>0</v>
      </c>
      <c r="AA51" s="47">
        <f t="shared" si="18"/>
        <v>0</v>
      </c>
      <c r="AB51" s="47">
        <f t="shared" si="18"/>
        <v>0</v>
      </c>
      <c r="AC51" s="47">
        <f t="shared" si="18"/>
        <v>0</v>
      </c>
      <c r="AD51" s="47">
        <f t="shared" si="18"/>
        <v>0</v>
      </c>
      <c r="AE51" s="47">
        <f t="shared" si="18"/>
        <v>19</v>
      </c>
      <c r="AF51" s="47">
        <f t="shared" si="18"/>
        <v>18</v>
      </c>
      <c r="AG51" s="47">
        <f t="shared" si="18"/>
        <v>0.7</v>
      </c>
      <c r="AH51" s="47">
        <f t="shared" si="18"/>
        <v>35</v>
      </c>
      <c r="AI51" s="47">
        <f t="shared" si="18"/>
        <v>0</v>
      </c>
      <c r="AJ51" s="47">
        <f t="shared" si="18"/>
        <v>0</v>
      </c>
      <c r="AK51" s="47">
        <f t="shared" si="18"/>
        <v>0</v>
      </c>
      <c r="AL51" s="47">
        <f t="shared" si="18"/>
        <v>0</v>
      </c>
      <c r="AM51" s="47"/>
      <c r="AN51" s="47"/>
      <c r="AO51" s="47"/>
      <c r="AP51" s="47"/>
      <c r="AQ51" s="47"/>
      <c r="AR51" s="47"/>
      <c r="AS51" s="47"/>
      <c r="AT51" s="47">
        <f>MIN(AT5:AT44)</f>
        <v>1.4444444444444444</v>
      </c>
      <c r="AU51" s="47">
        <f>MIN(AU5:AU44)</f>
        <v>0</v>
      </c>
      <c r="AV51" s="47">
        <f>MIN(AV5:AV44)</f>
        <v>0</v>
      </c>
      <c r="AW51" s="47"/>
      <c r="AX51" s="47"/>
      <c r="AY51" s="47"/>
      <c r="AZ51" s="47"/>
      <c r="BA51" s="47">
        <f>MIN(BA5:BA44)</f>
        <v>0</v>
      </c>
      <c r="BB51" s="47"/>
      <c r="BC51" s="47"/>
      <c r="BD51" s="47">
        <f>MIN(BD5:BD44)</f>
        <v>0</v>
      </c>
      <c r="BE51" s="47"/>
      <c r="BF51" s="47"/>
      <c r="BG51" s="49">
        <f>MIN(BG5:BG44)</f>
        <v>0</v>
      </c>
      <c r="BH51" s="47">
        <f>MIN(BH5:BH44)</f>
        <v>0</v>
      </c>
      <c r="BI51" s="47">
        <f>MIN(BI5:BI44)</f>
        <v>0</v>
      </c>
      <c r="BJ51" s="47"/>
      <c r="BK51" s="47"/>
      <c r="BL51" s="47"/>
      <c r="BM51" s="47"/>
      <c r="BN51" s="47">
        <f>MIN(BN5:BN44)</f>
        <v>0</v>
      </c>
      <c r="BO51" s="47"/>
      <c r="BP51" s="47"/>
      <c r="BQ51" s="47">
        <f>MIN(BQ5:BQ44)</f>
        <v>0</v>
      </c>
      <c r="BR51" s="49">
        <f>MIN(BR5:BR44)</f>
        <v>0</v>
      </c>
      <c r="BS51" s="47">
        <f>MIN(BS5:BS44)</f>
        <v>0</v>
      </c>
      <c r="BT51" s="47">
        <f>MIN(BT5:BT44)</f>
        <v>0</v>
      </c>
      <c r="BU51" s="47">
        <f>MIN(BU5:BU44)</f>
        <v>0</v>
      </c>
      <c r="BV51" s="47"/>
      <c r="BW51" s="47"/>
      <c r="BX51" s="47"/>
      <c r="BY51" s="47"/>
      <c r="BZ51" s="47"/>
      <c r="CA51" s="47"/>
      <c r="CB51" s="47">
        <f>MIN(CB5:CB44)</f>
        <v>0</v>
      </c>
      <c r="CC51" s="49">
        <f>MIN(CC5:CC44)</f>
        <v>0</v>
      </c>
    </row>
    <row r="52" spans="1:81" ht="15.75" customHeight="1" x14ac:dyDescent="0.15">
      <c r="A52" s="4"/>
      <c r="B52" s="4"/>
      <c r="C52" s="4"/>
      <c r="D52" s="61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COUNTIF(N5:N44,"&gt;=55")</f>
        <v>26</v>
      </c>
      <c r="O52" s="50">
        <f>COUNTIF(O5:O44,"&gt;=55")</f>
        <v>14</v>
      </c>
      <c r="P52" s="50">
        <f>COUNTIF(P5:P44,"&gt;=55")</f>
        <v>22</v>
      </c>
      <c r="Q52" s="50">
        <f>COUNTIF(Q5:Q44,"&gt;=55")</f>
        <v>29</v>
      </c>
      <c r="R52" s="50"/>
      <c r="S52" s="50">
        <f>COUNTIF(S5:S44,"&gt;=55")</f>
        <v>22</v>
      </c>
      <c r="T52" s="50"/>
      <c r="U52" s="50">
        <f t="shared" ref="U52:AL52" si="19">COUNTIF(U5:U44,"&gt;=55")</f>
        <v>6</v>
      </c>
      <c r="V52" s="50">
        <f t="shared" si="19"/>
        <v>22</v>
      </c>
      <c r="W52" s="50">
        <f t="shared" si="19"/>
        <v>0</v>
      </c>
      <c r="X52" s="50">
        <f t="shared" si="19"/>
        <v>0</v>
      </c>
      <c r="Y52" s="50">
        <f t="shared" si="19"/>
        <v>7</v>
      </c>
      <c r="Z52" s="50">
        <f t="shared" si="19"/>
        <v>26</v>
      </c>
      <c r="AA52" s="50">
        <f t="shared" si="19"/>
        <v>0</v>
      </c>
      <c r="AB52" s="50">
        <f t="shared" si="19"/>
        <v>7</v>
      </c>
      <c r="AC52" s="50">
        <f t="shared" si="19"/>
        <v>0</v>
      </c>
      <c r="AD52" s="50">
        <f t="shared" si="19"/>
        <v>14</v>
      </c>
      <c r="AE52" s="50">
        <f t="shared" si="19"/>
        <v>0</v>
      </c>
      <c r="AF52" s="50">
        <f t="shared" si="19"/>
        <v>4</v>
      </c>
      <c r="AG52" s="50">
        <f t="shared" si="19"/>
        <v>0</v>
      </c>
      <c r="AH52" s="50">
        <f t="shared" si="19"/>
        <v>6</v>
      </c>
      <c r="AI52" s="50">
        <f t="shared" si="19"/>
        <v>27</v>
      </c>
      <c r="AJ52" s="50">
        <f t="shared" si="19"/>
        <v>28</v>
      </c>
      <c r="AK52" s="50">
        <f t="shared" si="19"/>
        <v>28</v>
      </c>
      <c r="AL52" s="50">
        <f t="shared" si="19"/>
        <v>21</v>
      </c>
      <c r="AM52" s="50"/>
      <c r="AN52" s="50"/>
      <c r="AO52" s="50"/>
      <c r="AP52" s="50"/>
      <c r="AQ52" s="50"/>
      <c r="AR52" s="50"/>
      <c r="AS52" s="50"/>
      <c r="AT52" s="47">
        <f>COUNTIF(AT5:AT44,"&gt;=55")</f>
        <v>29</v>
      </c>
      <c r="AU52" s="50">
        <f>COUNTIF(AU5:AU44,"&gt;=55")</f>
        <v>27</v>
      </c>
      <c r="AV52" s="50">
        <f>COUNTIF(AV5:AV44,"&gt;=55")</f>
        <v>22</v>
      </c>
      <c r="AW52" s="50"/>
      <c r="AX52" s="50"/>
      <c r="AY52" s="50"/>
      <c r="AZ52" s="50"/>
      <c r="BA52" s="50">
        <f>COUNTIF(BA5:BA44,"&gt;=55")</f>
        <v>29</v>
      </c>
      <c r="BB52" s="50"/>
      <c r="BC52" s="50"/>
      <c r="BD52" s="50">
        <f>COUNTIF(BD5:BD44,"&gt;=55")</f>
        <v>26</v>
      </c>
      <c r="BE52" s="50"/>
      <c r="BF52" s="50"/>
      <c r="BG52" s="49">
        <f>COUNTIF(BG5:BG44,"&gt;=55")</f>
        <v>27</v>
      </c>
      <c r="BH52" s="50">
        <f>COUNTIF(BH5:BH44,"&gt;=55")</f>
        <v>34</v>
      </c>
      <c r="BI52" s="50">
        <f>COUNTIF(BI5:BI44,"&gt;=55")</f>
        <v>36</v>
      </c>
      <c r="BJ52" s="50"/>
      <c r="BK52" s="50"/>
      <c r="BL52" s="50"/>
      <c r="BM52" s="50"/>
      <c r="BN52" s="50">
        <f>COUNTIF(BN5:BN44,"&gt;=55")</f>
        <v>22</v>
      </c>
      <c r="BO52" s="50"/>
      <c r="BP52" s="50"/>
      <c r="BQ52" s="50">
        <f>COUNTIF(BQ5:BQ44,"&gt;=55")</f>
        <v>17</v>
      </c>
      <c r="BR52" s="49">
        <f>COUNTIF(BR5:BR44,"&gt;=55")</f>
        <v>22</v>
      </c>
      <c r="BS52" s="50">
        <f>COUNTIF(BS5:BS44,"&gt;=55")</f>
        <v>31</v>
      </c>
      <c r="BT52" s="50">
        <f>COUNTIF(BT5:BT44,"&gt;=55")</f>
        <v>31</v>
      </c>
      <c r="BU52" s="50">
        <f>COUNTIF(BU5:BU44,"&gt;=55")</f>
        <v>22</v>
      </c>
      <c r="BV52" s="50"/>
      <c r="BW52" s="50"/>
      <c r="BX52" s="50"/>
      <c r="BY52" s="50"/>
      <c r="BZ52" s="50"/>
      <c r="CA52" s="50"/>
      <c r="CB52" s="50">
        <f>COUNTIF(CB5:CB44,"&gt;=55")</f>
        <v>0</v>
      </c>
      <c r="CC52" s="49">
        <f>COUNTIF(CC5:CC44,"&gt;=55")</f>
        <v>26</v>
      </c>
    </row>
    <row r="53" spans="1:81" ht="15.75" customHeight="1" x14ac:dyDescent="0.15">
      <c r="A53" s="4"/>
      <c r="B53" s="4"/>
      <c r="C53" s="4"/>
      <c r="D53" s="61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14</v>
      </c>
      <c r="O53" s="50">
        <f>+$J$54-O52</f>
        <v>26</v>
      </c>
      <c r="P53" s="50">
        <f>+$J$54-P52</f>
        <v>18</v>
      </c>
      <c r="Q53" s="50">
        <f>+$J$54-Q52</f>
        <v>11</v>
      </c>
      <c r="R53" s="50"/>
      <c r="S53" s="50">
        <f>+$J$54-S52</f>
        <v>18</v>
      </c>
      <c r="T53" s="50"/>
      <c r="U53" s="50">
        <f t="shared" ref="U53:AL53" si="20">+$J$54-U52</f>
        <v>34</v>
      </c>
      <c r="V53" s="50">
        <f t="shared" si="20"/>
        <v>18</v>
      </c>
      <c r="W53" s="50">
        <f t="shared" si="20"/>
        <v>40</v>
      </c>
      <c r="X53" s="50">
        <f t="shared" si="20"/>
        <v>40</v>
      </c>
      <c r="Y53" s="50">
        <f t="shared" si="20"/>
        <v>33</v>
      </c>
      <c r="Z53" s="50">
        <f t="shared" si="20"/>
        <v>14</v>
      </c>
      <c r="AA53" s="50">
        <f t="shared" si="20"/>
        <v>40</v>
      </c>
      <c r="AB53" s="50">
        <f t="shared" si="20"/>
        <v>33</v>
      </c>
      <c r="AC53" s="50">
        <f t="shared" si="20"/>
        <v>40</v>
      </c>
      <c r="AD53" s="50">
        <f t="shared" si="20"/>
        <v>26</v>
      </c>
      <c r="AE53" s="50">
        <f t="shared" si="20"/>
        <v>40</v>
      </c>
      <c r="AF53" s="50">
        <f t="shared" si="20"/>
        <v>36</v>
      </c>
      <c r="AG53" s="50">
        <f t="shared" si="20"/>
        <v>40</v>
      </c>
      <c r="AH53" s="50">
        <f t="shared" si="20"/>
        <v>34</v>
      </c>
      <c r="AI53" s="50">
        <f t="shared" si="20"/>
        <v>13</v>
      </c>
      <c r="AJ53" s="50">
        <f t="shared" si="20"/>
        <v>12</v>
      </c>
      <c r="AK53" s="50">
        <f t="shared" si="20"/>
        <v>12</v>
      </c>
      <c r="AL53" s="50">
        <f t="shared" si="20"/>
        <v>19</v>
      </c>
      <c r="AM53" s="50"/>
      <c r="AN53" s="50"/>
      <c r="AO53" s="50"/>
      <c r="AP53" s="50"/>
      <c r="AQ53" s="50"/>
      <c r="AR53" s="50"/>
      <c r="AS53" s="50"/>
      <c r="AT53" s="47">
        <f>+$J$54-AT52</f>
        <v>11</v>
      </c>
      <c r="AU53" s="50">
        <f>+$J$54-AU52</f>
        <v>13</v>
      </c>
      <c r="AV53" s="50">
        <f>+$J$54-AV52</f>
        <v>18</v>
      </c>
      <c r="AW53" s="50"/>
      <c r="AX53" s="50"/>
      <c r="AY53" s="50"/>
      <c r="AZ53" s="50"/>
      <c r="BA53" s="50">
        <f>+$J$54-BA52</f>
        <v>11</v>
      </c>
      <c r="BB53" s="50"/>
      <c r="BC53" s="50"/>
      <c r="BD53" s="50">
        <f>+$J$54-BD52</f>
        <v>14</v>
      </c>
      <c r="BE53" s="50"/>
      <c r="BF53" s="50"/>
      <c r="BG53" s="49">
        <f>+$J$54-BG52</f>
        <v>13</v>
      </c>
      <c r="BH53" s="50">
        <f>+$J$54-BH52</f>
        <v>6</v>
      </c>
      <c r="BI53" s="50">
        <f>+$J$54-BI52</f>
        <v>4</v>
      </c>
      <c r="BJ53" s="50"/>
      <c r="BK53" s="50"/>
      <c r="BL53" s="50"/>
      <c r="BM53" s="50"/>
      <c r="BN53" s="50">
        <f>+$J$54-BN52</f>
        <v>18</v>
      </c>
      <c r="BO53" s="50"/>
      <c r="BP53" s="50"/>
      <c r="BQ53" s="50">
        <f>+$J$54-BQ52</f>
        <v>23</v>
      </c>
      <c r="BR53" s="49">
        <f>+$J$54-BR52</f>
        <v>18</v>
      </c>
      <c r="BS53" s="50">
        <f>+$J$54-BS52</f>
        <v>9</v>
      </c>
      <c r="BT53" s="50">
        <f>+$J$54-BT52</f>
        <v>9</v>
      </c>
      <c r="BU53" s="50">
        <f>+$J$54-BU52</f>
        <v>18</v>
      </c>
      <c r="BV53" s="50"/>
      <c r="BW53" s="50"/>
      <c r="BX53" s="50"/>
      <c r="BY53" s="50"/>
      <c r="BZ53" s="50"/>
      <c r="CA53" s="50"/>
      <c r="CB53" s="50">
        <f>+$J$54-CB52</f>
        <v>40</v>
      </c>
      <c r="CC53" s="49">
        <f>+$J$54-CC52</f>
        <v>14</v>
      </c>
    </row>
    <row r="54" spans="1:81" ht="15.75" customHeight="1" x14ac:dyDescent="0.2">
      <c r="D54" s="52"/>
      <c r="I54" s="4" t="s">
        <v>44</v>
      </c>
      <c r="J54" s="4">
        <f>COUNTA(J5:J44)</f>
        <v>40</v>
      </c>
    </row>
    <row r="55" spans="1:81" ht="15.75" customHeight="1" x14ac:dyDescent="0.2">
      <c r="D55" s="52"/>
    </row>
    <row r="56" spans="1:81" ht="15.75" customHeight="1" x14ac:dyDescent="0.2">
      <c r="D56" s="52"/>
    </row>
    <row r="57" spans="1:81" ht="15.75" customHeight="1" x14ac:dyDescent="0.2">
      <c r="D57" s="52"/>
    </row>
    <row r="58" spans="1:81" ht="15.75" customHeight="1" x14ac:dyDescent="0.2">
      <c r="D58" s="52"/>
    </row>
    <row r="59" spans="1:81" ht="15.75" customHeight="1" x14ac:dyDescent="0.2">
      <c r="D59" s="52"/>
    </row>
    <row r="60" spans="1:81" ht="15.75" customHeight="1" x14ac:dyDescent="0.2">
      <c r="D60" s="52"/>
    </row>
    <row r="61" spans="1:81" ht="15.75" customHeight="1" x14ac:dyDescent="0.2">
      <c r="D61" s="52"/>
    </row>
    <row r="62" spans="1:81" ht="15.75" customHeight="1" x14ac:dyDescent="0.2">
      <c r="D62" s="52"/>
    </row>
    <row r="63" spans="1:81" ht="15.75" customHeight="1" x14ac:dyDescent="0.2">
      <c r="D63" s="52"/>
    </row>
    <row r="64" spans="1:81" ht="15.75" customHeight="1" x14ac:dyDescent="0.2">
      <c r="D64" s="52"/>
    </row>
    <row r="65" spans="4:4" ht="15.75" customHeight="1" x14ac:dyDescent="0.2">
      <c r="D65" s="52"/>
    </row>
    <row r="66" spans="4:4" ht="15.75" customHeight="1" x14ac:dyDescent="0.2">
      <c r="D66" s="52"/>
    </row>
    <row r="67" spans="4:4" ht="15.75" customHeight="1" x14ac:dyDescent="0.2">
      <c r="D67" s="52"/>
    </row>
    <row r="68" spans="4:4" ht="15.75" customHeight="1" x14ac:dyDescent="0.2">
      <c r="D68" s="52"/>
    </row>
    <row r="69" spans="4:4" ht="15.75" customHeight="1" x14ac:dyDescent="0.2">
      <c r="D69" s="52"/>
    </row>
    <row r="70" spans="4:4" ht="15.75" customHeight="1" x14ac:dyDescent="0.2">
      <c r="D70" s="52"/>
    </row>
    <row r="71" spans="4:4" ht="15.75" customHeight="1" x14ac:dyDescent="0.2">
      <c r="D71" s="52"/>
    </row>
    <row r="72" spans="4:4" ht="15.75" customHeight="1" x14ac:dyDescent="0.2">
      <c r="D72" s="52"/>
    </row>
    <row r="73" spans="4:4" ht="15.75" customHeight="1" x14ac:dyDescent="0.2">
      <c r="D73" s="52"/>
    </row>
    <row r="74" spans="4:4" ht="15.75" customHeight="1" x14ac:dyDescent="0.2">
      <c r="D74" s="52"/>
    </row>
    <row r="75" spans="4:4" ht="15.75" customHeight="1" x14ac:dyDescent="0.2">
      <c r="D75" s="52"/>
    </row>
    <row r="76" spans="4:4" ht="15.75" customHeight="1" x14ac:dyDescent="0.2">
      <c r="D76" s="52"/>
    </row>
    <row r="77" spans="4:4" ht="15.75" customHeight="1" x14ac:dyDescent="0.2">
      <c r="D77" s="52"/>
    </row>
    <row r="78" spans="4:4" ht="15.75" customHeight="1" x14ac:dyDescent="0.2">
      <c r="D78" s="52"/>
    </row>
    <row r="79" spans="4:4" ht="15.75" customHeight="1" x14ac:dyDescent="0.2">
      <c r="D79" s="52"/>
    </row>
    <row r="80" spans="4:4" ht="15.75" customHeight="1" x14ac:dyDescent="0.2">
      <c r="D80" s="52"/>
    </row>
    <row r="81" spans="4:4" ht="15.75" customHeight="1" x14ac:dyDescent="0.2">
      <c r="D81" s="52"/>
    </row>
    <row r="82" spans="4:4" ht="15.75" customHeight="1" x14ac:dyDescent="0.2">
      <c r="D82" s="52"/>
    </row>
    <row r="83" spans="4:4" ht="15.75" customHeight="1" x14ac:dyDescent="0.2">
      <c r="D83" s="52"/>
    </row>
    <row r="84" spans="4:4" ht="15.75" customHeight="1" x14ac:dyDescent="0.2">
      <c r="D84" s="52"/>
    </row>
    <row r="85" spans="4:4" ht="15.75" customHeight="1" x14ac:dyDescent="0.2">
      <c r="D85" s="52"/>
    </row>
    <row r="86" spans="4:4" ht="15.75" customHeight="1" x14ac:dyDescent="0.2">
      <c r="D86" s="52"/>
    </row>
    <row r="87" spans="4:4" ht="15.75" customHeight="1" x14ac:dyDescent="0.2">
      <c r="D87" s="52"/>
    </row>
    <row r="88" spans="4:4" ht="15.75" customHeight="1" x14ac:dyDescent="0.2">
      <c r="D88" s="52"/>
    </row>
    <row r="89" spans="4:4" ht="15.75" customHeight="1" x14ac:dyDescent="0.2">
      <c r="D89" s="52"/>
    </row>
    <row r="90" spans="4:4" ht="15.75" customHeight="1" x14ac:dyDescent="0.2">
      <c r="D90" s="52"/>
    </row>
    <row r="91" spans="4:4" ht="15.75" customHeight="1" x14ac:dyDescent="0.2">
      <c r="D91" s="52"/>
    </row>
    <row r="92" spans="4:4" ht="15.75" customHeight="1" x14ac:dyDescent="0.2">
      <c r="D92" s="52"/>
    </row>
    <row r="93" spans="4:4" ht="15.75" customHeight="1" x14ac:dyDescent="0.2">
      <c r="D93" s="52"/>
    </row>
    <row r="94" spans="4:4" ht="15.75" customHeight="1" x14ac:dyDescent="0.2">
      <c r="D94" s="52"/>
    </row>
    <row r="95" spans="4:4" ht="15.75" customHeight="1" x14ac:dyDescent="0.2">
      <c r="D95" s="52"/>
    </row>
    <row r="96" spans="4:4" ht="15.75" customHeight="1" x14ac:dyDescent="0.2">
      <c r="D96" s="52"/>
    </row>
    <row r="97" spans="4:4" ht="15.75" customHeight="1" x14ac:dyDescent="0.2">
      <c r="D97" s="52"/>
    </row>
    <row r="98" spans="4:4" ht="15.75" customHeight="1" x14ac:dyDescent="0.2">
      <c r="D98" s="52"/>
    </row>
    <row r="99" spans="4:4" ht="15.75" customHeight="1" x14ac:dyDescent="0.2">
      <c r="D99" s="52"/>
    </row>
    <row r="100" spans="4:4" ht="15.75" customHeight="1" x14ac:dyDescent="0.2">
      <c r="D100" s="52"/>
    </row>
    <row r="101" spans="4:4" ht="15.75" customHeight="1" x14ac:dyDescent="0.2">
      <c r="D101" s="52"/>
    </row>
    <row r="102" spans="4:4" ht="15.75" customHeight="1" x14ac:dyDescent="0.2">
      <c r="D102" s="52"/>
    </row>
    <row r="103" spans="4:4" ht="15.75" customHeight="1" x14ac:dyDescent="0.2">
      <c r="D103" s="52"/>
    </row>
    <row r="104" spans="4:4" ht="15.75" customHeight="1" x14ac:dyDescent="0.2">
      <c r="D104" s="52"/>
    </row>
    <row r="105" spans="4:4" ht="15.75" customHeight="1" x14ac:dyDescent="0.2">
      <c r="D105" s="52"/>
    </row>
    <row r="106" spans="4:4" ht="15.75" customHeight="1" x14ac:dyDescent="0.2">
      <c r="D106" s="52"/>
    </row>
    <row r="107" spans="4:4" ht="15.75" customHeight="1" x14ac:dyDescent="0.2">
      <c r="D107" s="52"/>
    </row>
    <row r="108" spans="4:4" ht="15.75" customHeight="1" x14ac:dyDescent="0.2">
      <c r="D108" s="52"/>
    </row>
    <row r="109" spans="4:4" ht="15.75" customHeight="1" x14ac:dyDescent="0.2">
      <c r="D109" s="52"/>
    </row>
    <row r="110" spans="4:4" ht="15.75" customHeight="1" x14ac:dyDescent="0.2">
      <c r="D110" s="52"/>
    </row>
    <row r="111" spans="4:4" ht="15.75" customHeight="1" x14ac:dyDescent="0.2">
      <c r="D111" s="52"/>
    </row>
    <row r="112" spans="4:4" ht="15.75" customHeight="1" x14ac:dyDescent="0.2">
      <c r="D112" s="52"/>
    </row>
    <row r="113" spans="4:4" ht="15.75" customHeight="1" x14ac:dyDescent="0.2">
      <c r="D113" s="52"/>
    </row>
    <row r="114" spans="4:4" ht="15.75" customHeight="1" x14ac:dyDescent="0.2">
      <c r="D114" s="52"/>
    </row>
    <row r="115" spans="4:4" ht="15.75" customHeight="1" x14ac:dyDescent="0.2">
      <c r="D115" s="52"/>
    </row>
    <row r="116" spans="4:4" ht="15.75" customHeight="1" x14ac:dyDescent="0.2">
      <c r="D116" s="52"/>
    </row>
    <row r="117" spans="4:4" ht="15.75" customHeight="1" x14ac:dyDescent="0.2">
      <c r="D117" s="52"/>
    </row>
    <row r="118" spans="4:4" ht="15.75" customHeight="1" x14ac:dyDescent="0.2">
      <c r="D118" s="52"/>
    </row>
    <row r="119" spans="4:4" ht="15.75" customHeight="1" x14ac:dyDescent="0.2">
      <c r="D119" s="52"/>
    </row>
    <row r="120" spans="4:4" ht="15.75" customHeight="1" x14ac:dyDescent="0.2">
      <c r="D120" s="52"/>
    </row>
    <row r="121" spans="4:4" ht="15.75" customHeight="1" x14ac:dyDescent="0.2">
      <c r="D121" s="52"/>
    </row>
    <row r="122" spans="4:4" ht="15.75" customHeight="1" x14ac:dyDescent="0.2">
      <c r="D122" s="52"/>
    </row>
    <row r="123" spans="4:4" ht="15.75" customHeight="1" x14ac:dyDescent="0.2">
      <c r="D123" s="52"/>
    </row>
    <row r="124" spans="4:4" ht="15.75" customHeight="1" x14ac:dyDescent="0.2">
      <c r="D124" s="52"/>
    </row>
    <row r="125" spans="4:4" ht="15.75" customHeight="1" x14ac:dyDescent="0.2">
      <c r="D125" s="52"/>
    </row>
    <row r="126" spans="4:4" ht="15.75" customHeight="1" x14ac:dyDescent="0.2">
      <c r="D126" s="52"/>
    </row>
    <row r="127" spans="4:4" ht="15.75" customHeight="1" x14ac:dyDescent="0.2">
      <c r="D127" s="52"/>
    </row>
    <row r="128" spans="4:4" ht="15.75" customHeight="1" x14ac:dyDescent="0.2">
      <c r="D128" s="52"/>
    </row>
    <row r="129" spans="4:4" ht="15.75" customHeight="1" x14ac:dyDescent="0.2">
      <c r="D129" s="52"/>
    </row>
    <row r="130" spans="4:4" ht="15.75" customHeight="1" x14ac:dyDescent="0.2">
      <c r="D130" s="52"/>
    </row>
    <row r="131" spans="4:4" ht="15.75" customHeight="1" x14ac:dyDescent="0.2">
      <c r="D131" s="52"/>
    </row>
    <row r="132" spans="4:4" ht="15.75" customHeight="1" x14ac:dyDescent="0.2">
      <c r="D132" s="52"/>
    </row>
    <row r="133" spans="4:4" ht="15.75" customHeight="1" x14ac:dyDescent="0.2">
      <c r="D133" s="52"/>
    </row>
    <row r="134" spans="4:4" ht="15.75" customHeight="1" x14ac:dyDescent="0.2">
      <c r="D134" s="52"/>
    </row>
    <row r="135" spans="4:4" ht="15.75" customHeight="1" x14ac:dyDescent="0.2">
      <c r="D135" s="52"/>
    </row>
    <row r="136" spans="4:4" ht="15.75" customHeight="1" x14ac:dyDescent="0.2">
      <c r="D136" s="52"/>
    </row>
    <row r="137" spans="4:4" ht="15.75" customHeight="1" x14ac:dyDescent="0.2">
      <c r="D137" s="52"/>
    </row>
    <row r="138" spans="4:4" ht="15.75" customHeight="1" x14ac:dyDescent="0.2">
      <c r="D138" s="52"/>
    </row>
    <row r="139" spans="4:4" ht="15.75" customHeight="1" x14ac:dyDescent="0.2">
      <c r="D139" s="52"/>
    </row>
    <row r="140" spans="4:4" ht="15.75" customHeight="1" x14ac:dyDescent="0.2">
      <c r="D140" s="52"/>
    </row>
    <row r="141" spans="4:4" ht="15.75" customHeight="1" x14ac:dyDescent="0.2">
      <c r="D141" s="52"/>
    </row>
    <row r="142" spans="4:4" ht="15.75" customHeight="1" x14ac:dyDescent="0.2">
      <c r="D142" s="52"/>
    </row>
    <row r="143" spans="4:4" ht="15.75" customHeight="1" x14ac:dyDescent="0.2">
      <c r="D143" s="52"/>
    </row>
    <row r="144" spans="4:4" ht="15.75" customHeight="1" x14ac:dyDescent="0.2">
      <c r="D144" s="52"/>
    </row>
    <row r="145" spans="4:4" ht="15.75" customHeight="1" x14ac:dyDescent="0.2">
      <c r="D145" s="52"/>
    </row>
    <row r="146" spans="4:4" ht="15.75" customHeight="1" x14ac:dyDescent="0.2">
      <c r="D146" s="52"/>
    </row>
    <row r="147" spans="4:4" ht="15.75" customHeight="1" x14ac:dyDescent="0.2">
      <c r="D147" s="52"/>
    </row>
    <row r="148" spans="4:4" ht="15.75" customHeight="1" x14ac:dyDescent="0.2">
      <c r="D148" s="52"/>
    </row>
    <row r="149" spans="4:4" ht="15.75" customHeight="1" x14ac:dyDescent="0.2">
      <c r="D149" s="52"/>
    </row>
    <row r="150" spans="4:4" ht="15.75" customHeight="1" x14ac:dyDescent="0.2">
      <c r="D150" s="52"/>
    </row>
    <row r="151" spans="4:4" ht="15.75" customHeight="1" x14ac:dyDescent="0.2">
      <c r="D151" s="52"/>
    </row>
    <row r="152" spans="4:4" ht="15.75" customHeight="1" x14ac:dyDescent="0.2">
      <c r="D152" s="52"/>
    </row>
    <row r="153" spans="4:4" ht="15.75" customHeight="1" x14ac:dyDescent="0.2">
      <c r="D153" s="52"/>
    </row>
    <row r="154" spans="4:4" ht="15.75" customHeight="1" x14ac:dyDescent="0.2">
      <c r="D154" s="52"/>
    </row>
    <row r="155" spans="4:4" ht="15.75" customHeight="1" x14ac:dyDescent="0.2">
      <c r="D155" s="52"/>
    </row>
    <row r="156" spans="4:4" ht="15.75" customHeight="1" x14ac:dyDescent="0.2">
      <c r="D156" s="52"/>
    </row>
    <row r="157" spans="4:4" ht="15.75" customHeight="1" x14ac:dyDescent="0.2">
      <c r="D157" s="52"/>
    </row>
    <row r="158" spans="4:4" ht="15.75" customHeight="1" x14ac:dyDescent="0.2">
      <c r="D158" s="52"/>
    </row>
    <row r="159" spans="4:4" ht="15.75" customHeight="1" x14ac:dyDescent="0.2">
      <c r="D159" s="52"/>
    </row>
    <row r="160" spans="4:4" ht="15.75" customHeight="1" x14ac:dyDescent="0.2">
      <c r="D160" s="52"/>
    </row>
    <row r="161" spans="4:4" ht="15.75" customHeight="1" x14ac:dyDescent="0.2">
      <c r="D161" s="52"/>
    </row>
    <row r="162" spans="4:4" ht="15.75" customHeight="1" x14ac:dyDescent="0.2">
      <c r="D162" s="52"/>
    </row>
    <row r="163" spans="4:4" ht="15.75" customHeight="1" x14ac:dyDescent="0.2">
      <c r="D163" s="52"/>
    </row>
    <row r="164" spans="4:4" ht="15.75" customHeight="1" x14ac:dyDescent="0.2">
      <c r="D164" s="52"/>
    </row>
    <row r="165" spans="4:4" ht="15.75" customHeight="1" x14ac:dyDescent="0.2">
      <c r="D165" s="52"/>
    </row>
    <row r="166" spans="4:4" ht="15.75" customHeight="1" x14ac:dyDescent="0.2">
      <c r="D166" s="52"/>
    </row>
    <row r="167" spans="4:4" ht="15.75" customHeight="1" x14ac:dyDescent="0.2">
      <c r="D167" s="52"/>
    </row>
    <row r="168" spans="4:4" ht="15.75" customHeight="1" x14ac:dyDescent="0.2">
      <c r="D168" s="52"/>
    </row>
    <row r="169" spans="4:4" ht="15.75" customHeight="1" x14ac:dyDescent="0.2">
      <c r="D169" s="52"/>
    </row>
    <row r="170" spans="4:4" ht="15.75" customHeight="1" x14ac:dyDescent="0.2">
      <c r="D170" s="52"/>
    </row>
    <row r="171" spans="4:4" ht="15.75" customHeight="1" x14ac:dyDescent="0.2">
      <c r="D171" s="52"/>
    </row>
    <row r="172" spans="4:4" ht="15.75" customHeight="1" x14ac:dyDescent="0.2">
      <c r="D172" s="52"/>
    </row>
    <row r="173" spans="4:4" ht="15.75" customHeight="1" x14ac:dyDescent="0.2">
      <c r="D173" s="52"/>
    </row>
    <row r="174" spans="4:4" ht="15.75" customHeight="1" x14ac:dyDescent="0.2">
      <c r="D174" s="52"/>
    </row>
    <row r="175" spans="4:4" ht="15.75" customHeight="1" x14ac:dyDescent="0.2">
      <c r="D175" s="52"/>
    </row>
    <row r="176" spans="4:4" ht="15.75" customHeight="1" x14ac:dyDescent="0.2">
      <c r="D176" s="52"/>
    </row>
    <row r="177" spans="4:4" ht="15.75" customHeight="1" x14ac:dyDescent="0.2">
      <c r="D177" s="52"/>
    </row>
    <row r="178" spans="4:4" ht="15.75" customHeight="1" x14ac:dyDescent="0.2">
      <c r="D178" s="52"/>
    </row>
    <row r="179" spans="4:4" ht="15.75" customHeight="1" x14ac:dyDescent="0.2">
      <c r="D179" s="52"/>
    </row>
    <row r="180" spans="4:4" ht="15.75" customHeight="1" x14ac:dyDescent="0.2">
      <c r="D180" s="52"/>
    </row>
    <row r="181" spans="4:4" ht="15.75" customHeight="1" x14ac:dyDescent="0.2">
      <c r="D181" s="52"/>
    </row>
    <row r="182" spans="4:4" ht="15.75" customHeight="1" x14ac:dyDescent="0.2">
      <c r="D182" s="52"/>
    </row>
    <row r="183" spans="4:4" ht="15.75" customHeight="1" x14ac:dyDescent="0.2">
      <c r="D183" s="52"/>
    </row>
    <row r="184" spans="4:4" ht="15.75" customHeight="1" x14ac:dyDescent="0.2">
      <c r="D184" s="52"/>
    </row>
    <row r="185" spans="4:4" ht="15.75" customHeight="1" x14ac:dyDescent="0.2">
      <c r="D185" s="52"/>
    </row>
    <row r="186" spans="4:4" ht="15.75" customHeight="1" x14ac:dyDescent="0.2">
      <c r="D186" s="52"/>
    </row>
    <row r="187" spans="4:4" ht="15.75" customHeight="1" x14ac:dyDescent="0.2">
      <c r="D187" s="52"/>
    </row>
    <row r="188" spans="4:4" ht="15.75" customHeight="1" x14ac:dyDescent="0.2">
      <c r="D188" s="52"/>
    </row>
    <row r="189" spans="4:4" ht="15.75" customHeight="1" x14ac:dyDescent="0.2">
      <c r="D189" s="52"/>
    </row>
    <row r="190" spans="4:4" ht="15.75" customHeight="1" x14ac:dyDescent="0.2">
      <c r="D190" s="52"/>
    </row>
    <row r="191" spans="4:4" ht="15.75" customHeight="1" x14ac:dyDescent="0.2">
      <c r="D191" s="52"/>
    </row>
    <row r="192" spans="4:4" ht="15.75" customHeight="1" x14ac:dyDescent="0.2">
      <c r="D192" s="52"/>
    </row>
    <row r="193" spans="4:4" ht="15.75" customHeight="1" x14ac:dyDescent="0.2">
      <c r="D193" s="52"/>
    </row>
    <row r="194" spans="4:4" ht="15.75" customHeight="1" x14ac:dyDescent="0.2">
      <c r="D194" s="52"/>
    </row>
    <row r="195" spans="4:4" ht="15.75" customHeight="1" x14ac:dyDescent="0.2">
      <c r="D195" s="52"/>
    </row>
    <row r="196" spans="4:4" ht="15.75" customHeight="1" x14ac:dyDescent="0.2">
      <c r="D196" s="52"/>
    </row>
    <row r="197" spans="4:4" ht="15.75" customHeight="1" x14ac:dyDescent="0.2">
      <c r="D197" s="52"/>
    </row>
    <row r="198" spans="4:4" ht="15.75" customHeight="1" x14ac:dyDescent="0.2">
      <c r="D198" s="52"/>
    </row>
    <row r="199" spans="4:4" ht="15.75" customHeight="1" x14ac:dyDescent="0.2">
      <c r="D199" s="52"/>
    </row>
    <row r="200" spans="4:4" ht="15.75" customHeight="1" x14ac:dyDescent="0.2">
      <c r="D200" s="52"/>
    </row>
    <row r="201" spans="4:4" ht="15.75" customHeight="1" x14ac:dyDescent="0.2">
      <c r="D201" s="52"/>
    </row>
    <row r="202" spans="4:4" ht="15.75" customHeight="1" x14ac:dyDescent="0.2">
      <c r="D202" s="52"/>
    </row>
    <row r="203" spans="4:4" ht="15.75" customHeight="1" x14ac:dyDescent="0.2">
      <c r="D203" s="52"/>
    </row>
    <row r="204" spans="4:4" ht="15.75" customHeight="1" x14ac:dyDescent="0.2">
      <c r="D204" s="52"/>
    </row>
    <row r="205" spans="4:4" ht="15.75" customHeight="1" x14ac:dyDescent="0.2">
      <c r="D205" s="52"/>
    </row>
    <row r="206" spans="4:4" ht="15.75" customHeight="1" x14ac:dyDescent="0.2">
      <c r="D206" s="52"/>
    </row>
    <row r="207" spans="4:4" ht="15.75" customHeight="1" x14ac:dyDescent="0.2">
      <c r="D207" s="52"/>
    </row>
    <row r="208" spans="4:4" ht="15.75" customHeight="1" x14ac:dyDescent="0.2">
      <c r="D208" s="52"/>
    </row>
    <row r="209" spans="4:4" ht="15.75" customHeight="1" x14ac:dyDescent="0.2">
      <c r="D209" s="52"/>
    </row>
    <row r="210" spans="4:4" ht="15.75" customHeight="1" x14ac:dyDescent="0.2">
      <c r="D210" s="52"/>
    </row>
    <row r="211" spans="4:4" ht="15.75" customHeight="1" x14ac:dyDescent="0.2">
      <c r="D211" s="52"/>
    </row>
    <row r="212" spans="4:4" ht="15.75" customHeight="1" x14ac:dyDescent="0.2">
      <c r="D212" s="52"/>
    </row>
    <row r="213" spans="4:4" ht="15.75" customHeight="1" x14ac:dyDescent="0.2">
      <c r="D213" s="52"/>
    </row>
    <row r="214" spans="4:4" ht="15.75" customHeight="1" x14ac:dyDescent="0.2">
      <c r="D214" s="52"/>
    </row>
    <row r="215" spans="4:4" ht="15.75" customHeight="1" x14ac:dyDescent="0.2">
      <c r="D215" s="52"/>
    </row>
    <row r="216" spans="4:4" ht="15.75" customHeight="1" x14ac:dyDescent="0.2">
      <c r="D216" s="52"/>
    </row>
    <row r="217" spans="4:4" ht="15.75" customHeight="1" x14ac:dyDescent="0.2">
      <c r="D217" s="52"/>
    </row>
    <row r="218" spans="4:4" ht="15.75" customHeight="1" x14ac:dyDescent="0.2">
      <c r="D218" s="52"/>
    </row>
    <row r="219" spans="4:4" ht="15.75" customHeight="1" x14ac:dyDescent="0.2">
      <c r="D219" s="52"/>
    </row>
    <row r="220" spans="4:4" ht="15.75" customHeight="1" x14ac:dyDescent="0.2">
      <c r="D220" s="52"/>
    </row>
    <row r="221" spans="4:4" ht="15.75" customHeight="1" x14ac:dyDescent="0.2">
      <c r="D221" s="52"/>
    </row>
    <row r="222" spans="4:4" ht="15.75" customHeight="1" x14ac:dyDescent="0.2">
      <c r="D222" s="52"/>
    </row>
    <row r="223" spans="4:4" ht="15.75" customHeight="1" x14ac:dyDescent="0.2">
      <c r="D223" s="52"/>
    </row>
    <row r="224" spans="4:4" ht="15.75" customHeight="1" x14ac:dyDescent="0.2">
      <c r="D224" s="52"/>
    </row>
    <row r="225" spans="4:4" ht="15.75" customHeight="1" x14ac:dyDescent="0.2">
      <c r="D225" s="52"/>
    </row>
    <row r="226" spans="4:4" ht="15.75" customHeight="1" x14ac:dyDescent="0.2">
      <c r="D226" s="52"/>
    </row>
    <row r="227" spans="4:4" ht="15.75" customHeight="1" x14ac:dyDescent="0.2">
      <c r="D227" s="52"/>
    </row>
    <row r="228" spans="4:4" ht="15.75" customHeight="1" x14ac:dyDescent="0.2">
      <c r="D228" s="52"/>
    </row>
    <row r="229" spans="4:4" ht="15.75" customHeight="1" x14ac:dyDescent="0.2">
      <c r="D229" s="52"/>
    </row>
    <row r="230" spans="4:4" ht="15.75" customHeight="1" x14ac:dyDescent="0.2">
      <c r="D230" s="52"/>
    </row>
    <row r="231" spans="4:4" ht="15.75" customHeight="1" x14ac:dyDescent="0.2">
      <c r="D231" s="52"/>
    </row>
    <row r="232" spans="4:4" ht="15.75" customHeight="1" x14ac:dyDescent="0.2">
      <c r="D232" s="52"/>
    </row>
    <row r="233" spans="4:4" ht="15.75" customHeight="1" x14ac:dyDescent="0.2">
      <c r="D233" s="52"/>
    </row>
    <row r="234" spans="4:4" ht="15.75" customHeight="1" x14ac:dyDescent="0.2">
      <c r="D234" s="52"/>
    </row>
    <row r="235" spans="4:4" ht="15.75" customHeight="1" x14ac:dyDescent="0.2">
      <c r="D235" s="52"/>
    </row>
    <row r="236" spans="4:4" ht="15.75" customHeight="1" x14ac:dyDescent="0.2">
      <c r="D236" s="52"/>
    </row>
    <row r="237" spans="4:4" ht="15.75" customHeight="1" x14ac:dyDescent="0.2">
      <c r="D237" s="52"/>
    </row>
    <row r="238" spans="4:4" ht="15.75" customHeight="1" x14ac:dyDescent="0.2">
      <c r="D238" s="52"/>
    </row>
    <row r="239" spans="4:4" ht="15.75" customHeight="1" x14ac:dyDescent="0.2">
      <c r="D239" s="52"/>
    </row>
    <row r="240" spans="4:4" ht="15.75" customHeight="1" x14ac:dyDescent="0.2">
      <c r="D240" s="52"/>
    </row>
    <row r="241" spans="4:4" ht="15.75" customHeight="1" x14ac:dyDescent="0.2">
      <c r="D241" s="52"/>
    </row>
    <row r="242" spans="4:4" ht="15.75" customHeight="1" x14ac:dyDescent="0.2">
      <c r="D242" s="52"/>
    </row>
    <row r="243" spans="4:4" ht="15.75" customHeight="1" x14ac:dyDescent="0.2">
      <c r="D243" s="52"/>
    </row>
    <row r="244" spans="4:4" ht="15.75" customHeight="1" x14ac:dyDescent="0.2">
      <c r="D244" s="52"/>
    </row>
    <row r="245" spans="4:4" ht="15.75" customHeight="1" x14ac:dyDescent="0.2">
      <c r="D245" s="52"/>
    </row>
    <row r="246" spans="4:4" ht="15.75" customHeight="1" x14ac:dyDescent="0.2">
      <c r="D246" s="52"/>
    </row>
    <row r="247" spans="4:4" ht="15.75" customHeight="1" x14ac:dyDescent="0.2">
      <c r="D247" s="52"/>
    </row>
    <row r="248" spans="4:4" ht="15.75" customHeight="1" x14ac:dyDescent="0.2">
      <c r="D248" s="52"/>
    </row>
    <row r="249" spans="4:4" ht="15.75" customHeight="1" x14ac:dyDescent="0.2">
      <c r="D249" s="52"/>
    </row>
    <row r="250" spans="4:4" ht="15.75" customHeight="1" x14ac:dyDescent="0.2">
      <c r="D250" s="52"/>
    </row>
    <row r="251" spans="4:4" ht="15.75" customHeight="1" x14ac:dyDescent="0.2">
      <c r="D251" s="52"/>
    </row>
    <row r="252" spans="4:4" ht="15.75" customHeight="1" x14ac:dyDescent="0.2">
      <c r="D252" s="52"/>
    </row>
    <row r="253" spans="4:4" ht="15.75" customHeight="1" x14ac:dyDescent="0.2">
      <c r="D253" s="52"/>
    </row>
    <row r="254" spans="4:4" ht="15.75" customHeight="1" x14ac:dyDescent="0.2">
      <c r="D254" s="52"/>
    </row>
    <row r="255" spans="4:4" ht="15.75" customHeight="1" x14ac:dyDescent="0.15"/>
    <row r="256" spans="4:4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5:Y49 Z5:Z49 AA45:AC49 AD5:AD49 AE45:AG49 AH5:AH49 AI45:AQ49 AR7:AR49 AS45:AS49 AT5:BG49 BH45:BQ49 BR5:CC49">
    <cfRule type="cellIs" dxfId="11" priority="1" operator="lessThan">
      <formula>54.5</formula>
    </cfRule>
  </conditionalFormatting>
  <conditionalFormatting sqref="Z5:Z44 AD5:AD44 AH5:BQ44 BS5:CB44">
    <cfRule type="containsText" dxfId="10" priority="2" operator="containsText" text="A">
      <formula>NOT(ISERROR(SEARCH(("A"),(Z5))))</formula>
    </cfRule>
  </conditionalFormatting>
  <conditionalFormatting sqref="BG50:BG53 BR50:CC53">
    <cfRule type="cellIs" dxfId="9" priority="3" operator="lessThan">
      <formula>54.5</formula>
    </cfRule>
  </conditionalFormatting>
  <conditionalFormatting sqref="BG51 BR51:CC51">
    <cfRule type="cellIs" dxfId="8" priority="4" operator="lessThan">
      <formula>54.5</formula>
    </cfRule>
  </conditionalFormatting>
  <conditionalFormatting sqref="BG52 BR52:CC52">
    <cfRule type="cellIs" dxfId="7" priority="5" operator="lessThan">
      <formula>54.5</formula>
    </cfRule>
  </conditionalFormatting>
  <conditionalFormatting sqref="BG53 BR53:CC53">
    <cfRule type="cellIs" dxfId="6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1" width="3" style="146" customWidth="1"/>
    <col min="2" max="2" width="12" style="146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19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31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2</v>
      </c>
      <c r="L5" s="32" t="s">
        <v>9</v>
      </c>
      <c r="M5" s="32"/>
      <c r="N5" s="33">
        <f t="shared" ref="N5:N44" si="0">Z5</f>
        <v>37</v>
      </c>
      <c r="O5" s="33">
        <f t="shared" ref="O5:O44" si="1">AD5</f>
        <v>27</v>
      </c>
      <c r="P5" s="33">
        <f t="shared" ref="P5:P44" si="2">IF(AH5="",0.5*N5+0.5*O5,(SUM(N5,O5,AH5)-MIN(N5,O5))/2)</f>
        <v>32</v>
      </c>
      <c r="Q5" s="33">
        <f t="shared" ref="Q5:Q44" si="3">AT5</f>
        <v>0</v>
      </c>
      <c r="R5" s="33">
        <f t="shared" ref="R5:R44" si="4">BG5</f>
        <v>50</v>
      </c>
      <c r="S5" s="33">
        <f t="shared" ref="S5:S44" si="5">BR5</f>
        <v>15</v>
      </c>
      <c r="T5" s="33">
        <f t="shared" ref="T5:T44" si="6">CC5</f>
        <v>0</v>
      </c>
      <c r="U5" s="34">
        <f t="shared" ref="U5:U44" si="7">AH5</f>
        <v>0</v>
      </c>
      <c r="V5" s="35">
        <f t="shared" ref="V5:V23" si="8">IF(P5&gt;=55,P5*0.5+0.2*Q5+0.05*R5+0.2*S5+0.05*T5,P5)</f>
        <v>32</v>
      </c>
      <c r="W5" s="33">
        <v>20</v>
      </c>
      <c r="X5" s="33">
        <v>17</v>
      </c>
      <c r="Y5" s="36">
        <v>0</v>
      </c>
      <c r="Z5" s="37">
        <f t="shared" ref="Z5:Z44" si="9">SUM(W5:Y5)</f>
        <v>37</v>
      </c>
      <c r="AA5" s="36">
        <v>27</v>
      </c>
      <c r="AB5" s="36">
        <v>20</v>
      </c>
      <c r="AC5" s="33">
        <v>0</v>
      </c>
      <c r="AD5" s="37">
        <f t="shared" ref="AD5:AD44" si="10">AA5+AB5*AC5</f>
        <v>27</v>
      </c>
      <c r="AE5" s="36"/>
      <c r="AF5" s="36"/>
      <c r="AG5" s="36"/>
      <c r="AH5" s="37"/>
      <c r="AI5" s="38">
        <v>0</v>
      </c>
      <c r="AJ5" s="39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/>
      <c r="AS5" s="38"/>
      <c r="AT5" s="37">
        <f t="shared" ref="AT5:AT44" si="11">AVERAGE(AI5:AQ5)</f>
        <v>0</v>
      </c>
      <c r="AU5" s="38">
        <v>0</v>
      </c>
      <c r="AV5" s="38">
        <v>0</v>
      </c>
      <c r="AW5" s="38">
        <v>100</v>
      </c>
      <c r="AX5" s="38">
        <v>0</v>
      </c>
      <c r="AY5" s="38">
        <v>0</v>
      </c>
      <c r="AZ5" s="38">
        <v>0</v>
      </c>
      <c r="BA5" s="38">
        <v>100</v>
      </c>
      <c r="BB5" s="38">
        <v>100</v>
      </c>
      <c r="BC5" s="38">
        <v>100</v>
      </c>
      <c r="BD5" s="38">
        <v>100</v>
      </c>
      <c r="BE5" s="38"/>
      <c r="BF5" s="38"/>
      <c r="BG5" s="37">
        <f t="shared" ref="BG5:BG44" si="12">AVERAGE(AU5:BD5)</f>
        <v>50</v>
      </c>
      <c r="BH5" s="40">
        <v>0</v>
      </c>
      <c r="BI5" s="41">
        <v>90</v>
      </c>
      <c r="BJ5" s="41">
        <v>0</v>
      </c>
      <c r="BK5" s="41">
        <v>0</v>
      </c>
      <c r="BL5" s="41">
        <v>0</v>
      </c>
      <c r="BM5" s="41">
        <v>0</v>
      </c>
      <c r="BN5" s="41">
        <v>60</v>
      </c>
      <c r="BO5" s="41">
        <v>0</v>
      </c>
      <c r="BP5" s="41">
        <v>0</v>
      </c>
      <c r="BQ5" s="41">
        <v>0</v>
      </c>
      <c r="BR5" s="37">
        <f t="shared" ref="BR5:BR44" si="13">AVERAGE(BH5:BQ5)</f>
        <v>15</v>
      </c>
      <c r="BS5" s="42">
        <v>0</v>
      </c>
      <c r="BT5" s="42">
        <v>0</v>
      </c>
      <c r="BU5" s="42">
        <v>0</v>
      </c>
      <c r="BV5" s="38">
        <v>0</v>
      </c>
      <c r="BW5" s="38">
        <v>0</v>
      </c>
      <c r="BX5" s="38">
        <v>0</v>
      </c>
      <c r="BY5" s="38">
        <v>0</v>
      </c>
      <c r="BZ5" s="38">
        <v>0</v>
      </c>
      <c r="CA5" s="38"/>
      <c r="CB5" s="38"/>
      <c r="CC5" s="37">
        <f t="shared" ref="CC5:CC44" si="14">AVERAGE(BS5:CB5)</f>
        <v>0</v>
      </c>
    </row>
    <row r="6" spans="1:81" ht="15.75" customHeight="1" x14ac:dyDescent="0.2">
      <c r="A6" s="4" t="s">
        <v>9</v>
      </c>
      <c r="B6" s="29" t="s">
        <v>9</v>
      </c>
      <c r="C6" s="30"/>
      <c r="D6" s="43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2</v>
      </c>
      <c r="L6" s="44" t="s">
        <v>9</v>
      </c>
      <c r="M6" s="44">
        <v>430</v>
      </c>
      <c r="N6" s="33">
        <f t="shared" si="0"/>
        <v>98</v>
      </c>
      <c r="O6" s="33">
        <f t="shared" si="1"/>
        <v>100</v>
      </c>
      <c r="P6" s="33">
        <f t="shared" si="2"/>
        <v>99</v>
      </c>
      <c r="Q6" s="33">
        <f t="shared" si="3"/>
        <v>78.888888888888886</v>
      </c>
      <c r="R6" s="33">
        <f t="shared" si="4"/>
        <v>100</v>
      </c>
      <c r="S6" s="33">
        <f t="shared" si="5"/>
        <v>98.4</v>
      </c>
      <c r="T6" s="33">
        <f t="shared" si="6"/>
        <v>100</v>
      </c>
      <c r="U6" s="34">
        <f t="shared" si="7"/>
        <v>0</v>
      </c>
      <c r="V6" s="35">
        <f t="shared" si="8"/>
        <v>94.957777777777778</v>
      </c>
      <c r="W6" s="33">
        <v>20</v>
      </c>
      <c r="X6" s="33">
        <v>18</v>
      </c>
      <c r="Y6" s="36">
        <v>60</v>
      </c>
      <c r="Z6" s="37">
        <f t="shared" si="9"/>
        <v>98</v>
      </c>
      <c r="AA6" s="36">
        <v>30</v>
      </c>
      <c r="AB6" s="36">
        <v>70</v>
      </c>
      <c r="AC6" s="33">
        <v>1</v>
      </c>
      <c r="AD6" s="37">
        <f t="shared" si="10"/>
        <v>100</v>
      </c>
      <c r="AE6" s="36"/>
      <c r="AF6" s="36"/>
      <c r="AG6" s="36"/>
      <c r="AH6" s="37"/>
      <c r="AI6" s="38">
        <v>100</v>
      </c>
      <c r="AJ6" s="39">
        <v>100</v>
      </c>
      <c r="AK6" s="38">
        <v>100</v>
      </c>
      <c r="AL6" s="38">
        <v>0</v>
      </c>
      <c r="AM6" s="38">
        <v>70</v>
      </c>
      <c r="AN6" s="38">
        <v>40</v>
      </c>
      <c r="AO6" s="38">
        <v>100</v>
      </c>
      <c r="AP6" s="38">
        <v>100</v>
      </c>
      <c r="AQ6" s="38">
        <v>100</v>
      </c>
      <c r="AR6" s="38"/>
      <c r="AS6" s="38"/>
      <c r="AT6" s="37">
        <f t="shared" si="11"/>
        <v>78.888888888888886</v>
      </c>
      <c r="AU6" s="38">
        <v>100</v>
      </c>
      <c r="AV6" s="38">
        <v>100</v>
      </c>
      <c r="AW6" s="38">
        <v>100</v>
      </c>
      <c r="AX6" s="38">
        <v>100</v>
      </c>
      <c r="AY6" s="38">
        <v>100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/>
      <c r="BG6" s="37">
        <f t="shared" si="12"/>
        <v>100</v>
      </c>
      <c r="BH6" s="41">
        <v>100</v>
      </c>
      <c r="BI6" s="41">
        <v>95</v>
      </c>
      <c r="BJ6" s="41">
        <v>94</v>
      </c>
      <c r="BK6" s="41">
        <v>95</v>
      </c>
      <c r="BL6" s="41">
        <v>100</v>
      </c>
      <c r="BM6" s="41">
        <v>100</v>
      </c>
      <c r="BN6" s="41">
        <v>100</v>
      </c>
      <c r="BO6" s="41">
        <v>100</v>
      </c>
      <c r="BP6" s="41">
        <v>100</v>
      </c>
      <c r="BQ6" s="41">
        <v>100</v>
      </c>
      <c r="BR6" s="37">
        <f t="shared" si="13"/>
        <v>98.4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100</v>
      </c>
      <c r="BY6" s="38">
        <v>100</v>
      </c>
      <c r="BZ6" s="38">
        <v>100</v>
      </c>
      <c r="CA6" s="38"/>
      <c r="CB6" s="38"/>
      <c r="CC6" s="37">
        <f t="shared" si="14"/>
        <v>100</v>
      </c>
    </row>
    <row r="7" spans="1:81" ht="15.75" customHeight="1" x14ac:dyDescent="0.2">
      <c r="A7" s="4" t="s">
        <v>9</v>
      </c>
      <c r="B7" s="29" t="s">
        <v>9</v>
      </c>
      <c r="C7" s="30"/>
      <c r="D7" s="43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2</v>
      </c>
      <c r="L7" s="44" t="s">
        <v>9</v>
      </c>
      <c r="M7" s="44">
        <v>466</v>
      </c>
      <c r="N7" s="33">
        <f t="shared" si="0"/>
        <v>94</v>
      </c>
      <c r="O7" s="33">
        <f t="shared" si="1"/>
        <v>100</v>
      </c>
      <c r="P7" s="33">
        <f t="shared" si="2"/>
        <v>97</v>
      </c>
      <c r="Q7" s="33">
        <f t="shared" si="3"/>
        <v>73</v>
      </c>
      <c r="R7" s="33">
        <f t="shared" si="4"/>
        <v>70</v>
      </c>
      <c r="S7" s="33">
        <f t="shared" si="5"/>
        <v>84</v>
      </c>
      <c r="T7" s="33">
        <f t="shared" si="6"/>
        <v>25</v>
      </c>
      <c r="U7" s="34">
        <f t="shared" si="7"/>
        <v>0</v>
      </c>
      <c r="V7" s="35">
        <f t="shared" si="8"/>
        <v>84.649999999999991</v>
      </c>
      <c r="W7" s="33">
        <v>16</v>
      </c>
      <c r="X7" s="33">
        <v>18</v>
      </c>
      <c r="Y7" s="36">
        <v>60</v>
      </c>
      <c r="Z7" s="37">
        <f t="shared" si="9"/>
        <v>94</v>
      </c>
      <c r="AA7" s="36">
        <v>30</v>
      </c>
      <c r="AB7" s="36">
        <v>70</v>
      </c>
      <c r="AC7" s="33">
        <v>1</v>
      </c>
      <c r="AD7" s="37">
        <f t="shared" si="10"/>
        <v>100</v>
      </c>
      <c r="AE7" s="36"/>
      <c r="AF7" s="36"/>
      <c r="AG7" s="36"/>
      <c r="AH7" s="37"/>
      <c r="AI7" s="38">
        <v>100</v>
      </c>
      <c r="AJ7" s="39">
        <v>100</v>
      </c>
      <c r="AK7" s="38">
        <v>0</v>
      </c>
      <c r="AL7" s="38">
        <v>67</v>
      </c>
      <c r="AM7" s="38">
        <v>90</v>
      </c>
      <c r="AN7" s="38">
        <v>100</v>
      </c>
      <c r="AO7" s="38">
        <v>100</v>
      </c>
      <c r="AP7" s="38">
        <v>100</v>
      </c>
      <c r="AQ7" s="38">
        <v>0</v>
      </c>
      <c r="AR7" s="38"/>
      <c r="AS7" s="38"/>
      <c r="AT7" s="37">
        <f t="shared" si="11"/>
        <v>73</v>
      </c>
      <c r="AU7" s="38">
        <v>100</v>
      </c>
      <c r="AV7" s="38">
        <v>0</v>
      </c>
      <c r="AW7" s="38">
        <v>100</v>
      </c>
      <c r="AX7" s="38">
        <v>0</v>
      </c>
      <c r="AY7" s="38">
        <v>0</v>
      </c>
      <c r="AZ7" s="38">
        <v>100</v>
      </c>
      <c r="BA7" s="38">
        <v>100</v>
      </c>
      <c r="BB7" s="38">
        <v>100</v>
      </c>
      <c r="BC7" s="38">
        <v>100</v>
      </c>
      <c r="BD7" s="38">
        <v>100</v>
      </c>
      <c r="BE7" s="38"/>
      <c r="BF7" s="38"/>
      <c r="BG7" s="37">
        <f t="shared" si="12"/>
        <v>70</v>
      </c>
      <c r="BH7" s="41">
        <v>90</v>
      </c>
      <c r="BI7" s="41">
        <v>70</v>
      </c>
      <c r="BJ7" s="41">
        <v>0</v>
      </c>
      <c r="BK7" s="41">
        <v>90</v>
      </c>
      <c r="BL7" s="41">
        <v>90</v>
      </c>
      <c r="BM7" s="41">
        <v>100</v>
      </c>
      <c r="BN7" s="41">
        <v>100</v>
      </c>
      <c r="BO7" s="41">
        <v>100</v>
      </c>
      <c r="BP7" s="41">
        <v>100</v>
      </c>
      <c r="BQ7" s="41">
        <v>100</v>
      </c>
      <c r="BR7" s="37">
        <f t="shared" si="13"/>
        <v>84</v>
      </c>
      <c r="BS7" s="42">
        <v>100</v>
      </c>
      <c r="BT7" s="42">
        <v>100</v>
      </c>
      <c r="BU7" s="42">
        <v>0</v>
      </c>
      <c r="BV7" s="38">
        <v>0</v>
      </c>
      <c r="BW7" s="38">
        <v>0</v>
      </c>
      <c r="BX7" s="38">
        <v>0</v>
      </c>
      <c r="BY7" s="38">
        <v>0</v>
      </c>
      <c r="BZ7" s="38">
        <v>0</v>
      </c>
      <c r="CA7" s="38"/>
      <c r="CB7" s="38"/>
      <c r="CC7" s="37">
        <f t="shared" si="14"/>
        <v>25</v>
      </c>
    </row>
    <row r="8" spans="1:81" ht="15.75" customHeight="1" x14ac:dyDescent="0.2">
      <c r="A8" s="4" t="s">
        <v>9</v>
      </c>
      <c r="B8" s="29" t="s">
        <v>9</v>
      </c>
      <c r="C8" s="30"/>
      <c r="D8" s="43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2</v>
      </c>
      <c r="L8" s="44" t="s">
        <v>9</v>
      </c>
      <c r="M8" s="44">
        <v>473</v>
      </c>
      <c r="N8" s="33">
        <f t="shared" si="0"/>
        <v>64</v>
      </c>
      <c r="O8" s="33">
        <f t="shared" si="1"/>
        <v>0</v>
      </c>
      <c r="P8" s="33">
        <f t="shared" si="2"/>
        <v>32</v>
      </c>
      <c r="Q8" s="33">
        <f t="shared" si="3"/>
        <v>92.222222222222229</v>
      </c>
      <c r="R8" s="33">
        <f t="shared" si="4"/>
        <v>60</v>
      </c>
      <c r="S8" s="33">
        <f t="shared" si="5"/>
        <v>52.5</v>
      </c>
      <c r="T8" s="33">
        <f t="shared" si="6"/>
        <v>75</v>
      </c>
      <c r="U8" s="34">
        <f t="shared" si="7"/>
        <v>0</v>
      </c>
      <c r="V8" s="35">
        <f t="shared" si="8"/>
        <v>32</v>
      </c>
      <c r="W8" s="33">
        <v>20</v>
      </c>
      <c r="X8" s="33">
        <v>20</v>
      </c>
      <c r="Y8" s="36">
        <v>24</v>
      </c>
      <c r="Z8" s="37">
        <f t="shared" si="9"/>
        <v>64</v>
      </c>
      <c r="AA8" s="36">
        <v>0</v>
      </c>
      <c r="AB8" s="36">
        <v>0</v>
      </c>
      <c r="AC8" s="33">
        <v>0</v>
      </c>
      <c r="AD8" s="37">
        <f t="shared" si="10"/>
        <v>0</v>
      </c>
      <c r="AE8" s="36"/>
      <c r="AF8" s="36"/>
      <c r="AG8" s="36"/>
      <c r="AH8" s="37"/>
      <c r="AI8" s="38">
        <v>100</v>
      </c>
      <c r="AJ8" s="39">
        <v>100</v>
      </c>
      <c r="AK8" s="38">
        <v>100</v>
      </c>
      <c r="AL8" s="38">
        <v>50</v>
      </c>
      <c r="AM8" s="38">
        <v>80</v>
      </c>
      <c r="AN8" s="38">
        <v>100</v>
      </c>
      <c r="AO8" s="38">
        <v>100</v>
      </c>
      <c r="AP8" s="38">
        <v>100</v>
      </c>
      <c r="AQ8" s="38">
        <v>100</v>
      </c>
      <c r="AR8" s="38"/>
      <c r="AS8" s="38"/>
      <c r="AT8" s="37">
        <f t="shared" si="11"/>
        <v>92.222222222222229</v>
      </c>
      <c r="AU8" s="38">
        <v>100</v>
      </c>
      <c r="AV8" s="38">
        <v>100</v>
      </c>
      <c r="AW8" s="38">
        <v>100</v>
      </c>
      <c r="AX8" s="38">
        <v>0</v>
      </c>
      <c r="AY8" s="38">
        <v>100</v>
      </c>
      <c r="AZ8" s="38">
        <v>100</v>
      </c>
      <c r="BA8" s="38">
        <v>0</v>
      </c>
      <c r="BB8" s="38">
        <v>0</v>
      </c>
      <c r="BC8" s="38">
        <v>0</v>
      </c>
      <c r="BD8" s="38">
        <v>100</v>
      </c>
      <c r="BE8" s="38"/>
      <c r="BF8" s="38"/>
      <c r="BG8" s="37">
        <f t="shared" si="12"/>
        <v>60</v>
      </c>
      <c r="BH8" s="41">
        <v>100</v>
      </c>
      <c r="BI8" s="41">
        <v>90</v>
      </c>
      <c r="BJ8" s="41">
        <v>0</v>
      </c>
      <c r="BK8" s="41">
        <v>75</v>
      </c>
      <c r="BL8" s="41">
        <v>100</v>
      </c>
      <c r="BM8" s="41">
        <v>0</v>
      </c>
      <c r="BN8" s="41">
        <v>65</v>
      </c>
      <c r="BO8" s="41">
        <v>95</v>
      </c>
      <c r="BP8" s="41">
        <v>0</v>
      </c>
      <c r="BQ8" s="41">
        <v>0</v>
      </c>
      <c r="BR8" s="37">
        <f t="shared" si="13"/>
        <v>52.5</v>
      </c>
      <c r="BS8" s="42">
        <v>100</v>
      </c>
      <c r="BT8" s="42">
        <v>100</v>
      </c>
      <c r="BU8" s="42">
        <v>100</v>
      </c>
      <c r="BV8" s="38">
        <v>100</v>
      </c>
      <c r="BW8" s="38">
        <v>100</v>
      </c>
      <c r="BX8" s="38">
        <v>100</v>
      </c>
      <c r="BY8" s="38">
        <v>0</v>
      </c>
      <c r="BZ8" s="38">
        <v>0</v>
      </c>
      <c r="CA8" s="38"/>
      <c r="CB8" s="38"/>
      <c r="CC8" s="37">
        <f t="shared" si="14"/>
        <v>75</v>
      </c>
    </row>
    <row r="9" spans="1:81" ht="15.75" customHeight="1" x14ac:dyDescent="0.2">
      <c r="A9" s="4" t="s">
        <v>9</v>
      </c>
      <c r="B9" s="29" t="s">
        <v>9</v>
      </c>
      <c r="C9" s="30"/>
      <c r="D9" s="43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2</v>
      </c>
      <c r="L9" s="44" t="s">
        <v>9</v>
      </c>
      <c r="M9" s="44">
        <v>341</v>
      </c>
      <c r="N9" s="33">
        <f t="shared" si="0"/>
        <v>100</v>
      </c>
      <c r="O9" s="33">
        <f t="shared" si="1"/>
        <v>100</v>
      </c>
      <c r="P9" s="33">
        <f t="shared" si="2"/>
        <v>100</v>
      </c>
      <c r="Q9" s="33">
        <f t="shared" si="3"/>
        <v>52.222222222222221</v>
      </c>
      <c r="R9" s="33">
        <f t="shared" si="4"/>
        <v>50</v>
      </c>
      <c r="S9" s="33">
        <f t="shared" si="5"/>
        <v>80.5</v>
      </c>
      <c r="T9" s="33">
        <f t="shared" si="6"/>
        <v>62.5</v>
      </c>
      <c r="U9" s="34">
        <f t="shared" si="7"/>
        <v>0</v>
      </c>
      <c r="V9" s="35">
        <f t="shared" si="8"/>
        <v>82.169444444444451</v>
      </c>
      <c r="W9" s="33">
        <v>20</v>
      </c>
      <c r="X9" s="33">
        <v>20</v>
      </c>
      <c r="Y9" s="36">
        <v>60</v>
      </c>
      <c r="Z9" s="37">
        <f t="shared" si="9"/>
        <v>100</v>
      </c>
      <c r="AA9" s="36">
        <v>30</v>
      </c>
      <c r="AB9" s="36">
        <v>70</v>
      </c>
      <c r="AC9" s="33">
        <v>1</v>
      </c>
      <c r="AD9" s="37">
        <f t="shared" si="10"/>
        <v>100</v>
      </c>
      <c r="AE9" s="36"/>
      <c r="AF9" s="36"/>
      <c r="AG9" s="36"/>
      <c r="AH9" s="37"/>
      <c r="AI9" s="38">
        <v>0</v>
      </c>
      <c r="AJ9" s="39">
        <v>100</v>
      </c>
      <c r="AK9" s="38">
        <v>0</v>
      </c>
      <c r="AL9" s="38">
        <v>100</v>
      </c>
      <c r="AM9" s="38">
        <v>70</v>
      </c>
      <c r="AN9" s="38">
        <v>100</v>
      </c>
      <c r="AO9" s="38">
        <v>0</v>
      </c>
      <c r="AP9" s="38">
        <v>100</v>
      </c>
      <c r="AQ9" s="38">
        <v>0</v>
      </c>
      <c r="AR9" s="38"/>
      <c r="AS9" s="38"/>
      <c r="AT9" s="37">
        <f t="shared" si="11"/>
        <v>52.222222222222221</v>
      </c>
      <c r="AU9" s="38">
        <v>100</v>
      </c>
      <c r="AV9" s="38">
        <v>0</v>
      </c>
      <c r="AW9" s="38">
        <v>100</v>
      </c>
      <c r="AX9" s="38">
        <v>0</v>
      </c>
      <c r="AY9" s="38">
        <v>0</v>
      </c>
      <c r="AZ9" s="38">
        <v>100</v>
      </c>
      <c r="BA9" s="38">
        <v>0</v>
      </c>
      <c r="BB9" s="38">
        <v>0</v>
      </c>
      <c r="BC9" s="38">
        <v>100</v>
      </c>
      <c r="BD9" s="38">
        <v>100</v>
      </c>
      <c r="BE9" s="38"/>
      <c r="BF9" s="38"/>
      <c r="BG9" s="37">
        <f t="shared" si="12"/>
        <v>50</v>
      </c>
      <c r="BH9" s="41">
        <v>80</v>
      </c>
      <c r="BI9" s="41">
        <v>90</v>
      </c>
      <c r="BJ9" s="41">
        <v>0</v>
      </c>
      <c r="BK9" s="41">
        <v>85</v>
      </c>
      <c r="BL9" s="41">
        <v>100</v>
      </c>
      <c r="BM9" s="41">
        <v>100</v>
      </c>
      <c r="BN9" s="41">
        <v>100</v>
      </c>
      <c r="BO9" s="41">
        <v>60</v>
      </c>
      <c r="BP9" s="41">
        <v>100</v>
      </c>
      <c r="BQ9" s="41">
        <v>90</v>
      </c>
      <c r="BR9" s="37">
        <f t="shared" si="13"/>
        <v>80.5</v>
      </c>
      <c r="BS9" s="42">
        <v>100</v>
      </c>
      <c r="BT9" s="42">
        <v>100</v>
      </c>
      <c r="BU9" s="42">
        <v>0</v>
      </c>
      <c r="BV9" s="38">
        <v>100</v>
      </c>
      <c r="BW9" s="38">
        <v>0</v>
      </c>
      <c r="BX9" s="38">
        <v>100</v>
      </c>
      <c r="BY9" s="38">
        <v>100</v>
      </c>
      <c r="BZ9" s="38">
        <v>0</v>
      </c>
      <c r="CA9" s="38"/>
      <c r="CB9" s="38"/>
      <c r="CC9" s="37">
        <f t="shared" si="14"/>
        <v>62.5</v>
      </c>
    </row>
    <row r="10" spans="1:81" ht="15.75" customHeight="1" x14ac:dyDescent="0.2">
      <c r="A10" s="4" t="s">
        <v>9</v>
      </c>
      <c r="B10" s="29" t="s">
        <v>9</v>
      </c>
      <c r="C10" s="30"/>
      <c r="D10" s="43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2</v>
      </c>
      <c r="L10" s="44" t="s">
        <v>9</v>
      </c>
      <c r="M10" s="44">
        <v>378</v>
      </c>
      <c r="N10" s="33">
        <f t="shared" si="0"/>
        <v>100</v>
      </c>
      <c r="O10" s="33">
        <f t="shared" si="1"/>
        <v>100</v>
      </c>
      <c r="P10" s="33">
        <f t="shared" si="2"/>
        <v>100</v>
      </c>
      <c r="Q10" s="33">
        <f t="shared" si="3"/>
        <v>71.111111111111114</v>
      </c>
      <c r="R10" s="33">
        <f t="shared" si="4"/>
        <v>30</v>
      </c>
      <c r="S10" s="33">
        <f t="shared" si="5"/>
        <v>87</v>
      </c>
      <c r="T10" s="33">
        <f t="shared" si="6"/>
        <v>100</v>
      </c>
      <c r="U10" s="34">
        <f t="shared" si="7"/>
        <v>0</v>
      </c>
      <c r="V10" s="35">
        <f t="shared" si="8"/>
        <v>88.122222222222234</v>
      </c>
      <c r="W10" s="33">
        <v>20</v>
      </c>
      <c r="X10" s="33">
        <v>20</v>
      </c>
      <c r="Y10" s="36">
        <v>60</v>
      </c>
      <c r="Z10" s="37">
        <f t="shared" si="9"/>
        <v>100</v>
      </c>
      <c r="AA10" s="36">
        <v>30</v>
      </c>
      <c r="AB10" s="36">
        <v>70</v>
      </c>
      <c r="AC10" s="33">
        <v>1</v>
      </c>
      <c r="AD10" s="37">
        <f t="shared" si="10"/>
        <v>100</v>
      </c>
      <c r="AE10" s="36"/>
      <c r="AF10" s="36"/>
      <c r="AG10" s="36"/>
      <c r="AH10" s="37"/>
      <c r="AI10" s="38">
        <v>50</v>
      </c>
      <c r="AJ10" s="39">
        <v>100</v>
      </c>
      <c r="AK10" s="38">
        <v>100</v>
      </c>
      <c r="AL10" s="38">
        <v>100</v>
      </c>
      <c r="AM10" s="38">
        <v>70</v>
      </c>
      <c r="AN10" s="38">
        <v>20</v>
      </c>
      <c r="AO10" s="38">
        <v>0</v>
      </c>
      <c r="AP10" s="38">
        <v>100</v>
      </c>
      <c r="AQ10" s="38">
        <v>100</v>
      </c>
      <c r="AR10" s="38"/>
      <c r="AS10" s="38"/>
      <c r="AT10" s="37">
        <f t="shared" si="11"/>
        <v>71.111111111111114</v>
      </c>
      <c r="AU10" s="38">
        <v>0</v>
      </c>
      <c r="AV10" s="38">
        <v>0</v>
      </c>
      <c r="AW10" s="38">
        <v>100</v>
      </c>
      <c r="AX10" s="38">
        <v>0</v>
      </c>
      <c r="AY10" s="38">
        <v>0</v>
      </c>
      <c r="AZ10" s="38">
        <v>0</v>
      </c>
      <c r="BA10" s="38">
        <v>100</v>
      </c>
      <c r="BB10" s="38">
        <v>100</v>
      </c>
      <c r="BC10" s="38">
        <v>0</v>
      </c>
      <c r="BD10" s="38">
        <v>0</v>
      </c>
      <c r="BE10" s="38"/>
      <c r="BF10" s="38"/>
      <c r="BG10" s="37">
        <f t="shared" si="12"/>
        <v>30</v>
      </c>
      <c r="BH10" s="41">
        <v>100</v>
      </c>
      <c r="BI10" s="41">
        <v>100</v>
      </c>
      <c r="BJ10" s="41">
        <v>100</v>
      </c>
      <c r="BK10" s="41">
        <v>85</v>
      </c>
      <c r="BL10" s="41">
        <v>95</v>
      </c>
      <c r="BM10" s="41">
        <v>100</v>
      </c>
      <c r="BN10" s="41">
        <v>100</v>
      </c>
      <c r="BO10" s="41">
        <v>100</v>
      </c>
      <c r="BP10" s="41">
        <v>0</v>
      </c>
      <c r="BQ10" s="41">
        <v>90</v>
      </c>
      <c r="BR10" s="37">
        <f t="shared" si="13"/>
        <v>87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100</v>
      </c>
      <c r="CA10" s="38"/>
      <c r="CB10" s="38"/>
      <c r="CC10" s="37">
        <f t="shared" si="14"/>
        <v>100</v>
      </c>
    </row>
    <row r="11" spans="1:81" ht="15.75" customHeight="1" x14ac:dyDescent="0.2">
      <c r="A11" s="4" t="s">
        <v>9</v>
      </c>
      <c r="B11" s="29" t="s">
        <v>9</v>
      </c>
      <c r="C11" s="30"/>
      <c r="D11" s="43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3</v>
      </c>
      <c r="L11" s="44" t="s">
        <v>9</v>
      </c>
      <c r="M11" s="44">
        <v>522</v>
      </c>
      <c r="N11" s="33">
        <f t="shared" si="0"/>
        <v>80</v>
      </c>
      <c r="O11" s="33">
        <f t="shared" si="1"/>
        <v>85</v>
      </c>
      <c r="P11" s="33">
        <f t="shared" si="2"/>
        <v>82.5</v>
      </c>
      <c r="Q11" s="33">
        <f t="shared" si="3"/>
        <v>87.777777777777771</v>
      </c>
      <c r="R11" s="33">
        <f t="shared" si="4"/>
        <v>40</v>
      </c>
      <c r="S11" s="33">
        <f t="shared" si="5"/>
        <v>65.5</v>
      </c>
      <c r="T11" s="33">
        <f t="shared" si="6"/>
        <v>100</v>
      </c>
      <c r="U11" s="34">
        <f t="shared" si="7"/>
        <v>0</v>
      </c>
      <c r="V11" s="35">
        <f t="shared" si="8"/>
        <v>78.905555555555566</v>
      </c>
      <c r="W11" s="33">
        <v>18</v>
      </c>
      <c r="X11" s="33">
        <v>20</v>
      </c>
      <c r="Y11" s="36">
        <v>42</v>
      </c>
      <c r="Z11" s="37">
        <f t="shared" si="9"/>
        <v>80</v>
      </c>
      <c r="AA11" s="36">
        <v>30</v>
      </c>
      <c r="AB11" s="36">
        <v>55</v>
      </c>
      <c r="AC11" s="33">
        <v>1</v>
      </c>
      <c r="AD11" s="37">
        <f t="shared" si="10"/>
        <v>85</v>
      </c>
      <c r="AE11" s="36"/>
      <c r="AF11" s="36"/>
      <c r="AG11" s="36"/>
      <c r="AH11" s="37"/>
      <c r="AI11" s="38">
        <v>100</v>
      </c>
      <c r="AJ11" s="39">
        <v>100</v>
      </c>
      <c r="AK11" s="38">
        <v>100</v>
      </c>
      <c r="AL11" s="38">
        <v>50</v>
      </c>
      <c r="AM11" s="38">
        <v>80</v>
      </c>
      <c r="AN11" s="38">
        <v>60</v>
      </c>
      <c r="AO11" s="38">
        <v>100</v>
      </c>
      <c r="AP11" s="38">
        <v>100</v>
      </c>
      <c r="AQ11" s="38">
        <v>100</v>
      </c>
      <c r="AR11" s="38"/>
      <c r="AS11" s="38"/>
      <c r="AT11" s="37">
        <f t="shared" si="11"/>
        <v>87.777777777777771</v>
      </c>
      <c r="AU11" s="38">
        <v>0</v>
      </c>
      <c r="AV11" s="38">
        <v>0</v>
      </c>
      <c r="AW11" s="38">
        <v>100</v>
      </c>
      <c r="AX11" s="38">
        <v>100</v>
      </c>
      <c r="AY11" s="38">
        <v>0</v>
      </c>
      <c r="AZ11" s="38">
        <v>100</v>
      </c>
      <c r="BA11" s="38">
        <v>0</v>
      </c>
      <c r="BB11" s="38">
        <v>100</v>
      </c>
      <c r="BC11" s="38">
        <v>0</v>
      </c>
      <c r="BD11" s="38">
        <v>0</v>
      </c>
      <c r="BE11" s="38"/>
      <c r="BF11" s="38"/>
      <c r="BG11" s="37">
        <f t="shared" si="12"/>
        <v>40</v>
      </c>
      <c r="BH11" s="41">
        <v>100</v>
      </c>
      <c r="BI11" s="41">
        <v>55</v>
      </c>
      <c r="BJ11" s="41">
        <v>0</v>
      </c>
      <c r="BK11" s="41">
        <v>85</v>
      </c>
      <c r="BL11" s="41">
        <v>95</v>
      </c>
      <c r="BM11" s="41">
        <v>100</v>
      </c>
      <c r="BN11" s="41">
        <v>95</v>
      </c>
      <c r="BO11" s="41">
        <v>95</v>
      </c>
      <c r="BP11" s="41">
        <v>30</v>
      </c>
      <c r="BQ11" s="41">
        <v>0</v>
      </c>
      <c r="BR11" s="37">
        <f t="shared" si="13"/>
        <v>65.5</v>
      </c>
      <c r="BS11" s="42">
        <v>100</v>
      </c>
      <c r="BT11" s="42">
        <v>100</v>
      </c>
      <c r="BU11" s="42">
        <v>100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14"/>
        <v>100</v>
      </c>
    </row>
    <row r="12" spans="1:81" ht="15.75" customHeight="1" x14ac:dyDescent="0.2">
      <c r="A12" s="4" t="s">
        <v>9</v>
      </c>
      <c r="B12" s="29" t="s">
        <v>9</v>
      </c>
      <c r="C12" s="30"/>
      <c r="D12" s="43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2</v>
      </c>
      <c r="L12" s="44" t="s">
        <v>9</v>
      </c>
      <c r="M12" s="44"/>
      <c r="N12" s="33">
        <f t="shared" si="0"/>
        <v>67</v>
      </c>
      <c r="O12" s="33">
        <f t="shared" si="1"/>
        <v>0</v>
      </c>
      <c r="P12" s="33">
        <f t="shared" si="2"/>
        <v>33.5</v>
      </c>
      <c r="Q12" s="33">
        <f t="shared" si="3"/>
        <v>27.777777777777779</v>
      </c>
      <c r="R12" s="33">
        <f t="shared" si="4"/>
        <v>40</v>
      </c>
      <c r="S12" s="33">
        <f t="shared" si="5"/>
        <v>35</v>
      </c>
      <c r="T12" s="33">
        <f t="shared" si="6"/>
        <v>12.5</v>
      </c>
      <c r="U12" s="34">
        <f t="shared" si="7"/>
        <v>0</v>
      </c>
      <c r="V12" s="35">
        <f t="shared" si="8"/>
        <v>33.5</v>
      </c>
      <c r="W12" s="33">
        <v>18</v>
      </c>
      <c r="X12" s="33">
        <v>19</v>
      </c>
      <c r="Y12" s="36">
        <v>30</v>
      </c>
      <c r="Z12" s="37">
        <f t="shared" si="9"/>
        <v>67</v>
      </c>
      <c r="AA12" s="36">
        <v>0</v>
      </c>
      <c r="AB12" s="36">
        <v>0</v>
      </c>
      <c r="AC12" s="33">
        <v>0</v>
      </c>
      <c r="AD12" s="37">
        <f t="shared" si="10"/>
        <v>0</v>
      </c>
      <c r="AE12" s="36"/>
      <c r="AF12" s="36"/>
      <c r="AG12" s="36"/>
      <c r="AH12" s="37"/>
      <c r="AI12" s="38">
        <v>100</v>
      </c>
      <c r="AJ12" s="39">
        <v>100</v>
      </c>
      <c r="AK12" s="38">
        <v>0</v>
      </c>
      <c r="AL12" s="38">
        <v>50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/>
      <c r="AS12" s="38"/>
      <c r="AT12" s="37">
        <f t="shared" si="11"/>
        <v>27.777777777777779</v>
      </c>
      <c r="AU12" s="38">
        <v>100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100</v>
      </c>
      <c r="BC12" s="38">
        <v>100</v>
      </c>
      <c r="BD12" s="38">
        <v>100</v>
      </c>
      <c r="BE12" s="38"/>
      <c r="BF12" s="38"/>
      <c r="BG12" s="37">
        <f t="shared" si="12"/>
        <v>40</v>
      </c>
      <c r="BH12" s="41">
        <v>100</v>
      </c>
      <c r="BI12" s="41">
        <v>90</v>
      </c>
      <c r="BJ12" s="41">
        <v>100</v>
      </c>
      <c r="BK12" s="41">
        <v>60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37">
        <f t="shared" si="13"/>
        <v>35</v>
      </c>
      <c r="BS12" s="42">
        <v>100</v>
      </c>
      <c r="BT12" s="42">
        <v>0</v>
      </c>
      <c r="BU12" s="42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/>
      <c r="CB12" s="38"/>
      <c r="CC12" s="37">
        <f t="shared" si="14"/>
        <v>12.5</v>
      </c>
    </row>
    <row r="13" spans="1:81" ht="15.75" customHeight="1" x14ac:dyDescent="0.2">
      <c r="A13" s="4" t="s">
        <v>9</v>
      </c>
      <c r="B13" s="29" t="s">
        <v>9</v>
      </c>
      <c r="C13" s="30"/>
      <c r="D13" s="43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2</v>
      </c>
      <c r="L13" s="44" t="s">
        <v>9</v>
      </c>
      <c r="M13" s="44">
        <v>414</v>
      </c>
      <c r="N13" s="33">
        <f t="shared" si="0"/>
        <v>26</v>
      </c>
      <c r="O13" s="33">
        <f t="shared" si="1"/>
        <v>90</v>
      </c>
      <c r="P13" s="33">
        <f t="shared" si="2"/>
        <v>85</v>
      </c>
      <c r="Q13" s="33">
        <f t="shared" si="3"/>
        <v>81.111111111111114</v>
      </c>
      <c r="R13" s="33">
        <f t="shared" si="4"/>
        <v>90</v>
      </c>
      <c r="S13" s="33">
        <f t="shared" si="5"/>
        <v>83.5</v>
      </c>
      <c r="T13" s="33">
        <f t="shared" si="6"/>
        <v>87.5</v>
      </c>
      <c r="U13" s="34">
        <f t="shared" si="7"/>
        <v>80</v>
      </c>
      <c r="V13" s="35">
        <f t="shared" si="8"/>
        <v>84.297222222222231</v>
      </c>
      <c r="W13" s="33">
        <v>20</v>
      </c>
      <c r="X13" s="33">
        <v>6</v>
      </c>
      <c r="Y13" s="36">
        <v>0</v>
      </c>
      <c r="Z13" s="37">
        <f t="shared" si="9"/>
        <v>26</v>
      </c>
      <c r="AA13" s="36">
        <v>30</v>
      </c>
      <c r="AB13" s="36">
        <v>60</v>
      </c>
      <c r="AC13" s="33">
        <v>1</v>
      </c>
      <c r="AD13" s="37">
        <f t="shared" si="10"/>
        <v>90</v>
      </c>
      <c r="AE13" s="36">
        <v>30</v>
      </c>
      <c r="AF13" s="36">
        <v>50</v>
      </c>
      <c r="AG13" s="36">
        <v>1</v>
      </c>
      <c r="AH13" s="37">
        <f>(AE13+AF13)*AG13</f>
        <v>80</v>
      </c>
      <c r="AI13" s="38">
        <v>100</v>
      </c>
      <c r="AJ13" s="39">
        <v>100</v>
      </c>
      <c r="AK13" s="38">
        <v>100</v>
      </c>
      <c r="AL13" s="38">
        <v>50</v>
      </c>
      <c r="AM13" s="38">
        <v>80</v>
      </c>
      <c r="AN13" s="38">
        <v>100</v>
      </c>
      <c r="AO13" s="38">
        <v>0</v>
      </c>
      <c r="AP13" s="38">
        <v>100</v>
      </c>
      <c r="AQ13" s="38">
        <v>100</v>
      </c>
      <c r="AR13" s="38"/>
      <c r="AS13" s="38"/>
      <c r="AT13" s="37">
        <f t="shared" si="11"/>
        <v>81.111111111111114</v>
      </c>
      <c r="AU13" s="38">
        <v>100</v>
      </c>
      <c r="AV13" s="38">
        <v>0</v>
      </c>
      <c r="AW13" s="38">
        <v>100</v>
      </c>
      <c r="AX13" s="38">
        <v>100</v>
      </c>
      <c r="AY13" s="38">
        <v>100</v>
      </c>
      <c r="AZ13" s="38">
        <v>100</v>
      </c>
      <c r="BA13" s="38">
        <v>100</v>
      </c>
      <c r="BB13" s="38">
        <v>100</v>
      </c>
      <c r="BC13" s="38">
        <v>100</v>
      </c>
      <c r="BD13" s="38">
        <v>100</v>
      </c>
      <c r="BE13" s="38"/>
      <c r="BF13" s="38"/>
      <c r="BG13" s="37">
        <f t="shared" si="12"/>
        <v>90</v>
      </c>
      <c r="BH13" s="41">
        <v>100</v>
      </c>
      <c r="BI13" s="41">
        <v>70</v>
      </c>
      <c r="BJ13" s="41">
        <v>0</v>
      </c>
      <c r="BK13" s="41">
        <v>75</v>
      </c>
      <c r="BL13" s="41">
        <v>95</v>
      </c>
      <c r="BM13" s="41">
        <v>100</v>
      </c>
      <c r="BN13" s="41">
        <v>100</v>
      </c>
      <c r="BO13" s="41">
        <v>95</v>
      </c>
      <c r="BP13" s="41">
        <v>100</v>
      </c>
      <c r="BQ13" s="41">
        <v>100</v>
      </c>
      <c r="BR13" s="37">
        <f t="shared" si="13"/>
        <v>83.5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0</v>
      </c>
      <c r="BZ13" s="38">
        <v>100</v>
      </c>
      <c r="CA13" s="38"/>
      <c r="CB13" s="38"/>
      <c r="CC13" s="37">
        <f t="shared" si="14"/>
        <v>87.5</v>
      </c>
    </row>
    <row r="14" spans="1:81" ht="15.75" customHeight="1" x14ac:dyDescent="0.2">
      <c r="A14" s="4" t="s">
        <v>9</v>
      </c>
      <c r="B14" s="29" t="s">
        <v>9</v>
      </c>
      <c r="C14" s="30"/>
      <c r="D14" s="43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2</v>
      </c>
      <c r="L14" s="44" t="s">
        <v>9</v>
      </c>
      <c r="M14" s="44">
        <v>482</v>
      </c>
      <c r="N14" s="33">
        <f t="shared" si="0"/>
        <v>54</v>
      </c>
      <c r="O14" s="33">
        <f t="shared" si="1"/>
        <v>100</v>
      </c>
      <c r="P14" s="33">
        <f t="shared" si="2"/>
        <v>77</v>
      </c>
      <c r="Q14" s="33">
        <f t="shared" si="3"/>
        <v>59.222222222222221</v>
      </c>
      <c r="R14" s="33">
        <f t="shared" si="4"/>
        <v>80</v>
      </c>
      <c r="S14" s="33">
        <f t="shared" si="5"/>
        <v>37</v>
      </c>
      <c r="T14" s="33">
        <f t="shared" si="6"/>
        <v>87.5</v>
      </c>
      <c r="U14" s="34">
        <f t="shared" si="7"/>
        <v>0</v>
      </c>
      <c r="V14" s="35">
        <f t="shared" si="8"/>
        <v>66.11944444444444</v>
      </c>
      <c r="W14" s="33">
        <v>14</v>
      </c>
      <c r="X14" s="33">
        <v>16</v>
      </c>
      <c r="Y14" s="36">
        <v>24</v>
      </c>
      <c r="Z14" s="37">
        <f t="shared" si="9"/>
        <v>54</v>
      </c>
      <c r="AA14" s="36">
        <v>30</v>
      </c>
      <c r="AB14" s="36">
        <v>70</v>
      </c>
      <c r="AC14" s="33">
        <v>1</v>
      </c>
      <c r="AD14" s="37">
        <f t="shared" si="10"/>
        <v>100</v>
      </c>
      <c r="AE14" s="36"/>
      <c r="AF14" s="36"/>
      <c r="AG14" s="36"/>
      <c r="AH14" s="37"/>
      <c r="AI14" s="38">
        <v>100</v>
      </c>
      <c r="AJ14" s="39">
        <v>100</v>
      </c>
      <c r="AK14" s="38">
        <v>0</v>
      </c>
      <c r="AL14" s="38">
        <v>50</v>
      </c>
      <c r="AM14" s="38">
        <v>50</v>
      </c>
      <c r="AN14" s="38">
        <v>33</v>
      </c>
      <c r="AO14" s="38">
        <v>100</v>
      </c>
      <c r="AP14" s="38">
        <v>100</v>
      </c>
      <c r="AQ14" s="38">
        <v>0</v>
      </c>
      <c r="AR14" s="38"/>
      <c r="AS14" s="38"/>
      <c r="AT14" s="37">
        <f t="shared" si="11"/>
        <v>59.222222222222221</v>
      </c>
      <c r="AU14" s="38">
        <v>0</v>
      </c>
      <c r="AV14" s="38">
        <v>0</v>
      </c>
      <c r="AW14" s="38">
        <v>100</v>
      </c>
      <c r="AX14" s="38">
        <v>100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/>
      <c r="BG14" s="37">
        <f t="shared" si="12"/>
        <v>80</v>
      </c>
      <c r="BH14" s="41">
        <v>90</v>
      </c>
      <c r="BI14" s="41">
        <v>90</v>
      </c>
      <c r="BJ14" s="41">
        <v>0</v>
      </c>
      <c r="BK14" s="41">
        <v>60</v>
      </c>
      <c r="BL14" s="41">
        <v>35</v>
      </c>
      <c r="BM14" s="41">
        <v>30</v>
      </c>
      <c r="BN14" s="41">
        <v>10</v>
      </c>
      <c r="BO14" s="41">
        <v>45</v>
      </c>
      <c r="BP14" s="41">
        <v>10</v>
      </c>
      <c r="BQ14" s="41">
        <v>0</v>
      </c>
      <c r="BR14" s="37">
        <f t="shared" si="13"/>
        <v>37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100</v>
      </c>
      <c r="BY14" s="38">
        <v>100</v>
      </c>
      <c r="BZ14" s="38">
        <v>0</v>
      </c>
      <c r="CA14" s="38"/>
      <c r="CB14" s="38"/>
      <c r="CC14" s="37">
        <f t="shared" si="14"/>
        <v>87.5</v>
      </c>
    </row>
    <row r="15" spans="1:81" ht="15.75" customHeight="1" x14ac:dyDescent="0.2">
      <c r="A15" s="4" t="s">
        <v>9</v>
      </c>
      <c r="B15" s="29" t="s">
        <v>9</v>
      </c>
      <c r="C15" s="30"/>
      <c r="D15" s="43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2</v>
      </c>
      <c r="L15" s="44" t="s">
        <v>9</v>
      </c>
      <c r="M15" s="44">
        <v>437</v>
      </c>
      <c r="N15" s="33">
        <f t="shared" si="0"/>
        <v>97</v>
      </c>
      <c r="O15" s="33">
        <f t="shared" si="1"/>
        <v>100</v>
      </c>
      <c r="P15" s="33">
        <f t="shared" si="2"/>
        <v>98.5</v>
      </c>
      <c r="Q15" s="33">
        <f t="shared" si="3"/>
        <v>63.666666666666664</v>
      </c>
      <c r="R15" s="33">
        <f t="shared" si="4"/>
        <v>50</v>
      </c>
      <c r="S15" s="33">
        <f t="shared" si="5"/>
        <v>37.5</v>
      </c>
      <c r="T15" s="33">
        <f t="shared" si="6"/>
        <v>62.5</v>
      </c>
      <c r="U15" s="34">
        <f t="shared" si="7"/>
        <v>0</v>
      </c>
      <c r="V15" s="35">
        <f t="shared" si="8"/>
        <v>75.108333333333334</v>
      </c>
      <c r="W15" s="33">
        <v>18</v>
      </c>
      <c r="X15" s="33">
        <v>19</v>
      </c>
      <c r="Y15" s="36">
        <v>60</v>
      </c>
      <c r="Z15" s="37">
        <f t="shared" si="9"/>
        <v>97</v>
      </c>
      <c r="AA15" s="36">
        <v>30</v>
      </c>
      <c r="AB15" s="36">
        <v>70</v>
      </c>
      <c r="AC15" s="33">
        <v>1</v>
      </c>
      <c r="AD15" s="37">
        <f t="shared" si="10"/>
        <v>100</v>
      </c>
      <c r="AE15" s="36"/>
      <c r="AF15" s="36"/>
      <c r="AG15" s="36"/>
      <c r="AH15" s="37"/>
      <c r="AI15" s="38">
        <v>100</v>
      </c>
      <c r="AJ15" s="39">
        <v>100</v>
      </c>
      <c r="AK15" s="38">
        <v>0</v>
      </c>
      <c r="AL15" s="38">
        <v>100</v>
      </c>
      <c r="AM15" s="38">
        <v>90</v>
      </c>
      <c r="AN15" s="38">
        <v>83</v>
      </c>
      <c r="AO15" s="38">
        <v>100</v>
      </c>
      <c r="AP15" s="38">
        <v>0</v>
      </c>
      <c r="AQ15" s="38">
        <v>0</v>
      </c>
      <c r="AR15" s="38"/>
      <c r="AS15" s="38"/>
      <c r="AT15" s="37">
        <f t="shared" si="11"/>
        <v>63.666666666666664</v>
      </c>
      <c r="AU15" s="38">
        <v>100</v>
      </c>
      <c r="AV15" s="38">
        <v>0</v>
      </c>
      <c r="AW15" s="38">
        <v>100</v>
      </c>
      <c r="AX15" s="38">
        <v>0</v>
      </c>
      <c r="AY15" s="38">
        <v>0</v>
      </c>
      <c r="AZ15" s="38">
        <v>100</v>
      </c>
      <c r="BA15" s="38">
        <v>100</v>
      </c>
      <c r="BB15" s="38">
        <v>0</v>
      </c>
      <c r="BC15" s="38">
        <v>100</v>
      </c>
      <c r="BD15" s="38">
        <v>0</v>
      </c>
      <c r="BE15" s="38"/>
      <c r="BF15" s="38"/>
      <c r="BG15" s="37">
        <f t="shared" si="12"/>
        <v>50</v>
      </c>
      <c r="BH15" s="41">
        <v>90</v>
      </c>
      <c r="BI15" s="41">
        <v>90</v>
      </c>
      <c r="BJ15" s="41">
        <v>0</v>
      </c>
      <c r="BK15" s="41">
        <v>0</v>
      </c>
      <c r="BL15" s="41">
        <v>0</v>
      </c>
      <c r="BM15" s="41">
        <v>100</v>
      </c>
      <c r="BN15" s="41">
        <v>95</v>
      </c>
      <c r="BO15" s="41">
        <v>0</v>
      </c>
      <c r="BP15" s="41">
        <v>0</v>
      </c>
      <c r="BQ15" s="41">
        <v>0</v>
      </c>
      <c r="BR15" s="37">
        <f t="shared" si="13"/>
        <v>37.5</v>
      </c>
      <c r="BS15" s="42">
        <v>100</v>
      </c>
      <c r="BT15" s="42">
        <v>100</v>
      </c>
      <c r="BU15" s="42">
        <v>0</v>
      </c>
      <c r="BV15" s="38">
        <v>100</v>
      </c>
      <c r="BW15" s="38">
        <v>100</v>
      </c>
      <c r="BX15" s="38">
        <v>100</v>
      </c>
      <c r="BY15" s="38">
        <v>0</v>
      </c>
      <c r="BZ15" s="38">
        <v>0</v>
      </c>
      <c r="CA15" s="38"/>
      <c r="CB15" s="38"/>
      <c r="CC15" s="37">
        <f t="shared" si="14"/>
        <v>62.5</v>
      </c>
    </row>
    <row r="16" spans="1:81" ht="15.75" customHeight="1" x14ac:dyDescent="0.2">
      <c r="A16" s="4" t="s">
        <v>9</v>
      </c>
      <c r="B16" s="29" t="s">
        <v>9</v>
      </c>
      <c r="C16" s="30"/>
      <c r="D16" s="43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2</v>
      </c>
      <c r="L16" s="44" t="s">
        <v>9</v>
      </c>
      <c r="M16" s="44"/>
      <c r="N16" s="33">
        <f t="shared" si="0"/>
        <v>72</v>
      </c>
      <c r="O16" s="33">
        <f t="shared" si="1"/>
        <v>0</v>
      </c>
      <c r="P16" s="33">
        <f t="shared" si="2"/>
        <v>86</v>
      </c>
      <c r="Q16" s="33">
        <f t="shared" si="3"/>
        <v>94.444444444444443</v>
      </c>
      <c r="R16" s="33">
        <f t="shared" si="4"/>
        <v>0</v>
      </c>
      <c r="S16" s="33">
        <f t="shared" si="5"/>
        <v>67</v>
      </c>
      <c r="T16" s="33">
        <f t="shared" si="6"/>
        <v>87.5</v>
      </c>
      <c r="U16" s="34">
        <f t="shared" si="7"/>
        <v>100</v>
      </c>
      <c r="V16" s="35">
        <f t="shared" si="8"/>
        <v>79.663888888888891</v>
      </c>
      <c r="W16" s="33">
        <v>20</v>
      </c>
      <c r="X16" s="33">
        <v>16</v>
      </c>
      <c r="Y16" s="36">
        <v>36</v>
      </c>
      <c r="Z16" s="37">
        <f t="shared" si="9"/>
        <v>72</v>
      </c>
      <c r="AA16" s="36">
        <v>0</v>
      </c>
      <c r="AB16" s="36">
        <v>0</v>
      </c>
      <c r="AC16" s="33">
        <v>0</v>
      </c>
      <c r="AD16" s="37">
        <f t="shared" si="10"/>
        <v>0</v>
      </c>
      <c r="AE16" s="36"/>
      <c r="AF16" s="36"/>
      <c r="AG16" s="36"/>
      <c r="AH16" s="37">
        <v>100</v>
      </c>
      <c r="AI16" s="38">
        <v>100</v>
      </c>
      <c r="AJ16" s="39">
        <v>100</v>
      </c>
      <c r="AK16" s="38">
        <v>100</v>
      </c>
      <c r="AL16" s="38">
        <v>100</v>
      </c>
      <c r="AM16" s="38">
        <v>100</v>
      </c>
      <c r="AN16" s="38">
        <v>50</v>
      </c>
      <c r="AO16" s="38">
        <v>100</v>
      </c>
      <c r="AP16" s="38">
        <v>100</v>
      </c>
      <c r="AQ16" s="38">
        <v>100</v>
      </c>
      <c r="AR16" s="38"/>
      <c r="AS16" s="38"/>
      <c r="AT16" s="37">
        <f t="shared" si="11"/>
        <v>94.444444444444443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/>
      <c r="BF16" s="38"/>
      <c r="BG16" s="37">
        <f t="shared" si="12"/>
        <v>0</v>
      </c>
      <c r="BH16" s="41">
        <v>90</v>
      </c>
      <c r="BI16" s="41">
        <v>90</v>
      </c>
      <c r="BJ16" s="41">
        <v>100</v>
      </c>
      <c r="BK16" s="41">
        <v>90</v>
      </c>
      <c r="BL16" s="41">
        <v>100</v>
      </c>
      <c r="BM16" s="41">
        <v>80</v>
      </c>
      <c r="BN16" s="41">
        <v>40</v>
      </c>
      <c r="BO16" s="41">
        <v>80</v>
      </c>
      <c r="BP16" s="41">
        <v>0</v>
      </c>
      <c r="BQ16" s="41">
        <v>0</v>
      </c>
      <c r="BR16" s="37">
        <f t="shared" si="13"/>
        <v>67</v>
      </c>
      <c r="BS16" s="42">
        <v>100</v>
      </c>
      <c r="BT16" s="42">
        <v>100</v>
      </c>
      <c r="BU16" s="42">
        <v>100</v>
      </c>
      <c r="BV16" s="38">
        <v>100</v>
      </c>
      <c r="BW16" s="38">
        <v>0</v>
      </c>
      <c r="BX16" s="38">
        <v>100</v>
      </c>
      <c r="BY16" s="38">
        <v>100</v>
      </c>
      <c r="BZ16" s="38">
        <v>100</v>
      </c>
      <c r="CA16" s="38"/>
      <c r="CB16" s="38"/>
      <c r="CC16" s="37">
        <f t="shared" si="14"/>
        <v>87.5</v>
      </c>
    </row>
    <row r="17" spans="1:81" ht="15.75" customHeight="1" x14ac:dyDescent="0.2">
      <c r="A17" s="4" t="s">
        <v>9</v>
      </c>
      <c r="B17" s="29" t="s">
        <v>9</v>
      </c>
      <c r="C17" s="30"/>
      <c r="D17" s="43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2</v>
      </c>
      <c r="L17" s="44" t="s">
        <v>9</v>
      </c>
      <c r="M17" s="44">
        <v>406</v>
      </c>
      <c r="N17" s="33">
        <f t="shared" si="0"/>
        <v>32</v>
      </c>
      <c r="O17" s="33">
        <f t="shared" si="1"/>
        <v>0</v>
      </c>
      <c r="P17" s="33">
        <f t="shared" si="2"/>
        <v>16</v>
      </c>
      <c r="Q17" s="33">
        <f t="shared" si="3"/>
        <v>51.111111111111114</v>
      </c>
      <c r="R17" s="33">
        <f t="shared" si="4"/>
        <v>90</v>
      </c>
      <c r="S17" s="33">
        <f t="shared" si="5"/>
        <v>18</v>
      </c>
      <c r="T17" s="33">
        <f t="shared" si="6"/>
        <v>0</v>
      </c>
      <c r="U17" s="34">
        <f t="shared" si="7"/>
        <v>0</v>
      </c>
      <c r="V17" s="35">
        <f t="shared" si="8"/>
        <v>16</v>
      </c>
      <c r="W17" s="33">
        <v>14</v>
      </c>
      <c r="X17" s="33">
        <v>18</v>
      </c>
      <c r="Y17" s="36">
        <v>0</v>
      </c>
      <c r="Z17" s="37">
        <f t="shared" si="9"/>
        <v>32</v>
      </c>
      <c r="AA17" s="36">
        <v>0</v>
      </c>
      <c r="AB17" s="36">
        <v>0</v>
      </c>
      <c r="AC17" s="33">
        <v>0</v>
      </c>
      <c r="AD17" s="37">
        <f t="shared" si="10"/>
        <v>0</v>
      </c>
      <c r="AE17" s="36"/>
      <c r="AF17" s="36"/>
      <c r="AG17" s="36"/>
      <c r="AH17" s="37"/>
      <c r="AI17" s="38">
        <v>0</v>
      </c>
      <c r="AJ17" s="39">
        <v>100</v>
      </c>
      <c r="AK17" s="38">
        <v>0</v>
      </c>
      <c r="AL17" s="38">
        <v>50</v>
      </c>
      <c r="AM17" s="38">
        <v>70</v>
      </c>
      <c r="AN17" s="38">
        <v>40</v>
      </c>
      <c r="AO17" s="38">
        <v>100</v>
      </c>
      <c r="AP17" s="38">
        <v>100</v>
      </c>
      <c r="AQ17" s="38">
        <v>0</v>
      </c>
      <c r="AR17" s="38"/>
      <c r="AS17" s="38"/>
      <c r="AT17" s="37">
        <f t="shared" si="11"/>
        <v>51.111111111111114</v>
      </c>
      <c r="AU17" s="38">
        <v>100</v>
      </c>
      <c r="AV17" s="38">
        <v>100</v>
      </c>
      <c r="AW17" s="38">
        <v>100</v>
      </c>
      <c r="AX17" s="38">
        <v>100</v>
      </c>
      <c r="AY17" s="38">
        <v>100</v>
      </c>
      <c r="AZ17" s="38">
        <v>100</v>
      </c>
      <c r="BA17" s="38">
        <v>0</v>
      </c>
      <c r="BB17" s="38">
        <v>100</v>
      </c>
      <c r="BC17" s="38">
        <v>100</v>
      </c>
      <c r="BD17" s="38">
        <v>100</v>
      </c>
      <c r="BE17" s="38"/>
      <c r="BF17" s="38"/>
      <c r="BG17" s="37">
        <f t="shared" si="12"/>
        <v>90</v>
      </c>
      <c r="BH17" s="41">
        <v>80</v>
      </c>
      <c r="BI17" s="41">
        <v>100</v>
      </c>
      <c r="BJ17" s="41">
        <v>0</v>
      </c>
      <c r="BK17" s="41">
        <v>0</v>
      </c>
      <c r="BL17" s="41">
        <v>0</v>
      </c>
      <c r="BM17" s="41">
        <v>0</v>
      </c>
      <c r="BN17" s="41">
        <v>0</v>
      </c>
      <c r="BO17" s="41">
        <v>0</v>
      </c>
      <c r="BP17" s="41">
        <v>0</v>
      </c>
      <c r="BQ17" s="41">
        <v>0</v>
      </c>
      <c r="BR17" s="37">
        <f t="shared" si="13"/>
        <v>18</v>
      </c>
      <c r="BS17" s="42">
        <v>0</v>
      </c>
      <c r="BT17" s="42">
        <v>0</v>
      </c>
      <c r="BU17" s="42">
        <v>0</v>
      </c>
      <c r="BV17" s="38">
        <v>0</v>
      </c>
      <c r="BW17" s="38">
        <v>0</v>
      </c>
      <c r="BX17" s="38">
        <v>0</v>
      </c>
      <c r="BY17" s="38">
        <v>0</v>
      </c>
      <c r="BZ17" s="38">
        <v>0</v>
      </c>
      <c r="CA17" s="38"/>
      <c r="CB17" s="38"/>
      <c r="CC17" s="37">
        <f t="shared" si="14"/>
        <v>0</v>
      </c>
    </row>
    <row r="18" spans="1:81" ht="15.75" customHeight="1" x14ac:dyDescent="0.2">
      <c r="A18" s="4" t="s">
        <v>9</v>
      </c>
      <c r="B18" s="29" t="s">
        <v>9</v>
      </c>
      <c r="C18" s="30"/>
      <c r="D18" s="43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2</v>
      </c>
      <c r="L18" s="44" t="s">
        <v>9</v>
      </c>
      <c r="M18" s="44">
        <v>231</v>
      </c>
      <c r="N18" s="33">
        <f t="shared" si="0"/>
        <v>40</v>
      </c>
      <c r="O18" s="33">
        <f t="shared" si="1"/>
        <v>95</v>
      </c>
      <c r="P18" s="33">
        <f t="shared" si="2"/>
        <v>67.5</v>
      </c>
      <c r="Q18" s="33">
        <f t="shared" si="3"/>
        <v>70.333333333333329</v>
      </c>
      <c r="R18" s="33">
        <f t="shared" si="4"/>
        <v>30</v>
      </c>
      <c r="S18" s="33">
        <f t="shared" si="5"/>
        <v>74.900000000000006</v>
      </c>
      <c r="T18" s="33">
        <f t="shared" si="6"/>
        <v>95.875</v>
      </c>
      <c r="U18" s="34">
        <f t="shared" si="7"/>
        <v>0</v>
      </c>
      <c r="V18" s="35">
        <f t="shared" si="8"/>
        <v>69.09041666666667</v>
      </c>
      <c r="W18" s="33">
        <v>20</v>
      </c>
      <c r="X18" s="33">
        <v>20</v>
      </c>
      <c r="Y18" s="36">
        <v>0</v>
      </c>
      <c r="Z18" s="37">
        <f t="shared" si="9"/>
        <v>40</v>
      </c>
      <c r="AA18" s="36">
        <v>30</v>
      </c>
      <c r="AB18" s="36">
        <v>65</v>
      </c>
      <c r="AC18" s="33">
        <v>1</v>
      </c>
      <c r="AD18" s="37">
        <f t="shared" si="10"/>
        <v>95</v>
      </c>
      <c r="AE18" s="36"/>
      <c r="AF18" s="36"/>
      <c r="AG18" s="36"/>
      <c r="AH18" s="37"/>
      <c r="AI18" s="38">
        <v>50</v>
      </c>
      <c r="AJ18" s="39">
        <v>100</v>
      </c>
      <c r="AK18" s="38">
        <v>100</v>
      </c>
      <c r="AL18" s="38">
        <v>100</v>
      </c>
      <c r="AM18" s="38">
        <v>100</v>
      </c>
      <c r="AN18" s="38">
        <v>83</v>
      </c>
      <c r="AO18" s="38">
        <v>0</v>
      </c>
      <c r="AP18" s="38">
        <v>100</v>
      </c>
      <c r="AQ18" s="38">
        <v>0</v>
      </c>
      <c r="AR18" s="38"/>
      <c r="AS18" s="38"/>
      <c r="AT18" s="37">
        <f t="shared" si="11"/>
        <v>70.333333333333329</v>
      </c>
      <c r="AU18" s="38">
        <v>0</v>
      </c>
      <c r="AV18" s="38">
        <v>0</v>
      </c>
      <c r="AW18" s="38">
        <v>100</v>
      </c>
      <c r="AX18" s="38">
        <v>100</v>
      </c>
      <c r="AY18" s="38">
        <v>0</v>
      </c>
      <c r="AZ18" s="38">
        <v>0</v>
      </c>
      <c r="BA18" s="38">
        <v>0</v>
      </c>
      <c r="BB18" s="38">
        <v>0</v>
      </c>
      <c r="BC18" s="38">
        <v>100</v>
      </c>
      <c r="BD18" s="38">
        <v>0</v>
      </c>
      <c r="BE18" s="38"/>
      <c r="BF18" s="38"/>
      <c r="BG18" s="37">
        <f t="shared" si="12"/>
        <v>30</v>
      </c>
      <c r="BH18" s="41">
        <v>90</v>
      </c>
      <c r="BI18" s="41">
        <v>70</v>
      </c>
      <c r="BJ18" s="41">
        <v>94</v>
      </c>
      <c r="BK18" s="41">
        <v>95</v>
      </c>
      <c r="BL18" s="41">
        <v>90</v>
      </c>
      <c r="BM18" s="41">
        <v>70</v>
      </c>
      <c r="BN18" s="41">
        <v>90</v>
      </c>
      <c r="BO18" s="41">
        <v>55</v>
      </c>
      <c r="BP18" s="41">
        <v>95</v>
      </c>
      <c r="BQ18" s="41">
        <v>0</v>
      </c>
      <c r="BR18" s="37">
        <f t="shared" si="13"/>
        <v>74.900000000000006</v>
      </c>
      <c r="BS18" s="42">
        <v>100</v>
      </c>
      <c r="BT18" s="42">
        <v>100</v>
      </c>
      <c r="BU18" s="42">
        <v>100</v>
      </c>
      <c r="BV18" s="38">
        <v>67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14"/>
        <v>95.875</v>
      </c>
    </row>
    <row r="19" spans="1:81" ht="15.75" customHeight="1" x14ac:dyDescent="0.2">
      <c r="A19" s="4" t="s">
        <v>9</v>
      </c>
      <c r="B19" s="29" t="s">
        <v>9</v>
      </c>
      <c r="C19" s="30"/>
      <c r="D19" s="43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2</v>
      </c>
      <c r="L19" s="44" t="s">
        <v>9</v>
      </c>
      <c r="M19" s="44">
        <v>418</v>
      </c>
      <c r="N19" s="33">
        <f t="shared" si="0"/>
        <v>34</v>
      </c>
      <c r="O19" s="33">
        <f t="shared" si="1"/>
        <v>100</v>
      </c>
      <c r="P19" s="33">
        <f t="shared" si="2"/>
        <v>67</v>
      </c>
      <c r="Q19" s="33">
        <f t="shared" si="3"/>
        <v>72.555555555555557</v>
      </c>
      <c r="R19" s="33">
        <f t="shared" si="4"/>
        <v>100</v>
      </c>
      <c r="S19" s="33">
        <f t="shared" si="5"/>
        <v>66.5</v>
      </c>
      <c r="T19" s="33">
        <f t="shared" si="6"/>
        <v>100</v>
      </c>
      <c r="U19" s="34">
        <f t="shared" si="7"/>
        <v>0</v>
      </c>
      <c r="V19" s="35">
        <f t="shared" si="8"/>
        <v>71.311111111111117</v>
      </c>
      <c r="W19" s="33">
        <v>16</v>
      </c>
      <c r="X19" s="33">
        <v>18</v>
      </c>
      <c r="Y19" s="36">
        <v>0</v>
      </c>
      <c r="Z19" s="37">
        <f t="shared" si="9"/>
        <v>34</v>
      </c>
      <c r="AA19" s="36">
        <v>30</v>
      </c>
      <c r="AB19" s="36">
        <v>70</v>
      </c>
      <c r="AC19" s="33">
        <v>1</v>
      </c>
      <c r="AD19" s="37">
        <f t="shared" si="10"/>
        <v>100</v>
      </c>
      <c r="AE19" s="36"/>
      <c r="AF19" s="36"/>
      <c r="AG19" s="36"/>
      <c r="AH19" s="37"/>
      <c r="AI19" s="38">
        <v>100</v>
      </c>
      <c r="AJ19" s="39">
        <v>100</v>
      </c>
      <c r="AK19" s="38">
        <v>100</v>
      </c>
      <c r="AL19" s="38">
        <v>0</v>
      </c>
      <c r="AM19" s="38">
        <v>70</v>
      </c>
      <c r="AN19" s="38">
        <v>83</v>
      </c>
      <c r="AO19" s="38">
        <v>100</v>
      </c>
      <c r="AP19" s="38">
        <v>100</v>
      </c>
      <c r="AQ19" s="38">
        <v>0</v>
      </c>
      <c r="AR19" s="38"/>
      <c r="AS19" s="38"/>
      <c r="AT19" s="37">
        <f t="shared" si="11"/>
        <v>72.555555555555557</v>
      </c>
      <c r="AU19" s="38">
        <v>100</v>
      </c>
      <c r="AV19" s="38">
        <v>100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100</v>
      </c>
      <c r="BC19" s="38">
        <v>100</v>
      </c>
      <c r="BD19" s="38">
        <v>100</v>
      </c>
      <c r="BE19" s="38"/>
      <c r="BF19" s="38"/>
      <c r="BG19" s="37">
        <f t="shared" si="12"/>
        <v>100</v>
      </c>
      <c r="BH19" s="41">
        <v>80</v>
      </c>
      <c r="BI19" s="41">
        <v>100</v>
      </c>
      <c r="BJ19" s="41">
        <v>0</v>
      </c>
      <c r="BK19" s="41">
        <v>85</v>
      </c>
      <c r="BL19" s="41">
        <v>60</v>
      </c>
      <c r="BM19" s="41">
        <v>50</v>
      </c>
      <c r="BN19" s="41">
        <v>100</v>
      </c>
      <c r="BO19" s="41">
        <v>75</v>
      </c>
      <c r="BP19" s="41">
        <v>90</v>
      </c>
      <c r="BQ19" s="41">
        <v>25</v>
      </c>
      <c r="BR19" s="37">
        <f t="shared" si="13"/>
        <v>66.5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4"/>
        <v>100</v>
      </c>
    </row>
    <row r="20" spans="1:81" ht="15.75" customHeight="1" x14ac:dyDescent="0.2">
      <c r="A20" s="4" t="s">
        <v>9</v>
      </c>
      <c r="B20" s="29" t="s">
        <v>9</v>
      </c>
      <c r="C20" s="30"/>
      <c r="D20" s="43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>
        <v>360</v>
      </c>
      <c r="N20" s="33">
        <f t="shared" si="0"/>
        <v>100</v>
      </c>
      <c r="O20" s="33">
        <f t="shared" si="1"/>
        <v>75</v>
      </c>
      <c r="P20" s="33">
        <f t="shared" si="2"/>
        <v>87.5</v>
      </c>
      <c r="Q20" s="33">
        <f t="shared" si="3"/>
        <v>77</v>
      </c>
      <c r="R20" s="33">
        <f t="shared" si="4"/>
        <v>90</v>
      </c>
      <c r="S20" s="33">
        <f t="shared" si="5"/>
        <v>92</v>
      </c>
      <c r="T20" s="33">
        <f t="shared" si="6"/>
        <v>75</v>
      </c>
      <c r="U20" s="34">
        <f t="shared" si="7"/>
        <v>0</v>
      </c>
      <c r="V20" s="35">
        <f t="shared" si="8"/>
        <v>85.8</v>
      </c>
      <c r="W20" s="33">
        <v>20</v>
      </c>
      <c r="X20" s="33">
        <v>20</v>
      </c>
      <c r="Y20" s="36">
        <v>60</v>
      </c>
      <c r="Z20" s="37">
        <f t="shared" si="9"/>
        <v>100</v>
      </c>
      <c r="AA20" s="36">
        <v>30</v>
      </c>
      <c r="AB20" s="36">
        <v>45</v>
      </c>
      <c r="AC20" s="33">
        <v>1</v>
      </c>
      <c r="AD20" s="37">
        <f t="shared" si="10"/>
        <v>75</v>
      </c>
      <c r="AE20" s="36"/>
      <c r="AF20" s="36"/>
      <c r="AG20" s="36"/>
      <c r="AH20" s="37"/>
      <c r="AI20" s="38">
        <v>50</v>
      </c>
      <c r="AJ20" s="39">
        <v>100</v>
      </c>
      <c r="AK20" s="38">
        <v>100</v>
      </c>
      <c r="AL20" s="38">
        <v>100</v>
      </c>
      <c r="AM20" s="38">
        <v>60</v>
      </c>
      <c r="AN20" s="38">
        <v>83</v>
      </c>
      <c r="AO20" s="38">
        <v>100</v>
      </c>
      <c r="AP20" s="38">
        <v>100</v>
      </c>
      <c r="AQ20" s="38">
        <v>0</v>
      </c>
      <c r="AR20" s="38"/>
      <c r="AS20" s="38"/>
      <c r="AT20" s="37">
        <f t="shared" si="11"/>
        <v>77</v>
      </c>
      <c r="AU20" s="38">
        <v>100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0</v>
      </c>
      <c r="BB20" s="38">
        <v>100</v>
      </c>
      <c r="BC20" s="38">
        <v>100</v>
      </c>
      <c r="BD20" s="38">
        <v>100</v>
      </c>
      <c r="BE20" s="38"/>
      <c r="BF20" s="38"/>
      <c r="BG20" s="37">
        <f t="shared" si="12"/>
        <v>90</v>
      </c>
      <c r="BH20" s="41">
        <v>100</v>
      </c>
      <c r="BI20" s="41">
        <v>85</v>
      </c>
      <c r="BJ20" s="41">
        <v>100</v>
      </c>
      <c r="BK20" s="41">
        <v>55</v>
      </c>
      <c r="BL20" s="41">
        <v>100</v>
      </c>
      <c r="BM20" s="41">
        <v>100</v>
      </c>
      <c r="BN20" s="41">
        <v>100</v>
      </c>
      <c r="BO20" s="41">
        <v>80</v>
      </c>
      <c r="BP20" s="41">
        <v>100</v>
      </c>
      <c r="BQ20" s="41">
        <v>100</v>
      </c>
      <c r="BR20" s="37">
        <f t="shared" si="13"/>
        <v>92</v>
      </c>
      <c r="BS20" s="42">
        <v>100</v>
      </c>
      <c r="BT20" s="42">
        <v>100</v>
      </c>
      <c r="BU20" s="42">
        <v>100</v>
      </c>
      <c r="BV20" s="38">
        <v>100</v>
      </c>
      <c r="BW20" s="38">
        <v>0</v>
      </c>
      <c r="BX20" s="38">
        <v>100</v>
      </c>
      <c r="BY20" s="38">
        <v>0</v>
      </c>
      <c r="BZ20" s="38">
        <v>100</v>
      </c>
      <c r="CA20" s="38"/>
      <c r="CB20" s="38"/>
      <c r="CC20" s="37">
        <f t="shared" si="14"/>
        <v>75</v>
      </c>
    </row>
    <row r="21" spans="1:81" ht="15.75" customHeight="1" x14ac:dyDescent="0.2">
      <c r="A21" s="4" t="s">
        <v>9</v>
      </c>
      <c r="B21" s="29" t="s">
        <v>9</v>
      </c>
      <c r="C21" s="30"/>
      <c r="D21" s="43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1</v>
      </c>
      <c r="L21" s="44" t="s">
        <v>9</v>
      </c>
      <c r="M21" s="44">
        <v>3</v>
      </c>
      <c r="N21" s="33">
        <f t="shared" si="0"/>
        <v>96</v>
      </c>
      <c r="O21" s="33">
        <f t="shared" si="1"/>
        <v>100</v>
      </c>
      <c r="P21" s="33">
        <f t="shared" si="2"/>
        <v>98</v>
      </c>
      <c r="Q21" s="33">
        <f t="shared" si="3"/>
        <v>91.444444444444443</v>
      </c>
      <c r="R21" s="33">
        <f t="shared" si="4"/>
        <v>80</v>
      </c>
      <c r="S21" s="33">
        <f t="shared" si="5"/>
        <v>93</v>
      </c>
      <c r="T21" s="33">
        <f t="shared" si="6"/>
        <v>50</v>
      </c>
      <c r="U21" s="34">
        <f t="shared" si="7"/>
        <v>0</v>
      </c>
      <c r="V21" s="35">
        <f t="shared" si="8"/>
        <v>92.388888888888886</v>
      </c>
      <c r="W21" s="33">
        <v>16</v>
      </c>
      <c r="X21" s="33">
        <v>20</v>
      </c>
      <c r="Y21" s="36">
        <v>60</v>
      </c>
      <c r="Z21" s="37">
        <f t="shared" si="9"/>
        <v>96</v>
      </c>
      <c r="AA21" s="36">
        <v>30</v>
      </c>
      <c r="AB21" s="36">
        <v>70</v>
      </c>
      <c r="AC21" s="33">
        <v>1</v>
      </c>
      <c r="AD21" s="37">
        <f t="shared" si="10"/>
        <v>100</v>
      </c>
      <c r="AE21" s="36"/>
      <c r="AF21" s="36"/>
      <c r="AG21" s="36"/>
      <c r="AH21" s="37"/>
      <c r="AI21" s="38">
        <v>50</v>
      </c>
      <c r="AJ21" s="39">
        <v>100</v>
      </c>
      <c r="AK21" s="38">
        <v>100</v>
      </c>
      <c r="AL21" s="38">
        <v>100</v>
      </c>
      <c r="AM21" s="38">
        <v>90</v>
      </c>
      <c r="AN21" s="38">
        <v>83</v>
      </c>
      <c r="AO21" s="38">
        <v>100</v>
      </c>
      <c r="AP21" s="38">
        <v>100</v>
      </c>
      <c r="AQ21" s="38">
        <v>100</v>
      </c>
      <c r="AR21" s="38"/>
      <c r="AS21" s="38"/>
      <c r="AT21" s="37">
        <f t="shared" si="11"/>
        <v>91.444444444444443</v>
      </c>
      <c r="AU21" s="38">
        <v>0</v>
      </c>
      <c r="AV21" s="38">
        <v>100</v>
      </c>
      <c r="AW21" s="38">
        <v>100</v>
      </c>
      <c r="AX21" s="38">
        <v>100</v>
      </c>
      <c r="AY21" s="38">
        <v>0</v>
      </c>
      <c r="AZ21" s="38">
        <v>100</v>
      </c>
      <c r="BA21" s="38">
        <v>100</v>
      </c>
      <c r="BB21" s="38">
        <v>100</v>
      </c>
      <c r="BC21" s="38">
        <v>100</v>
      </c>
      <c r="BD21" s="38">
        <v>100</v>
      </c>
      <c r="BE21" s="38"/>
      <c r="BF21" s="38"/>
      <c r="BG21" s="37">
        <f t="shared" si="12"/>
        <v>80</v>
      </c>
      <c r="BH21" s="41">
        <v>70</v>
      </c>
      <c r="BI21" s="41">
        <v>80</v>
      </c>
      <c r="BJ21" s="41">
        <v>100</v>
      </c>
      <c r="BK21" s="41">
        <v>100</v>
      </c>
      <c r="BL21" s="41">
        <v>90</v>
      </c>
      <c r="BM21" s="41">
        <v>90</v>
      </c>
      <c r="BN21" s="41">
        <v>100</v>
      </c>
      <c r="BO21" s="41">
        <v>100</v>
      </c>
      <c r="BP21" s="41">
        <v>100</v>
      </c>
      <c r="BQ21" s="41">
        <v>100</v>
      </c>
      <c r="BR21" s="37">
        <f t="shared" si="13"/>
        <v>93</v>
      </c>
      <c r="BS21" s="42">
        <v>0</v>
      </c>
      <c r="BT21" s="42">
        <v>0</v>
      </c>
      <c r="BU21" s="42">
        <v>0</v>
      </c>
      <c r="BV21" s="38">
        <v>100</v>
      </c>
      <c r="BW21" s="38">
        <v>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4"/>
        <v>50</v>
      </c>
    </row>
    <row r="22" spans="1:81" ht="15.75" customHeight="1" x14ac:dyDescent="0.2">
      <c r="A22" s="4" t="s">
        <v>9</v>
      </c>
      <c r="B22" s="29" t="s">
        <v>9</v>
      </c>
      <c r="C22" s="30"/>
      <c r="D22" s="43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1</v>
      </c>
      <c r="L22" s="44" t="s">
        <v>9</v>
      </c>
      <c r="M22" s="44">
        <v>447</v>
      </c>
      <c r="N22" s="33">
        <f t="shared" si="0"/>
        <v>97</v>
      </c>
      <c r="O22" s="33">
        <f t="shared" si="1"/>
        <v>70</v>
      </c>
      <c r="P22" s="33">
        <f t="shared" si="2"/>
        <v>83.5</v>
      </c>
      <c r="Q22" s="33">
        <f t="shared" si="3"/>
        <v>31.111111111111111</v>
      </c>
      <c r="R22" s="33">
        <f t="shared" si="4"/>
        <v>30</v>
      </c>
      <c r="S22" s="33">
        <f t="shared" si="5"/>
        <v>81.111111111111114</v>
      </c>
      <c r="T22" s="33">
        <f t="shared" si="6"/>
        <v>50</v>
      </c>
      <c r="U22" s="34">
        <f t="shared" si="7"/>
        <v>0</v>
      </c>
      <c r="V22" s="35">
        <f t="shared" si="8"/>
        <v>68.194444444444443</v>
      </c>
      <c r="W22" s="33">
        <v>20</v>
      </c>
      <c r="X22" s="33">
        <v>20</v>
      </c>
      <c r="Y22" s="36">
        <v>57</v>
      </c>
      <c r="Z22" s="37">
        <f t="shared" si="9"/>
        <v>97</v>
      </c>
      <c r="AA22" s="36">
        <v>30</v>
      </c>
      <c r="AB22" s="36">
        <v>40</v>
      </c>
      <c r="AC22" s="33">
        <v>1</v>
      </c>
      <c r="AD22" s="37">
        <f t="shared" si="10"/>
        <v>70</v>
      </c>
      <c r="AE22" s="36"/>
      <c r="AF22" s="36"/>
      <c r="AG22" s="36"/>
      <c r="AH22" s="37"/>
      <c r="AI22" s="38">
        <v>100</v>
      </c>
      <c r="AJ22" s="39">
        <v>100</v>
      </c>
      <c r="AK22" s="38">
        <v>0</v>
      </c>
      <c r="AL22" s="38">
        <v>0</v>
      </c>
      <c r="AM22" s="38">
        <v>0</v>
      </c>
      <c r="AN22" s="38">
        <v>80</v>
      </c>
      <c r="AO22" s="38">
        <v>0</v>
      </c>
      <c r="AP22" s="38">
        <v>0</v>
      </c>
      <c r="AQ22" s="38">
        <v>0</v>
      </c>
      <c r="AR22" s="38"/>
      <c r="AS22" s="38"/>
      <c r="AT22" s="37">
        <f t="shared" si="11"/>
        <v>31.111111111111111</v>
      </c>
      <c r="AU22" s="38">
        <v>100</v>
      </c>
      <c r="AV22" s="38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100</v>
      </c>
      <c r="BD22" s="38">
        <v>100</v>
      </c>
      <c r="BE22" s="38"/>
      <c r="BF22" s="38"/>
      <c r="BG22" s="37">
        <f t="shared" si="12"/>
        <v>30</v>
      </c>
      <c r="BH22" s="41">
        <v>90</v>
      </c>
      <c r="BI22" s="41">
        <v>60</v>
      </c>
      <c r="BJ22" s="41">
        <v>100</v>
      </c>
      <c r="BK22" s="56"/>
      <c r="BL22" s="41">
        <v>100</v>
      </c>
      <c r="BM22" s="41">
        <v>90</v>
      </c>
      <c r="BN22" s="41">
        <v>0</v>
      </c>
      <c r="BO22" s="41">
        <v>100</v>
      </c>
      <c r="BP22" s="41">
        <v>100</v>
      </c>
      <c r="BQ22" s="41">
        <v>90</v>
      </c>
      <c r="BR22" s="37">
        <f t="shared" si="13"/>
        <v>81.111111111111114</v>
      </c>
      <c r="BS22" s="42">
        <v>0</v>
      </c>
      <c r="BT22" s="42">
        <v>100</v>
      </c>
      <c r="BU22" s="42">
        <v>100</v>
      </c>
      <c r="BV22" s="38">
        <v>100</v>
      </c>
      <c r="BW22" s="38">
        <v>0</v>
      </c>
      <c r="BX22" s="38">
        <v>0</v>
      </c>
      <c r="BY22" s="38">
        <v>100</v>
      </c>
      <c r="BZ22" s="38">
        <v>0</v>
      </c>
      <c r="CA22" s="38"/>
      <c r="CB22" s="38"/>
      <c r="CC22" s="37">
        <f t="shared" si="14"/>
        <v>50</v>
      </c>
    </row>
    <row r="23" spans="1:81" ht="15.75" customHeight="1" x14ac:dyDescent="0.2">
      <c r="A23" s="4" t="s">
        <v>9</v>
      </c>
      <c r="B23" s="29" t="s">
        <v>9</v>
      </c>
      <c r="C23" s="30"/>
      <c r="D23" s="43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2</v>
      </c>
      <c r="L23" s="44" t="s">
        <v>9</v>
      </c>
      <c r="M23" s="44">
        <v>435</v>
      </c>
      <c r="N23" s="33">
        <f t="shared" si="0"/>
        <v>99</v>
      </c>
      <c r="O23" s="33">
        <f t="shared" si="1"/>
        <v>90</v>
      </c>
      <c r="P23" s="33">
        <f t="shared" si="2"/>
        <v>94.5</v>
      </c>
      <c r="Q23" s="33">
        <f t="shared" si="3"/>
        <v>87.777777777777771</v>
      </c>
      <c r="R23" s="33">
        <f t="shared" si="4"/>
        <v>0</v>
      </c>
      <c r="S23" s="33">
        <f t="shared" si="5"/>
        <v>86.5</v>
      </c>
      <c r="T23" s="33">
        <f t="shared" si="6"/>
        <v>16</v>
      </c>
      <c r="U23" s="34">
        <f t="shared" si="7"/>
        <v>0</v>
      </c>
      <c r="V23" s="35">
        <f t="shared" si="8"/>
        <v>82.905555555555551</v>
      </c>
      <c r="W23" s="33">
        <v>20</v>
      </c>
      <c r="X23" s="33">
        <v>19</v>
      </c>
      <c r="Y23" s="36">
        <v>60</v>
      </c>
      <c r="Z23" s="37">
        <f t="shared" si="9"/>
        <v>99</v>
      </c>
      <c r="AA23" s="36">
        <v>30</v>
      </c>
      <c r="AB23" s="36">
        <v>60</v>
      </c>
      <c r="AC23" s="33">
        <v>1</v>
      </c>
      <c r="AD23" s="37">
        <f t="shared" si="10"/>
        <v>90</v>
      </c>
      <c r="AE23" s="36"/>
      <c r="AF23" s="36"/>
      <c r="AG23" s="36"/>
      <c r="AH23" s="37"/>
      <c r="AI23" s="38">
        <v>50</v>
      </c>
      <c r="AJ23" s="39">
        <v>100</v>
      </c>
      <c r="AK23" s="38">
        <v>100</v>
      </c>
      <c r="AL23" s="38">
        <v>50</v>
      </c>
      <c r="AM23" s="38">
        <v>90</v>
      </c>
      <c r="AN23" s="38">
        <v>100</v>
      </c>
      <c r="AO23" s="38">
        <v>100</v>
      </c>
      <c r="AP23" s="38">
        <v>100</v>
      </c>
      <c r="AQ23" s="38">
        <v>100</v>
      </c>
      <c r="AR23" s="38"/>
      <c r="AS23" s="38"/>
      <c r="AT23" s="37">
        <f t="shared" si="11"/>
        <v>87.777777777777771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/>
      <c r="BF23" s="38"/>
      <c r="BG23" s="37">
        <f t="shared" si="12"/>
        <v>0</v>
      </c>
      <c r="BH23" s="41">
        <v>80</v>
      </c>
      <c r="BI23" s="41">
        <v>80</v>
      </c>
      <c r="BJ23" s="41">
        <v>80</v>
      </c>
      <c r="BK23" s="41">
        <v>95</v>
      </c>
      <c r="BL23" s="41">
        <v>95</v>
      </c>
      <c r="BM23" s="41">
        <v>85</v>
      </c>
      <c r="BN23" s="41">
        <v>100</v>
      </c>
      <c r="BO23" s="41">
        <v>80</v>
      </c>
      <c r="BP23" s="41">
        <v>80</v>
      </c>
      <c r="BQ23" s="41">
        <v>90</v>
      </c>
      <c r="BR23" s="37">
        <f t="shared" si="13"/>
        <v>86.5</v>
      </c>
      <c r="BS23" s="42">
        <v>0</v>
      </c>
      <c r="BT23" s="42">
        <v>78</v>
      </c>
      <c r="BU23" s="42">
        <v>0</v>
      </c>
      <c r="BV23" s="38">
        <v>0</v>
      </c>
      <c r="BW23" s="38">
        <v>50</v>
      </c>
      <c r="BX23" s="38">
        <v>0</v>
      </c>
      <c r="BY23" s="38">
        <v>0</v>
      </c>
      <c r="BZ23" s="38">
        <v>0</v>
      </c>
      <c r="CA23" s="38"/>
      <c r="CB23" s="38"/>
      <c r="CC23" s="37">
        <f t="shared" si="14"/>
        <v>16</v>
      </c>
    </row>
    <row r="24" spans="1:81" ht="15.75" customHeight="1" x14ac:dyDescent="0.2">
      <c r="A24" s="4" t="s">
        <v>9</v>
      </c>
      <c r="B24" s="29" t="s">
        <v>9</v>
      </c>
      <c r="C24" s="30"/>
      <c r="D24" s="43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2</v>
      </c>
      <c r="L24" s="44" t="s">
        <v>9</v>
      </c>
      <c r="M24" s="44">
        <v>153</v>
      </c>
      <c r="N24" s="33">
        <f t="shared" si="0"/>
        <v>93</v>
      </c>
      <c r="O24" s="33">
        <f t="shared" si="1"/>
        <v>85</v>
      </c>
      <c r="P24" s="33">
        <f t="shared" si="2"/>
        <v>89</v>
      </c>
      <c r="Q24" s="33">
        <f t="shared" si="3"/>
        <v>0</v>
      </c>
      <c r="R24" s="33">
        <f t="shared" si="4"/>
        <v>30</v>
      </c>
      <c r="S24" s="33">
        <f t="shared" si="5"/>
        <v>81</v>
      </c>
      <c r="T24" s="33">
        <f t="shared" si="6"/>
        <v>50</v>
      </c>
      <c r="U24" s="34">
        <f t="shared" si="7"/>
        <v>0</v>
      </c>
      <c r="V24" s="35">
        <f>IF(P24&gt;=55,P24*0.7+0*Q24+0.05*R24+0.2*S24+0.05*T24,P24)</f>
        <v>82.5</v>
      </c>
      <c r="W24" s="33">
        <v>18</v>
      </c>
      <c r="X24" s="33">
        <v>15</v>
      </c>
      <c r="Y24" s="36">
        <v>60</v>
      </c>
      <c r="Z24" s="37">
        <f t="shared" si="9"/>
        <v>93</v>
      </c>
      <c r="AA24" s="36">
        <v>30</v>
      </c>
      <c r="AB24" s="36">
        <v>55</v>
      </c>
      <c r="AC24" s="33">
        <v>1</v>
      </c>
      <c r="AD24" s="37">
        <f t="shared" si="10"/>
        <v>85</v>
      </c>
      <c r="AE24" s="36"/>
      <c r="AF24" s="36"/>
      <c r="AG24" s="36"/>
      <c r="AH24" s="37"/>
      <c r="AI24" s="38">
        <v>0</v>
      </c>
      <c r="AJ24" s="39">
        <v>0</v>
      </c>
      <c r="AK24" s="38">
        <v>0</v>
      </c>
      <c r="AL24" s="38">
        <v>0</v>
      </c>
      <c r="AM24" s="38">
        <v>0</v>
      </c>
      <c r="AN24" s="38">
        <v>0</v>
      </c>
      <c r="AO24" s="38">
        <v>0</v>
      </c>
      <c r="AP24" s="38">
        <v>0</v>
      </c>
      <c r="AQ24" s="38">
        <v>0</v>
      </c>
      <c r="AR24" s="38"/>
      <c r="AS24" s="38"/>
      <c r="AT24" s="37">
        <f t="shared" si="11"/>
        <v>0</v>
      </c>
      <c r="AU24" s="38">
        <v>100</v>
      </c>
      <c r="AV24" s="38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100</v>
      </c>
      <c r="BD24" s="38">
        <v>100</v>
      </c>
      <c r="BE24" s="38"/>
      <c r="BF24" s="38"/>
      <c r="BG24" s="37">
        <f t="shared" si="12"/>
        <v>30</v>
      </c>
      <c r="BH24" s="41">
        <v>100</v>
      </c>
      <c r="BI24" s="41">
        <v>90</v>
      </c>
      <c r="BJ24" s="41">
        <v>100</v>
      </c>
      <c r="BK24" s="41">
        <v>60</v>
      </c>
      <c r="BL24" s="41">
        <v>0</v>
      </c>
      <c r="BM24" s="41">
        <v>95</v>
      </c>
      <c r="BN24" s="41">
        <v>100</v>
      </c>
      <c r="BO24" s="41">
        <v>80</v>
      </c>
      <c r="BP24" s="41">
        <v>95</v>
      </c>
      <c r="BQ24" s="41">
        <v>90</v>
      </c>
      <c r="BR24" s="37">
        <f t="shared" si="13"/>
        <v>81</v>
      </c>
      <c r="BS24" s="42">
        <v>100</v>
      </c>
      <c r="BT24" s="42">
        <v>100</v>
      </c>
      <c r="BU24" s="42">
        <v>0</v>
      </c>
      <c r="BV24" s="38">
        <v>100</v>
      </c>
      <c r="BW24" s="38">
        <v>100</v>
      </c>
      <c r="BX24" s="38">
        <v>0</v>
      </c>
      <c r="BY24" s="38">
        <v>0</v>
      </c>
      <c r="BZ24" s="38">
        <v>0</v>
      </c>
      <c r="CA24" s="38"/>
      <c r="CB24" s="38"/>
      <c r="CC24" s="37">
        <f t="shared" si="14"/>
        <v>50</v>
      </c>
    </row>
    <row r="25" spans="1:81" ht="15.75" customHeight="1" x14ac:dyDescent="0.2">
      <c r="A25" s="4" t="s">
        <v>9</v>
      </c>
      <c r="B25" s="29" t="s">
        <v>9</v>
      </c>
      <c r="C25" s="30"/>
      <c r="D25" s="43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2</v>
      </c>
      <c r="L25" s="44" t="s">
        <v>9</v>
      </c>
      <c r="M25" s="44">
        <v>469</v>
      </c>
      <c r="N25" s="33">
        <f t="shared" si="0"/>
        <v>62</v>
      </c>
      <c r="O25" s="33">
        <f t="shared" si="1"/>
        <v>63</v>
      </c>
      <c r="P25" s="33">
        <f t="shared" si="2"/>
        <v>62.5</v>
      </c>
      <c r="Q25" s="33">
        <f t="shared" si="3"/>
        <v>74.444444444444443</v>
      </c>
      <c r="R25" s="33">
        <f t="shared" si="4"/>
        <v>60</v>
      </c>
      <c r="S25" s="33">
        <f t="shared" si="5"/>
        <v>59</v>
      </c>
      <c r="T25" s="33">
        <f t="shared" si="6"/>
        <v>37.5</v>
      </c>
      <c r="U25" s="34">
        <f t="shared" si="7"/>
        <v>0</v>
      </c>
      <c r="V25" s="35">
        <f t="shared" ref="V25:V44" si="15">IF(P25&gt;=55,P25*0.5+0.2*Q25+0.05*R25+0.2*S25+0.05*T25,P25)</f>
        <v>62.813888888888883</v>
      </c>
      <c r="W25" s="33">
        <v>20</v>
      </c>
      <c r="X25" s="33">
        <v>15</v>
      </c>
      <c r="Y25" s="36">
        <v>27</v>
      </c>
      <c r="Z25" s="37">
        <f t="shared" si="9"/>
        <v>62</v>
      </c>
      <c r="AA25" s="36">
        <v>18</v>
      </c>
      <c r="AB25" s="36">
        <v>45</v>
      </c>
      <c r="AC25" s="33">
        <v>1</v>
      </c>
      <c r="AD25" s="37">
        <f t="shared" si="10"/>
        <v>63</v>
      </c>
      <c r="AE25" s="36"/>
      <c r="AF25" s="36"/>
      <c r="AG25" s="36"/>
      <c r="AH25" s="37"/>
      <c r="AI25" s="38">
        <v>100</v>
      </c>
      <c r="AJ25" s="39">
        <v>100</v>
      </c>
      <c r="AK25" s="38">
        <v>100</v>
      </c>
      <c r="AL25" s="38">
        <v>0</v>
      </c>
      <c r="AM25" s="38">
        <v>90</v>
      </c>
      <c r="AN25" s="38">
        <v>80</v>
      </c>
      <c r="AO25" s="38">
        <v>0</v>
      </c>
      <c r="AP25" s="38">
        <v>100</v>
      </c>
      <c r="AQ25" s="38">
        <v>100</v>
      </c>
      <c r="AR25" s="38"/>
      <c r="AS25" s="38"/>
      <c r="AT25" s="37">
        <f t="shared" si="11"/>
        <v>74.444444444444443</v>
      </c>
      <c r="AU25" s="38">
        <v>100</v>
      </c>
      <c r="AV25" s="38">
        <v>0</v>
      </c>
      <c r="AW25" s="38">
        <v>100</v>
      </c>
      <c r="AX25" s="38">
        <v>100</v>
      </c>
      <c r="AY25" s="38">
        <v>100</v>
      </c>
      <c r="AZ25" s="38">
        <v>100</v>
      </c>
      <c r="BA25" s="38">
        <v>0</v>
      </c>
      <c r="BB25" s="38">
        <v>0</v>
      </c>
      <c r="BC25" s="38">
        <v>0</v>
      </c>
      <c r="BD25" s="38">
        <v>100</v>
      </c>
      <c r="BE25" s="38"/>
      <c r="BF25" s="38"/>
      <c r="BG25" s="37">
        <f t="shared" si="12"/>
        <v>60</v>
      </c>
      <c r="BH25" s="41">
        <v>100</v>
      </c>
      <c r="BI25" s="41">
        <v>65</v>
      </c>
      <c r="BJ25" s="41">
        <v>100</v>
      </c>
      <c r="BK25" s="41">
        <v>100</v>
      </c>
      <c r="BL25" s="41">
        <v>90</v>
      </c>
      <c r="BM25" s="41">
        <v>0</v>
      </c>
      <c r="BN25" s="41">
        <v>75</v>
      </c>
      <c r="BO25" s="41">
        <v>60</v>
      </c>
      <c r="BP25" s="41">
        <v>0</v>
      </c>
      <c r="BQ25" s="41">
        <v>0</v>
      </c>
      <c r="BR25" s="37">
        <f t="shared" si="13"/>
        <v>59</v>
      </c>
      <c r="BS25" s="42">
        <v>100</v>
      </c>
      <c r="BT25" s="42">
        <v>100</v>
      </c>
      <c r="BU25" s="42">
        <v>0</v>
      </c>
      <c r="BV25" s="38">
        <v>0</v>
      </c>
      <c r="BW25" s="38">
        <v>0</v>
      </c>
      <c r="BX25" s="38">
        <v>0</v>
      </c>
      <c r="BY25" s="38">
        <v>100</v>
      </c>
      <c r="BZ25" s="38">
        <v>0</v>
      </c>
      <c r="CA25" s="38"/>
      <c r="CB25" s="38"/>
      <c r="CC25" s="37">
        <f t="shared" si="14"/>
        <v>37.5</v>
      </c>
    </row>
    <row r="26" spans="1:81" ht="15.75" customHeight="1" x14ac:dyDescent="0.2">
      <c r="A26" s="4" t="s">
        <v>9</v>
      </c>
      <c r="B26" s="29" t="s">
        <v>9</v>
      </c>
      <c r="C26" s="30"/>
      <c r="D26" s="43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1</v>
      </c>
      <c r="L26" s="44" t="s">
        <v>9</v>
      </c>
      <c r="M26" s="44">
        <v>432</v>
      </c>
      <c r="N26" s="33">
        <f t="shared" si="0"/>
        <v>100</v>
      </c>
      <c r="O26" s="33">
        <f t="shared" si="1"/>
        <v>100</v>
      </c>
      <c r="P26" s="33">
        <f t="shared" si="2"/>
        <v>100</v>
      </c>
      <c r="Q26" s="33">
        <f t="shared" si="3"/>
        <v>93.333333333333329</v>
      </c>
      <c r="R26" s="33">
        <f t="shared" si="4"/>
        <v>80</v>
      </c>
      <c r="S26" s="33">
        <f t="shared" si="5"/>
        <v>95.5</v>
      </c>
      <c r="T26" s="33">
        <f t="shared" si="6"/>
        <v>58.375</v>
      </c>
      <c r="U26" s="34">
        <f t="shared" si="7"/>
        <v>0</v>
      </c>
      <c r="V26" s="35">
        <f t="shared" si="15"/>
        <v>94.685416666666683</v>
      </c>
      <c r="W26" s="33">
        <v>20</v>
      </c>
      <c r="X26" s="33">
        <v>20</v>
      </c>
      <c r="Y26" s="36">
        <v>60</v>
      </c>
      <c r="Z26" s="37">
        <f t="shared" si="9"/>
        <v>100</v>
      </c>
      <c r="AA26" s="36">
        <v>30</v>
      </c>
      <c r="AB26" s="36">
        <v>70</v>
      </c>
      <c r="AC26" s="33">
        <v>1</v>
      </c>
      <c r="AD26" s="37">
        <f t="shared" si="10"/>
        <v>100</v>
      </c>
      <c r="AE26" s="36"/>
      <c r="AF26" s="36"/>
      <c r="AG26" s="36"/>
      <c r="AH26" s="37"/>
      <c r="AI26" s="38">
        <v>100</v>
      </c>
      <c r="AJ26" s="39">
        <v>100</v>
      </c>
      <c r="AK26" s="38">
        <v>100</v>
      </c>
      <c r="AL26" s="38">
        <v>100</v>
      </c>
      <c r="AM26" s="38">
        <v>90</v>
      </c>
      <c r="AN26" s="38">
        <v>50</v>
      </c>
      <c r="AO26" s="38">
        <v>100</v>
      </c>
      <c r="AP26" s="38">
        <v>100</v>
      </c>
      <c r="AQ26" s="38">
        <v>100</v>
      </c>
      <c r="AR26" s="38"/>
      <c r="AS26" s="38"/>
      <c r="AT26" s="37">
        <f t="shared" si="11"/>
        <v>93.333333333333329</v>
      </c>
      <c r="AU26" s="38">
        <v>100</v>
      </c>
      <c r="AV26" s="38">
        <v>100</v>
      </c>
      <c r="AW26" s="38">
        <v>0</v>
      </c>
      <c r="AX26" s="38">
        <v>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100</v>
      </c>
      <c r="BE26" s="38"/>
      <c r="BF26" s="38"/>
      <c r="BG26" s="37">
        <f t="shared" si="12"/>
        <v>80</v>
      </c>
      <c r="BH26" s="41">
        <v>100</v>
      </c>
      <c r="BI26" s="41">
        <v>85</v>
      </c>
      <c r="BJ26" s="41">
        <v>100</v>
      </c>
      <c r="BK26" s="41">
        <v>90</v>
      </c>
      <c r="BL26" s="41">
        <v>100</v>
      </c>
      <c r="BM26" s="41">
        <v>100</v>
      </c>
      <c r="BN26" s="41">
        <v>100</v>
      </c>
      <c r="BO26" s="41">
        <v>80</v>
      </c>
      <c r="BP26" s="41">
        <v>100</v>
      </c>
      <c r="BQ26" s="41">
        <v>100</v>
      </c>
      <c r="BR26" s="37">
        <f t="shared" si="13"/>
        <v>95.5</v>
      </c>
      <c r="BS26" s="42">
        <v>67</v>
      </c>
      <c r="BT26" s="42">
        <v>100</v>
      </c>
      <c r="BU26" s="42">
        <v>0</v>
      </c>
      <c r="BV26" s="38">
        <v>0</v>
      </c>
      <c r="BW26" s="38">
        <v>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4"/>
        <v>58.375</v>
      </c>
    </row>
    <row r="27" spans="1:81" ht="15.75" customHeight="1" x14ac:dyDescent="0.2">
      <c r="A27" s="4" t="s">
        <v>9</v>
      </c>
      <c r="B27" s="29" t="s">
        <v>9</v>
      </c>
      <c r="C27" s="30"/>
      <c r="D27" s="43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2</v>
      </c>
      <c r="L27" s="44" t="s">
        <v>9</v>
      </c>
      <c r="M27" s="44">
        <v>207</v>
      </c>
      <c r="N27" s="33">
        <f t="shared" si="0"/>
        <v>57</v>
      </c>
      <c r="O27" s="33">
        <f t="shared" si="1"/>
        <v>60</v>
      </c>
      <c r="P27" s="33">
        <f t="shared" si="2"/>
        <v>58.5</v>
      </c>
      <c r="Q27" s="33">
        <f t="shared" si="3"/>
        <v>70</v>
      </c>
      <c r="R27" s="33">
        <f t="shared" si="4"/>
        <v>90</v>
      </c>
      <c r="S27" s="33">
        <f t="shared" si="5"/>
        <v>72</v>
      </c>
      <c r="T27" s="33">
        <f t="shared" si="6"/>
        <v>95.875</v>
      </c>
      <c r="U27" s="34">
        <f t="shared" si="7"/>
        <v>0</v>
      </c>
      <c r="V27" s="35">
        <f t="shared" si="15"/>
        <v>66.943749999999994</v>
      </c>
      <c r="W27" s="33">
        <v>20</v>
      </c>
      <c r="X27" s="33">
        <v>20</v>
      </c>
      <c r="Y27" s="36">
        <v>17</v>
      </c>
      <c r="Z27" s="37">
        <f t="shared" si="9"/>
        <v>57</v>
      </c>
      <c r="AA27" s="36">
        <v>30</v>
      </c>
      <c r="AB27" s="36">
        <v>30</v>
      </c>
      <c r="AC27" s="33">
        <v>1</v>
      </c>
      <c r="AD27" s="37">
        <f t="shared" si="10"/>
        <v>60</v>
      </c>
      <c r="AE27" s="36"/>
      <c r="AF27" s="36"/>
      <c r="AG27" s="36"/>
      <c r="AH27" s="37"/>
      <c r="AI27" s="38">
        <v>0</v>
      </c>
      <c r="AJ27" s="39">
        <v>100</v>
      </c>
      <c r="AK27" s="38">
        <v>100</v>
      </c>
      <c r="AL27" s="38">
        <v>100</v>
      </c>
      <c r="AM27" s="38">
        <v>90</v>
      </c>
      <c r="AN27" s="38">
        <v>40</v>
      </c>
      <c r="AO27" s="38">
        <v>100</v>
      </c>
      <c r="AP27" s="38">
        <v>100</v>
      </c>
      <c r="AQ27" s="38">
        <v>0</v>
      </c>
      <c r="AR27" s="38"/>
      <c r="AS27" s="38"/>
      <c r="AT27" s="37">
        <f t="shared" si="11"/>
        <v>70</v>
      </c>
      <c r="AU27" s="38">
        <v>100</v>
      </c>
      <c r="AV27" s="38">
        <v>100</v>
      </c>
      <c r="AW27" s="38">
        <v>100</v>
      </c>
      <c r="AX27" s="38">
        <v>100</v>
      </c>
      <c r="AY27" s="38">
        <v>0</v>
      </c>
      <c r="AZ27" s="38">
        <v>100</v>
      </c>
      <c r="BA27" s="38">
        <v>100</v>
      </c>
      <c r="BB27" s="38">
        <v>100</v>
      </c>
      <c r="BC27" s="38">
        <v>100</v>
      </c>
      <c r="BD27" s="38">
        <v>100</v>
      </c>
      <c r="BE27" s="38"/>
      <c r="BF27" s="38"/>
      <c r="BG27" s="37">
        <f t="shared" si="12"/>
        <v>90</v>
      </c>
      <c r="BH27" s="41">
        <v>100</v>
      </c>
      <c r="BI27" s="41">
        <v>95</v>
      </c>
      <c r="BJ27" s="41">
        <v>100</v>
      </c>
      <c r="BK27" s="41">
        <v>100</v>
      </c>
      <c r="BL27" s="41">
        <v>85</v>
      </c>
      <c r="BM27" s="41">
        <v>0</v>
      </c>
      <c r="BN27" s="41">
        <v>70</v>
      </c>
      <c r="BO27" s="41">
        <v>70</v>
      </c>
      <c r="BP27" s="41">
        <v>100</v>
      </c>
      <c r="BQ27" s="41">
        <v>0</v>
      </c>
      <c r="BR27" s="37">
        <f t="shared" si="13"/>
        <v>72</v>
      </c>
      <c r="BS27" s="42">
        <v>100</v>
      </c>
      <c r="BT27" s="42">
        <v>100</v>
      </c>
      <c r="BU27" s="42">
        <v>100</v>
      </c>
      <c r="BV27" s="38">
        <v>67</v>
      </c>
      <c r="BW27" s="38">
        <v>100</v>
      </c>
      <c r="BX27" s="38">
        <v>100</v>
      </c>
      <c r="BY27" s="38">
        <v>100</v>
      </c>
      <c r="BZ27" s="38">
        <v>100</v>
      </c>
      <c r="CA27" s="38"/>
      <c r="CB27" s="38"/>
      <c r="CC27" s="37">
        <f t="shared" si="14"/>
        <v>95.875</v>
      </c>
    </row>
    <row r="28" spans="1:81" ht="15.75" customHeight="1" x14ac:dyDescent="0.2">
      <c r="A28" s="4" t="s">
        <v>9</v>
      </c>
      <c r="B28" s="29" t="s">
        <v>9</v>
      </c>
      <c r="C28" s="30"/>
      <c r="D28" s="43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2</v>
      </c>
      <c r="L28" s="44" t="s">
        <v>9</v>
      </c>
      <c r="M28" s="44">
        <v>405</v>
      </c>
      <c r="N28" s="33">
        <f t="shared" si="0"/>
        <v>98</v>
      </c>
      <c r="O28" s="33">
        <f t="shared" si="1"/>
        <v>81</v>
      </c>
      <c r="P28" s="33">
        <f t="shared" si="2"/>
        <v>89.5</v>
      </c>
      <c r="Q28" s="33">
        <f t="shared" si="3"/>
        <v>91.888888888888886</v>
      </c>
      <c r="R28" s="33">
        <f t="shared" si="4"/>
        <v>100</v>
      </c>
      <c r="S28" s="33">
        <f t="shared" si="5"/>
        <v>90.5</v>
      </c>
      <c r="T28" s="33">
        <f t="shared" si="6"/>
        <v>100</v>
      </c>
      <c r="U28" s="34">
        <f t="shared" si="7"/>
        <v>0</v>
      </c>
      <c r="V28" s="35">
        <f t="shared" si="15"/>
        <v>91.227777777777789</v>
      </c>
      <c r="W28" s="33">
        <v>18</v>
      </c>
      <c r="X28" s="33">
        <v>20</v>
      </c>
      <c r="Y28" s="36">
        <v>60</v>
      </c>
      <c r="Z28" s="37">
        <f t="shared" si="9"/>
        <v>98</v>
      </c>
      <c r="AA28" s="36">
        <v>26</v>
      </c>
      <c r="AB28" s="36">
        <v>55</v>
      </c>
      <c r="AC28" s="33">
        <v>1</v>
      </c>
      <c r="AD28" s="37">
        <f t="shared" si="10"/>
        <v>81</v>
      </c>
      <c r="AE28" s="36"/>
      <c r="AF28" s="36"/>
      <c r="AG28" s="36"/>
      <c r="AH28" s="37"/>
      <c r="AI28" s="38">
        <v>100</v>
      </c>
      <c r="AJ28" s="39">
        <v>100</v>
      </c>
      <c r="AK28" s="38">
        <v>100</v>
      </c>
      <c r="AL28" s="38">
        <v>67</v>
      </c>
      <c r="AM28" s="38">
        <v>80</v>
      </c>
      <c r="AN28" s="38">
        <v>80</v>
      </c>
      <c r="AO28" s="38">
        <v>100</v>
      </c>
      <c r="AP28" s="38">
        <v>100</v>
      </c>
      <c r="AQ28" s="38">
        <v>100</v>
      </c>
      <c r="AR28" s="38"/>
      <c r="AS28" s="38"/>
      <c r="AT28" s="37">
        <f t="shared" si="11"/>
        <v>91.888888888888886</v>
      </c>
      <c r="AU28" s="38">
        <v>100</v>
      </c>
      <c r="AV28" s="38">
        <v>100</v>
      </c>
      <c r="AW28" s="38">
        <v>100</v>
      </c>
      <c r="AX28" s="38">
        <v>100</v>
      </c>
      <c r="AY28" s="38">
        <v>100</v>
      </c>
      <c r="AZ28" s="38">
        <v>100</v>
      </c>
      <c r="BA28" s="38">
        <v>100</v>
      </c>
      <c r="BB28" s="38">
        <v>100</v>
      </c>
      <c r="BC28" s="38">
        <v>100</v>
      </c>
      <c r="BD28" s="38">
        <v>100</v>
      </c>
      <c r="BE28" s="38"/>
      <c r="BF28" s="38"/>
      <c r="BG28" s="37">
        <f t="shared" si="12"/>
        <v>100</v>
      </c>
      <c r="BH28" s="41">
        <v>80</v>
      </c>
      <c r="BI28" s="41">
        <v>100</v>
      </c>
      <c r="BJ28" s="41">
        <v>100</v>
      </c>
      <c r="BK28" s="41">
        <v>100</v>
      </c>
      <c r="BL28" s="41">
        <v>100</v>
      </c>
      <c r="BM28" s="41">
        <v>50</v>
      </c>
      <c r="BN28" s="41">
        <v>100</v>
      </c>
      <c r="BO28" s="41">
        <v>80</v>
      </c>
      <c r="BP28" s="41">
        <v>100</v>
      </c>
      <c r="BQ28" s="41">
        <v>95</v>
      </c>
      <c r="BR28" s="37">
        <f t="shared" si="13"/>
        <v>90.5</v>
      </c>
      <c r="BS28" s="42">
        <v>100</v>
      </c>
      <c r="BT28" s="42">
        <v>100</v>
      </c>
      <c r="BU28" s="42">
        <v>100</v>
      </c>
      <c r="BV28" s="38">
        <v>100</v>
      </c>
      <c r="BW28" s="38">
        <v>100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14"/>
        <v>100</v>
      </c>
    </row>
    <row r="29" spans="1:81" ht="15.75" customHeight="1" x14ac:dyDescent="0.2">
      <c r="A29" s="4" t="s">
        <v>9</v>
      </c>
      <c r="B29" s="29" t="s">
        <v>9</v>
      </c>
      <c r="C29" s="30"/>
      <c r="D29" s="43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2</v>
      </c>
      <c r="L29" s="44" t="s">
        <v>9</v>
      </c>
      <c r="M29" s="44">
        <v>206</v>
      </c>
      <c r="N29" s="33">
        <f t="shared" si="0"/>
        <v>96</v>
      </c>
      <c r="O29" s="33">
        <f t="shared" si="1"/>
        <v>97</v>
      </c>
      <c r="P29" s="33">
        <f t="shared" si="2"/>
        <v>96.5</v>
      </c>
      <c r="Q29" s="33">
        <f t="shared" si="3"/>
        <v>87.777777777777771</v>
      </c>
      <c r="R29" s="33">
        <f t="shared" si="4"/>
        <v>100</v>
      </c>
      <c r="S29" s="33">
        <f t="shared" si="5"/>
        <v>85.5</v>
      </c>
      <c r="T29" s="33">
        <f t="shared" si="6"/>
        <v>100</v>
      </c>
      <c r="U29" s="34">
        <f t="shared" si="7"/>
        <v>0</v>
      </c>
      <c r="V29" s="35">
        <f t="shared" si="15"/>
        <v>92.905555555555566</v>
      </c>
      <c r="W29" s="33">
        <v>18</v>
      </c>
      <c r="X29" s="33">
        <v>18</v>
      </c>
      <c r="Y29" s="36">
        <v>60</v>
      </c>
      <c r="Z29" s="37">
        <f t="shared" si="9"/>
        <v>96</v>
      </c>
      <c r="AA29" s="36">
        <v>27</v>
      </c>
      <c r="AB29" s="36">
        <v>70</v>
      </c>
      <c r="AC29" s="33">
        <v>1</v>
      </c>
      <c r="AD29" s="37">
        <f t="shared" si="10"/>
        <v>97</v>
      </c>
      <c r="AE29" s="36"/>
      <c r="AF29" s="36"/>
      <c r="AG29" s="36"/>
      <c r="AH29" s="37"/>
      <c r="AI29" s="38">
        <v>50</v>
      </c>
      <c r="AJ29" s="39">
        <v>100</v>
      </c>
      <c r="AK29" s="38">
        <v>100</v>
      </c>
      <c r="AL29" s="38">
        <v>50</v>
      </c>
      <c r="AM29" s="38">
        <v>90</v>
      </c>
      <c r="AN29" s="38">
        <v>100</v>
      </c>
      <c r="AO29" s="38">
        <v>100</v>
      </c>
      <c r="AP29" s="38">
        <v>100</v>
      </c>
      <c r="AQ29" s="38">
        <v>100</v>
      </c>
      <c r="AR29" s="38"/>
      <c r="AS29" s="38"/>
      <c r="AT29" s="37">
        <f t="shared" si="11"/>
        <v>87.777777777777771</v>
      </c>
      <c r="AU29" s="38">
        <v>100</v>
      </c>
      <c r="AV29" s="38">
        <v>100</v>
      </c>
      <c r="AW29" s="38">
        <v>100</v>
      </c>
      <c r="AX29" s="38">
        <v>100</v>
      </c>
      <c r="AY29" s="38">
        <v>100</v>
      </c>
      <c r="AZ29" s="38">
        <v>100</v>
      </c>
      <c r="BA29" s="38">
        <v>100</v>
      </c>
      <c r="BB29" s="38">
        <v>100</v>
      </c>
      <c r="BC29" s="38">
        <v>100</v>
      </c>
      <c r="BD29" s="38">
        <v>100</v>
      </c>
      <c r="BE29" s="38"/>
      <c r="BF29" s="38"/>
      <c r="BG29" s="37">
        <f t="shared" si="12"/>
        <v>100</v>
      </c>
      <c r="BH29" s="41">
        <v>90</v>
      </c>
      <c r="BI29" s="41">
        <v>100</v>
      </c>
      <c r="BJ29" s="41">
        <v>100</v>
      </c>
      <c r="BK29" s="41">
        <v>100</v>
      </c>
      <c r="BL29" s="41">
        <v>90</v>
      </c>
      <c r="BM29" s="41">
        <v>90</v>
      </c>
      <c r="BN29" s="41">
        <v>95</v>
      </c>
      <c r="BO29" s="41">
        <v>0</v>
      </c>
      <c r="BP29" s="41">
        <v>100</v>
      </c>
      <c r="BQ29" s="41">
        <v>90</v>
      </c>
      <c r="BR29" s="37">
        <f t="shared" si="13"/>
        <v>85.5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100</v>
      </c>
      <c r="BY29" s="38">
        <v>100</v>
      </c>
      <c r="BZ29" s="38">
        <v>100</v>
      </c>
      <c r="CA29" s="38"/>
      <c r="CB29" s="38"/>
      <c r="CC29" s="37">
        <f t="shared" si="14"/>
        <v>100</v>
      </c>
    </row>
    <row r="30" spans="1:81" ht="15.75" customHeight="1" x14ac:dyDescent="0.2">
      <c r="A30" s="4" t="s">
        <v>9</v>
      </c>
      <c r="B30" s="29" t="s">
        <v>9</v>
      </c>
      <c r="C30" s="30"/>
      <c r="D30" s="43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2</v>
      </c>
      <c r="L30" s="44" t="s">
        <v>9</v>
      </c>
      <c r="M30" s="44">
        <v>498</v>
      </c>
      <c r="N30" s="33">
        <f t="shared" si="0"/>
        <v>98</v>
      </c>
      <c r="O30" s="33">
        <f t="shared" si="1"/>
        <v>90</v>
      </c>
      <c r="P30" s="33">
        <f t="shared" si="2"/>
        <v>94</v>
      </c>
      <c r="Q30" s="33">
        <f t="shared" si="3"/>
        <v>97.777777777777771</v>
      </c>
      <c r="R30" s="33">
        <f t="shared" si="4"/>
        <v>90</v>
      </c>
      <c r="S30" s="33">
        <f t="shared" si="5"/>
        <v>91</v>
      </c>
      <c r="T30" s="33">
        <f t="shared" si="6"/>
        <v>100</v>
      </c>
      <c r="U30" s="34">
        <f t="shared" si="7"/>
        <v>0</v>
      </c>
      <c r="V30" s="35">
        <f t="shared" si="15"/>
        <v>94.25555555555556</v>
      </c>
      <c r="W30" s="33">
        <v>20</v>
      </c>
      <c r="X30" s="33">
        <v>18</v>
      </c>
      <c r="Y30" s="36">
        <v>60</v>
      </c>
      <c r="Z30" s="37">
        <f t="shared" si="9"/>
        <v>98</v>
      </c>
      <c r="AA30" s="36">
        <v>30</v>
      </c>
      <c r="AB30" s="36">
        <v>60</v>
      </c>
      <c r="AC30" s="33">
        <v>1</v>
      </c>
      <c r="AD30" s="37">
        <f t="shared" si="10"/>
        <v>90</v>
      </c>
      <c r="AE30" s="36"/>
      <c r="AF30" s="36"/>
      <c r="AG30" s="36"/>
      <c r="AH30" s="37"/>
      <c r="AI30" s="38">
        <v>100</v>
      </c>
      <c r="AJ30" s="39">
        <v>100</v>
      </c>
      <c r="AK30" s="38">
        <v>100</v>
      </c>
      <c r="AL30" s="38">
        <v>100</v>
      </c>
      <c r="AM30" s="38">
        <v>80</v>
      </c>
      <c r="AN30" s="38">
        <v>100</v>
      </c>
      <c r="AO30" s="38">
        <v>100</v>
      </c>
      <c r="AP30" s="38">
        <v>100</v>
      </c>
      <c r="AQ30" s="38">
        <v>100</v>
      </c>
      <c r="AR30" s="38"/>
      <c r="AS30" s="38"/>
      <c r="AT30" s="37">
        <f t="shared" si="11"/>
        <v>97.777777777777771</v>
      </c>
      <c r="AU30" s="38">
        <v>100</v>
      </c>
      <c r="AV30" s="38">
        <v>100</v>
      </c>
      <c r="AW30" s="38">
        <v>100</v>
      </c>
      <c r="AX30" s="38">
        <v>100</v>
      </c>
      <c r="AY30" s="38">
        <v>100</v>
      </c>
      <c r="AZ30" s="38">
        <v>100</v>
      </c>
      <c r="BA30" s="38">
        <v>0</v>
      </c>
      <c r="BB30" s="38">
        <v>100</v>
      </c>
      <c r="BC30" s="38">
        <v>100</v>
      </c>
      <c r="BD30" s="38">
        <v>100</v>
      </c>
      <c r="BE30" s="38"/>
      <c r="BF30" s="38"/>
      <c r="BG30" s="37">
        <f t="shared" si="12"/>
        <v>90</v>
      </c>
      <c r="BH30" s="41">
        <v>90</v>
      </c>
      <c r="BI30" s="41">
        <v>90</v>
      </c>
      <c r="BJ30" s="41">
        <v>100</v>
      </c>
      <c r="BK30" s="41">
        <v>95</v>
      </c>
      <c r="BL30" s="41">
        <v>90</v>
      </c>
      <c r="BM30" s="41">
        <v>80</v>
      </c>
      <c r="BN30" s="41">
        <v>80</v>
      </c>
      <c r="BO30" s="41">
        <v>90</v>
      </c>
      <c r="BP30" s="41">
        <v>100</v>
      </c>
      <c r="BQ30" s="41">
        <v>95</v>
      </c>
      <c r="BR30" s="37">
        <f t="shared" si="13"/>
        <v>91</v>
      </c>
      <c r="BS30" s="42">
        <v>100</v>
      </c>
      <c r="BT30" s="42">
        <v>100</v>
      </c>
      <c r="BU30" s="42">
        <v>100</v>
      </c>
      <c r="BV30" s="38">
        <v>100</v>
      </c>
      <c r="BW30" s="38">
        <v>100</v>
      </c>
      <c r="BX30" s="38">
        <v>100</v>
      </c>
      <c r="BY30" s="38">
        <v>100</v>
      </c>
      <c r="BZ30" s="38">
        <v>100</v>
      </c>
      <c r="CA30" s="38"/>
      <c r="CB30" s="38"/>
      <c r="CC30" s="37">
        <f t="shared" si="14"/>
        <v>100</v>
      </c>
    </row>
    <row r="31" spans="1:81" ht="15.75" customHeight="1" x14ac:dyDescent="0.2">
      <c r="A31" s="4" t="s">
        <v>9</v>
      </c>
      <c r="B31" s="29" t="s">
        <v>9</v>
      </c>
      <c r="C31" s="30"/>
      <c r="D31" s="43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2</v>
      </c>
      <c r="L31" s="44" t="s">
        <v>9</v>
      </c>
      <c r="M31" s="44">
        <v>138</v>
      </c>
      <c r="N31" s="33">
        <f t="shared" si="0"/>
        <v>58</v>
      </c>
      <c r="O31" s="33">
        <f t="shared" si="1"/>
        <v>52</v>
      </c>
      <c r="P31" s="33">
        <f t="shared" si="2"/>
        <v>55</v>
      </c>
      <c r="Q31" s="33">
        <f t="shared" si="3"/>
        <v>86.666666666666671</v>
      </c>
      <c r="R31" s="33">
        <f t="shared" si="4"/>
        <v>90</v>
      </c>
      <c r="S31" s="33">
        <f t="shared" si="5"/>
        <v>76</v>
      </c>
      <c r="T31" s="33">
        <f t="shared" si="6"/>
        <v>95.875</v>
      </c>
      <c r="U31" s="34">
        <f t="shared" si="7"/>
        <v>0</v>
      </c>
      <c r="V31" s="35">
        <f t="shared" si="15"/>
        <v>69.327083333333334</v>
      </c>
      <c r="W31" s="33">
        <v>16</v>
      </c>
      <c r="X31" s="33">
        <v>15</v>
      </c>
      <c r="Y31" s="36">
        <v>27</v>
      </c>
      <c r="Z31" s="37">
        <f t="shared" si="9"/>
        <v>58</v>
      </c>
      <c r="AA31" s="36">
        <v>27</v>
      </c>
      <c r="AB31" s="36">
        <v>25</v>
      </c>
      <c r="AC31" s="33">
        <v>1</v>
      </c>
      <c r="AD31" s="37">
        <f t="shared" si="10"/>
        <v>52</v>
      </c>
      <c r="AE31" s="36"/>
      <c r="AF31" s="36"/>
      <c r="AG31" s="36"/>
      <c r="AH31" s="37"/>
      <c r="AI31" s="38">
        <v>0</v>
      </c>
      <c r="AJ31" s="39">
        <v>100</v>
      </c>
      <c r="AK31" s="38">
        <v>100</v>
      </c>
      <c r="AL31" s="38">
        <v>100</v>
      </c>
      <c r="AM31" s="38">
        <v>80</v>
      </c>
      <c r="AN31" s="38">
        <v>100</v>
      </c>
      <c r="AO31" s="38">
        <v>100</v>
      </c>
      <c r="AP31" s="38">
        <v>100</v>
      </c>
      <c r="AQ31" s="38">
        <v>100</v>
      </c>
      <c r="AR31" s="38"/>
      <c r="AS31" s="38"/>
      <c r="AT31" s="37">
        <f t="shared" si="11"/>
        <v>86.666666666666671</v>
      </c>
      <c r="AU31" s="38">
        <v>100</v>
      </c>
      <c r="AV31" s="38">
        <v>0</v>
      </c>
      <c r="AW31" s="38">
        <v>100</v>
      </c>
      <c r="AX31" s="38">
        <v>100</v>
      </c>
      <c r="AY31" s="38">
        <v>100</v>
      </c>
      <c r="AZ31" s="38">
        <v>100</v>
      </c>
      <c r="BA31" s="38">
        <v>100</v>
      </c>
      <c r="BB31" s="38">
        <v>100</v>
      </c>
      <c r="BC31" s="38">
        <v>100</v>
      </c>
      <c r="BD31" s="38">
        <v>100</v>
      </c>
      <c r="BE31" s="38"/>
      <c r="BF31" s="38"/>
      <c r="BG31" s="37">
        <f t="shared" si="12"/>
        <v>90</v>
      </c>
      <c r="BH31" s="41">
        <v>100</v>
      </c>
      <c r="BI31" s="41">
        <v>0</v>
      </c>
      <c r="BJ31" s="41">
        <v>100</v>
      </c>
      <c r="BK31" s="41">
        <v>100</v>
      </c>
      <c r="BL31" s="41">
        <v>100</v>
      </c>
      <c r="BM31" s="41">
        <v>90</v>
      </c>
      <c r="BN31" s="41">
        <v>100</v>
      </c>
      <c r="BO31" s="41">
        <v>60</v>
      </c>
      <c r="BP31" s="41">
        <v>50</v>
      </c>
      <c r="BQ31" s="41">
        <v>60</v>
      </c>
      <c r="BR31" s="37">
        <f t="shared" si="13"/>
        <v>76</v>
      </c>
      <c r="BS31" s="42">
        <v>67</v>
      </c>
      <c r="BT31" s="42">
        <v>100</v>
      </c>
      <c r="BU31" s="42">
        <v>100</v>
      </c>
      <c r="BV31" s="38">
        <v>100</v>
      </c>
      <c r="BW31" s="38">
        <v>100</v>
      </c>
      <c r="BX31" s="38">
        <v>100</v>
      </c>
      <c r="BY31" s="38">
        <v>100</v>
      </c>
      <c r="BZ31" s="38">
        <v>100</v>
      </c>
      <c r="CA31" s="38"/>
      <c r="CB31" s="38"/>
      <c r="CC31" s="37">
        <f t="shared" si="14"/>
        <v>95.875</v>
      </c>
    </row>
    <row r="32" spans="1:81" ht="15.75" customHeight="1" x14ac:dyDescent="0.2">
      <c r="A32" s="4" t="s">
        <v>9</v>
      </c>
      <c r="B32" s="29" t="s">
        <v>9</v>
      </c>
      <c r="C32" s="30"/>
      <c r="D32" s="43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2</v>
      </c>
      <c r="L32" s="44" t="s">
        <v>9</v>
      </c>
      <c r="M32" s="44">
        <v>457</v>
      </c>
      <c r="N32" s="33">
        <f t="shared" si="0"/>
        <v>96</v>
      </c>
      <c r="O32" s="33">
        <f t="shared" si="1"/>
        <v>75</v>
      </c>
      <c r="P32" s="33">
        <f t="shared" si="2"/>
        <v>85.5</v>
      </c>
      <c r="Q32" s="33">
        <f t="shared" si="3"/>
        <v>88.888888888888886</v>
      </c>
      <c r="R32" s="33">
        <f t="shared" si="4"/>
        <v>0</v>
      </c>
      <c r="S32" s="33">
        <f t="shared" si="5"/>
        <v>94</v>
      </c>
      <c r="T32" s="33">
        <f t="shared" si="6"/>
        <v>100</v>
      </c>
      <c r="U32" s="34">
        <f t="shared" si="7"/>
        <v>0</v>
      </c>
      <c r="V32" s="35">
        <f t="shared" si="15"/>
        <v>84.327777777777783</v>
      </c>
      <c r="W32" s="33">
        <v>18</v>
      </c>
      <c r="X32" s="33">
        <v>18</v>
      </c>
      <c r="Y32" s="36">
        <v>60</v>
      </c>
      <c r="Z32" s="37">
        <f t="shared" si="9"/>
        <v>96</v>
      </c>
      <c r="AA32" s="36">
        <v>30</v>
      </c>
      <c r="AB32" s="36">
        <v>45</v>
      </c>
      <c r="AC32" s="33">
        <v>1</v>
      </c>
      <c r="AD32" s="37">
        <f t="shared" si="10"/>
        <v>75</v>
      </c>
      <c r="AE32" s="36"/>
      <c r="AF32" s="36"/>
      <c r="AG32" s="36"/>
      <c r="AH32" s="37"/>
      <c r="AI32" s="38">
        <v>100</v>
      </c>
      <c r="AJ32" s="39">
        <v>100</v>
      </c>
      <c r="AK32" s="38">
        <v>100</v>
      </c>
      <c r="AL32" s="38">
        <v>100</v>
      </c>
      <c r="AM32" s="38">
        <v>0</v>
      </c>
      <c r="AN32" s="38">
        <v>100</v>
      </c>
      <c r="AO32" s="38">
        <v>100</v>
      </c>
      <c r="AP32" s="38">
        <v>100</v>
      </c>
      <c r="AQ32" s="38">
        <v>100</v>
      </c>
      <c r="AR32" s="38"/>
      <c r="AS32" s="38"/>
      <c r="AT32" s="37">
        <f t="shared" si="11"/>
        <v>88.888888888888886</v>
      </c>
      <c r="AU32" s="38">
        <v>0</v>
      </c>
      <c r="AV32" s="38">
        <v>0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/>
      <c r="BF32" s="38"/>
      <c r="BG32" s="37">
        <f t="shared" si="12"/>
        <v>0</v>
      </c>
      <c r="BH32" s="41">
        <v>90</v>
      </c>
      <c r="BI32" s="41">
        <v>90</v>
      </c>
      <c r="BJ32" s="41">
        <v>100</v>
      </c>
      <c r="BK32" s="41">
        <v>95</v>
      </c>
      <c r="BL32" s="41">
        <v>100</v>
      </c>
      <c r="BM32" s="41">
        <v>100</v>
      </c>
      <c r="BN32" s="41">
        <v>100</v>
      </c>
      <c r="BO32" s="41">
        <v>80</v>
      </c>
      <c r="BP32" s="41">
        <v>100</v>
      </c>
      <c r="BQ32" s="41">
        <v>85</v>
      </c>
      <c r="BR32" s="37">
        <f t="shared" si="13"/>
        <v>94</v>
      </c>
      <c r="BS32" s="42">
        <v>100</v>
      </c>
      <c r="BT32" s="42">
        <v>100</v>
      </c>
      <c r="BU32" s="42">
        <v>100</v>
      </c>
      <c r="BV32" s="38">
        <v>100</v>
      </c>
      <c r="BW32" s="38">
        <v>100</v>
      </c>
      <c r="BX32" s="38">
        <v>100</v>
      </c>
      <c r="BY32" s="38">
        <v>100</v>
      </c>
      <c r="BZ32" s="38">
        <v>100</v>
      </c>
      <c r="CA32" s="38"/>
      <c r="CB32" s="38"/>
      <c r="CC32" s="37">
        <f t="shared" si="14"/>
        <v>100</v>
      </c>
    </row>
    <row r="33" spans="1:81" ht="15.75" customHeight="1" x14ac:dyDescent="0.2">
      <c r="A33" s="4" t="s">
        <v>9</v>
      </c>
      <c r="B33" s="29" t="s">
        <v>9</v>
      </c>
      <c r="C33" s="30"/>
      <c r="D33" s="43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2</v>
      </c>
      <c r="L33" s="44" t="s">
        <v>9</v>
      </c>
      <c r="M33" s="44"/>
      <c r="N33" s="33">
        <f t="shared" si="0"/>
        <v>0</v>
      </c>
      <c r="O33" s="33">
        <f t="shared" si="1"/>
        <v>0</v>
      </c>
      <c r="P33" s="33">
        <f t="shared" si="2"/>
        <v>0</v>
      </c>
      <c r="Q33" s="33">
        <f t="shared" si="3"/>
        <v>0</v>
      </c>
      <c r="R33" s="33">
        <f t="shared" si="4"/>
        <v>0</v>
      </c>
      <c r="S33" s="33">
        <f t="shared" si="5"/>
        <v>0</v>
      </c>
      <c r="T33" s="33">
        <f t="shared" si="6"/>
        <v>0</v>
      </c>
      <c r="U33" s="34">
        <f t="shared" si="7"/>
        <v>0</v>
      </c>
      <c r="V33" s="35">
        <f t="shared" si="15"/>
        <v>0</v>
      </c>
      <c r="W33" s="33">
        <v>0</v>
      </c>
      <c r="X33" s="33">
        <v>0</v>
      </c>
      <c r="Y33" s="36">
        <v>0</v>
      </c>
      <c r="Z33" s="37">
        <f t="shared" si="9"/>
        <v>0</v>
      </c>
      <c r="AA33" s="36">
        <v>0</v>
      </c>
      <c r="AB33" s="36">
        <v>0</v>
      </c>
      <c r="AC33" s="33">
        <v>0</v>
      </c>
      <c r="AD33" s="37">
        <f t="shared" si="10"/>
        <v>0</v>
      </c>
      <c r="AE33" s="36"/>
      <c r="AF33" s="36"/>
      <c r="AG33" s="36"/>
      <c r="AH33" s="37"/>
      <c r="AI33" s="38">
        <v>0</v>
      </c>
      <c r="AJ33" s="39">
        <v>0</v>
      </c>
      <c r="AK33" s="38">
        <v>0</v>
      </c>
      <c r="AL33" s="38">
        <v>0</v>
      </c>
      <c r="AM33" s="38">
        <v>0</v>
      </c>
      <c r="AN33" s="38">
        <v>0</v>
      </c>
      <c r="AO33" s="38">
        <v>0</v>
      </c>
      <c r="AP33" s="38">
        <v>0</v>
      </c>
      <c r="AQ33" s="38">
        <v>0</v>
      </c>
      <c r="AR33" s="38"/>
      <c r="AS33" s="38"/>
      <c r="AT33" s="37">
        <f t="shared" si="11"/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/>
      <c r="BF33" s="38"/>
      <c r="BG33" s="37">
        <f t="shared" si="12"/>
        <v>0</v>
      </c>
      <c r="BH33" s="41">
        <v>0</v>
      </c>
      <c r="BI33" s="41">
        <v>0</v>
      </c>
      <c r="BJ33" s="41">
        <v>0</v>
      </c>
      <c r="BK33" s="41">
        <v>0</v>
      </c>
      <c r="BL33" s="41">
        <v>0</v>
      </c>
      <c r="BM33" s="41">
        <v>0</v>
      </c>
      <c r="BN33" s="41">
        <v>0</v>
      </c>
      <c r="BO33" s="41">
        <v>0</v>
      </c>
      <c r="BP33" s="41">
        <v>0</v>
      </c>
      <c r="BQ33" s="41">
        <v>0</v>
      </c>
      <c r="BR33" s="37">
        <f t="shared" si="13"/>
        <v>0</v>
      </c>
      <c r="BS33" s="42">
        <v>0</v>
      </c>
      <c r="BT33" s="42">
        <v>0</v>
      </c>
      <c r="BU33" s="42">
        <v>0</v>
      </c>
      <c r="BV33" s="38">
        <v>0</v>
      </c>
      <c r="BW33" s="38">
        <v>0</v>
      </c>
      <c r="BX33" s="38">
        <v>0</v>
      </c>
      <c r="BY33" s="38">
        <v>0</v>
      </c>
      <c r="BZ33" s="38">
        <v>0</v>
      </c>
      <c r="CA33" s="38"/>
      <c r="CB33" s="38"/>
      <c r="CC33" s="37">
        <f t="shared" si="14"/>
        <v>0</v>
      </c>
    </row>
    <row r="34" spans="1:81" ht="15.75" customHeight="1" x14ac:dyDescent="0.2">
      <c r="A34" s="4" t="s">
        <v>9</v>
      </c>
      <c r="B34" s="29" t="s">
        <v>9</v>
      </c>
      <c r="C34" s="30"/>
      <c r="D34" s="43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2</v>
      </c>
      <c r="L34" s="44" t="s">
        <v>9</v>
      </c>
      <c r="M34" s="44"/>
      <c r="N34" s="33">
        <f t="shared" si="0"/>
        <v>99</v>
      </c>
      <c r="O34" s="33">
        <f t="shared" si="1"/>
        <v>60</v>
      </c>
      <c r="P34" s="33">
        <f t="shared" si="2"/>
        <v>79.5</v>
      </c>
      <c r="Q34" s="33">
        <f t="shared" si="3"/>
        <v>87.777777777777771</v>
      </c>
      <c r="R34" s="33">
        <f t="shared" si="4"/>
        <v>50</v>
      </c>
      <c r="S34" s="33">
        <f t="shared" si="5"/>
        <v>68</v>
      </c>
      <c r="T34" s="33">
        <f t="shared" si="6"/>
        <v>87.5</v>
      </c>
      <c r="U34" s="34">
        <f t="shared" si="7"/>
        <v>0</v>
      </c>
      <c r="V34" s="35">
        <f t="shared" si="15"/>
        <v>77.780555555555566</v>
      </c>
      <c r="W34" s="33">
        <v>20</v>
      </c>
      <c r="X34" s="33">
        <v>19</v>
      </c>
      <c r="Y34" s="36">
        <v>60</v>
      </c>
      <c r="Z34" s="37">
        <f t="shared" si="9"/>
        <v>99</v>
      </c>
      <c r="AA34" s="36">
        <v>30</v>
      </c>
      <c r="AB34" s="36">
        <v>30</v>
      </c>
      <c r="AC34" s="33">
        <v>1</v>
      </c>
      <c r="AD34" s="37">
        <f t="shared" si="10"/>
        <v>60</v>
      </c>
      <c r="AE34" s="36"/>
      <c r="AF34" s="36"/>
      <c r="AG34" s="36"/>
      <c r="AH34" s="37"/>
      <c r="AI34" s="38">
        <v>100</v>
      </c>
      <c r="AJ34" s="39">
        <v>100</v>
      </c>
      <c r="AK34" s="38">
        <v>100</v>
      </c>
      <c r="AL34" s="38">
        <v>0</v>
      </c>
      <c r="AM34" s="38">
        <v>90</v>
      </c>
      <c r="AN34" s="38">
        <v>100</v>
      </c>
      <c r="AO34" s="38">
        <v>100</v>
      </c>
      <c r="AP34" s="38">
        <v>100</v>
      </c>
      <c r="AQ34" s="38">
        <v>100</v>
      </c>
      <c r="AR34" s="38"/>
      <c r="AS34" s="38"/>
      <c r="AT34" s="37">
        <f t="shared" si="11"/>
        <v>87.777777777777771</v>
      </c>
      <c r="AU34" s="38">
        <v>100</v>
      </c>
      <c r="AV34" s="38">
        <v>0</v>
      </c>
      <c r="AW34" s="38">
        <v>100</v>
      </c>
      <c r="AX34" s="38">
        <v>100</v>
      </c>
      <c r="AY34" s="38">
        <v>100</v>
      </c>
      <c r="AZ34" s="38">
        <v>0</v>
      </c>
      <c r="BA34" s="38">
        <v>100</v>
      </c>
      <c r="BB34" s="38">
        <v>0</v>
      </c>
      <c r="BC34" s="38">
        <v>0</v>
      </c>
      <c r="BD34" s="38">
        <v>0</v>
      </c>
      <c r="BE34" s="38"/>
      <c r="BF34" s="38"/>
      <c r="BG34" s="37">
        <f t="shared" si="12"/>
        <v>50</v>
      </c>
      <c r="BH34" s="41">
        <v>90</v>
      </c>
      <c r="BI34" s="41">
        <v>100</v>
      </c>
      <c r="BJ34" s="41">
        <v>100</v>
      </c>
      <c r="BK34" s="41">
        <v>100</v>
      </c>
      <c r="BL34" s="41">
        <v>100</v>
      </c>
      <c r="BM34" s="41">
        <v>70</v>
      </c>
      <c r="BN34" s="41">
        <v>75</v>
      </c>
      <c r="BO34" s="41">
        <v>0</v>
      </c>
      <c r="BP34" s="41">
        <v>45</v>
      </c>
      <c r="BQ34" s="41">
        <v>0</v>
      </c>
      <c r="BR34" s="37">
        <f t="shared" si="13"/>
        <v>68</v>
      </c>
      <c r="BS34" s="42">
        <v>100</v>
      </c>
      <c r="BT34" s="42">
        <v>100</v>
      </c>
      <c r="BU34" s="42">
        <v>100</v>
      </c>
      <c r="BV34" s="38">
        <v>100</v>
      </c>
      <c r="BW34" s="38">
        <v>100</v>
      </c>
      <c r="BX34" s="38">
        <v>100</v>
      </c>
      <c r="BY34" s="38">
        <v>0</v>
      </c>
      <c r="BZ34" s="38">
        <v>100</v>
      </c>
      <c r="CA34" s="38"/>
      <c r="CB34" s="38"/>
      <c r="CC34" s="37">
        <f t="shared" si="14"/>
        <v>87.5</v>
      </c>
    </row>
    <row r="35" spans="1:81" ht="15.75" customHeight="1" x14ac:dyDescent="0.2">
      <c r="A35" s="4" t="s">
        <v>9</v>
      </c>
      <c r="B35" s="29" t="s">
        <v>9</v>
      </c>
      <c r="C35" s="30"/>
      <c r="D35" s="43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2</v>
      </c>
      <c r="L35" s="44" t="s">
        <v>9</v>
      </c>
      <c r="M35" s="44">
        <v>232</v>
      </c>
      <c r="N35" s="33">
        <f t="shared" si="0"/>
        <v>66</v>
      </c>
      <c r="O35" s="33">
        <f t="shared" si="1"/>
        <v>30</v>
      </c>
      <c r="P35" s="33">
        <f t="shared" si="2"/>
        <v>73</v>
      </c>
      <c r="Q35" s="33">
        <f t="shared" si="3"/>
        <v>85.888888888888886</v>
      </c>
      <c r="R35" s="33">
        <f t="shared" si="4"/>
        <v>90</v>
      </c>
      <c r="S35" s="33">
        <f t="shared" si="5"/>
        <v>80</v>
      </c>
      <c r="T35" s="33">
        <f t="shared" si="6"/>
        <v>87.5</v>
      </c>
      <c r="U35" s="34">
        <f t="shared" si="7"/>
        <v>80</v>
      </c>
      <c r="V35" s="35">
        <f t="shared" si="15"/>
        <v>78.552777777777777</v>
      </c>
      <c r="W35" s="33">
        <v>16</v>
      </c>
      <c r="X35" s="33">
        <v>20</v>
      </c>
      <c r="Y35" s="36">
        <v>30</v>
      </c>
      <c r="Z35" s="37">
        <f t="shared" si="9"/>
        <v>66</v>
      </c>
      <c r="AA35" s="36">
        <v>30</v>
      </c>
      <c r="AB35" s="36">
        <v>0</v>
      </c>
      <c r="AC35" s="33">
        <v>0</v>
      </c>
      <c r="AD35" s="37">
        <f t="shared" si="10"/>
        <v>30</v>
      </c>
      <c r="AE35" s="36">
        <v>30</v>
      </c>
      <c r="AF35" s="36">
        <v>50</v>
      </c>
      <c r="AG35" s="36">
        <v>1</v>
      </c>
      <c r="AH35" s="37">
        <f>(AE35+AF35)*AG35</f>
        <v>80</v>
      </c>
      <c r="AI35" s="38">
        <v>100</v>
      </c>
      <c r="AJ35" s="39">
        <v>100</v>
      </c>
      <c r="AK35" s="38">
        <v>100</v>
      </c>
      <c r="AL35" s="38">
        <v>50</v>
      </c>
      <c r="AM35" s="38">
        <v>90</v>
      </c>
      <c r="AN35" s="38">
        <v>33</v>
      </c>
      <c r="AO35" s="38">
        <v>100</v>
      </c>
      <c r="AP35" s="38">
        <v>100</v>
      </c>
      <c r="AQ35" s="38">
        <v>100</v>
      </c>
      <c r="AR35" s="38"/>
      <c r="AS35" s="38"/>
      <c r="AT35" s="37">
        <f t="shared" si="11"/>
        <v>85.888888888888886</v>
      </c>
      <c r="AU35" s="38">
        <v>100</v>
      </c>
      <c r="AV35" s="38">
        <v>0</v>
      </c>
      <c r="AW35" s="38">
        <v>100</v>
      </c>
      <c r="AX35" s="38">
        <v>100</v>
      </c>
      <c r="AY35" s="38">
        <v>100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/>
      <c r="BF35" s="38"/>
      <c r="BG35" s="37">
        <f t="shared" si="12"/>
        <v>90</v>
      </c>
      <c r="BH35" s="41">
        <v>95</v>
      </c>
      <c r="BI35" s="41">
        <v>95</v>
      </c>
      <c r="BJ35" s="41">
        <v>0</v>
      </c>
      <c r="BK35" s="41">
        <v>85</v>
      </c>
      <c r="BL35" s="41">
        <v>90</v>
      </c>
      <c r="BM35" s="41">
        <v>90</v>
      </c>
      <c r="BN35" s="41">
        <v>100</v>
      </c>
      <c r="BO35" s="41">
        <v>100</v>
      </c>
      <c r="BP35" s="41">
        <v>50</v>
      </c>
      <c r="BQ35" s="41">
        <v>95</v>
      </c>
      <c r="BR35" s="37">
        <f t="shared" si="13"/>
        <v>80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0</v>
      </c>
      <c r="BY35" s="38">
        <v>100</v>
      </c>
      <c r="BZ35" s="38">
        <v>100</v>
      </c>
      <c r="CA35" s="38"/>
      <c r="CB35" s="38"/>
      <c r="CC35" s="37">
        <f t="shared" si="14"/>
        <v>87.5</v>
      </c>
    </row>
    <row r="36" spans="1:81" ht="15.75" customHeight="1" x14ac:dyDescent="0.2">
      <c r="A36" s="4" t="s">
        <v>9</v>
      </c>
      <c r="B36" s="29" t="s">
        <v>9</v>
      </c>
      <c r="C36" s="30"/>
      <c r="D36" s="43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1</v>
      </c>
      <c r="L36" s="44" t="s">
        <v>9</v>
      </c>
      <c r="M36" s="44">
        <v>68</v>
      </c>
      <c r="N36" s="33">
        <f t="shared" si="0"/>
        <v>66</v>
      </c>
      <c r="O36" s="33">
        <f t="shared" si="1"/>
        <v>85</v>
      </c>
      <c r="P36" s="33">
        <f t="shared" si="2"/>
        <v>75.5</v>
      </c>
      <c r="Q36" s="33">
        <f t="shared" si="3"/>
        <v>91.111111111111114</v>
      </c>
      <c r="R36" s="33">
        <f t="shared" si="4"/>
        <v>100</v>
      </c>
      <c r="S36" s="33">
        <f t="shared" si="5"/>
        <v>93.5</v>
      </c>
      <c r="T36" s="33">
        <f t="shared" si="6"/>
        <v>100</v>
      </c>
      <c r="U36" s="34">
        <f t="shared" si="7"/>
        <v>0</v>
      </c>
      <c r="V36" s="35">
        <f t="shared" si="15"/>
        <v>84.672222222222231</v>
      </c>
      <c r="W36" s="33">
        <v>16</v>
      </c>
      <c r="X36" s="33">
        <v>20</v>
      </c>
      <c r="Y36" s="36">
        <v>30</v>
      </c>
      <c r="Z36" s="37">
        <f t="shared" si="9"/>
        <v>66</v>
      </c>
      <c r="AA36" s="36">
        <v>30</v>
      </c>
      <c r="AB36" s="36">
        <v>55</v>
      </c>
      <c r="AC36" s="33">
        <v>1</v>
      </c>
      <c r="AD36" s="37">
        <f t="shared" si="10"/>
        <v>85</v>
      </c>
      <c r="AE36" s="36"/>
      <c r="AF36" s="36"/>
      <c r="AG36" s="36"/>
      <c r="AH36" s="37"/>
      <c r="AI36" s="38">
        <v>100</v>
      </c>
      <c r="AJ36" s="39">
        <v>100</v>
      </c>
      <c r="AK36" s="38">
        <v>100</v>
      </c>
      <c r="AL36" s="38">
        <v>50</v>
      </c>
      <c r="AM36" s="38">
        <v>90</v>
      </c>
      <c r="AN36" s="38">
        <v>80</v>
      </c>
      <c r="AO36" s="38">
        <v>100</v>
      </c>
      <c r="AP36" s="38">
        <v>100</v>
      </c>
      <c r="AQ36" s="38">
        <v>100</v>
      </c>
      <c r="AR36" s="38"/>
      <c r="AS36" s="38"/>
      <c r="AT36" s="37">
        <f t="shared" si="11"/>
        <v>91.111111111111114</v>
      </c>
      <c r="AU36" s="38">
        <v>100</v>
      </c>
      <c r="AV36" s="38">
        <v>100</v>
      </c>
      <c r="AW36" s="38">
        <v>100</v>
      </c>
      <c r="AX36" s="38">
        <v>100</v>
      </c>
      <c r="AY36" s="38">
        <v>100</v>
      </c>
      <c r="AZ36" s="38">
        <v>100</v>
      </c>
      <c r="BA36" s="38">
        <v>100</v>
      </c>
      <c r="BB36" s="38">
        <v>100</v>
      </c>
      <c r="BC36" s="38">
        <v>100</v>
      </c>
      <c r="BD36" s="38">
        <v>100</v>
      </c>
      <c r="BE36" s="38"/>
      <c r="BF36" s="38"/>
      <c r="BG36" s="37">
        <f t="shared" si="12"/>
        <v>100</v>
      </c>
      <c r="BH36" s="41">
        <v>90</v>
      </c>
      <c r="BI36" s="41">
        <v>90</v>
      </c>
      <c r="BJ36" s="41">
        <v>100</v>
      </c>
      <c r="BK36" s="41">
        <v>95</v>
      </c>
      <c r="BL36" s="41">
        <v>95</v>
      </c>
      <c r="BM36" s="41">
        <v>80</v>
      </c>
      <c r="BN36" s="41">
        <v>100</v>
      </c>
      <c r="BO36" s="41">
        <v>90</v>
      </c>
      <c r="BP36" s="41">
        <v>100</v>
      </c>
      <c r="BQ36" s="41">
        <v>95</v>
      </c>
      <c r="BR36" s="37">
        <f t="shared" si="13"/>
        <v>93.5</v>
      </c>
      <c r="BS36" s="42">
        <v>100</v>
      </c>
      <c r="BT36" s="42">
        <v>100</v>
      </c>
      <c r="BU36" s="42">
        <v>100</v>
      </c>
      <c r="BV36" s="38">
        <v>100</v>
      </c>
      <c r="BW36" s="38">
        <v>100</v>
      </c>
      <c r="BX36" s="38">
        <v>100</v>
      </c>
      <c r="BY36" s="38">
        <v>100</v>
      </c>
      <c r="BZ36" s="38">
        <v>100</v>
      </c>
      <c r="CA36" s="38"/>
      <c r="CB36" s="38"/>
      <c r="CC36" s="37">
        <f t="shared" si="14"/>
        <v>100</v>
      </c>
    </row>
    <row r="37" spans="1:81" ht="15.75" customHeight="1" x14ac:dyDescent="0.2">
      <c r="A37" s="4" t="s">
        <v>9</v>
      </c>
      <c r="B37" s="29" t="s">
        <v>9</v>
      </c>
      <c r="C37" s="30"/>
      <c r="D37" s="43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1</v>
      </c>
      <c r="L37" s="44" t="s">
        <v>9</v>
      </c>
      <c r="M37" s="44">
        <v>413</v>
      </c>
      <c r="N37" s="33">
        <f t="shared" si="0"/>
        <v>83</v>
      </c>
      <c r="O37" s="33">
        <f t="shared" si="1"/>
        <v>100</v>
      </c>
      <c r="P37" s="33">
        <f t="shared" si="2"/>
        <v>91.5</v>
      </c>
      <c r="Q37" s="33">
        <f t="shared" si="3"/>
        <v>70.777777777777771</v>
      </c>
      <c r="R37" s="33">
        <f t="shared" si="4"/>
        <v>70</v>
      </c>
      <c r="S37" s="33">
        <f t="shared" si="5"/>
        <v>94</v>
      </c>
      <c r="T37" s="33">
        <f t="shared" si="6"/>
        <v>62.5</v>
      </c>
      <c r="U37" s="34">
        <f t="shared" si="7"/>
        <v>0</v>
      </c>
      <c r="V37" s="35">
        <f t="shared" si="15"/>
        <v>85.330555555555549</v>
      </c>
      <c r="W37" s="33">
        <v>20</v>
      </c>
      <c r="X37" s="33">
        <v>18</v>
      </c>
      <c r="Y37" s="36">
        <v>45</v>
      </c>
      <c r="Z37" s="37">
        <f t="shared" si="9"/>
        <v>83</v>
      </c>
      <c r="AA37" s="36">
        <v>30</v>
      </c>
      <c r="AB37" s="36">
        <v>70</v>
      </c>
      <c r="AC37" s="33">
        <v>1</v>
      </c>
      <c r="AD37" s="37">
        <f t="shared" si="10"/>
        <v>100</v>
      </c>
      <c r="AE37" s="36"/>
      <c r="AF37" s="36"/>
      <c r="AG37" s="36"/>
      <c r="AH37" s="37"/>
      <c r="AI37" s="38">
        <v>50</v>
      </c>
      <c r="AJ37" s="39">
        <v>100</v>
      </c>
      <c r="AK37" s="38">
        <v>100</v>
      </c>
      <c r="AL37" s="38">
        <v>50</v>
      </c>
      <c r="AM37" s="38">
        <v>70</v>
      </c>
      <c r="AN37" s="38">
        <v>67</v>
      </c>
      <c r="AO37" s="38">
        <v>100</v>
      </c>
      <c r="AP37" s="38">
        <v>100</v>
      </c>
      <c r="AQ37" s="38">
        <v>0</v>
      </c>
      <c r="AR37" s="38"/>
      <c r="AS37" s="38"/>
      <c r="AT37" s="37">
        <f t="shared" si="11"/>
        <v>70.777777777777771</v>
      </c>
      <c r="AU37" s="38">
        <v>100</v>
      </c>
      <c r="AV37" s="38">
        <v>0</v>
      </c>
      <c r="AW37" s="38">
        <v>100</v>
      </c>
      <c r="AX37" s="38">
        <v>100</v>
      </c>
      <c r="AY37" s="38">
        <v>100</v>
      </c>
      <c r="AZ37" s="38">
        <v>0</v>
      </c>
      <c r="BA37" s="38">
        <v>100</v>
      </c>
      <c r="BB37" s="38">
        <v>0</v>
      </c>
      <c r="BC37" s="38">
        <v>100</v>
      </c>
      <c r="BD37" s="38">
        <v>100</v>
      </c>
      <c r="BE37" s="38"/>
      <c r="BF37" s="38"/>
      <c r="BG37" s="37">
        <f t="shared" si="12"/>
        <v>70</v>
      </c>
      <c r="BH37" s="41">
        <v>100</v>
      </c>
      <c r="BI37" s="41">
        <v>90</v>
      </c>
      <c r="BJ37" s="41">
        <v>100</v>
      </c>
      <c r="BK37" s="41">
        <v>85</v>
      </c>
      <c r="BL37" s="41">
        <v>100</v>
      </c>
      <c r="BM37" s="41">
        <v>100</v>
      </c>
      <c r="BN37" s="41">
        <v>70</v>
      </c>
      <c r="BO37" s="41">
        <v>100</v>
      </c>
      <c r="BP37" s="41">
        <v>100</v>
      </c>
      <c r="BQ37" s="41">
        <v>95</v>
      </c>
      <c r="BR37" s="37">
        <f t="shared" si="13"/>
        <v>94</v>
      </c>
      <c r="BS37" s="42">
        <v>100</v>
      </c>
      <c r="BT37" s="42">
        <v>100</v>
      </c>
      <c r="BU37" s="42">
        <v>100</v>
      </c>
      <c r="BV37" s="38">
        <v>100</v>
      </c>
      <c r="BW37" s="38">
        <v>0</v>
      </c>
      <c r="BX37" s="38">
        <v>0</v>
      </c>
      <c r="BY37" s="38">
        <v>0</v>
      </c>
      <c r="BZ37" s="38">
        <v>100</v>
      </c>
      <c r="CA37" s="38"/>
      <c r="CB37" s="38"/>
      <c r="CC37" s="37">
        <f t="shared" si="14"/>
        <v>62.5</v>
      </c>
    </row>
    <row r="38" spans="1:81" ht="15.75" customHeight="1" x14ac:dyDescent="0.2">
      <c r="A38" s="4" t="s">
        <v>9</v>
      </c>
      <c r="B38" s="29" t="s">
        <v>9</v>
      </c>
      <c r="C38" s="30"/>
      <c r="D38" s="43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2</v>
      </c>
      <c r="L38" s="44" t="s">
        <v>9</v>
      </c>
      <c r="M38" s="44"/>
      <c r="N38" s="33">
        <f t="shared" si="0"/>
        <v>80</v>
      </c>
      <c r="O38" s="33">
        <f t="shared" si="1"/>
        <v>0</v>
      </c>
      <c r="P38" s="33">
        <f t="shared" si="2"/>
        <v>40</v>
      </c>
      <c r="Q38" s="33">
        <f t="shared" si="3"/>
        <v>21.111111111111111</v>
      </c>
      <c r="R38" s="33">
        <f t="shared" si="4"/>
        <v>0</v>
      </c>
      <c r="S38" s="33">
        <f t="shared" si="5"/>
        <v>37</v>
      </c>
      <c r="T38" s="33">
        <f t="shared" si="6"/>
        <v>37.5</v>
      </c>
      <c r="U38" s="34">
        <f t="shared" si="7"/>
        <v>0</v>
      </c>
      <c r="V38" s="35">
        <f t="shared" si="15"/>
        <v>40</v>
      </c>
      <c r="W38" s="33">
        <v>20</v>
      </c>
      <c r="X38" s="33">
        <v>18</v>
      </c>
      <c r="Y38" s="36">
        <v>42</v>
      </c>
      <c r="Z38" s="37">
        <f t="shared" si="9"/>
        <v>80</v>
      </c>
      <c r="AA38" s="36">
        <v>0</v>
      </c>
      <c r="AB38" s="36">
        <v>0</v>
      </c>
      <c r="AC38" s="33">
        <v>0</v>
      </c>
      <c r="AD38" s="37">
        <f t="shared" si="10"/>
        <v>0</v>
      </c>
      <c r="AE38" s="36"/>
      <c r="AF38" s="36"/>
      <c r="AG38" s="36"/>
      <c r="AH38" s="37"/>
      <c r="AI38" s="38">
        <v>0</v>
      </c>
      <c r="AJ38" s="39">
        <v>0</v>
      </c>
      <c r="AK38" s="38">
        <v>0</v>
      </c>
      <c r="AL38" s="38">
        <v>50</v>
      </c>
      <c r="AM38" s="38">
        <v>80</v>
      </c>
      <c r="AN38" s="38">
        <v>60</v>
      </c>
      <c r="AO38" s="38">
        <v>0</v>
      </c>
      <c r="AP38" s="38">
        <v>0</v>
      </c>
      <c r="AQ38" s="38">
        <v>0</v>
      </c>
      <c r="AR38" s="38"/>
      <c r="AS38" s="38"/>
      <c r="AT38" s="37">
        <f t="shared" si="11"/>
        <v>21.111111111111111</v>
      </c>
      <c r="AU38" s="38">
        <v>0</v>
      </c>
      <c r="AV38" s="38">
        <v>0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/>
      <c r="BF38" s="38"/>
      <c r="BG38" s="37">
        <f t="shared" si="12"/>
        <v>0</v>
      </c>
      <c r="BH38" s="41">
        <v>0</v>
      </c>
      <c r="BI38" s="41">
        <v>90</v>
      </c>
      <c r="BJ38" s="41">
        <v>80</v>
      </c>
      <c r="BK38" s="41">
        <v>100</v>
      </c>
      <c r="BL38" s="41">
        <v>100</v>
      </c>
      <c r="BM38" s="41">
        <v>0</v>
      </c>
      <c r="BN38" s="41">
        <v>0</v>
      </c>
      <c r="BO38" s="41">
        <v>0</v>
      </c>
      <c r="BP38" s="41">
        <v>0</v>
      </c>
      <c r="BQ38" s="41">
        <v>0</v>
      </c>
      <c r="BR38" s="37">
        <f t="shared" si="13"/>
        <v>37</v>
      </c>
      <c r="BS38" s="42">
        <v>100</v>
      </c>
      <c r="BT38" s="42">
        <v>100</v>
      </c>
      <c r="BU38" s="42">
        <v>100</v>
      </c>
      <c r="BV38" s="38">
        <v>0</v>
      </c>
      <c r="BW38" s="38">
        <v>0</v>
      </c>
      <c r="BX38" s="38">
        <v>0</v>
      </c>
      <c r="BY38" s="38">
        <v>0</v>
      </c>
      <c r="BZ38" s="38">
        <v>0</v>
      </c>
      <c r="CA38" s="38"/>
      <c r="CB38" s="38"/>
      <c r="CC38" s="37">
        <f t="shared" si="14"/>
        <v>37.5</v>
      </c>
    </row>
    <row r="39" spans="1:81" ht="15.75" customHeight="1" x14ac:dyDescent="0.2">
      <c r="A39" s="4" t="s">
        <v>9</v>
      </c>
      <c r="B39" s="29" t="s">
        <v>9</v>
      </c>
      <c r="C39" s="30"/>
      <c r="D39" s="43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4">
        <v>2</v>
      </c>
      <c r="L39" s="44" t="s">
        <v>9</v>
      </c>
      <c r="M39" s="44">
        <v>502</v>
      </c>
      <c r="N39" s="33">
        <f t="shared" si="0"/>
        <v>8</v>
      </c>
      <c r="O39" s="33">
        <f t="shared" si="1"/>
        <v>0</v>
      </c>
      <c r="P39" s="33">
        <f t="shared" si="2"/>
        <v>4</v>
      </c>
      <c r="Q39" s="33">
        <f t="shared" si="3"/>
        <v>0</v>
      </c>
      <c r="R39" s="33">
        <f t="shared" si="4"/>
        <v>20</v>
      </c>
      <c r="S39" s="33">
        <f t="shared" si="5"/>
        <v>0</v>
      </c>
      <c r="T39" s="33">
        <f t="shared" si="6"/>
        <v>0</v>
      </c>
      <c r="U39" s="34">
        <f t="shared" si="7"/>
        <v>0</v>
      </c>
      <c r="V39" s="35">
        <f t="shared" si="15"/>
        <v>4</v>
      </c>
      <c r="W39" s="33">
        <v>8</v>
      </c>
      <c r="X39" s="33">
        <v>0</v>
      </c>
      <c r="Y39" s="36">
        <v>0</v>
      </c>
      <c r="Z39" s="37">
        <f t="shared" si="9"/>
        <v>8</v>
      </c>
      <c r="AA39" s="36">
        <v>0</v>
      </c>
      <c r="AB39" s="36">
        <v>0</v>
      </c>
      <c r="AC39" s="33">
        <v>0</v>
      </c>
      <c r="AD39" s="37">
        <f t="shared" si="10"/>
        <v>0</v>
      </c>
      <c r="AE39" s="36"/>
      <c r="AF39" s="36"/>
      <c r="AG39" s="36"/>
      <c r="AH39" s="37"/>
      <c r="AI39" s="38">
        <v>0</v>
      </c>
      <c r="AJ39" s="39">
        <v>0</v>
      </c>
      <c r="AK39" s="38">
        <v>0</v>
      </c>
      <c r="AL39" s="38">
        <v>0</v>
      </c>
      <c r="AM39" s="38">
        <v>0</v>
      </c>
      <c r="AN39" s="38">
        <v>0</v>
      </c>
      <c r="AO39" s="38">
        <v>0</v>
      </c>
      <c r="AP39" s="38">
        <v>0</v>
      </c>
      <c r="AQ39" s="38">
        <v>0</v>
      </c>
      <c r="AR39" s="38"/>
      <c r="AS39" s="38"/>
      <c r="AT39" s="37">
        <f t="shared" si="11"/>
        <v>0</v>
      </c>
      <c r="AU39" s="38">
        <v>100</v>
      </c>
      <c r="AV39" s="38">
        <v>0</v>
      </c>
      <c r="AW39" s="38">
        <v>100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/>
      <c r="BF39" s="38"/>
      <c r="BG39" s="37">
        <f t="shared" si="12"/>
        <v>20</v>
      </c>
      <c r="BH39" s="41">
        <v>0</v>
      </c>
      <c r="BI39" s="41">
        <v>0</v>
      </c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56">
        <v>0</v>
      </c>
      <c r="BQ39" s="41">
        <v>0</v>
      </c>
      <c r="BR39" s="37">
        <f t="shared" si="13"/>
        <v>0</v>
      </c>
      <c r="BS39" s="42">
        <v>0</v>
      </c>
      <c r="BT39" s="42">
        <v>0</v>
      </c>
      <c r="BU39" s="42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0</v>
      </c>
      <c r="CA39" s="38"/>
      <c r="CB39" s="38"/>
      <c r="CC39" s="37">
        <f t="shared" si="14"/>
        <v>0</v>
      </c>
    </row>
    <row r="40" spans="1:81" ht="15.75" customHeight="1" x14ac:dyDescent="0.2">
      <c r="A40" s="4" t="s">
        <v>9</v>
      </c>
      <c r="B40" s="29" t="s">
        <v>9</v>
      </c>
      <c r="C40" s="30"/>
      <c r="D40" s="43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4">
        <v>2</v>
      </c>
      <c r="L40" s="44" t="s">
        <v>9</v>
      </c>
      <c r="M40" s="44">
        <v>244</v>
      </c>
      <c r="N40" s="33">
        <f t="shared" si="0"/>
        <v>98</v>
      </c>
      <c r="O40" s="33">
        <f t="shared" si="1"/>
        <v>95</v>
      </c>
      <c r="P40" s="33">
        <f t="shared" si="2"/>
        <v>96.5</v>
      </c>
      <c r="Q40" s="33">
        <f t="shared" si="3"/>
        <v>98.888888888888886</v>
      </c>
      <c r="R40" s="33">
        <f t="shared" si="4"/>
        <v>100</v>
      </c>
      <c r="S40" s="33">
        <f t="shared" si="5"/>
        <v>87.5</v>
      </c>
      <c r="T40" s="33">
        <f t="shared" si="6"/>
        <v>100</v>
      </c>
      <c r="U40" s="34">
        <f t="shared" si="7"/>
        <v>0</v>
      </c>
      <c r="V40" s="35">
        <f t="shared" si="15"/>
        <v>95.527777777777771</v>
      </c>
      <c r="W40" s="33">
        <v>20</v>
      </c>
      <c r="X40" s="33">
        <v>18</v>
      </c>
      <c r="Y40" s="36">
        <v>60</v>
      </c>
      <c r="Z40" s="37">
        <f t="shared" si="9"/>
        <v>98</v>
      </c>
      <c r="AA40" s="36">
        <v>30</v>
      </c>
      <c r="AB40" s="36">
        <v>65</v>
      </c>
      <c r="AC40" s="33">
        <v>1</v>
      </c>
      <c r="AD40" s="37">
        <f t="shared" si="10"/>
        <v>95</v>
      </c>
      <c r="AE40" s="36"/>
      <c r="AF40" s="36"/>
      <c r="AG40" s="36"/>
      <c r="AH40" s="37"/>
      <c r="AI40" s="38">
        <v>100</v>
      </c>
      <c r="AJ40" s="39">
        <v>100</v>
      </c>
      <c r="AK40" s="38">
        <v>100</v>
      </c>
      <c r="AL40" s="38">
        <v>100</v>
      </c>
      <c r="AM40" s="38">
        <v>90</v>
      </c>
      <c r="AN40" s="38">
        <v>100</v>
      </c>
      <c r="AO40" s="38">
        <v>100</v>
      </c>
      <c r="AP40" s="38">
        <v>100</v>
      </c>
      <c r="AQ40" s="38">
        <v>100</v>
      </c>
      <c r="AR40" s="38"/>
      <c r="AS40" s="38"/>
      <c r="AT40" s="37">
        <f t="shared" si="11"/>
        <v>98.888888888888886</v>
      </c>
      <c r="AU40" s="38">
        <v>100</v>
      </c>
      <c r="AV40" s="38">
        <v>100</v>
      </c>
      <c r="AW40" s="38">
        <v>100</v>
      </c>
      <c r="AX40" s="38">
        <v>100</v>
      </c>
      <c r="AY40" s="38">
        <v>100</v>
      </c>
      <c r="AZ40" s="38">
        <v>100</v>
      </c>
      <c r="BA40" s="38">
        <v>100</v>
      </c>
      <c r="BB40" s="38">
        <v>100</v>
      </c>
      <c r="BC40" s="38">
        <v>100</v>
      </c>
      <c r="BD40" s="38">
        <v>100</v>
      </c>
      <c r="BE40" s="38"/>
      <c r="BF40" s="38"/>
      <c r="BG40" s="37">
        <f t="shared" si="12"/>
        <v>100</v>
      </c>
      <c r="BH40" s="41">
        <v>100</v>
      </c>
      <c r="BI40" s="41">
        <v>100</v>
      </c>
      <c r="BJ40" s="41">
        <v>100</v>
      </c>
      <c r="BK40" s="41">
        <v>100</v>
      </c>
      <c r="BL40" s="41">
        <v>95</v>
      </c>
      <c r="BM40" s="41">
        <v>100</v>
      </c>
      <c r="BN40" s="41">
        <v>100</v>
      </c>
      <c r="BO40" s="41">
        <v>80</v>
      </c>
      <c r="BP40" s="41">
        <v>100</v>
      </c>
      <c r="BQ40" s="41">
        <v>0</v>
      </c>
      <c r="BR40" s="37">
        <f t="shared" si="13"/>
        <v>87.5</v>
      </c>
      <c r="BS40" s="42">
        <v>100</v>
      </c>
      <c r="BT40" s="42">
        <v>100</v>
      </c>
      <c r="BU40" s="42">
        <v>100</v>
      </c>
      <c r="BV40" s="38">
        <v>100</v>
      </c>
      <c r="BW40" s="38">
        <v>100</v>
      </c>
      <c r="BX40" s="38">
        <v>100</v>
      </c>
      <c r="BY40" s="38">
        <v>100</v>
      </c>
      <c r="BZ40" s="38">
        <v>100</v>
      </c>
      <c r="CA40" s="38"/>
      <c r="CB40" s="38"/>
      <c r="CC40" s="37">
        <f t="shared" si="14"/>
        <v>100</v>
      </c>
    </row>
    <row r="41" spans="1:81" ht="15.75" customHeight="1" x14ac:dyDescent="0.2">
      <c r="A41" s="4" t="s">
        <v>9</v>
      </c>
      <c r="B41" s="29" t="s">
        <v>9</v>
      </c>
      <c r="C41" s="30"/>
      <c r="D41" s="43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4">
        <v>1</v>
      </c>
      <c r="L41" s="44" t="s">
        <v>9</v>
      </c>
      <c r="M41" s="44">
        <v>426</v>
      </c>
      <c r="N41" s="33">
        <f t="shared" si="0"/>
        <v>40</v>
      </c>
      <c r="O41" s="33">
        <f t="shared" si="1"/>
        <v>100</v>
      </c>
      <c r="P41" s="33">
        <f t="shared" si="2"/>
        <v>70</v>
      </c>
      <c r="Q41" s="33">
        <f t="shared" si="3"/>
        <v>98.111111111111114</v>
      </c>
      <c r="R41" s="33">
        <f t="shared" si="4"/>
        <v>90</v>
      </c>
      <c r="S41" s="33">
        <f t="shared" si="5"/>
        <v>63.5</v>
      </c>
      <c r="T41" s="33">
        <f t="shared" si="6"/>
        <v>87.5</v>
      </c>
      <c r="U41" s="34">
        <f t="shared" si="7"/>
        <v>0</v>
      </c>
      <c r="V41" s="35">
        <f t="shared" si="15"/>
        <v>76.197222222222223</v>
      </c>
      <c r="W41" s="33">
        <v>20</v>
      </c>
      <c r="X41" s="33">
        <v>20</v>
      </c>
      <c r="Y41" s="36">
        <v>0</v>
      </c>
      <c r="Z41" s="37">
        <f t="shared" si="9"/>
        <v>40</v>
      </c>
      <c r="AA41" s="36">
        <v>30</v>
      </c>
      <c r="AB41" s="36">
        <v>70</v>
      </c>
      <c r="AC41" s="33">
        <v>1</v>
      </c>
      <c r="AD41" s="37">
        <f t="shared" si="10"/>
        <v>100</v>
      </c>
      <c r="AE41" s="36"/>
      <c r="AF41" s="36"/>
      <c r="AG41" s="36"/>
      <c r="AH41" s="37"/>
      <c r="AI41" s="38">
        <v>100</v>
      </c>
      <c r="AJ41" s="39">
        <v>100</v>
      </c>
      <c r="AK41" s="38">
        <v>100</v>
      </c>
      <c r="AL41" s="38">
        <v>100</v>
      </c>
      <c r="AM41" s="38">
        <v>100</v>
      </c>
      <c r="AN41" s="38">
        <v>83</v>
      </c>
      <c r="AO41" s="38">
        <v>100</v>
      </c>
      <c r="AP41" s="38">
        <v>100</v>
      </c>
      <c r="AQ41" s="38">
        <v>100</v>
      </c>
      <c r="AR41" s="38"/>
      <c r="AS41" s="38"/>
      <c r="AT41" s="37">
        <f t="shared" si="11"/>
        <v>98.111111111111114</v>
      </c>
      <c r="AU41" s="38">
        <v>100</v>
      </c>
      <c r="AV41" s="38">
        <v>100</v>
      </c>
      <c r="AW41" s="38">
        <v>100</v>
      </c>
      <c r="AX41" s="38">
        <v>100</v>
      </c>
      <c r="AY41" s="38">
        <v>100</v>
      </c>
      <c r="AZ41" s="38">
        <v>100</v>
      </c>
      <c r="BA41" s="38">
        <v>100</v>
      </c>
      <c r="BB41" s="38">
        <v>100</v>
      </c>
      <c r="BC41" s="38">
        <v>0</v>
      </c>
      <c r="BD41" s="38">
        <v>100</v>
      </c>
      <c r="BE41" s="38"/>
      <c r="BF41" s="38"/>
      <c r="BG41" s="37">
        <f t="shared" si="12"/>
        <v>90</v>
      </c>
      <c r="BH41" s="41">
        <v>90</v>
      </c>
      <c r="BI41" s="41">
        <v>85</v>
      </c>
      <c r="BJ41" s="41">
        <v>100</v>
      </c>
      <c r="BK41" s="41">
        <v>100</v>
      </c>
      <c r="BL41" s="41">
        <v>100</v>
      </c>
      <c r="BM41" s="41">
        <v>0</v>
      </c>
      <c r="BN41" s="41">
        <v>0</v>
      </c>
      <c r="BO41" s="41">
        <v>60</v>
      </c>
      <c r="BP41" s="41">
        <v>100</v>
      </c>
      <c r="BQ41" s="41">
        <v>0</v>
      </c>
      <c r="BR41" s="37">
        <f t="shared" si="13"/>
        <v>63.5</v>
      </c>
      <c r="BS41" s="42">
        <v>100</v>
      </c>
      <c r="BT41" s="42">
        <v>100</v>
      </c>
      <c r="BU41" s="42">
        <v>100</v>
      </c>
      <c r="BV41" s="38">
        <v>100</v>
      </c>
      <c r="BW41" s="38">
        <v>100</v>
      </c>
      <c r="BX41" s="38">
        <v>100</v>
      </c>
      <c r="BY41" s="38">
        <v>0</v>
      </c>
      <c r="BZ41" s="38">
        <v>100</v>
      </c>
      <c r="CA41" s="38"/>
      <c r="CB41" s="38"/>
      <c r="CC41" s="37">
        <f t="shared" si="14"/>
        <v>87.5</v>
      </c>
    </row>
    <row r="42" spans="1:81" ht="15.75" customHeight="1" x14ac:dyDescent="0.2">
      <c r="A42" s="4" t="s">
        <v>9</v>
      </c>
      <c r="B42" s="29" t="s">
        <v>9</v>
      </c>
      <c r="C42" s="30"/>
      <c r="D42" s="43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4">
        <v>2</v>
      </c>
      <c r="L42" s="44" t="s">
        <v>9</v>
      </c>
      <c r="M42" s="44"/>
      <c r="N42" s="33">
        <f t="shared" si="0"/>
        <v>96</v>
      </c>
      <c r="O42" s="33">
        <f t="shared" si="1"/>
        <v>50</v>
      </c>
      <c r="P42" s="33">
        <f t="shared" si="2"/>
        <v>98</v>
      </c>
      <c r="Q42" s="33">
        <f t="shared" si="3"/>
        <v>39.666666666666664</v>
      </c>
      <c r="R42" s="33">
        <f t="shared" si="4"/>
        <v>10</v>
      </c>
      <c r="S42" s="33">
        <f t="shared" si="5"/>
        <v>27</v>
      </c>
      <c r="T42" s="33">
        <f t="shared" si="6"/>
        <v>50</v>
      </c>
      <c r="U42" s="34">
        <f t="shared" si="7"/>
        <v>100</v>
      </c>
      <c r="V42" s="35">
        <f t="shared" si="15"/>
        <v>65.333333333333343</v>
      </c>
      <c r="W42" s="33">
        <v>20</v>
      </c>
      <c r="X42" s="33">
        <v>16</v>
      </c>
      <c r="Y42" s="36">
        <v>60</v>
      </c>
      <c r="Z42" s="37">
        <f t="shared" si="9"/>
        <v>96</v>
      </c>
      <c r="AA42" s="36">
        <v>30</v>
      </c>
      <c r="AB42" s="36">
        <v>20</v>
      </c>
      <c r="AC42" s="33">
        <v>1</v>
      </c>
      <c r="AD42" s="37">
        <f t="shared" si="10"/>
        <v>50</v>
      </c>
      <c r="AE42" s="36"/>
      <c r="AF42" s="36"/>
      <c r="AG42" s="36"/>
      <c r="AH42" s="37">
        <v>100</v>
      </c>
      <c r="AI42" s="38">
        <v>0</v>
      </c>
      <c r="AJ42" s="39">
        <v>100</v>
      </c>
      <c r="AK42" s="38">
        <v>0</v>
      </c>
      <c r="AL42" s="38">
        <v>67</v>
      </c>
      <c r="AM42" s="38">
        <v>90</v>
      </c>
      <c r="AN42" s="38">
        <v>50</v>
      </c>
      <c r="AO42" s="38">
        <v>0</v>
      </c>
      <c r="AP42" s="38">
        <v>50</v>
      </c>
      <c r="AQ42" s="38">
        <v>0</v>
      </c>
      <c r="AR42" s="38"/>
      <c r="AS42" s="38"/>
      <c r="AT42" s="37">
        <f t="shared" si="11"/>
        <v>39.666666666666664</v>
      </c>
      <c r="AU42" s="38">
        <v>100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/>
      <c r="BF42" s="38"/>
      <c r="BG42" s="37">
        <f t="shared" si="12"/>
        <v>10</v>
      </c>
      <c r="BH42" s="41">
        <v>100</v>
      </c>
      <c r="BI42" s="41">
        <v>70</v>
      </c>
      <c r="BJ42" s="41">
        <v>0</v>
      </c>
      <c r="BK42" s="41">
        <v>0</v>
      </c>
      <c r="BL42" s="41">
        <v>100</v>
      </c>
      <c r="BM42" s="41">
        <v>0</v>
      </c>
      <c r="BN42" s="41">
        <v>0</v>
      </c>
      <c r="BO42" s="41">
        <v>0</v>
      </c>
      <c r="BP42" s="41">
        <v>0</v>
      </c>
      <c r="BQ42" s="41">
        <v>0</v>
      </c>
      <c r="BR42" s="37">
        <f t="shared" si="13"/>
        <v>27</v>
      </c>
      <c r="BS42" s="42">
        <v>100</v>
      </c>
      <c r="BT42" s="42">
        <v>100</v>
      </c>
      <c r="BU42" s="42">
        <v>100</v>
      </c>
      <c r="BV42" s="38">
        <v>0</v>
      </c>
      <c r="BW42" s="38">
        <v>0</v>
      </c>
      <c r="BX42" s="38">
        <v>0</v>
      </c>
      <c r="BY42" s="38">
        <v>0</v>
      </c>
      <c r="BZ42" s="38">
        <v>100</v>
      </c>
      <c r="CA42" s="38"/>
      <c r="CB42" s="38"/>
      <c r="CC42" s="37">
        <f t="shared" si="14"/>
        <v>50</v>
      </c>
    </row>
    <row r="43" spans="1:81" ht="15.75" customHeight="1" x14ac:dyDescent="0.2">
      <c r="A43" s="4" t="s">
        <v>9</v>
      </c>
      <c r="B43" s="29" t="s">
        <v>9</v>
      </c>
      <c r="C43" s="30"/>
      <c r="D43" s="43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4">
        <v>2</v>
      </c>
      <c r="L43" s="44" t="s">
        <v>9</v>
      </c>
      <c r="M43" s="44">
        <v>297</v>
      </c>
      <c r="N43" s="33">
        <f t="shared" si="0"/>
        <v>96</v>
      </c>
      <c r="O43" s="33">
        <f t="shared" si="1"/>
        <v>100</v>
      </c>
      <c r="P43" s="33">
        <f t="shared" si="2"/>
        <v>98</v>
      </c>
      <c r="Q43" s="33">
        <f t="shared" si="3"/>
        <v>70.333333333333329</v>
      </c>
      <c r="R43" s="33">
        <f t="shared" si="4"/>
        <v>80</v>
      </c>
      <c r="S43" s="33">
        <f t="shared" si="5"/>
        <v>67.5</v>
      </c>
      <c r="T43" s="33">
        <f t="shared" si="6"/>
        <v>87.5</v>
      </c>
      <c r="U43" s="34">
        <f t="shared" si="7"/>
        <v>0</v>
      </c>
      <c r="V43" s="35">
        <f t="shared" si="15"/>
        <v>84.941666666666663</v>
      </c>
      <c r="W43" s="33">
        <v>20</v>
      </c>
      <c r="X43" s="33">
        <v>16</v>
      </c>
      <c r="Y43" s="36">
        <v>60</v>
      </c>
      <c r="Z43" s="37">
        <f t="shared" si="9"/>
        <v>96</v>
      </c>
      <c r="AA43" s="36">
        <v>30</v>
      </c>
      <c r="AB43" s="36">
        <v>70</v>
      </c>
      <c r="AC43" s="33">
        <v>1</v>
      </c>
      <c r="AD43" s="37">
        <f t="shared" si="10"/>
        <v>100</v>
      </c>
      <c r="AE43" s="36"/>
      <c r="AF43" s="36"/>
      <c r="AG43" s="36"/>
      <c r="AH43" s="37"/>
      <c r="AI43" s="38">
        <v>100</v>
      </c>
      <c r="AJ43" s="39">
        <v>100</v>
      </c>
      <c r="AK43" s="38">
        <v>0</v>
      </c>
      <c r="AL43" s="38">
        <v>0</v>
      </c>
      <c r="AM43" s="38">
        <v>100</v>
      </c>
      <c r="AN43" s="38">
        <v>33</v>
      </c>
      <c r="AO43" s="38">
        <v>100</v>
      </c>
      <c r="AP43" s="38">
        <v>100</v>
      </c>
      <c r="AQ43" s="38">
        <v>100</v>
      </c>
      <c r="AR43" s="38"/>
      <c r="AS43" s="38"/>
      <c r="AT43" s="37">
        <f t="shared" si="11"/>
        <v>70.333333333333329</v>
      </c>
      <c r="AU43" s="38">
        <v>100</v>
      </c>
      <c r="AV43" s="38">
        <v>0</v>
      </c>
      <c r="AW43" s="38">
        <v>100</v>
      </c>
      <c r="AX43" s="38">
        <v>0</v>
      </c>
      <c r="AY43" s="38">
        <v>100</v>
      </c>
      <c r="AZ43" s="38">
        <v>100</v>
      </c>
      <c r="BA43" s="38">
        <v>100</v>
      </c>
      <c r="BB43" s="38">
        <v>100</v>
      </c>
      <c r="BC43" s="38">
        <v>100</v>
      </c>
      <c r="BD43" s="38">
        <v>100</v>
      </c>
      <c r="BE43" s="38"/>
      <c r="BF43" s="38"/>
      <c r="BG43" s="37">
        <f t="shared" si="12"/>
        <v>80</v>
      </c>
      <c r="BH43" s="41">
        <v>100</v>
      </c>
      <c r="BI43" s="41">
        <v>85</v>
      </c>
      <c r="BJ43" s="41">
        <v>100</v>
      </c>
      <c r="BK43" s="41">
        <v>100</v>
      </c>
      <c r="BL43" s="41">
        <v>90</v>
      </c>
      <c r="BM43" s="41">
        <v>30</v>
      </c>
      <c r="BN43" s="41">
        <v>95</v>
      </c>
      <c r="BO43" s="41">
        <v>20</v>
      </c>
      <c r="BP43" s="41">
        <v>55</v>
      </c>
      <c r="BQ43" s="41">
        <v>0</v>
      </c>
      <c r="BR43" s="37">
        <f t="shared" si="13"/>
        <v>67.5</v>
      </c>
      <c r="BS43" s="42">
        <v>100</v>
      </c>
      <c r="BT43" s="42">
        <v>100</v>
      </c>
      <c r="BU43" s="42">
        <v>100</v>
      </c>
      <c r="BV43" s="38">
        <v>100</v>
      </c>
      <c r="BW43" s="38">
        <v>100</v>
      </c>
      <c r="BX43" s="38">
        <v>100</v>
      </c>
      <c r="BY43" s="38">
        <v>0</v>
      </c>
      <c r="BZ43" s="38">
        <v>100</v>
      </c>
      <c r="CA43" s="38"/>
      <c r="CB43" s="38"/>
      <c r="CC43" s="37">
        <f t="shared" si="14"/>
        <v>87.5</v>
      </c>
    </row>
    <row r="44" spans="1:81" ht="15.75" customHeight="1" x14ac:dyDescent="0.2">
      <c r="A44" s="4" t="s">
        <v>9</v>
      </c>
      <c r="B44" s="29" t="s">
        <v>9</v>
      </c>
      <c r="C44" s="30"/>
      <c r="D44" s="43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4">
        <v>2</v>
      </c>
      <c r="L44" s="44" t="s">
        <v>9</v>
      </c>
      <c r="M44" s="44">
        <v>446</v>
      </c>
      <c r="N44" s="33">
        <f t="shared" si="0"/>
        <v>98</v>
      </c>
      <c r="O44" s="33">
        <f t="shared" si="1"/>
        <v>40</v>
      </c>
      <c r="P44" s="33">
        <f t="shared" si="2"/>
        <v>69</v>
      </c>
      <c r="Q44" s="33">
        <f t="shared" si="3"/>
        <v>97</v>
      </c>
      <c r="R44" s="33">
        <f t="shared" si="4"/>
        <v>70</v>
      </c>
      <c r="S44" s="33">
        <f t="shared" si="5"/>
        <v>52</v>
      </c>
      <c r="T44" s="33">
        <f t="shared" si="6"/>
        <v>87.5</v>
      </c>
      <c r="U44" s="34">
        <f t="shared" si="7"/>
        <v>0</v>
      </c>
      <c r="V44" s="35">
        <f t="shared" si="15"/>
        <v>72.175000000000011</v>
      </c>
      <c r="W44" s="33">
        <v>18</v>
      </c>
      <c r="X44" s="33">
        <v>20</v>
      </c>
      <c r="Y44" s="36">
        <v>60</v>
      </c>
      <c r="Z44" s="37">
        <f t="shared" si="9"/>
        <v>98</v>
      </c>
      <c r="AA44" s="36">
        <v>30</v>
      </c>
      <c r="AB44" s="36">
        <v>10</v>
      </c>
      <c r="AC44" s="33">
        <v>1</v>
      </c>
      <c r="AD44" s="37">
        <f t="shared" si="10"/>
        <v>40</v>
      </c>
      <c r="AE44" s="36"/>
      <c r="AF44" s="36"/>
      <c r="AG44" s="36"/>
      <c r="AH44" s="37"/>
      <c r="AI44" s="38">
        <v>100</v>
      </c>
      <c r="AJ44" s="39">
        <v>100</v>
      </c>
      <c r="AK44" s="38">
        <v>100</v>
      </c>
      <c r="AL44" s="38">
        <v>100</v>
      </c>
      <c r="AM44" s="38">
        <v>90</v>
      </c>
      <c r="AN44" s="38">
        <v>83</v>
      </c>
      <c r="AO44" s="38">
        <v>100</v>
      </c>
      <c r="AP44" s="38">
        <v>100</v>
      </c>
      <c r="AQ44" s="38">
        <v>100</v>
      </c>
      <c r="AR44" s="38"/>
      <c r="AS44" s="38"/>
      <c r="AT44" s="37">
        <f t="shared" si="11"/>
        <v>97</v>
      </c>
      <c r="AU44" s="38">
        <v>100</v>
      </c>
      <c r="AV44" s="38">
        <v>100</v>
      </c>
      <c r="AW44" s="38">
        <v>100</v>
      </c>
      <c r="AX44" s="38">
        <v>100</v>
      </c>
      <c r="AY44" s="38">
        <v>0</v>
      </c>
      <c r="AZ44" s="38">
        <v>100</v>
      </c>
      <c r="BA44" s="38">
        <v>0</v>
      </c>
      <c r="BB44" s="38">
        <v>100</v>
      </c>
      <c r="BC44" s="38">
        <v>100</v>
      </c>
      <c r="BD44" s="38">
        <v>0</v>
      </c>
      <c r="BE44" s="38"/>
      <c r="BF44" s="38"/>
      <c r="BG44" s="37">
        <f t="shared" si="12"/>
        <v>70</v>
      </c>
      <c r="BH44" s="41">
        <v>100</v>
      </c>
      <c r="BI44" s="41">
        <v>90</v>
      </c>
      <c r="BJ44" s="41">
        <v>100</v>
      </c>
      <c r="BK44" s="41">
        <v>100</v>
      </c>
      <c r="BL44" s="41">
        <v>100</v>
      </c>
      <c r="BM44" s="41">
        <v>30</v>
      </c>
      <c r="BN44" s="41">
        <v>0</v>
      </c>
      <c r="BO44" s="41">
        <v>0</v>
      </c>
      <c r="BP44" s="41">
        <v>0</v>
      </c>
      <c r="BQ44" s="41">
        <v>0</v>
      </c>
      <c r="BR44" s="37">
        <f t="shared" si="13"/>
        <v>52</v>
      </c>
      <c r="BS44" s="42">
        <v>100</v>
      </c>
      <c r="BT44" s="42">
        <v>100</v>
      </c>
      <c r="BU44" s="42">
        <v>100</v>
      </c>
      <c r="BV44" s="38">
        <v>100</v>
      </c>
      <c r="BW44" s="38">
        <v>100</v>
      </c>
      <c r="BX44" s="38">
        <v>100</v>
      </c>
      <c r="BY44" s="38">
        <v>100</v>
      </c>
      <c r="BZ44" s="38">
        <v>0</v>
      </c>
      <c r="CA44" s="38"/>
      <c r="CB44" s="38"/>
      <c r="CC44" s="37">
        <f t="shared" si="14"/>
        <v>87.5</v>
      </c>
    </row>
    <row r="45" spans="1:81" ht="15.75" customHeight="1" x14ac:dyDescent="0.15">
      <c r="A45" s="4" t="s">
        <v>50</v>
      </c>
      <c r="B45" s="4">
        <v>82.604166666666671</v>
      </c>
      <c r="C45" s="4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15">
      <c r="A46" s="4"/>
      <c r="B46" s="4"/>
      <c r="C46" s="4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15">
      <c r="A47" s="4"/>
      <c r="B47" s="4"/>
      <c r="C47" s="4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15">
      <c r="A48" s="4"/>
      <c r="B48" s="4"/>
      <c r="C48" s="4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>IF(COUNT(N5:N44)&gt;0,ROUND(SUM(N5:N44)/COUNTIF(N5:N44,"&lt;&gt;"),0),0)</f>
        <v>74</v>
      </c>
      <c r="O49" s="46">
        <f>IF(COUNT(O5:O44)&gt;0,ROUND(SUM(O5:O44)/COUNTIF(O5:O44,"&lt;&gt;"),0),0)</f>
        <v>67</v>
      </c>
      <c r="P49" s="46">
        <f>IF(COUNT(P5:P44)&gt;0,ROUND(SUM(P5:P44)/COUNTIF(P5:P44,"&lt;&gt;"),0),0)</f>
        <v>74</v>
      </c>
      <c r="Q49" s="46">
        <f>IF(COUNT(Q5:Q44)&gt;0,ROUND(SUM(Q5:Q44)/COUNTIF(Q5:Q44,"&lt;&gt;"),0),0)</f>
        <v>68</v>
      </c>
      <c r="R49" s="46"/>
      <c r="S49" s="46">
        <f>IF(COUNT(S5:S44)&gt;0,ROUND(SUM(S5:S44)/COUNTIF(S5:S44,"&lt;&gt;"),0),0)</f>
        <v>67</v>
      </c>
      <c r="T49" s="46"/>
      <c r="U49" s="46">
        <f t="shared" ref="U49:AL49" si="16">IF(COUNT(U5:U44)&gt;0,ROUND(SUM(U5:U44)/COUNTIF(U5:U44,"&lt;&gt;"),0),0)</f>
        <v>9</v>
      </c>
      <c r="V49" s="46">
        <f t="shared" si="16"/>
        <v>71</v>
      </c>
      <c r="W49" s="47">
        <f t="shared" si="16"/>
        <v>18</v>
      </c>
      <c r="X49" s="47">
        <f t="shared" si="16"/>
        <v>17</v>
      </c>
      <c r="Y49" s="47">
        <f t="shared" si="16"/>
        <v>39</v>
      </c>
      <c r="Z49" s="47">
        <f t="shared" si="16"/>
        <v>74</v>
      </c>
      <c r="AA49" s="47">
        <f t="shared" si="16"/>
        <v>24</v>
      </c>
      <c r="AB49" s="47">
        <f t="shared" si="16"/>
        <v>44</v>
      </c>
      <c r="AC49" s="47">
        <f t="shared" si="16"/>
        <v>1</v>
      </c>
      <c r="AD49" s="47">
        <f t="shared" si="16"/>
        <v>67</v>
      </c>
      <c r="AE49" s="47">
        <f t="shared" si="16"/>
        <v>30</v>
      </c>
      <c r="AF49" s="47">
        <f t="shared" si="16"/>
        <v>50</v>
      </c>
      <c r="AG49" s="47">
        <f t="shared" si="16"/>
        <v>1</v>
      </c>
      <c r="AH49" s="47">
        <f t="shared" si="16"/>
        <v>90</v>
      </c>
      <c r="AI49" s="47">
        <f t="shared" si="16"/>
        <v>66</v>
      </c>
      <c r="AJ49" s="47">
        <f t="shared" si="16"/>
        <v>88</v>
      </c>
      <c r="AK49" s="47">
        <f t="shared" si="16"/>
        <v>65</v>
      </c>
      <c r="AL49" s="47">
        <f t="shared" si="16"/>
        <v>58</v>
      </c>
      <c r="AM49" s="47"/>
      <c r="AN49" s="47"/>
      <c r="AO49" s="47"/>
      <c r="AP49" s="47"/>
      <c r="AQ49" s="47"/>
      <c r="AR49" s="47"/>
      <c r="AS49" s="47"/>
      <c r="AT49" s="47">
        <f>IF(COUNT(AT5:AT44)&gt;0,ROUND(SUM(AT5:AT44)/COUNTIF(AT5:AT44,"&lt;&gt;"),0),0)</f>
        <v>68</v>
      </c>
      <c r="AU49" s="47">
        <f>IF(COUNT(AU5:AU44)&gt;0,ROUND(SUM(AU5:AU44)/COUNTIF(AU5:AU44,"&lt;&gt;"),0),0)</f>
        <v>73</v>
      </c>
      <c r="AV49" s="47">
        <f>IF(COUNT(AV5:AV44)&gt;0,ROUND(SUM(AV5:AV44)/COUNTIF(AV5:AV44,"&lt;&gt;"),0),0)</f>
        <v>38</v>
      </c>
      <c r="AW49" s="47"/>
      <c r="AX49" s="47"/>
      <c r="AY49" s="47"/>
      <c r="AZ49" s="47"/>
      <c r="BA49" s="47">
        <f>IF(COUNT(BA5:BA44)&gt;0,ROUND(SUM(BA5:BA44)/COUNTIF(BA5:BA44,"&lt;&gt;"),0),0)</f>
        <v>53</v>
      </c>
      <c r="BB49" s="47"/>
      <c r="BC49" s="47"/>
      <c r="BD49" s="47">
        <f>IF(COUNT(BD5:BD44)&gt;0,ROUND(SUM(BD5:BD44)/COUNTIF(BD5:BD44,"&lt;&gt;"),0),0)</f>
        <v>68</v>
      </c>
      <c r="BE49" s="47"/>
      <c r="BF49" s="47"/>
      <c r="BG49" s="47">
        <f>IF(COUNT(BG5:BG44)&gt;0,ROUND(SUM(BG5:BG44)/COUNTIF(BG5:BG44,"&lt;&gt;"),0),0)</f>
        <v>60</v>
      </c>
      <c r="BH49" s="47">
        <f>IF(COUNT(BH5:BH44)&gt;0,ROUND(SUM(BH5:BH44)/COUNTIF(BH5:BH44,"&lt;&gt;"),0),0)</f>
        <v>84</v>
      </c>
      <c r="BI49" s="47">
        <f>IF(COUNT(BI5:BI44)&gt;0,ROUND(SUM(BI5:BI44)/COUNTIF(BI5:BI44,"&lt;&gt;"),0),0)</f>
        <v>80</v>
      </c>
      <c r="BJ49" s="47"/>
      <c r="BK49" s="47"/>
      <c r="BL49" s="47"/>
      <c r="BM49" s="47"/>
      <c r="BN49" s="47">
        <f>IF(COUNT(BN5:BN44)&gt;0,ROUND(SUM(BN5:BN44)/COUNTIF(BN5:BN44,"&lt;&gt;"),0),0)</f>
        <v>68</v>
      </c>
      <c r="BO49" s="47"/>
      <c r="BP49" s="47"/>
      <c r="BQ49" s="47">
        <f>IF(COUNT(BQ5:BQ44)&gt;0,ROUND(SUM(BQ5:BQ44)/COUNTIF(BQ5:BQ44,"&lt;&gt;"),0),0)</f>
        <v>45</v>
      </c>
      <c r="BR49" s="47">
        <f>IF(COUNT(BR5:BR44)&gt;0,ROUND(SUM(BR5:BR44)/COUNTIF(BR5:BR44,"&lt;&gt;"),0),0)</f>
        <v>67</v>
      </c>
      <c r="BS49" s="47">
        <f>IF(COUNT(BS5:BS44)&gt;0,ROUND(SUM(BS5:BS44)/COUNTIF(BS5:BS44,"&lt;&gt;"),0),0)</f>
        <v>81</v>
      </c>
      <c r="BT49" s="47">
        <f>IF(COUNT(BT5:BT44)&gt;0,ROUND(SUM(BT5:BT44)/COUNTIF(BT5:BT44,"&lt;&gt;"),0),0)</f>
        <v>84</v>
      </c>
      <c r="BU49" s="47">
        <f>IF(COUNT(BU5:BU44)&gt;0,ROUND(SUM(BU5:BU44)/COUNTIF(BU5:BU44,"&lt;&gt;"),0),0)</f>
        <v>68</v>
      </c>
      <c r="BV49" s="47"/>
      <c r="BW49" s="47"/>
      <c r="BX49" s="47"/>
      <c r="BY49" s="47"/>
      <c r="BZ49" s="47"/>
      <c r="CA49" s="47"/>
      <c r="CB49" s="47">
        <f>IF(COUNT(CB5:CB44)&gt;0,ROUND(SUM(CB5:CB44)/COUNTIF(CB5:CB44,"&lt;&gt;"),0),0)</f>
        <v>0</v>
      </c>
      <c r="CC49" s="47">
        <f>IF(COUNT(CC5:CC44)&gt;0,ROUND(SUM(CC5:CC44)/COUNTIF(CC5:CC44,"&lt;&gt;"),0),0)</f>
        <v>68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MAX(N5:N44)</f>
        <v>100</v>
      </c>
      <c r="O50" s="47">
        <f>MAX(O5:O44)</f>
        <v>100</v>
      </c>
      <c r="P50" s="47">
        <f>MAX(P5:P44)</f>
        <v>100</v>
      </c>
      <c r="Q50" s="47">
        <f>MAX(Q5:Q44)</f>
        <v>98.888888888888886</v>
      </c>
      <c r="R50" s="47"/>
      <c r="S50" s="47">
        <f>MAX(S5:S44)</f>
        <v>98.4</v>
      </c>
      <c r="T50" s="47"/>
      <c r="U50" s="47">
        <f t="shared" ref="U50:AL50" si="17">MAX(U5:U44)</f>
        <v>100</v>
      </c>
      <c r="V50" s="47">
        <f t="shared" si="17"/>
        <v>95.527777777777771</v>
      </c>
      <c r="W50" s="47">
        <f t="shared" si="17"/>
        <v>20</v>
      </c>
      <c r="X50" s="47">
        <f t="shared" si="17"/>
        <v>20</v>
      </c>
      <c r="Y50" s="47">
        <f t="shared" si="17"/>
        <v>60</v>
      </c>
      <c r="Z50" s="47">
        <f t="shared" si="17"/>
        <v>100</v>
      </c>
      <c r="AA50" s="47">
        <f t="shared" si="17"/>
        <v>30</v>
      </c>
      <c r="AB50" s="47">
        <f t="shared" si="17"/>
        <v>70</v>
      </c>
      <c r="AC50" s="47">
        <f t="shared" si="17"/>
        <v>1</v>
      </c>
      <c r="AD50" s="47">
        <f t="shared" si="17"/>
        <v>100</v>
      </c>
      <c r="AE50" s="47">
        <f t="shared" si="17"/>
        <v>30</v>
      </c>
      <c r="AF50" s="47">
        <f t="shared" si="17"/>
        <v>50</v>
      </c>
      <c r="AG50" s="47">
        <f t="shared" si="17"/>
        <v>1</v>
      </c>
      <c r="AH50" s="47">
        <f t="shared" si="17"/>
        <v>100</v>
      </c>
      <c r="AI50" s="47">
        <f t="shared" si="17"/>
        <v>100</v>
      </c>
      <c r="AJ50" s="47">
        <f t="shared" si="17"/>
        <v>100</v>
      </c>
      <c r="AK50" s="47">
        <f t="shared" si="17"/>
        <v>100</v>
      </c>
      <c r="AL50" s="47">
        <f t="shared" si="17"/>
        <v>100</v>
      </c>
      <c r="AM50" s="47"/>
      <c r="AN50" s="47"/>
      <c r="AO50" s="47"/>
      <c r="AP50" s="47"/>
      <c r="AQ50" s="47"/>
      <c r="AR50" s="47"/>
      <c r="AS50" s="47"/>
      <c r="AT50" s="47">
        <f>MAX(AT5:AT44)</f>
        <v>98.888888888888886</v>
      </c>
      <c r="AU50" s="47">
        <f>MAX(AU5:AU44)</f>
        <v>100</v>
      </c>
      <c r="AV50" s="47">
        <f>MAX(AV5:AV44)</f>
        <v>100</v>
      </c>
      <c r="AW50" s="47"/>
      <c r="AX50" s="47"/>
      <c r="AY50" s="47"/>
      <c r="AZ50" s="47"/>
      <c r="BA50" s="47">
        <f>MAX(BA5:BA44)</f>
        <v>100</v>
      </c>
      <c r="BB50" s="47"/>
      <c r="BC50" s="47"/>
      <c r="BD50" s="47">
        <f>MAX(BD5:BD44)</f>
        <v>100</v>
      </c>
      <c r="BE50" s="47"/>
      <c r="BF50" s="47"/>
      <c r="BG50" s="49">
        <f>MAX(BG5:BG44)</f>
        <v>100</v>
      </c>
      <c r="BH50" s="47">
        <f>MAX(BH5:BH44)</f>
        <v>100</v>
      </c>
      <c r="BI50" s="47">
        <f>MAX(BI5:BI44)</f>
        <v>100</v>
      </c>
      <c r="BJ50" s="47"/>
      <c r="BK50" s="47"/>
      <c r="BL50" s="47"/>
      <c r="BM50" s="47"/>
      <c r="BN50" s="47">
        <f>MAX(BN5:BN44)</f>
        <v>100</v>
      </c>
      <c r="BO50" s="47"/>
      <c r="BP50" s="47"/>
      <c r="BQ50" s="47">
        <f>MAX(BQ5:BQ44)</f>
        <v>100</v>
      </c>
      <c r="BR50" s="49">
        <f>MAX(BR5:BR44)</f>
        <v>98.4</v>
      </c>
      <c r="BS50" s="47">
        <f>MAX(BS5:BS44)</f>
        <v>100</v>
      </c>
      <c r="BT50" s="47">
        <f>MAX(BT5:BT44)</f>
        <v>100</v>
      </c>
      <c r="BU50" s="47">
        <f>MAX(BU5:BU44)</f>
        <v>100</v>
      </c>
      <c r="BV50" s="47"/>
      <c r="BW50" s="47"/>
      <c r="BX50" s="47"/>
      <c r="BY50" s="47"/>
      <c r="BZ50" s="47"/>
      <c r="CA50" s="47"/>
      <c r="CB50" s="47">
        <f>MAX(CB5:CB44)</f>
        <v>0</v>
      </c>
      <c r="CC50" s="49">
        <f>MAX(CC5:CC44)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MIN(N5:N44)</f>
        <v>0</v>
      </c>
      <c r="O51" s="47">
        <f>MIN(O5:O44)</f>
        <v>0</v>
      </c>
      <c r="P51" s="47">
        <f>MIN(P5:P44)</f>
        <v>0</v>
      </c>
      <c r="Q51" s="47">
        <f>MIN(Q5:Q44)</f>
        <v>0</v>
      </c>
      <c r="R51" s="47"/>
      <c r="S51" s="47">
        <f>MIN(S5:S44)</f>
        <v>0</v>
      </c>
      <c r="T51" s="47"/>
      <c r="U51" s="47">
        <f t="shared" ref="U51:AL51" si="18">MIN(U5:U44)</f>
        <v>0</v>
      </c>
      <c r="V51" s="47">
        <f t="shared" si="18"/>
        <v>0</v>
      </c>
      <c r="W51" s="47">
        <f t="shared" si="18"/>
        <v>0</v>
      </c>
      <c r="X51" s="47">
        <f t="shared" si="18"/>
        <v>0</v>
      </c>
      <c r="Y51" s="47">
        <f t="shared" si="18"/>
        <v>0</v>
      </c>
      <c r="Z51" s="47">
        <f t="shared" si="18"/>
        <v>0</v>
      </c>
      <c r="AA51" s="47">
        <f t="shared" si="18"/>
        <v>0</v>
      </c>
      <c r="AB51" s="47">
        <f t="shared" si="18"/>
        <v>0</v>
      </c>
      <c r="AC51" s="47">
        <f t="shared" si="18"/>
        <v>0</v>
      </c>
      <c r="AD51" s="47">
        <f t="shared" si="18"/>
        <v>0</v>
      </c>
      <c r="AE51" s="47">
        <f t="shared" si="18"/>
        <v>30</v>
      </c>
      <c r="AF51" s="47">
        <f t="shared" si="18"/>
        <v>50</v>
      </c>
      <c r="AG51" s="47">
        <f t="shared" si="18"/>
        <v>1</v>
      </c>
      <c r="AH51" s="47">
        <f t="shared" si="18"/>
        <v>80</v>
      </c>
      <c r="AI51" s="47">
        <f t="shared" si="18"/>
        <v>0</v>
      </c>
      <c r="AJ51" s="47">
        <f t="shared" si="18"/>
        <v>0</v>
      </c>
      <c r="AK51" s="47">
        <f t="shared" si="18"/>
        <v>0</v>
      </c>
      <c r="AL51" s="47">
        <f t="shared" si="18"/>
        <v>0</v>
      </c>
      <c r="AM51" s="47"/>
      <c r="AN51" s="47"/>
      <c r="AO51" s="47"/>
      <c r="AP51" s="47"/>
      <c r="AQ51" s="47"/>
      <c r="AR51" s="47"/>
      <c r="AS51" s="47"/>
      <c r="AT51" s="47">
        <f>MIN(AT5:AT44)</f>
        <v>0</v>
      </c>
      <c r="AU51" s="47">
        <f>MIN(AU5:AU44)</f>
        <v>0</v>
      </c>
      <c r="AV51" s="47">
        <f>MIN(AV5:AV44)</f>
        <v>0</v>
      </c>
      <c r="AW51" s="47"/>
      <c r="AX51" s="47"/>
      <c r="AY51" s="47"/>
      <c r="AZ51" s="47"/>
      <c r="BA51" s="47">
        <f>MIN(BA5:BA44)</f>
        <v>0</v>
      </c>
      <c r="BB51" s="47"/>
      <c r="BC51" s="47"/>
      <c r="BD51" s="47">
        <f>MIN(BD5:BD44)</f>
        <v>0</v>
      </c>
      <c r="BE51" s="47"/>
      <c r="BF51" s="47"/>
      <c r="BG51" s="49">
        <f>MIN(BG5:BG44)</f>
        <v>0</v>
      </c>
      <c r="BH51" s="47">
        <f>MIN(BH5:BH44)</f>
        <v>0</v>
      </c>
      <c r="BI51" s="47">
        <f>MIN(BI5:BI44)</f>
        <v>0</v>
      </c>
      <c r="BJ51" s="47"/>
      <c r="BK51" s="47"/>
      <c r="BL51" s="47"/>
      <c r="BM51" s="47"/>
      <c r="BN51" s="47">
        <f>MIN(BN5:BN44)</f>
        <v>0</v>
      </c>
      <c r="BO51" s="47"/>
      <c r="BP51" s="47"/>
      <c r="BQ51" s="47">
        <f>MIN(BQ5:BQ44)</f>
        <v>0</v>
      </c>
      <c r="BR51" s="49">
        <f>MIN(BR5:BR44)</f>
        <v>0</v>
      </c>
      <c r="BS51" s="47">
        <f>MIN(BS5:BS44)</f>
        <v>0</v>
      </c>
      <c r="BT51" s="47">
        <f>MIN(BT5:BT44)</f>
        <v>0</v>
      </c>
      <c r="BU51" s="47">
        <f>MIN(BU5:BU44)</f>
        <v>0</v>
      </c>
      <c r="BV51" s="47"/>
      <c r="BW51" s="47"/>
      <c r="BX51" s="47"/>
      <c r="BY51" s="47"/>
      <c r="BZ51" s="47"/>
      <c r="CA51" s="47"/>
      <c r="CB51" s="47">
        <f>MIN(CB5:CB44)</f>
        <v>0</v>
      </c>
      <c r="CC51" s="49">
        <f>MIN(CC5:CC44)</f>
        <v>0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COUNTIF(N5:N44,"&gt;=55")</f>
        <v>31</v>
      </c>
      <c r="O52" s="50">
        <f>COUNTIF(O5:O44,"&gt;=55")</f>
        <v>28</v>
      </c>
      <c r="P52" s="50">
        <f>COUNTIF(P5:P44,"&gt;=55")</f>
        <v>33</v>
      </c>
      <c r="Q52" s="50">
        <f>COUNTIF(Q5:Q44,"&gt;=55")</f>
        <v>30</v>
      </c>
      <c r="R52" s="50"/>
      <c r="S52" s="50">
        <f>COUNTIF(S5:S44,"&gt;=55")</f>
        <v>29</v>
      </c>
      <c r="T52" s="50"/>
      <c r="U52" s="50">
        <f t="shared" ref="U52:AL52" si="19">COUNTIF(U5:U44,"&gt;=55")</f>
        <v>4</v>
      </c>
      <c r="V52" s="50">
        <f t="shared" si="19"/>
        <v>33</v>
      </c>
      <c r="W52" s="50">
        <f t="shared" si="19"/>
        <v>0</v>
      </c>
      <c r="X52" s="50">
        <f t="shared" si="19"/>
        <v>0</v>
      </c>
      <c r="Y52" s="50">
        <f t="shared" si="19"/>
        <v>20</v>
      </c>
      <c r="Z52" s="50">
        <f t="shared" si="19"/>
        <v>31</v>
      </c>
      <c r="AA52" s="50">
        <f t="shared" si="19"/>
        <v>0</v>
      </c>
      <c r="AB52" s="50">
        <f t="shared" si="19"/>
        <v>22</v>
      </c>
      <c r="AC52" s="50">
        <f t="shared" si="19"/>
        <v>0</v>
      </c>
      <c r="AD52" s="50">
        <f t="shared" si="19"/>
        <v>28</v>
      </c>
      <c r="AE52" s="50">
        <f t="shared" si="19"/>
        <v>0</v>
      </c>
      <c r="AF52" s="50">
        <f t="shared" si="19"/>
        <v>0</v>
      </c>
      <c r="AG52" s="50">
        <f t="shared" si="19"/>
        <v>0</v>
      </c>
      <c r="AH52" s="50">
        <f t="shared" si="19"/>
        <v>4</v>
      </c>
      <c r="AI52" s="50">
        <f t="shared" si="19"/>
        <v>23</v>
      </c>
      <c r="AJ52" s="50">
        <f t="shared" si="19"/>
        <v>35</v>
      </c>
      <c r="AK52" s="50">
        <f t="shared" si="19"/>
        <v>26</v>
      </c>
      <c r="AL52" s="50">
        <f t="shared" si="19"/>
        <v>18</v>
      </c>
      <c r="AM52" s="50"/>
      <c r="AN52" s="50"/>
      <c r="AO52" s="50"/>
      <c r="AP52" s="50"/>
      <c r="AQ52" s="50"/>
      <c r="AR52" s="50"/>
      <c r="AS52" s="50"/>
      <c r="AT52" s="47">
        <f>COUNTIF(AT5:AT44,"&gt;=55")</f>
        <v>30</v>
      </c>
      <c r="AU52" s="50">
        <f>COUNTIF(AU5:AU44,"&gt;=55")</f>
        <v>29</v>
      </c>
      <c r="AV52" s="50">
        <f>COUNTIF(AV5:AV44,"&gt;=55")</f>
        <v>15</v>
      </c>
      <c r="AW52" s="50"/>
      <c r="AX52" s="50"/>
      <c r="AY52" s="50"/>
      <c r="AZ52" s="50"/>
      <c r="BA52" s="50">
        <f>COUNTIF(BA5:BA44,"&gt;=55")</f>
        <v>21</v>
      </c>
      <c r="BB52" s="50"/>
      <c r="BC52" s="50"/>
      <c r="BD52" s="50">
        <f>COUNTIF(BD5:BD44,"&gt;=55")</f>
        <v>27</v>
      </c>
      <c r="BE52" s="50"/>
      <c r="BF52" s="50"/>
      <c r="BG52" s="49">
        <f>COUNTIF(BG5:BG44,"&gt;=55")</f>
        <v>23</v>
      </c>
      <c r="BH52" s="50">
        <f>COUNTIF(BH5:BH44,"&gt;=55")</f>
        <v>36</v>
      </c>
      <c r="BI52" s="50">
        <f>COUNTIF(BI5:BI44,"&gt;=55")</f>
        <v>37</v>
      </c>
      <c r="BJ52" s="50"/>
      <c r="BK52" s="50"/>
      <c r="BL52" s="50"/>
      <c r="BM52" s="50"/>
      <c r="BN52" s="50">
        <f>COUNTIF(BN5:BN44,"&gt;=55")</f>
        <v>29</v>
      </c>
      <c r="BO52" s="50"/>
      <c r="BP52" s="50"/>
      <c r="BQ52" s="50">
        <f>COUNTIF(BQ5:BQ44,"&gt;=55")</f>
        <v>19</v>
      </c>
      <c r="BR52" s="49">
        <f>COUNTIF(BR5:BR44,"&gt;=55")</f>
        <v>29</v>
      </c>
      <c r="BS52" s="50">
        <f>COUNTIF(BS5:BS44,"&gt;=55")</f>
        <v>33</v>
      </c>
      <c r="BT52" s="50">
        <f>COUNTIF(BT5:BT44,"&gt;=55")</f>
        <v>34</v>
      </c>
      <c r="BU52" s="50">
        <f>COUNTIF(BU5:BU44,"&gt;=55")</f>
        <v>27</v>
      </c>
      <c r="BV52" s="50"/>
      <c r="BW52" s="50"/>
      <c r="BX52" s="50"/>
      <c r="BY52" s="50"/>
      <c r="BZ52" s="50"/>
      <c r="CA52" s="50"/>
      <c r="CB52" s="50">
        <f>COUNTIF(CB5:CB44,"&gt;=55")</f>
        <v>0</v>
      </c>
      <c r="CC52" s="49">
        <f>COUNTIF(CC5:CC44,"&gt;=55")</f>
        <v>27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9</v>
      </c>
      <c r="O53" s="50">
        <f>+$J$54-O52</f>
        <v>12</v>
      </c>
      <c r="P53" s="50">
        <f>+$J$54-P52</f>
        <v>7</v>
      </c>
      <c r="Q53" s="50">
        <f>+$J$54-Q52</f>
        <v>10</v>
      </c>
      <c r="R53" s="50"/>
      <c r="S53" s="50">
        <f>+$J$54-S52</f>
        <v>11</v>
      </c>
      <c r="T53" s="50"/>
      <c r="U53" s="50">
        <f t="shared" ref="U53:AL53" si="20">+$J$54-U52</f>
        <v>36</v>
      </c>
      <c r="V53" s="50">
        <f t="shared" si="20"/>
        <v>7</v>
      </c>
      <c r="W53" s="50">
        <f t="shared" si="20"/>
        <v>40</v>
      </c>
      <c r="X53" s="50">
        <f t="shared" si="20"/>
        <v>40</v>
      </c>
      <c r="Y53" s="50">
        <f t="shared" si="20"/>
        <v>20</v>
      </c>
      <c r="Z53" s="50">
        <f t="shared" si="20"/>
        <v>9</v>
      </c>
      <c r="AA53" s="50">
        <f t="shared" si="20"/>
        <v>40</v>
      </c>
      <c r="AB53" s="50">
        <f t="shared" si="20"/>
        <v>18</v>
      </c>
      <c r="AC53" s="50">
        <f t="shared" si="20"/>
        <v>40</v>
      </c>
      <c r="AD53" s="50">
        <f t="shared" si="20"/>
        <v>12</v>
      </c>
      <c r="AE53" s="50">
        <f t="shared" si="20"/>
        <v>40</v>
      </c>
      <c r="AF53" s="50">
        <f t="shared" si="20"/>
        <v>40</v>
      </c>
      <c r="AG53" s="50">
        <f t="shared" si="20"/>
        <v>40</v>
      </c>
      <c r="AH53" s="50">
        <f t="shared" si="20"/>
        <v>36</v>
      </c>
      <c r="AI53" s="50">
        <f t="shared" si="20"/>
        <v>17</v>
      </c>
      <c r="AJ53" s="50">
        <f t="shared" si="20"/>
        <v>5</v>
      </c>
      <c r="AK53" s="50">
        <f t="shared" si="20"/>
        <v>14</v>
      </c>
      <c r="AL53" s="50">
        <f t="shared" si="20"/>
        <v>22</v>
      </c>
      <c r="AM53" s="50"/>
      <c r="AN53" s="50"/>
      <c r="AO53" s="50"/>
      <c r="AP53" s="50"/>
      <c r="AQ53" s="50"/>
      <c r="AR53" s="50"/>
      <c r="AS53" s="50"/>
      <c r="AT53" s="47">
        <f>+$J$54-AT52</f>
        <v>10</v>
      </c>
      <c r="AU53" s="50">
        <f>+$J$54-AU52</f>
        <v>11</v>
      </c>
      <c r="AV53" s="50">
        <f>+$J$54-AV52</f>
        <v>25</v>
      </c>
      <c r="AW53" s="50"/>
      <c r="AX53" s="50"/>
      <c r="AY53" s="50"/>
      <c r="AZ53" s="50"/>
      <c r="BA53" s="50">
        <f>+$J$54-BA52</f>
        <v>19</v>
      </c>
      <c r="BB53" s="50"/>
      <c r="BC53" s="50"/>
      <c r="BD53" s="50">
        <f>+$J$54-BD52</f>
        <v>13</v>
      </c>
      <c r="BE53" s="50"/>
      <c r="BF53" s="50"/>
      <c r="BG53" s="49">
        <f>+$J$54-BG52</f>
        <v>17</v>
      </c>
      <c r="BH53" s="50">
        <f>+$J$54-BH52</f>
        <v>4</v>
      </c>
      <c r="BI53" s="50">
        <f>+$J$54-BI52</f>
        <v>3</v>
      </c>
      <c r="BJ53" s="50"/>
      <c r="BK53" s="50"/>
      <c r="BL53" s="50"/>
      <c r="BM53" s="50"/>
      <c r="BN53" s="50">
        <f>+$J$54-BN52</f>
        <v>11</v>
      </c>
      <c r="BO53" s="50"/>
      <c r="BP53" s="50"/>
      <c r="BQ53" s="50">
        <f>+$J$54-BQ52</f>
        <v>21</v>
      </c>
      <c r="BR53" s="49">
        <f>+$J$54-BR52</f>
        <v>11</v>
      </c>
      <c r="BS53" s="50">
        <f>+$J$54-BS52</f>
        <v>7</v>
      </c>
      <c r="BT53" s="50">
        <f>+$J$54-BT52</f>
        <v>6</v>
      </c>
      <c r="BU53" s="50">
        <f>+$J$54-BU52</f>
        <v>13</v>
      </c>
      <c r="BV53" s="50"/>
      <c r="BW53" s="50"/>
      <c r="BX53" s="50"/>
      <c r="BY53" s="50"/>
      <c r="BZ53" s="50"/>
      <c r="CA53" s="50"/>
      <c r="CB53" s="50">
        <f>+$J$54-CB52</f>
        <v>40</v>
      </c>
      <c r="CC53" s="49">
        <f>+$J$54-CC52</f>
        <v>13</v>
      </c>
    </row>
    <row r="54" spans="1:81" ht="15.75" customHeight="1" x14ac:dyDescent="0.15">
      <c r="I54" s="4" t="s">
        <v>44</v>
      </c>
      <c r="J54" s="4">
        <f>COUNTA(J5:J44)</f>
        <v>40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5:Y49 Z5:Z49 AA45:AC49 AD5:AD49 AE45:AG49 AH5:AH49 AI45:AS49 AT5:BG49 BH45:BQ49 BR5:CC49">
    <cfRule type="cellIs" dxfId="5" priority="1" operator="lessThan">
      <formula>54.5</formula>
    </cfRule>
  </conditionalFormatting>
  <conditionalFormatting sqref="Z5:Z44 AD5:AD44 AH5:BQ44 BS5:CB44">
    <cfRule type="containsText" dxfId="4" priority="2" operator="containsText" text="A">
      <formula>NOT(ISERROR(SEARCH(("A"),(Z5))))</formula>
    </cfRule>
  </conditionalFormatting>
  <conditionalFormatting sqref="BG50:BG53 BR50:CC53">
    <cfRule type="cellIs" dxfId="3" priority="3" operator="lessThan">
      <formula>54.5</formula>
    </cfRule>
  </conditionalFormatting>
  <conditionalFormatting sqref="BG51 BR51:CC51">
    <cfRule type="cellIs" dxfId="2" priority="4" operator="lessThan">
      <formula>54.5</formula>
    </cfRule>
  </conditionalFormatting>
  <conditionalFormatting sqref="BG52 BR52:CC52">
    <cfRule type="cellIs" dxfId="1" priority="5" operator="lessThan">
      <formula>54.5</formula>
    </cfRule>
  </conditionalFormatting>
  <conditionalFormatting sqref="BG53 BR53:CC53">
    <cfRule type="cellIs" dxfId="0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1" width="12.1640625" style="146" hidden="1" customWidth="1"/>
    <col min="2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1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2">
      <c r="A2" s="5"/>
      <c r="B2" s="5"/>
      <c r="C2" s="5"/>
      <c r="D2" s="52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1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53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54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1">
        <v>1</v>
      </c>
      <c r="L5" s="32" t="s">
        <v>9</v>
      </c>
      <c r="M5" s="32">
        <v>166</v>
      </c>
      <c r="N5" s="33">
        <f t="shared" ref="N5:N12" si="0">Z5</f>
        <v>88</v>
      </c>
      <c r="O5" s="33">
        <f t="shared" ref="O5:O44" si="1">AD5</f>
        <v>0</v>
      </c>
      <c r="P5" s="33">
        <f t="shared" ref="P5:P11" si="2">IF(AH5="",0.5*N5+0.5*O5,(SUM(N5,O5,AH5)-MIN(N5,O5))/2)</f>
        <v>44</v>
      </c>
      <c r="Q5" s="33">
        <f t="shared" ref="Q5:Q44" si="3">AT5</f>
        <v>71.111111111111114</v>
      </c>
      <c r="R5" s="33">
        <f t="shared" ref="R5:R44" si="4">BG5</f>
        <v>50</v>
      </c>
      <c r="S5" s="33">
        <f t="shared" ref="S5:S44" si="5">BR5</f>
        <v>47</v>
      </c>
      <c r="T5" s="33">
        <f t="shared" ref="T5:T44" si="6">CC5</f>
        <v>0</v>
      </c>
      <c r="U5" s="34">
        <f t="shared" ref="U5:U44" si="7">AH5</f>
        <v>0</v>
      </c>
      <c r="V5" s="35">
        <f t="shared" ref="V5:V32" si="8">IF(P5&gt;=55,P5*0.5+0.2*Q5+0.05*R5+0.2*S5+0.05*T5,P5)</f>
        <v>44</v>
      </c>
      <c r="W5" s="33">
        <v>20</v>
      </c>
      <c r="X5" s="36">
        <v>8</v>
      </c>
      <c r="Y5" s="36">
        <v>60</v>
      </c>
      <c r="Z5" s="37">
        <f t="shared" ref="Z5:Z12" si="9">SUM(W5:Y5)</f>
        <v>88</v>
      </c>
      <c r="AA5" s="36"/>
      <c r="AB5" s="36"/>
      <c r="AC5" s="33"/>
      <c r="AD5" s="37">
        <f t="shared" ref="AD5:AD44" si="10">AA5+AB5*AC5</f>
        <v>0</v>
      </c>
      <c r="AE5" s="36"/>
      <c r="AF5" s="36"/>
      <c r="AG5" s="36"/>
      <c r="AH5" s="37"/>
      <c r="AI5" s="55">
        <v>100</v>
      </c>
      <c r="AJ5" s="55">
        <v>0</v>
      </c>
      <c r="AK5" s="55">
        <v>100</v>
      </c>
      <c r="AL5" s="55">
        <v>50</v>
      </c>
      <c r="AM5" s="55">
        <v>90</v>
      </c>
      <c r="AN5" s="55">
        <v>100</v>
      </c>
      <c r="AO5" s="55">
        <v>100</v>
      </c>
      <c r="AP5" s="55">
        <v>100</v>
      </c>
      <c r="AQ5" s="56">
        <v>0</v>
      </c>
      <c r="AR5" s="38"/>
      <c r="AS5" s="38"/>
      <c r="AT5" s="37">
        <f t="shared" ref="AT5:AT44" si="11">AVERAGE(AI5:AQ5)</f>
        <v>71.111111111111114</v>
      </c>
      <c r="AU5" s="57">
        <v>0</v>
      </c>
      <c r="AV5" s="38">
        <v>100</v>
      </c>
      <c r="AW5" s="38">
        <v>100</v>
      </c>
      <c r="AX5" s="38">
        <v>100</v>
      </c>
      <c r="AY5" s="38">
        <v>100</v>
      </c>
      <c r="AZ5" s="38">
        <v>100</v>
      </c>
      <c r="BA5" s="38">
        <v>0</v>
      </c>
      <c r="BB5" s="38">
        <v>0</v>
      </c>
      <c r="BC5" s="38">
        <v>0</v>
      </c>
      <c r="BD5" s="38">
        <v>0</v>
      </c>
      <c r="BE5" s="38"/>
      <c r="BF5" s="38"/>
      <c r="BG5" s="37">
        <f t="shared" ref="BG5:BG44" si="12">AVERAGE(AU5:BF5)</f>
        <v>50</v>
      </c>
      <c r="BH5" s="40">
        <v>85</v>
      </c>
      <c r="BI5" s="41">
        <v>100</v>
      </c>
      <c r="BJ5" s="41">
        <v>100</v>
      </c>
      <c r="BK5" s="41">
        <v>0</v>
      </c>
      <c r="BL5" s="41">
        <v>85</v>
      </c>
      <c r="BM5" s="41">
        <v>100</v>
      </c>
      <c r="BN5" s="41">
        <v>0</v>
      </c>
      <c r="BO5" s="41">
        <v>0</v>
      </c>
      <c r="BP5" s="41">
        <v>0</v>
      </c>
      <c r="BQ5" s="41">
        <v>0</v>
      </c>
      <c r="BR5" s="37">
        <f t="shared" ref="BR5:BR32" si="13">AVERAGE(BH5:BQ5)</f>
        <v>47</v>
      </c>
      <c r="BS5" s="42">
        <v>0</v>
      </c>
      <c r="BT5" s="42">
        <v>0</v>
      </c>
      <c r="BU5" s="42">
        <v>0</v>
      </c>
      <c r="BV5" s="38">
        <v>0</v>
      </c>
      <c r="BW5" s="38">
        <v>0</v>
      </c>
      <c r="BX5" s="38">
        <v>0</v>
      </c>
      <c r="BY5" s="38">
        <v>0</v>
      </c>
      <c r="BZ5" s="38">
        <v>0</v>
      </c>
      <c r="CA5" s="38"/>
      <c r="CB5" s="38"/>
      <c r="CC5" s="37">
        <f t="shared" ref="CC5:CC44" si="14">AVERAGE(BS5:CB5)</f>
        <v>0</v>
      </c>
    </row>
    <row r="6" spans="1:81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3">
        <v>1</v>
      </c>
      <c r="L6" s="44" t="s">
        <v>9</v>
      </c>
      <c r="M6" s="44">
        <v>5</v>
      </c>
      <c r="N6" s="33">
        <f t="shared" si="0"/>
        <v>91</v>
      </c>
      <c r="O6" s="33">
        <f t="shared" si="1"/>
        <v>100</v>
      </c>
      <c r="P6" s="33">
        <f t="shared" si="2"/>
        <v>95.5</v>
      </c>
      <c r="Q6" s="33">
        <f t="shared" si="3"/>
        <v>96.333333333333329</v>
      </c>
      <c r="R6" s="33">
        <f t="shared" si="4"/>
        <v>100</v>
      </c>
      <c r="S6" s="33">
        <f t="shared" si="5"/>
        <v>99</v>
      </c>
      <c r="T6" s="33">
        <f t="shared" si="6"/>
        <v>100</v>
      </c>
      <c r="U6" s="34">
        <f t="shared" si="7"/>
        <v>0</v>
      </c>
      <c r="V6" s="35">
        <f t="shared" si="8"/>
        <v>96.816666666666663</v>
      </c>
      <c r="W6" s="33">
        <v>20</v>
      </c>
      <c r="X6" s="36">
        <v>20</v>
      </c>
      <c r="Y6" s="36">
        <v>51</v>
      </c>
      <c r="Z6" s="37">
        <f t="shared" si="9"/>
        <v>91</v>
      </c>
      <c r="AA6" s="36">
        <v>30</v>
      </c>
      <c r="AB6" s="36">
        <v>70</v>
      </c>
      <c r="AC6" s="33">
        <v>1</v>
      </c>
      <c r="AD6" s="37">
        <f t="shared" si="10"/>
        <v>100</v>
      </c>
      <c r="AE6" s="36"/>
      <c r="AF6" s="36"/>
      <c r="AG6" s="36"/>
      <c r="AH6" s="37"/>
      <c r="AI6" s="55">
        <v>100</v>
      </c>
      <c r="AJ6" s="55">
        <v>100</v>
      </c>
      <c r="AK6" s="55">
        <v>100</v>
      </c>
      <c r="AL6" s="55">
        <v>100</v>
      </c>
      <c r="AM6" s="55">
        <v>100</v>
      </c>
      <c r="AN6" s="55">
        <v>67</v>
      </c>
      <c r="AO6" s="55">
        <v>100</v>
      </c>
      <c r="AP6" s="55">
        <v>100</v>
      </c>
      <c r="AQ6" s="55">
        <v>100</v>
      </c>
      <c r="AR6" s="38"/>
      <c r="AS6" s="38"/>
      <c r="AT6" s="37">
        <f t="shared" si="11"/>
        <v>96.333333333333329</v>
      </c>
      <c r="AU6" s="38">
        <v>100</v>
      </c>
      <c r="AV6" s="38">
        <v>100</v>
      </c>
      <c r="AW6" s="38">
        <v>100</v>
      </c>
      <c r="AX6" s="38">
        <v>100</v>
      </c>
      <c r="AY6" s="38">
        <v>100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/>
      <c r="BG6" s="37">
        <f t="shared" si="12"/>
        <v>100</v>
      </c>
      <c r="BH6" s="41">
        <v>100</v>
      </c>
      <c r="BI6" s="41">
        <v>100</v>
      </c>
      <c r="BJ6" s="41">
        <v>100</v>
      </c>
      <c r="BK6" s="41">
        <v>100</v>
      </c>
      <c r="BL6" s="41">
        <v>95</v>
      </c>
      <c r="BM6" s="41">
        <v>100</v>
      </c>
      <c r="BN6" s="41">
        <v>100</v>
      </c>
      <c r="BO6" s="41">
        <v>100</v>
      </c>
      <c r="BP6" s="41">
        <v>95</v>
      </c>
      <c r="BQ6" s="41">
        <v>100</v>
      </c>
      <c r="BR6" s="37">
        <f t="shared" si="13"/>
        <v>99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100</v>
      </c>
      <c r="BY6" s="38">
        <v>100</v>
      </c>
      <c r="BZ6" s="38">
        <v>100</v>
      </c>
      <c r="CA6" s="38"/>
      <c r="CB6" s="38"/>
      <c r="CC6" s="37">
        <f t="shared" si="14"/>
        <v>100</v>
      </c>
    </row>
    <row r="7" spans="1:81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3">
        <v>1</v>
      </c>
      <c r="L7" s="44" t="s">
        <v>9</v>
      </c>
      <c r="M7" s="44">
        <v>235</v>
      </c>
      <c r="N7" s="33">
        <f t="shared" si="0"/>
        <v>98</v>
      </c>
      <c r="O7" s="33">
        <f t="shared" si="1"/>
        <v>100</v>
      </c>
      <c r="P7" s="33">
        <f t="shared" si="2"/>
        <v>99</v>
      </c>
      <c r="Q7" s="33">
        <f t="shared" si="3"/>
        <v>98.111111111111114</v>
      </c>
      <c r="R7" s="33">
        <f t="shared" si="4"/>
        <v>100</v>
      </c>
      <c r="S7" s="33">
        <f t="shared" si="5"/>
        <v>85.5</v>
      </c>
      <c r="T7" s="33">
        <f t="shared" si="6"/>
        <v>100</v>
      </c>
      <c r="U7" s="34">
        <f t="shared" si="7"/>
        <v>0</v>
      </c>
      <c r="V7" s="35">
        <f t="shared" si="8"/>
        <v>96.222222222222229</v>
      </c>
      <c r="W7" s="33">
        <v>18</v>
      </c>
      <c r="X7" s="36">
        <v>20</v>
      </c>
      <c r="Y7" s="36">
        <v>60</v>
      </c>
      <c r="Z7" s="37">
        <f t="shared" si="9"/>
        <v>98</v>
      </c>
      <c r="AA7" s="36">
        <v>30</v>
      </c>
      <c r="AB7" s="36">
        <v>70</v>
      </c>
      <c r="AC7" s="33">
        <v>1</v>
      </c>
      <c r="AD7" s="37">
        <f t="shared" si="10"/>
        <v>100</v>
      </c>
      <c r="AE7" s="36"/>
      <c r="AF7" s="36"/>
      <c r="AG7" s="36"/>
      <c r="AH7" s="37"/>
      <c r="AI7" s="55">
        <v>100</v>
      </c>
      <c r="AJ7" s="55">
        <v>100</v>
      </c>
      <c r="AK7" s="55">
        <v>100</v>
      </c>
      <c r="AL7" s="55">
        <v>100</v>
      </c>
      <c r="AM7" s="55">
        <v>100</v>
      </c>
      <c r="AN7" s="55">
        <v>83</v>
      </c>
      <c r="AO7" s="55">
        <v>100</v>
      </c>
      <c r="AP7" s="55">
        <v>100</v>
      </c>
      <c r="AQ7" s="55">
        <v>100</v>
      </c>
      <c r="AR7" s="38"/>
      <c r="AS7" s="38"/>
      <c r="AT7" s="37">
        <f t="shared" si="11"/>
        <v>98.111111111111114</v>
      </c>
      <c r="AU7" s="38">
        <v>100</v>
      </c>
      <c r="AV7" s="38">
        <v>100</v>
      </c>
      <c r="AW7" s="38">
        <v>100</v>
      </c>
      <c r="AX7" s="38">
        <v>100</v>
      </c>
      <c r="AY7" s="38">
        <v>100</v>
      </c>
      <c r="AZ7" s="38">
        <v>100</v>
      </c>
      <c r="BA7" s="38">
        <v>100</v>
      </c>
      <c r="BB7" s="38">
        <v>100</v>
      </c>
      <c r="BC7" s="38">
        <v>100</v>
      </c>
      <c r="BD7" s="38">
        <v>100</v>
      </c>
      <c r="BE7" s="38"/>
      <c r="BF7" s="38">
        <v>100</v>
      </c>
      <c r="BG7" s="37">
        <f t="shared" si="12"/>
        <v>100</v>
      </c>
      <c r="BH7" s="41">
        <v>100</v>
      </c>
      <c r="BI7" s="41">
        <v>100</v>
      </c>
      <c r="BJ7" s="41">
        <v>0</v>
      </c>
      <c r="BK7" s="41">
        <v>100</v>
      </c>
      <c r="BL7" s="41">
        <v>90</v>
      </c>
      <c r="BM7" s="41">
        <v>100</v>
      </c>
      <c r="BN7" s="41">
        <v>100</v>
      </c>
      <c r="BO7" s="41">
        <v>65</v>
      </c>
      <c r="BP7" s="41">
        <v>100</v>
      </c>
      <c r="BQ7" s="41">
        <v>100</v>
      </c>
      <c r="BR7" s="37">
        <f t="shared" si="13"/>
        <v>85.5</v>
      </c>
      <c r="BS7" s="42">
        <v>100</v>
      </c>
      <c r="BT7" s="42">
        <v>100</v>
      </c>
      <c r="BU7" s="42">
        <v>100</v>
      </c>
      <c r="BV7" s="38">
        <v>100</v>
      </c>
      <c r="BW7" s="38">
        <v>100</v>
      </c>
      <c r="BX7" s="38">
        <v>100</v>
      </c>
      <c r="BY7" s="38">
        <v>100</v>
      </c>
      <c r="BZ7" s="38">
        <v>100</v>
      </c>
      <c r="CA7" s="38"/>
      <c r="CB7" s="38"/>
      <c r="CC7" s="37">
        <f t="shared" si="14"/>
        <v>100</v>
      </c>
    </row>
    <row r="8" spans="1:81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3">
        <v>1</v>
      </c>
      <c r="L8" s="44" t="s">
        <v>9</v>
      </c>
      <c r="M8" s="44">
        <v>292</v>
      </c>
      <c r="N8" s="33">
        <f t="shared" si="0"/>
        <v>79</v>
      </c>
      <c r="O8" s="33">
        <f t="shared" si="1"/>
        <v>30</v>
      </c>
      <c r="P8" s="33">
        <f t="shared" si="2"/>
        <v>54.5</v>
      </c>
      <c r="Q8" s="33">
        <f t="shared" si="3"/>
        <v>58.888888888888886</v>
      </c>
      <c r="R8" s="33">
        <f t="shared" si="4"/>
        <v>100</v>
      </c>
      <c r="S8" s="33">
        <f t="shared" si="5"/>
        <v>70</v>
      </c>
      <c r="T8" s="33">
        <f t="shared" si="6"/>
        <v>100</v>
      </c>
      <c r="U8" s="34">
        <f t="shared" si="7"/>
        <v>0</v>
      </c>
      <c r="V8" s="35">
        <f t="shared" si="8"/>
        <v>54.5</v>
      </c>
      <c r="W8" s="33">
        <v>10</v>
      </c>
      <c r="X8" s="36">
        <v>15</v>
      </c>
      <c r="Y8" s="36">
        <v>54</v>
      </c>
      <c r="Z8" s="37">
        <f t="shared" si="9"/>
        <v>79</v>
      </c>
      <c r="AA8" s="36">
        <v>30</v>
      </c>
      <c r="AB8" s="36">
        <v>0</v>
      </c>
      <c r="AC8" s="33">
        <v>0</v>
      </c>
      <c r="AD8" s="37">
        <f t="shared" si="10"/>
        <v>30</v>
      </c>
      <c r="AE8" s="36"/>
      <c r="AF8" s="36"/>
      <c r="AG8" s="36"/>
      <c r="AH8" s="37"/>
      <c r="AI8" s="56">
        <v>0</v>
      </c>
      <c r="AJ8" s="55">
        <v>100</v>
      </c>
      <c r="AK8" s="55">
        <v>0</v>
      </c>
      <c r="AL8" s="55">
        <v>100</v>
      </c>
      <c r="AM8" s="55">
        <v>70</v>
      </c>
      <c r="AN8" s="55">
        <v>60</v>
      </c>
      <c r="AO8" s="55">
        <v>100</v>
      </c>
      <c r="AP8" s="55">
        <v>100</v>
      </c>
      <c r="AQ8" s="55">
        <v>0</v>
      </c>
      <c r="AR8" s="38"/>
      <c r="AS8" s="38"/>
      <c r="AT8" s="37">
        <f t="shared" si="11"/>
        <v>58.888888888888886</v>
      </c>
      <c r="AU8" s="38">
        <v>100</v>
      </c>
      <c r="AV8" s="38">
        <v>100</v>
      </c>
      <c r="AW8" s="38">
        <v>100</v>
      </c>
      <c r="AX8" s="38">
        <v>100</v>
      </c>
      <c r="AY8" s="38">
        <v>100</v>
      </c>
      <c r="AZ8" s="38">
        <v>100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8"/>
      <c r="BG8" s="37">
        <f t="shared" si="12"/>
        <v>100</v>
      </c>
      <c r="BH8" s="41">
        <v>100</v>
      </c>
      <c r="BI8" s="41">
        <v>100</v>
      </c>
      <c r="BJ8" s="41">
        <v>100</v>
      </c>
      <c r="BK8" s="41">
        <v>95</v>
      </c>
      <c r="BL8" s="41">
        <v>95</v>
      </c>
      <c r="BM8" s="41">
        <v>100</v>
      </c>
      <c r="BN8" s="41">
        <v>55</v>
      </c>
      <c r="BO8" s="41">
        <v>45</v>
      </c>
      <c r="BP8" s="41">
        <v>5</v>
      </c>
      <c r="BQ8" s="41">
        <v>5</v>
      </c>
      <c r="BR8" s="37">
        <f t="shared" si="13"/>
        <v>70</v>
      </c>
      <c r="BS8" s="42">
        <v>100</v>
      </c>
      <c r="BT8" s="42">
        <v>100</v>
      </c>
      <c r="BU8" s="42">
        <v>100</v>
      </c>
      <c r="BV8" s="38">
        <v>100</v>
      </c>
      <c r="BW8" s="38">
        <v>100</v>
      </c>
      <c r="BX8" s="38">
        <v>100</v>
      </c>
      <c r="BY8" s="38">
        <v>100</v>
      </c>
      <c r="BZ8" s="38">
        <v>100</v>
      </c>
      <c r="CA8" s="38"/>
      <c r="CB8" s="38"/>
      <c r="CC8" s="37">
        <f t="shared" si="14"/>
        <v>100</v>
      </c>
    </row>
    <row r="9" spans="1:81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3">
        <v>1</v>
      </c>
      <c r="L9" s="44" t="s">
        <v>9</v>
      </c>
      <c r="M9" s="44">
        <v>73</v>
      </c>
      <c r="N9" s="33">
        <f t="shared" si="0"/>
        <v>57</v>
      </c>
      <c r="O9" s="33">
        <f t="shared" si="1"/>
        <v>0</v>
      </c>
      <c r="P9" s="33">
        <f t="shared" si="2"/>
        <v>55.5</v>
      </c>
      <c r="Q9" s="33">
        <f t="shared" si="3"/>
        <v>74.444444444444443</v>
      </c>
      <c r="R9" s="33">
        <f t="shared" si="4"/>
        <v>100</v>
      </c>
      <c r="S9" s="33">
        <f t="shared" si="5"/>
        <v>63</v>
      </c>
      <c r="T9" s="33">
        <f t="shared" si="6"/>
        <v>100</v>
      </c>
      <c r="U9" s="34">
        <f t="shared" si="7"/>
        <v>54</v>
      </c>
      <c r="V9" s="35">
        <f t="shared" si="8"/>
        <v>65.23888888888888</v>
      </c>
      <c r="W9" s="33">
        <v>16</v>
      </c>
      <c r="X9" s="36">
        <v>17</v>
      </c>
      <c r="Y9" s="36">
        <v>24</v>
      </c>
      <c r="Z9" s="37">
        <f t="shared" si="9"/>
        <v>57</v>
      </c>
      <c r="AA9" s="36"/>
      <c r="AB9" s="36"/>
      <c r="AC9" s="33"/>
      <c r="AD9" s="37">
        <f t="shared" si="10"/>
        <v>0</v>
      </c>
      <c r="AE9" s="36">
        <v>29</v>
      </c>
      <c r="AF9" s="36">
        <v>25</v>
      </c>
      <c r="AG9" s="36">
        <v>1</v>
      </c>
      <c r="AH9" s="37">
        <f>(AE9+AF9)*AG9</f>
        <v>54</v>
      </c>
      <c r="AI9" s="55">
        <v>100</v>
      </c>
      <c r="AJ9" s="55">
        <v>100</v>
      </c>
      <c r="AK9" s="55">
        <v>0</v>
      </c>
      <c r="AL9" s="55">
        <v>50</v>
      </c>
      <c r="AM9" s="55">
        <v>70</v>
      </c>
      <c r="AN9" s="55">
        <v>50</v>
      </c>
      <c r="AO9" s="55">
        <v>100</v>
      </c>
      <c r="AP9" s="55">
        <v>100</v>
      </c>
      <c r="AQ9" s="55">
        <v>100</v>
      </c>
      <c r="AR9" s="38"/>
      <c r="AS9" s="38"/>
      <c r="AT9" s="37">
        <f t="shared" si="11"/>
        <v>74.444444444444443</v>
      </c>
      <c r="AU9" s="38">
        <v>100</v>
      </c>
      <c r="AV9" s="38">
        <v>100</v>
      </c>
      <c r="AW9" s="38">
        <v>100</v>
      </c>
      <c r="AX9" s="38">
        <v>100</v>
      </c>
      <c r="AY9" s="38">
        <v>100</v>
      </c>
      <c r="AZ9" s="38">
        <v>100</v>
      </c>
      <c r="BA9" s="38">
        <v>100</v>
      </c>
      <c r="BB9" s="38">
        <v>100</v>
      </c>
      <c r="BC9" s="38">
        <v>100</v>
      </c>
      <c r="BD9" s="38">
        <v>100</v>
      </c>
      <c r="BE9" s="38"/>
      <c r="BF9" s="38">
        <v>100</v>
      </c>
      <c r="BG9" s="37">
        <f t="shared" si="12"/>
        <v>100</v>
      </c>
      <c r="BH9" s="41">
        <v>100</v>
      </c>
      <c r="BI9" s="41">
        <v>50</v>
      </c>
      <c r="BJ9" s="41">
        <v>100</v>
      </c>
      <c r="BK9" s="41">
        <v>100</v>
      </c>
      <c r="BL9" s="41">
        <v>100</v>
      </c>
      <c r="BM9" s="41">
        <v>0</v>
      </c>
      <c r="BN9" s="41">
        <v>0</v>
      </c>
      <c r="BO9" s="41">
        <v>95</v>
      </c>
      <c r="BP9" s="41">
        <v>0</v>
      </c>
      <c r="BQ9" s="41">
        <v>85</v>
      </c>
      <c r="BR9" s="37">
        <f t="shared" si="13"/>
        <v>63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100</v>
      </c>
      <c r="BY9" s="38">
        <v>100</v>
      </c>
      <c r="BZ9" s="38">
        <v>100</v>
      </c>
      <c r="CA9" s="38"/>
      <c r="CB9" s="38"/>
      <c r="CC9" s="37">
        <f t="shared" si="14"/>
        <v>100</v>
      </c>
    </row>
    <row r="10" spans="1:81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3">
        <v>1</v>
      </c>
      <c r="L10" s="44" t="s">
        <v>9</v>
      </c>
      <c r="M10" s="44">
        <v>17</v>
      </c>
      <c r="N10" s="33">
        <f t="shared" si="0"/>
        <v>91</v>
      </c>
      <c r="O10" s="33">
        <f t="shared" si="1"/>
        <v>80</v>
      </c>
      <c r="P10" s="33">
        <f t="shared" si="2"/>
        <v>85.5</v>
      </c>
      <c r="Q10" s="33">
        <f t="shared" si="3"/>
        <v>81.111111111111114</v>
      </c>
      <c r="R10" s="33">
        <f t="shared" si="4"/>
        <v>80</v>
      </c>
      <c r="S10" s="33">
        <f t="shared" si="5"/>
        <v>99</v>
      </c>
      <c r="T10" s="33">
        <f t="shared" si="6"/>
        <v>100</v>
      </c>
      <c r="U10" s="34">
        <f t="shared" si="7"/>
        <v>0</v>
      </c>
      <c r="V10" s="35">
        <f t="shared" si="8"/>
        <v>87.772222222222226</v>
      </c>
      <c r="W10" s="33">
        <v>20</v>
      </c>
      <c r="X10" s="36">
        <v>20</v>
      </c>
      <c r="Y10" s="36">
        <v>51</v>
      </c>
      <c r="Z10" s="37">
        <f t="shared" si="9"/>
        <v>91</v>
      </c>
      <c r="AA10" s="36">
        <v>30</v>
      </c>
      <c r="AB10" s="36">
        <v>50</v>
      </c>
      <c r="AC10" s="33">
        <v>1</v>
      </c>
      <c r="AD10" s="37">
        <f t="shared" si="10"/>
        <v>80</v>
      </c>
      <c r="AE10" s="36"/>
      <c r="AF10" s="36"/>
      <c r="AG10" s="36"/>
      <c r="AH10" s="37"/>
      <c r="AI10" s="55">
        <v>100</v>
      </c>
      <c r="AJ10" s="55">
        <v>100</v>
      </c>
      <c r="AK10" s="55">
        <v>100</v>
      </c>
      <c r="AL10" s="55">
        <v>50</v>
      </c>
      <c r="AM10" s="55">
        <v>90</v>
      </c>
      <c r="AN10" s="55">
        <v>40</v>
      </c>
      <c r="AO10" s="55">
        <v>100</v>
      </c>
      <c r="AP10" s="55">
        <v>50</v>
      </c>
      <c r="AQ10" s="55">
        <v>100</v>
      </c>
      <c r="AR10" s="38"/>
      <c r="AS10" s="38"/>
      <c r="AT10" s="37">
        <f t="shared" si="11"/>
        <v>81.111111111111114</v>
      </c>
      <c r="AU10" s="38">
        <v>0</v>
      </c>
      <c r="AV10" s="38">
        <v>100</v>
      </c>
      <c r="AW10" s="38">
        <v>100</v>
      </c>
      <c r="AX10" s="38">
        <v>100</v>
      </c>
      <c r="AY10" s="38">
        <v>100</v>
      </c>
      <c r="AZ10" s="38">
        <v>100</v>
      </c>
      <c r="BA10" s="38">
        <v>0</v>
      </c>
      <c r="BB10" s="38">
        <v>100</v>
      </c>
      <c r="BC10" s="38">
        <v>100</v>
      </c>
      <c r="BD10" s="38">
        <v>100</v>
      </c>
      <c r="BE10" s="38"/>
      <c r="BF10" s="38"/>
      <c r="BG10" s="37">
        <f t="shared" si="12"/>
        <v>80</v>
      </c>
      <c r="BH10" s="41">
        <v>100</v>
      </c>
      <c r="BI10" s="41">
        <v>100</v>
      </c>
      <c r="BJ10" s="59">
        <v>100</v>
      </c>
      <c r="BK10" s="41">
        <v>95</v>
      </c>
      <c r="BL10" s="41">
        <v>95</v>
      </c>
      <c r="BM10" s="41">
        <v>100</v>
      </c>
      <c r="BN10" s="41">
        <v>100</v>
      </c>
      <c r="BO10" s="41">
        <v>100</v>
      </c>
      <c r="BP10" s="41">
        <v>100</v>
      </c>
      <c r="BQ10" s="41">
        <v>100</v>
      </c>
      <c r="BR10" s="37">
        <f t="shared" si="13"/>
        <v>99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100</v>
      </c>
      <c r="CA10" s="38"/>
      <c r="CB10" s="38"/>
      <c r="CC10" s="37">
        <f t="shared" si="14"/>
        <v>100</v>
      </c>
    </row>
    <row r="11" spans="1:81" ht="15.75" customHeight="1" x14ac:dyDescent="0.2">
      <c r="A11" s="4" t="s">
        <v>9</v>
      </c>
      <c r="B11" s="29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3">
        <v>1</v>
      </c>
      <c r="L11" s="44" t="s">
        <v>9</v>
      </c>
      <c r="M11" s="44">
        <v>10</v>
      </c>
      <c r="N11" s="33">
        <f t="shared" si="0"/>
        <v>80</v>
      </c>
      <c r="O11" s="33">
        <f t="shared" si="1"/>
        <v>100</v>
      </c>
      <c r="P11" s="33">
        <f t="shared" si="2"/>
        <v>90</v>
      </c>
      <c r="Q11" s="33">
        <f t="shared" si="3"/>
        <v>87.777777777777771</v>
      </c>
      <c r="R11" s="33">
        <f t="shared" si="4"/>
        <v>100</v>
      </c>
      <c r="S11" s="33">
        <f t="shared" si="5"/>
        <v>87</v>
      </c>
      <c r="T11" s="33">
        <f t="shared" si="6"/>
        <v>100</v>
      </c>
      <c r="U11" s="34">
        <f t="shared" si="7"/>
        <v>0</v>
      </c>
      <c r="V11" s="35">
        <f t="shared" si="8"/>
        <v>89.955555555555563</v>
      </c>
      <c r="W11" s="33">
        <v>18</v>
      </c>
      <c r="X11" s="36">
        <v>20</v>
      </c>
      <c r="Y11" s="36">
        <v>42</v>
      </c>
      <c r="Z11" s="37">
        <f t="shared" si="9"/>
        <v>80</v>
      </c>
      <c r="AA11" s="36">
        <v>30</v>
      </c>
      <c r="AB11" s="36">
        <v>70</v>
      </c>
      <c r="AC11" s="33">
        <v>1</v>
      </c>
      <c r="AD11" s="37">
        <f t="shared" si="10"/>
        <v>100</v>
      </c>
      <c r="AE11" s="36"/>
      <c r="AF11" s="36"/>
      <c r="AG11" s="36"/>
      <c r="AH11" s="37"/>
      <c r="AI11" s="55">
        <v>100</v>
      </c>
      <c r="AJ11" s="55">
        <v>100</v>
      </c>
      <c r="AK11" s="55">
        <v>100</v>
      </c>
      <c r="AL11" s="55">
        <v>50</v>
      </c>
      <c r="AM11" s="55">
        <v>100</v>
      </c>
      <c r="AN11" s="55">
        <v>40</v>
      </c>
      <c r="AO11" s="55">
        <v>100</v>
      </c>
      <c r="AP11" s="55">
        <v>100</v>
      </c>
      <c r="AQ11" s="55">
        <v>100</v>
      </c>
      <c r="AR11" s="38"/>
      <c r="AS11" s="38"/>
      <c r="AT11" s="37">
        <f t="shared" si="11"/>
        <v>87.777777777777771</v>
      </c>
      <c r="AU11" s="38">
        <v>100</v>
      </c>
      <c r="AV11" s="38">
        <v>100</v>
      </c>
      <c r="AW11" s="38">
        <v>100</v>
      </c>
      <c r="AX11" s="38">
        <v>100</v>
      </c>
      <c r="AY11" s="38">
        <v>100</v>
      </c>
      <c r="AZ11" s="38">
        <v>100</v>
      </c>
      <c r="BA11" s="38">
        <v>100</v>
      </c>
      <c r="BB11" s="38">
        <v>100</v>
      </c>
      <c r="BC11" s="38">
        <v>100</v>
      </c>
      <c r="BD11" s="38">
        <v>100</v>
      </c>
      <c r="BE11" s="38"/>
      <c r="BF11" s="38"/>
      <c r="BG11" s="37">
        <f t="shared" si="12"/>
        <v>100</v>
      </c>
      <c r="BH11" s="41">
        <v>100</v>
      </c>
      <c r="BI11" s="41">
        <v>90</v>
      </c>
      <c r="BJ11" s="41">
        <v>100</v>
      </c>
      <c r="BK11" s="41">
        <v>90</v>
      </c>
      <c r="BL11" s="41">
        <v>100</v>
      </c>
      <c r="BM11" s="41">
        <v>90</v>
      </c>
      <c r="BN11" s="41">
        <v>100</v>
      </c>
      <c r="BO11" s="41">
        <v>100</v>
      </c>
      <c r="BP11" s="41">
        <v>100</v>
      </c>
      <c r="BQ11" s="41">
        <v>0</v>
      </c>
      <c r="BR11" s="37">
        <f t="shared" si="13"/>
        <v>87</v>
      </c>
      <c r="BS11" s="42">
        <v>100</v>
      </c>
      <c r="BT11" s="42">
        <v>100</v>
      </c>
      <c r="BU11" s="42">
        <v>100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14"/>
        <v>100</v>
      </c>
    </row>
    <row r="12" spans="1:81" ht="15.75" customHeight="1" x14ac:dyDescent="0.2">
      <c r="A12" s="4" t="s">
        <v>9</v>
      </c>
      <c r="B12" s="29" t="s">
        <v>9</v>
      </c>
      <c r="C12" s="30"/>
      <c r="D12" s="58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3">
        <v>1</v>
      </c>
      <c r="L12" s="44" t="s">
        <v>9</v>
      </c>
      <c r="M12" s="44">
        <v>140</v>
      </c>
      <c r="N12" s="33">
        <f t="shared" si="0"/>
        <v>97</v>
      </c>
      <c r="O12" s="33">
        <f t="shared" si="1"/>
        <v>0</v>
      </c>
      <c r="P12" s="33">
        <f>SUM(N12,O12,AH12)/3</f>
        <v>65.666666666666671</v>
      </c>
      <c r="Q12" s="33">
        <f t="shared" si="3"/>
        <v>100</v>
      </c>
      <c r="R12" s="33">
        <f t="shared" si="4"/>
        <v>90.909090909090907</v>
      </c>
      <c r="S12" s="33">
        <f t="shared" si="5"/>
        <v>97.5</v>
      </c>
      <c r="T12" s="33">
        <f t="shared" si="6"/>
        <v>100</v>
      </c>
      <c r="U12" s="34">
        <f t="shared" si="7"/>
        <v>100</v>
      </c>
      <c r="V12" s="35">
        <f t="shared" si="8"/>
        <v>81.878787878787875</v>
      </c>
      <c r="W12" s="33">
        <v>20</v>
      </c>
      <c r="X12" s="36">
        <v>17</v>
      </c>
      <c r="Y12" s="36">
        <v>60</v>
      </c>
      <c r="Z12" s="37">
        <f t="shared" si="9"/>
        <v>97</v>
      </c>
      <c r="AA12" s="36"/>
      <c r="AB12" s="36"/>
      <c r="AC12" s="33"/>
      <c r="AD12" s="60">
        <f t="shared" si="10"/>
        <v>0</v>
      </c>
      <c r="AE12" s="36">
        <v>40</v>
      </c>
      <c r="AF12" s="36">
        <v>60</v>
      </c>
      <c r="AG12" s="36">
        <v>1</v>
      </c>
      <c r="AH12" s="37">
        <f>(AE12+AF12)*AG12</f>
        <v>100</v>
      </c>
      <c r="AI12" s="55">
        <v>100</v>
      </c>
      <c r="AJ12" s="55">
        <v>100</v>
      </c>
      <c r="AK12" s="55">
        <v>100</v>
      </c>
      <c r="AL12" s="55">
        <v>100</v>
      </c>
      <c r="AM12" s="55">
        <v>100</v>
      </c>
      <c r="AN12" s="55">
        <v>100</v>
      </c>
      <c r="AO12" s="55">
        <v>100</v>
      </c>
      <c r="AP12" s="55">
        <v>100</v>
      </c>
      <c r="AQ12" s="55">
        <v>100</v>
      </c>
      <c r="AR12" s="38"/>
      <c r="AS12" s="38"/>
      <c r="AT12" s="37">
        <f t="shared" si="11"/>
        <v>100</v>
      </c>
      <c r="AU12" s="38">
        <v>100</v>
      </c>
      <c r="AV12" s="38">
        <v>100</v>
      </c>
      <c r="AW12" s="38">
        <v>100</v>
      </c>
      <c r="AX12" s="38">
        <v>100</v>
      </c>
      <c r="AY12" s="38">
        <v>0</v>
      </c>
      <c r="AZ12" s="38">
        <v>100</v>
      </c>
      <c r="BA12" s="38">
        <v>100</v>
      </c>
      <c r="BB12" s="38">
        <v>100</v>
      </c>
      <c r="BC12" s="38">
        <v>100</v>
      </c>
      <c r="BD12" s="38">
        <v>100</v>
      </c>
      <c r="BE12" s="38"/>
      <c r="BF12" s="38">
        <v>100</v>
      </c>
      <c r="BG12" s="37">
        <f t="shared" si="12"/>
        <v>90.909090909090907</v>
      </c>
      <c r="BH12" s="41">
        <v>100</v>
      </c>
      <c r="BI12" s="41">
        <v>90</v>
      </c>
      <c r="BJ12" s="41">
        <v>100</v>
      </c>
      <c r="BK12" s="41">
        <v>95</v>
      </c>
      <c r="BL12" s="41">
        <v>100</v>
      </c>
      <c r="BM12" s="41">
        <v>100</v>
      </c>
      <c r="BN12" s="41">
        <v>100</v>
      </c>
      <c r="BO12" s="41">
        <v>100</v>
      </c>
      <c r="BP12" s="41">
        <v>90</v>
      </c>
      <c r="BQ12" s="41">
        <v>100</v>
      </c>
      <c r="BR12" s="37">
        <f t="shared" si="13"/>
        <v>97.5</v>
      </c>
      <c r="BS12" s="42">
        <v>100</v>
      </c>
      <c r="BT12" s="42">
        <v>100</v>
      </c>
      <c r="BU12" s="42">
        <v>100</v>
      </c>
      <c r="BV12" s="38">
        <v>100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4"/>
        <v>100</v>
      </c>
    </row>
    <row r="13" spans="1:81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3">
        <v>1</v>
      </c>
      <c r="L13" s="44" t="s">
        <v>9</v>
      </c>
      <c r="M13" s="44">
        <v>219</v>
      </c>
      <c r="N13" s="33">
        <v>0</v>
      </c>
      <c r="O13" s="33">
        <f t="shared" si="1"/>
        <v>0</v>
      </c>
      <c r="P13" s="33">
        <f t="shared" ref="P13:P44" si="15">IF(AH13="",0.5*N13+0.5*O13,(SUM(N13,O13,AH13)-MIN(N13,O13))/2)</f>
        <v>0</v>
      </c>
      <c r="Q13" s="33">
        <f t="shared" si="3"/>
        <v>58.111111111111114</v>
      </c>
      <c r="R13" s="33">
        <f t="shared" si="4"/>
        <v>60</v>
      </c>
      <c r="S13" s="33">
        <f t="shared" si="5"/>
        <v>27.5</v>
      </c>
      <c r="T13" s="33">
        <f t="shared" si="6"/>
        <v>62.5</v>
      </c>
      <c r="U13" s="34">
        <f t="shared" si="7"/>
        <v>0</v>
      </c>
      <c r="V13" s="35">
        <f t="shared" si="8"/>
        <v>0</v>
      </c>
      <c r="W13" s="33"/>
      <c r="X13" s="36"/>
      <c r="Y13" s="36"/>
      <c r="Z13" s="37"/>
      <c r="AA13" s="36"/>
      <c r="AB13" s="36"/>
      <c r="AC13" s="33"/>
      <c r="AD13" s="37">
        <f t="shared" si="10"/>
        <v>0</v>
      </c>
      <c r="AE13" s="36"/>
      <c r="AF13" s="36"/>
      <c r="AG13" s="36"/>
      <c r="AH13" s="37"/>
      <c r="AI13" s="55">
        <v>50</v>
      </c>
      <c r="AJ13" s="55">
        <v>100</v>
      </c>
      <c r="AK13" s="55">
        <v>100</v>
      </c>
      <c r="AL13" s="55">
        <v>100</v>
      </c>
      <c r="AM13" s="55">
        <v>90</v>
      </c>
      <c r="AN13" s="55">
        <v>83</v>
      </c>
      <c r="AO13" s="56">
        <v>0</v>
      </c>
      <c r="AP13" s="56">
        <v>0</v>
      </c>
      <c r="AQ13" s="56">
        <v>0</v>
      </c>
      <c r="AR13" s="38"/>
      <c r="AS13" s="38"/>
      <c r="AT13" s="37">
        <f t="shared" si="11"/>
        <v>58.111111111111114</v>
      </c>
      <c r="AU13" s="38">
        <v>100</v>
      </c>
      <c r="AV13" s="38">
        <v>100</v>
      </c>
      <c r="AW13" s="38">
        <v>100</v>
      </c>
      <c r="AX13" s="38">
        <v>100</v>
      </c>
      <c r="AY13" s="38">
        <v>100</v>
      </c>
      <c r="AZ13" s="38">
        <v>100</v>
      </c>
      <c r="BA13" s="38">
        <v>0</v>
      </c>
      <c r="BB13" s="38">
        <v>0</v>
      </c>
      <c r="BC13" s="38">
        <v>0</v>
      </c>
      <c r="BD13" s="38">
        <v>0</v>
      </c>
      <c r="BE13" s="38"/>
      <c r="BF13" s="38"/>
      <c r="BG13" s="37">
        <f t="shared" si="12"/>
        <v>60</v>
      </c>
      <c r="BH13" s="41">
        <v>100</v>
      </c>
      <c r="BI13" s="41">
        <v>100</v>
      </c>
      <c r="BJ13" s="41">
        <v>0</v>
      </c>
      <c r="BK13" s="41">
        <v>75</v>
      </c>
      <c r="BL13" s="41">
        <v>0</v>
      </c>
      <c r="BM13" s="41">
        <v>0</v>
      </c>
      <c r="BN13" s="41">
        <v>0</v>
      </c>
      <c r="BO13" s="41">
        <v>0</v>
      </c>
      <c r="BP13" s="41">
        <v>0</v>
      </c>
      <c r="BQ13" s="41">
        <v>0</v>
      </c>
      <c r="BR13" s="37">
        <f t="shared" si="13"/>
        <v>27.5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0</v>
      </c>
      <c r="BY13" s="38">
        <v>0</v>
      </c>
      <c r="BZ13" s="38">
        <v>0</v>
      </c>
      <c r="CA13" s="38"/>
      <c r="CB13" s="38"/>
      <c r="CC13" s="37">
        <f t="shared" si="14"/>
        <v>62.5</v>
      </c>
    </row>
    <row r="14" spans="1:81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3">
        <v>1</v>
      </c>
      <c r="L14" s="44" t="s">
        <v>9</v>
      </c>
      <c r="M14" s="44"/>
      <c r="N14" s="33">
        <f t="shared" ref="N14:N32" si="16">Z14</f>
        <v>53</v>
      </c>
      <c r="O14" s="33">
        <f t="shared" si="1"/>
        <v>0</v>
      </c>
      <c r="P14" s="33">
        <f t="shared" si="15"/>
        <v>26.5</v>
      </c>
      <c r="Q14" s="33">
        <f t="shared" si="3"/>
        <v>62.555555555555557</v>
      </c>
      <c r="R14" s="33">
        <f t="shared" si="4"/>
        <v>70</v>
      </c>
      <c r="S14" s="33">
        <f t="shared" si="5"/>
        <v>34.5</v>
      </c>
      <c r="T14" s="33">
        <f t="shared" si="6"/>
        <v>37.5</v>
      </c>
      <c r="U14" s="34">
        <f t="shared" si="7"/>
        <v>0</v>
      </c>
      <c r="V14" s="35">
        <f t="shared" si="8"/>
        <v>26.5</v>
      </c>
      <c r="W14" s="33">
        <v>16</v>
      </c>
      <c r="X14" s="36">
        <v>13</v>
      </c>
      <c r="Y14" s="36">
        <v>24</v>
      </c>
      <c r="Z14" s="37">
        <f t="shared" ref="Z14:Z32" si="17">SUM(W14:Y14)</f>
        <v>53</v>
      </c>
      <c r="AA14" s="36"/>
      <c r="AB14" s="36"/>
      <c r="AC14" s="33"/>
      <c r="AD14" s="37">
        <f t="shared" si="10"/>
        <v>0</v>
      </c>
      <c r="AE14" s="36"/>
      <c r="AF14" s="36"/>
      <c r="AG14" s="36"/>
      <c r="AH14" s="37"/>
      <c r="AI14" s="55">
        <v>0</v>
      </c>
      <c r="AJ14" s="55">
        <v>100</v>
      </c>
      <c r="AK14" s="55">
        <v>100</v>
      </c>
      <c r="AL14" s="55">
        <v>50</v>
      </c>
      <c r="AM14" s="55">
        <v>80</v>
      </c>
      <c r="AN14" s="55">
        <v>33</v>
      </c>
      <c r="AO14" s="55">
        <v>100</v>
      </c>
      <c r="AP14" s="55">
        <v>100</v>
      </c>
      <c r="AQ14" s="56">
        <v>0</v>
      </c>
      <c r="AR14" s="38"/>
      <c r="AS14" s="38"/>
      <c r="AT14" s="37">
        <f t="shared" si="11"/>
        <v>62.555555555555557</v>
      </c>
      <c r="AU14" s="38">
        <v>100</v>
      </c>
      <c r="AV14" s="38">
        <v>100</v>
      </c>
      <c r="AW14" s="38">
        <v>100</v>
      </c>
      <c r="AX14" s="38">
        <v>100</v>
      </c>
      <c r="AY14" s="38">
        <v>100</v>
      </c>
      <c r="AZ14" s="38">
        <v>100</v>
      </c>
      <c r="BA14" s="38">
        <v>0</v>
      </c>
      <c r="BB14" s="38">
        <v>100</v>
      </c>
      <c r="BC14" s="38">
        <v>0</v>
      </c>
      <c r="BD14" s="38">
        <v>0</v>
      </c>
      <c r="BE14" s="38"/>
      <c r="BF14" s="38"/>
      <c r="BG14" s="37">
        <f t="shared" si="12"/>
        <v>70</v>
      </c>
      <c r="BH14" s="41">
        <v>100</v>
      </c>
      <c r="BI14" s="41">
        <v>80</v>
      </c>
      <c r="BJ14" s="41">
        <v>100</v>
      </c>
      <c r="BK14" s="41">
        <v>65</v>
      </c>
      <c r="BL14" s="41">
        <v>0</v>
      </c>
      <c r="BM14" s="41">
        <v>0</v>
      </c>
      <c r="BN14" s="41">
        <v>0</v>
      </c>
      <c r="BO14" s="41">
        <v>0</v>
      </c>
      <c r="BP14" s="41">
        <v>0</v>
      </c>
      <c r="BQ14" s="41">
        <v>0</v>
      </c>
      <c r="BR14" s="37">
        <f t="shared" si="13"/>
        <v>34.5</v>
      </c>
      <c r="BS14" s="42">
        <v>100</v>
      </c>
      <c r="BT14" s="42">
        <v>100</v>
      </c>
      <c r="BU14" s="42">
        <v>100</v>
      </c>
      <c r="BV14" s="38">
        <v>0</v>
      </c>
      <c r="BW14" s="38">
        <v>0</v>
      </c>
      <c r="BX14" s="38">
        <v>0</v>
      </c>
      <c r="BY14" s="38">
        <v>0</v>
      </c>
      <c r="BZ14" s="38">
        <v>0</v>
      </c>
      <c r="CA14" s="38"/>
      <c r="CB14" s="38"/>
      <c r="CC14" s="37">
        <f t="shared" si="14"/>
        <v>37.5</v>
      </c>
    </row>
    <row r="15" spans="1:81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3">
        <v>1</v>
      </c>
      <c r="L15" s="44" t="s">
        <v>9</v>
      </c>
      <c r="M15" s="44">
        <v>136</v>
      </c>
      <c r="N15" s="33">
        <f t="shared" si="16"/>
        <v>28</v>
      </c>
      <c r="O15" s="33">
        <f t="shared" si="1"/>
        <v>32</v>
      </c>
      <c r="P15" s="33">
        <f t="shared" si="15"/>
        <v>66</v>
      </c>
      <c r="Q15" s="33">
        <f t="shared" si="3"/>
        <v>46.666666666666664</v>
      </c>
      <c r="R15" s="33">
        <f t="shared" si="4"/>
        <v>90</v>
      </c>
      <c r="S15" s="33">
        <f t="shared" si="5"/>
        <v>48.5</v>
      </c>
      <c r="T15" s="33">
        <f t="shared" si="6"/>
        <v>71.375</v>
      </c>
      <c r="U15" s="34">
        <f t="shared" si="7"/>
        <v>100</v>
      </c>
      <c r="V15" s="35">
        <f t="shared" si="8"/>
        <v>60.10208333333334</v>
      </c>
      <c r="W15" s="33">
        <v>16</v>
      </c>
      <c r="X15" s="36">
        <v>12</v>
      </c>
      <c r="Y15" s="36">
        <v>0</v>
      </c>
      <c r="Z15" s="37">
        <f t="shared" si="17"/>
        <v>28</v>
      </c>
      <c r="AA15" s="36">
        <v>22</v>
      </c>
      <c r="AB15" s="36">
        <v>10</v>
      </c>
      <c r="AC15" s="33">
        <v>1</v>
      </c>
      <c r="AD15" s="37">
        <f t="shared" si="10"/>
        <v>32</v>
      </c>
      <c r="AE15" s="36">
        <v>40</v>
      </c>
      <c r="AF15" s="36">
        <v>60</v>
      </c>
      <c r="AG15" s="36">
        <v>1</v>
      </c>
      <c r="AH15" s="37">
        <f>(AE15+AF15)*AG15</f>
        <v>100</v>
      </c>
      <c r="AI15" s="55">
        <v>50</v>
      </c>
      <c r="AJ15" s="55">
        <v>0</v>
      </c>
      <c r="AK15" s="55">
        <v>0</v>
      </c>
      <c r="AL15" s="55">
        <v>50</v>
      </c>
      <c r="AM15" s="55">
        <v>80</v>
      </c>
      <c r="AN15" s="55">
        <v>40</v>
      </c>
      <c r="AO15" s="55">
        <v>100</v>
      </c>
      <c r="AP15" s="55">
        <v>100</v>
      </c>
      <c r="AQ15" s="55">
        <v>0</v>
      </c>
      <c r="AR15" s="38"/>
      <c r="AS15" s="38"/>
      <c r="AT15" s="37">
        <f t="shared" si="11"/>
        <v>46.666666666666664</v>
      </c>
      <c r="AU15" s="38">
        <v>100</v>
      </c>
      <c r="AV15" s="38">
        <v>100</v>
      </c>
      <c r="AW15" s="38">
        <v>100</v>
      </c>
      <c r="AX15" s="38">
        <v>100</v>
      </c>
      <c r="AY15" s="38">
        <v>100</v>
      </c>
      <c r="AZ15" s="38">
        <v>100</v>
      </c>
      <c r="BA15" s="38">
        <v>0</v>
      </c>
      <c r="BB15" s="38">
        <v>100</v>
      </c>
      <c r="BC15" s="38">
        <v>100</v>
      </c>
      <c r="BD15" s="38">
        <v>100</v>
      </c>
      <c r="BE15" s="38"/>
      <c r="BF15" s="38"/>
      <c r="BG15" s="37">
        <f t="shared" si="12"/>
        <v>90</v>
      </c>
      <c r="BH15" s="41">
        <v>95</v>
      </c>
      <c r="BI15" s="41">
        <v>100</v>
      </c>
      <c r="BJ15" s="41">
        <v>100</v>
      </c>
      <c r="BK15" s="41">
        <v>75</v>
      </c>
      <c r="BL15" s="41">
        <v>25</v>
      </c>
      <c r="BM15" s="41">
        <v>40</v>
      </c>
      <c r="BN15" s="41">
        <v>50</v>
      </c>
      <c r="BO15" s="41">
        <v>0</v>
      </c>
      <c r="BP15" s="41">
        <v>0</v>
      </c>
      <c r="BQ15" s="41">
        <v>0</v>
      </c>
      <c r="BR15" s="37">
        <f t="shared" si="13"/>
        <v>48.5</v>
      </c>
      <c r="BS15" s="42">
        <v>100</v>
      </c>
      <c r="BT15" s="42">
        <v>100</v>
      </c>
      <c r="BU15" s="42">
        <v>0</v>
      </c>
      <c r="BV15" s="38">
        <v>100</v>
      </c>
      <c r="BW15" s="38">
        <v>71</v>
      </c>
      <c r="BX15" s="38">
        <v>0</v>
      </c>
      <c r="BY15" s="38">
        <v>100</v>
      </c>
      <c r="BZ15" s="38">
        <v>100</v>
      </c>
      <c r="CA15" s="38"/>
      <c r="CB15" s="38"/>
      <c r="CC15" s="37">
        <f t="shared" si="14"/>
        <v>71.375</v>
      </c>
    </row>
    <row r="16" spans="1:81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3">
        <v>1</v>
      </c>
      <c r="L16" s="44" t="s">
        <v>9</v>
      </c>
      <c r="M16" s="44">
        <v>1</v>
      </c>
      <c r="N16" s="33">
        <f t="shared" si="16"/>
        <v>77</v>
      </c>
      <c r="O16" s="33">
        <f t="shared" si="1"/>
        <v>90</v>
      </c>
      <c r="P16" s="33">
        <f t="shared" si="15"/>
        <v>83.5</v>
      </c>
      <c r="Q16" s="33">
        <f t="shared" si="3"/>
        <v>53</v>
      </c>
      <c r="R16" s="33">
        <f t="shared" si="4"/>
        <v>100</v>
      </c>
      <c r="S16" s="33">
        <f t="shared" si="5"/>
        <v>89.2</v>
      </c>
      <c r="T16" s="33">
        <f t="shared" si="6"/>
        <v>100</v>
      </c>
      <c r="U16" s="34">
        <f t="shared" si="7"/>
        <v>0</v>
      </c>
      <c r="V16" s="35">
        <f t="shared" si="8"/>
        <v>80.19</v>
      </c>
      <c r="W16" s="33">
        <v>18</v>
      </c>
      <c r="X16" s="36">
        <v>14</v>
      </c>
      <c r="Y16" s="36">
        <v>45</v>
      </c>
      <c r="Z16" s="37">
        <f t="shared" si="17"/>
        <v>77</v>
      </c>
      <c r="AA16" s="36">
        <v>30</v>
      </c>
      <c r="AB16" s="36">
        <v>60</v>
      </c>
      <c r="AC16" s="33">
        <v>1</v>
      </c>
      <c r="AD16" s="37">
        <f t="shared" si="10"/>
        <v>90</v>
      </c>
      <c r="AE16" s="36"/>
      <c r="AF16" s="36"/>
      <c r="AG16" s="36"/>
      <c r="AH16" s="37"/>
      <c r="AI16" s="55">
        <v>50</v>
      </c>
      <c r="AJ16" s="55">
        <v>0</v>
      </c>
      <c r="AK16" s="55">
        <v>100</v>
      </c>
      <c r="AL16" s="55">
        <v>67</v>
      </c>
      <c r="AM16" s="55">
        <v>40</v>
      </c>
      <c r="AN16" s="55">
        <v>20</v>
      </c>
      <c r="AO16" s="55">
        <v>100</v>
      </c>
      <c r="AP16" s="55">
        <v>100</v>
      </c>
      <c r="AQ16" s="55">
        <v>0</v>
      </c>
      <c r="AR16" s="38"/>
      <c r="AS16" s="38"/>
      <c r="AT16" s="37">
        <f t="shared" si="11"/>
        <v>53</v>
      </c>
      <c r="AU16" s="38">
        <v>100</v>
      </c>
      <c r="AV16" s="38">
        <v>100</v>
      </c>
      <c r="AW16" s="38">
        <v>100</v>
      </c>
      <c r="AX16" s="38">
        <v>100</v>
      </c>
      <c r="AY16" s="38">
        <v>100</v>
      </c>
      <c r="AZ16" s="38">
        <v>100</v>
      </c>
      <c r="BA16" s="38">
        <v>100</v>
      </c>
      <c r="BB16" s="38">
        <v>100</v>
      </c>
      <c r="BC16" s="38">
        <v>100</v>
      </c>
      <c r="BD16" s="38">
        <v>100</v>
      </c>
      <c r="BE16" s="38"/>
      <c r="BF16" s="38">
        <v>100</v>
      </c>
      <c r="BG16" s="37">
        <f t="shared" si="12"/>
        <v>100</v>
      </c>
      <c r="BH16" s="41">
        <v>95</v>
      </c>
      <c r="BI16" s="41">
        <v>95</v>
      </c>
      <c r="BJ16" s="41">
        <v>97</v>
      </c>
      <c r="BK16" s="41">
        <v>80</v>
      </c>
      <c r="BL16" s="41">
        <v>60</v>
      </c>
      <c r="BM16" s="41">
        <v>70</v>
      </c>
      <c r="BN16" s="41">
        <v>100</v>
      </c>
      <c r="BO16" s="41">
        <v>100</v>
      </c>
      <c r="BP16" s="41">
        <v>95</v>
      </c>
      <c r="BQ16" s="41">
        <v>100</v>
      </c>
      <c r="BR16" s="37">
        <f t="shared" si="13"/>
        <v>89.2</v>
      </c>
      <c r="BS16" s="42">
        <v>100</v>
      </c>
      <c r="BT16" s="42">
        <v>100</v>
      </c>
      <c r="BU16" s="42">
        <v>100</v>
      </c>
      <c r="BV16" s="38">
        <v>100</v>
      </c>
      <c r="BW16" s="38">
        <v>100</v>
      </c>
      <c r="BX16" s="38">
        <v>100</v>
      </c>
      <c r="BY16" s="38">
        <v>100</v>
      </c>
      <c r="BZ16" s="38">
        <v>100</v>
      </c>
      <c r="CA16" s="38"/>
      <c r="CB16" s="38"/>
      <c r="CC16" s="37">
        <f t="shared" si="14"/>
        <v>100</v>
      </c>
    </row>
    <row r="17" spans="1:81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3">
        <v>1</v>
      </c>
      <c r="L17" s="44" t="s">
        <v>9</v>
      </c>
      <c r="M17" s="44">
        <v>213</v>
      </c>
      <c r="N17" s="33">
        <f t="shared" si="16"/>
        <v>99</v>
      </c>
      <c r="O17" s="33">
        <f t="shared" si="1"/>
        <v>100</v>
      </c>
      <c r="P17" s="33">
        <f t="shared" si="15"/>
        <v>99.5</v>
      </c>
      <c r="Q17" s="33">
        <f t="shared" si="3"/>
        <v>82.222222222222229</v>
      </c>
      <c r="R17" s="33">
        <f t="shared" si="4"/>
        <v>81.818181818181813</v>
      </c>
      <c r="S17" s="33">
        <f t="shared" si="5"/>
        <v>93.5</v>
      </c>
      <c r="T17" s="33">
        <f t="shared" si="6"/>
        <v>100</v>
      </c>
      <c r="U17" s="34">
        <f t="shared" si="7"/>
        <v>0</v>
      </c>
      <c r="V17" s="35">
        <f t="shared" si="8"/>
        <v>93.985353535353539</v>
      </c>
      <c r="W17" s="33">
        <v>20</v>
      </c>
      <c r="X17" s="36">
        <v>19</v>
      </c>
      <c r="Y17" s="36">
        <v>60</v>
      </c>
      <c r="Z17" s="37">
        <f t="shared" si="17"/>
        <v>99</v>
      </c>
      <c r="AA17" s="36">
        <v>30</v>
      </c>
      <c r="AB17" s="36">
        <v>70</v>
      </c>
      <c r="AC17" s="33">
        <v>1</v>
      </c>
      <c r="AD17" s="37">
        <f t="shared" si="10"/>
        <v>100</v>
      </c>
      <c r="AE17" s="36"/>
      <c r="AF17" s="36"/>
      <c r="AG17" s="36"/>
      <c r="AH17" s="37"/>
      <c r="AI17" s="55">
        <v>50</v>
      </c>
      <c r="AJ17" s="55">
        <v>100</v>
      </c>
      <c r="AK17" s="55">
        <v>0</v>
      </c>
      <c r="AL17" s="55">
        <v>100</v>
      </c>
      <c r="AM17" s="55">
        <v>90</v>
      </c>
      <c r="AN17" s="55">
        <v>100</v>
      </c>
      <c r="AO17" s="55">
        <v>100</v>
      </c>
      <c r="AP17" s="55">
        <v>100</v>
      </c>
      <c r="AQ17" s="55">
        <v>100</v>
      </c>
      <c r="AR17" s="38"/>
      <c r="AS17" s="38"/>
      <c r="AT17" s="37">
        <f t="shared" si="11"/>
        <v>82.222222222222229</v>
      </c>
      <c r="AU17" s="38">
        <v>0</v>
      </c>
      <c r="AV17" s="38">
        <v>100</v>
      </c>
      <c r="AW17" s="38">
        <v>100</v>
      </c>
      <c r="AX17" s="38">
        <v>100</v>
      </c>
      <c r="AY17" s="38">
        <v>0</v>
      </c>
      <c r="AZ17" s="38">
        <v>100</v>
      </c>
      <c r="BA17" s="38">
        <v>100</v>
      </c>
      <c r="BB17" s="38">
        <v>100</v>
      </c>
      <c r="BC17" s="38">
        <v>100</v>
      </c>
      <c r="BD17" s="38">
        <v>100</v>
      </c>
      <c r="BE17" s="38"/>
      <c r="BF17" s="38">
        <v>100</v>
      </c>
      <c r="BG17" s="37">
        <f t="shared" si="12"/>
        <v>81.818181818181813</v>
      </c>
      <c r="BH17" s="41">
        <v>100</v>
      </c>
      <c r="BI17" s="41">
        <v>90</v>
      </c>
      <c r="BJ17" s="41">
        <v>65</v>
      </c>
      <c r="BK17" s="41">
        <v>100</v>
      </c>
      <c r="BL17" s="41">
        <v>100</v>
      </c>
      <c r="BM17" s="41">
        <v>100</v>
      </c>
      <c r="BN17" s="41">
        <v>100</v>
      </c>
      <c r="BO17" s="41">
        <v>90</v>
      </c>
      <c r="BP17" s="41">
        <v>95</v>
      </c>
      <c r="BQ17" s="41">
        <v>95</v>
      </c>
      <c r="BR17" s="37">
        <f t="shared" si="13"/>
        <v>93.5</v>
      </c>
      <c r="BS17" s="42">
        <v>100</v>
      </c>
      <c r="BT17" s="42">
        <v>100</v>
      </c>
      <c r="BU17" s="42">
        <v>100</v>
      </c>
      <c r="BV17" s="38">
        <v>100</v>
      </c>
      <c r="BW17" s="38">
        <v>100</v>
      </c>
      <c r="BX17" s="38">
        <v>100</v>
      </c>
      <c r="BY17" s="38">
        <v>100</v>
      </c>
      <c r="BZ17" s="38">
        <v>100</v>
      </c>
      <c r="CA17" s="38"/>
      <c r="CB17" s="38"/>
      <c r="CC17" s="37">
        <f t="shared" si="14"/>
        <v>100</v>
      </c>
    </row>
    <row r="18" spans="1:81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3">
        <v>1</v>
      </c>
      <c r="L18" s="44" t="s">
        <v>9</v>
      </c>
      <c r="M18" s="44">
        <v>4</v>
      </c>
      <c r="N18" s="33">
        <f t="shared" si="16"/>
        <v>98</v>
      </c>
      <c r="O18" s="33">
        <f t="shared" si="1"/>
        <v>100</v>
      </c>
      <c r="P18" s="33">
        <f t="shared" si="15"/>
        <v>99</v>
      </c>
      <c r="Q18" s="33">
        <f t="shared" si="3"/>
        <v>95.555555555555557</v>
      </c>
      <c r="R18" s="33">
        <f t="shared" si="4"/>
        <v>100</v>
      </c>
      <c r="S18" s="33">
        <f t="shared" si="5"/>
        <v>95.4</v>
      </c>
      <c r="T18" s="33">
        <f t="shared" si="6"/>
        <v>100</v>
      </c>
      <c r="U18" s="34">
        <f t="shared" si="7"/>
        <v>0</v>
      </c>
      <c r="V18" s="35">
        <f t="shared" si="8"/>
        <v>97.691111111111113</v>
      </c>
      <c r="W18" s="33">
        <v>20</v>
      </c>
      <c r="X18" s="36">
        <v>18</v>
      </c>
      <c r="Y18" s="36">
        <v>60</v>
      </c>
      <c r="Z18" s="37">
        <f t="shared" si="17"/>
        <v>98</v>
      </c>
      <c r="AA18" s="36">
        <v>30</v>
      </c>
      <c r="AB18" s="36">
        <v>70</v>
      </c>
      <c r="AC18" s="33">
        <v>1</v>
      </c>
      <c r="AD18" s="37">
        <f t="shared" si="10"/>
        <v>100</v>
      </c>
      <c r="AE18" s="36"/>
      <c r="AF18" s="36"/>
      <c r="AG18" s="36"/>
      <c r="AH18" s="37"/>
      <c r="AI18" s="55">
        <v>100</v>
      </c>
      <c r="AJ18" s="55">
        <v>100</v>
      </c>
      <c r="AK18" s="55">
        <v>100</v>
      </c>
      <c r="AL18" s="55">
        <v>100</v>
      </c>
      <c r="AM18" s="55">
        <v>100</v>
      </c>
      <c r="AN18" s="55">
        <v>60</v>
      </c>
      <c r="AO18" s="55">
        <v>100</v>
      </c>
      <c r="AP18" s="55">
        <v>100</v>
      </c>
      <c r="AQ18" s="55">
        <v>100</v>
      </c>
      <c r="AR18" s="38"/>
      <c r="AS18" s="38"/>
      <c r="AT18" s="37">
        <f t="shared" si="11"/>
        <v>95.555555555555557</v>
      </c>
      <c r="AU18" s="38">
        <v>100</v>
      </c>
      <c r="AV18" s="38">
        <v>100</v>
      </c>
      <c r="AW18" s="38">
        <v>100</v>
      </c>
      <c r="AX18" s="38">
        <v>100</v>
      </c>
      <c r="AY18" s="38">
        <v>100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>
        <v>100</v>
      </c>
      <c r="BG18" s="37">
        <f t="shared" si="12"/>
        <v>100</v>
      </c>
      <c r="BH18" s="41">
        <v>100</v>
      </c>
      <c r="BI18" s="41">
        <v>60</v>
      </c>
      <c r="BJ18" s="41">
        <v>99</v>
      </c>
      <c r="BK18" s="41">
        <v>100</v>
      </c>
      <c r="BL18" s="41">
        <v>100</v>
      </c>
      <c r="BM18" s="41">
        <v>100</v>
      </c>
      <c r="BN18" s="41">
        <v>100</v>
      </c>
      <c r="BO18" s="41">
        <v>100</v>
      </c>
      <c r="BP18" s="41">
        <v>95</v>
      </c>
      <c r="BQ18" s="41">
        <v>100</v>
      </c>
      <c r="BR18" s="37">
        <f t="shared" si="13"/>
        <v>95.4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14"/>
        <v>100</v>
      </c>
    </row>
    <row r="19" spans="1:81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3">
        <v>1</v>
      </c>
      <c r="L19" s="44" t="s">
        <v>9</v>
      </c>
      <c r="M19" s="44">
        <v>285</v>
      </c>
      <c r="N19" s="33">
        <f t="shared" si="16"/>
        <v>81</v>
      </c>
      <c r="O19" s="33">
        <f t="shared" si="1"/>
        <v>75</v>
      </c>
      <c r="P19" s="33">
        <f t="shared" si="15"/>
        <v>78</v>
      </c>
      <c r="Q19" s="33">
        <f t="shared" si="3"/>
        <v>97</v>
      </c>
      <c r="R19" s="33">
        <f t="shared" si="4"/>
        <v>90</v>
      </c>
      <c r="S19" s="33">
        <f t="shared" si="5"/>
        <v>83</v>
      </c>
      <c r="T19" s="33">
        <f t="shared" si="6"/>
        <v>100</v>
      </c>
      <c r="U19" s="34">
        <f t="shared" si="7"/>
        <v>0</v>
      </c>
      <c r="V19" s="35">
        <f t="shared" si="8"/>
        <v>84.5</v>
      </c>
      <c r="W19" s="33">
        <v>18</v>
      </c>
      <c r="X19" s="36">
        <v>12</v>
      </c>
      <c r="Y19" s="36">
        <v>51</v>
      </c>
      <c r="Z19" s="37">
        <f t="shared" si="17"/>
        <v>81</v>
      </c>
      <c r="AA19" s="36">
        <v>30</v>
      </c>
      <c r="AB19" s="36">
        <v>45</v>
      </c>
      <c r="AC19" s="33">
        <v>1</v>
      </c>
      <c r="AD19" s="37">
        <f t="shared" si="10"/>
        <v>75</v>
      </c>
      <c r="AE19" s="36"/>
      <c r="AF19" s="36"/>
      <c r="AG19" s="36"/>
      <c r="AH19" s="37"/>
      <c r="AI19" s="55">
        <v>100</v>
      </c>
      <c r="AJ19" s="55">
        <v>100</v>
      </c>
      <c r="AK19" s="55">
        <v>100</v>
      </c>
      <c r="AL19" s="55">
        <v>100</v>
      </c>
      <c r="AM19" s="55">
        <v>90</v>
      </c>
      <c r="AN19" s="55">
        <v>83</v>
      </c>
      <c r="AO19" s="55">
        <v>100</v>
      </c>
      <c r="AP19" s="55">
        <v>100</v>
      </c>
      <c r="AQ19" s="55">
        <v>100</v>
      </c>
      <c r="AR19" s="38"/>
      <c r="AS19" s="38"/>
      <c r="AT19" s="37">
        <f t="shared" si="11"/>
        <v>97</v>
      </c>
      <c r="AU19" s="38">
        <v>0</v>
      </c>
      <c r="AV19" s="38">
        <v>100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100</v>
      </c>
      <c r="BC19" s="38">
        <v>100</v>
      </c>
      <c r="BD19" s="38">
        <v>100</v>
      </c>
      <c r="BE19" s="38"/>
      <c r="BF19" s="38"/>
      <c r="BG19" s="37">
        <f t="shared" si="12"/>
        <v>90</v>
      </c>
      <c r="BH19" s="41">
        <v>100</v>
      </c>
      <c r="BI19" s="41">
        <v>100</v>
      </c>
      <c r="BJ19" s="41">
        <v>0</v>
      </c>
      <c r="BK19" s="41">
        <v>95</v>
      </c>
      <c r="BL19" s="41">
        <v>85</v>
      </c>
      <c r="BM19" s="41">
        <v>80</v>
      </c>
      <c r="BN19" s="41">
        <v>100</v>
      </c>
      <c r="BO19" s="41">
        <v>80</v>
      </c>
      <c r="BP19" s="41">
        <v>95</v>
      </c>
      <c r="BQ19" s="41">
        <v>95</v>
      </c>
      <c r="BR19" s="37">
        <f t="shared" si="13"/>
        <v>83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4"/>
        <v>100</v>
      </c>
    </row>
    <row r="20" spans="1:81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3">
        <v>1</v>
      </c>
      <c r="L20" s="44" t="s">
        <v>9</v>
      </c>
      <c r="M20" s="44"/>
      <c r="N20" s="33">
        <f t="shared" si="16"/>
        <v>39</v>
      </c>
      <c r="O20" s="33">
        <f t="shared" si="1"/>
        <v>100</v>
      </c>
      <c r="P20" s="33">
        <f t="shared" si="15"/>
        <v>69.5</v>
      </c>
      <c r="Q20" s="33">
        <f t="shared" si="3"/>
        <v>65.222222222222229</v>
      </c>
      <c r="R20" s="33">
        <f t="shared" si="4"/>
        <v>70</v>
      </c>
      <c r="S20" s="33">
        <f t="shared" si="5"/>
        <v>68.5</v>
      </c>
      <c r="T20" s="33">
        <f t="shared" si="6"/>
        <v>56.25</v>
      </c>
      <c r="U20" s="34">
        <f t="shared" si="7"/>
        <v>0</v>
      </c>
      <c r="V20" s="35">
        <f t="shared" si="8"/>
        <v>67.80694444444444</v>
      </c>
      <c r="W20" s="33">
        <v>20</v>
      </c>
      <c r="X20" s="36">
        <v>19</v>
      </c>
      <c r="Y20" s="36">
        <v>0</v>
      </c>
      <c r="Z20" s="37">
        <f t="shared" si="17"/>
        <v>39</v>
      </c>
      <c r="AA20" s="36">
        <v>30</v>
      </c>
      <c r="AB20" s="36">
        <v>70</v>
      </c>
      <c r="AC20" s="33">
        <v>1</v>
      </c>
      <c r="AD20" s="37">
        <f t="shared" si="10"/>
        <v>100</v>
      </c>
      <c r="AE20" s="36"/>
      <c r="AF20" s="36"/>
      <c r="AG20" s="36"/>
      <c r="AH20" s="37"/>
      <c r="AI20" s="55">
        <v>100</v>
      </c>
      <c r="AJ20" s="55">
        <v>0</v>
      </c>
      <c r="AK20" s="55">
        <v>100</v>
      </c>
      <c r="AL20" s="55">
        <v>67</v>
      </c>
      <c r="AM20" s="55">
        <v>80</v>
      </c>
      <c r="AN20" s="55">
        <v>40</v>
      </c>
      <c r="AO20" s="55">
        <v>100</v>
      </c>
      <c r="AP20" s="56">
        <v>0</v>
      </c>
      <c r="AQ20" s="55">
        <v>100</v>
      </c>
      <c r="AR20" s="38"/>
      <c r="AS20" s="38"/>
      <c r="AT20" s="37">
        <f t="shared" si="11"/>
        <v>65.222222222222229</v>
      </c>
      <c r="AU20" s="38">
        <v>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100</v>
      </c>
      <c r="BB20" s="38">
        <v>0</v>
      </c>
      <c r="BC20" s="38">
        <v>100</v>
      </c>
      <c r="BD20" s="38">
        <v>0</v>
      </c>
      <c r="BE20" s="38"/>
      <c r="BF20" s="38"/>
      <c r="BG20" s="37">
        <f t="shared" si="12"/>
        <v>70</v>
      </c>
      <c r="BH20" s="41">
        <v>100</v>
      </c>
      <c r="BI20" s="41">
        <v>100</v>
      </c>
      <c r="BJ20" s="41">
        <v>100</v>
      </c>
      <c r="BK20" s="41">
        <v>90</v>
      </c>
      <c r="BL20" s="41">
        <v>90</v>
      </c>
      <c r="BM20" s="41">
        <v>0</v>
      </c>
      <c r="BN20" s="41">
        <v>0</v>
      </c>
      <c r="BO20" s="41">
        <v>45</v>
      </c>
      <c r="BP20" s="41">
        <v>100</v>
      </c>
      <c r="BQ20" s="41">
        <v>60</v>
      </c>
      <c r="BR20" s="37">
        <f t="shared" si="13"/>
        <v>68.5</v>
      </c>
      <c r="BS20" s="42">
        <v>0</v>
      </c>
      <c r="BT20" s="42">
        <v>100</v>
      </c>
      <c r="BU20" s="42">
        <v>100</v>
      </c>
      <c r="BV20" s="38">
        <v>100</v>
      </c>
      <c r="BW20" s="38">
        <v>67</v>
      </c>
      <c r="BX20" s="38">
        <v>0</v>
      </c>
      <c r="BY20" s="38">
        <v>83</v>
      </c>
      <c r="BZ20" s="38">
        <v>0</v>
      </c>
      <c r="CA20" s="38"/>
      <c r="CB20" s="38"/>
      <c r="CC20" s="37">
        <f t="shared" si="14"/>
        <v>56.25</v>
      </c>
    </row>
    <row r="21" spans="1:81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3">
        <v>1</v>
      </c>
      <c r="L21" s="44" t="s">
        <v>9</v>
      </c>
      <c r="M21" s="44"/>
      <c r="N21" s="33">
        <f t="shared" si="16"/>
        <v>100</v>
      </c>
      <c r="O21" s="33">
        <f t="shared" si="1"/>
        <v>0</v>
      </c>
      <c r="P21" s="33">
        <f t="shared" si="15"/>
        <v>100</v>
      </c>
      <c r="Q21" s="33">
        <f t="shared" si="3"/>
        <v>100</v>
      </c>
      <c r="R21" s="33">
        <f t="shared" si="4"/>
        <v>30</v>
      </c>
      <c r="S21" s="33">
        <f t="shared" si="5"/>
        <v>84.5</v>
      </c>
      <c r="T21" s="33">
        <f t="shared" si="6"/>
        <v>100</v>
      </c>
      <c r="U21" s="34">
        <f t="shared" si="7"/>
        <v>100</v>
      </c>
      <c r="V21" s="35">
        <f t="shared" si="8"/>
        <v>93.4</v>
      </c>
      <c r="W21" s="33">
        <v>20</v>
      </c>
      <c r="X21" s="36">
        <v>20</v>
      </c>
      <c r="Y21" s="36">
        <v>60</v>
      </c>
      <c r="Z21" s="37">
        <f t="shared" si="17"/>
        <v>100</v>
      </c>
      <c r="AA21" s="36"/>
      <c r="AB21" s="36"/>
      <c r="AC21" s="33"/>
      <c r="AD21" s="37">
        <f t="shared" si="10"/>
        <v>0</v>
      </c>
      <c r="AE21" s="36">
        <v>40</v>
      </c>
      <c r="AF21" s="36">
        <v>60</v>
      </c>
      <c r="AG21" s="36">
        <v>1</v>
      </c>
      <c r="AH21" s="37">
        <f>(AE21+AF21)*AG21</f>
        <v>100</v>
      </c>
      <c r="AI21" s="55">
        <v>100</v>
      </c>
      <c r="AJ21" s="55">
        <v>100</v>
      </c>
      <c r="AK21" s="55">
        <v>100</v>
      </c>
      <c r="AL21" s="55">
        <v>100</v>
      </c>
      <c r="AM21" s="55">
        <v>100</v>
      </c>
      <c r="AN21" s="55">
        <v>100</v>
      </c>
      <c r="AO21" s="55">
        <v>100</v>
      </c>
      <c r="AP21" s="55">
        <v>100</v>
      </c>
      <c r="AQ21" s="55">
        <v>100</v>
      </c>
      <c r="AR21" s="38"/>
      <c r="AS21" s="38"/>
      <c r="AT21" s="37">
        <f t="shared" si="11"/>
        <v>100</v>
      </c>
      <c r="AU21" s="38">
        <v>100</v>
      </c>
      <c r="AV21" s="38">
        <v>0</v>
      </c>
      <c r="AW21" s="38">
        <v>100</v>
      </c>
      <c r="AX21" s="38">
        <v>0</v>
      </c>
      <c r="AY21" s="38">
        <v>0</v>
      </c>
      <c r="AZ21" s="38">
        <v>0</v>
      </c>
      <c r="BA21" s="38">
        <v>0</v>
      </c>
      <c r="BB21" s="38">
        <v>100</v>
      </c>
      <c r="BC21" s="38">
        <v>0</v>
      </c>
      <c r="BD21" s="38">
        <v>0</v>
      </c>
      <c r="BE21" s="38"/>
      <c r="BF21" s="38"/>
      <c r="BG21" s="37">
        <f t="shared" si="12"/>
        <v>30</v>
      </c>
      <c r="BH21" s="41">
        <v>100</v>
      </c>
      <c r="BI21" s="41">
        <v>50</v>
      </c>
      <c r="BJ21" s="59">
        <v>100</v>
      </c>
      <c r="BK21" s="41">
        <v>100</v>
      </c>
      <c r="BL21" s="41">
        <v>100</v>
      </c>
      <c r="BM21" s="41">
        <v>100</v>
      </c>
      <c r="BN21" s="41">
        <v>0</v>
      </c>
      <c r="BO21" s="41">
        <v>100</v>
      </c>
      <c r="BP21" s="41">
        <v>100</v>
      </c>
      <c r="BQ21" s="41">
        <v>95</v>
      </c>
      <c r="BR21" s="37">
        <f t="shared" si="13"/>
        <v>84.5</v>
      </c>
      <c r="BS21" s="42">
        <v>100</v>
      </c>
      <c r="BT21" s="42">
        <v>100</v>
      </c>
      <c r="BU21" s="42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4"/>
        <v>100</v>
      </c>
    </row>
    <row r="22" spans="1:81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3">
        <v>1</v>
      </c>
      <c r="L22" s="44" t="s">
        <v>9</v>
      </c>
      <c r="M22" s="44">
        <v>62</v>
      </c>
      <c r="N22" s="33">
        <f t="shared" si="16"/>
        <v>98</v>
      </c>
      <c r="O22" s="33">
        <f t="shared" si="1"/>
        <v>100</v>
      </c>
      <c r="P22" s="33">
        <f t="shared" si="15"/>
        <v>99</v>
      </c>
      <c r="Q22" s="33">
        <f t="shared" si="3"/>
        <v>82.222222222222229</v>
      </c>
      <c r="R22" s="33">
        <f t="shared" si="4"/>
        <v>90</v>
      </c>
      <c r="S22" s="33">
        <f t="shared" si="5"/>
        <v>90.5</v>
      </c>
      <c r="T22" s="33">
        <f t="shared" si="6"/>
        <v>91.75</v>
      </c>
      <c r="U22" s="34">
        <f t="shared" si="7"/>
        <v>0</v>
      </c>
      <c r="V22" s="35">
        <f t="shared" si="8"/>
        <v>93.131944444444457</v>
      </c>
      <c r="W22" s="33">
        <v>18</v>
      </c>
      <c r="X22" s="36">
        <v>20</v>
      </c>
      <c r="Y22" s="36">
        <v>60</v>
      </c>
      <c r="Z22" s="37">
        <f t="shared" si="17"/>
        <v>98</v>
      </c>
      <c r="AA22" s="36">
        <v>30</v>
      </c>
      <c r="AB22" s="36">
        <v>70</v>
      </c>
      <c r="AC22" s="33">
        <v>1</v>
      </c>
      <c r="AD22" s="37">
        <f t="shared" si="10"/>
        <v>100</v>
      </c>
      <c r="AE22" s="36"/>
      <c r="AF22" s="36"/>
      <c r="AG22" s="36"/>
      <c r="AH22" s="37"/>
      <c r="AI22" s="55">
        <v>100</v>
      </c>
      <c r="AJ22" s="55">
        <v>100</v>
      </c>
      <c r="AK22" s="55">
        <v>0</v>
      </c>
      <c r="AL22" s="55">
        <v>100</v>
      </c>
      <c r="AM22" s="55">
        <v>100</v>
      </c>
      <c r="AN22" s="55">
        <v>40</v>
      </c>
      <c r="AO22" s="55">
        <v>100</v>
      </c>
      <c r="AP22" s="55">
        <v>100</v>
      </c>
      <c r="AQ22" s="55">
        <v>100</v>
      </c>
      <c r="AR22" s="38"/>
      <c r="AS22" s="38"/>
      <c r="AT22" s="37">
        <f t="shared" si="11"/>
        <v>82.222222222222229</v>
      </c>
      <c r="AU22" s="38">
        <v>100</v>
      </c>
      <c r="AV22" s="38">
        <v>100</v>
      </c>
      <c r="AW22" s="38">
        <v>100</v>
      </c>
      <c r="AX22" s="38">
        <v>100</v>
      </c>
      <c r="AY22" s="38">
        <v>100</v>
      </c>
      <c r="AZ22" s="38">
        <v>100</v>
      </c>
      <c r="BA22" s="38">
        <v>0</v>
      </c>
      <c r="BB22" s="38">
        <v>100</v>
      </c>
      <c r="BC22" s="38">
        <v>100</v>
      </c>
      <c r="BD22" s="38">
        <v>100</v>
      </c>
      <c r="BE22" s="38"/>
      <c r="BF22" s="38"/>
      <c r="BG22" s="37">
        <f t="shared" si="12"/>
        <v>90</v>
      </c>
      <c r="BH22" s="41">
        <v>100</v>
      </c>
      <c r="BI22" s="41">
        <v>75</v>
      </c>
      <c r="BJ22" s="41">
        <v>90</v>
      </c>
      <c r="BK22" s="41">
        <v>80</v>
      </c>
      <c r="BL22" s="41">
        <v>95</v>
      </c>
      <c r="BM22" s="41">
        <v>90</v>
      </c>
      <c r="BN22" s="41">
        <v>95</v>
      </c>
      <c r="BO22" s="41">
        <v>85</v>
      </c>
      <c r="BP22" s="41">
        <v>95</v>
      </c>
      <c r="BQ22" s="41">
        <v>100</v>
      </c>
      <c r="BR22" s="37">
        <f t="shared" si="13"/>
        <v>90.5</v>
      </c>
      <c r="BS22" s="42">
        <v>67</v>
      </c>
      <c r="BT22" s="42">
        <v>100</v>
      </c>
      <c r="BU22" s="42">
        <v>100</v>
      </c>
      <c r="BV22" s="38">
        <v>67</v>
      </c>
      <c r="BW22" s="38">
        <v>100</v>
      </c>
      <c r="BX22" s="38">
        <v>100</v>
      </c>
      <c r="BY22" s="38">
        <v>100</v>
      </c>
      <c r="BZ22" s="38">
        <v>100</v>
      </c>
      <c r="CA22" s="38"/>
      <c r="CB22" s="38"/>
      <c r="CC22" s="37">
        <f t="shared" si="14"/>
        <v>91.75</v>
      </c>
    </row>
    <row r="23" spans="1:81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3">
        <v>1</v>
      </c>
      <c r="L23" s="44" t="s">
        <v>9</v>
      </c>
      <c r="M23" s="44">
        <v>61</v>
      </c>
      <c r="N23" s="33">
        <f t="shared" si="16"/>
        <v>52</v>
      </c>
      <c r="O23" s="33">
        <f t="shared" si="1"/>
        <v>22</v>
      </c>
      <c r="P23" s="33">
        <f t="shared" si="15"/>
        <v>37</v>
      </c>
      <c r="Q23" s="33">
        <f t="shared" si="3"/>
        <v>62.222222222222221</v>
      </c>
      <c r="R23" s="33">
        <f t="shared" si="4"/>
        <v>70</v>
      </c>
      <c r="S23" s="33">
        <f t="shared" si="5"/>
        <v>21</v>
      </c>
      <c r="T23" s="33">
        <f t="shared" si="6"/>
        <v>37.5</v>
      </c>
      <c r="U23" s="34">
        <f t="shared" si="7"/>
        <v>0</v>
      </c>
      <c r="V23" s="35">
        <f t="shared" si="8"/>
        <v>37</v>
      </c>
      <c r="W23" s="33">
        <v>12</v>
      </c>
      <c r="X23" s="36">
        <v>20</v>
      </c>
      <c r="Y23" s="36">
        <v>20</v>
      </c>
      <c r="Z23" s="37">
        <f t="shared" si="17"/>
        <v>52</v>
      </c>
      <c r="AA23" s="36">
        <v>22</v>
      </c>
      <c r="AB23" s="36">
        <v>0</v>
      </c>
      <c r="AC23" s="33">
        <v>0</v>
      </c>
      <c r="AD23" s="37">
        <f t="shared" si="10"/>
        <v>22</v>
      </c>
      <c r="AE23" s="36"/>
      <c r="AF23" s="36"/>
      <c r="AG23" s="36"/>
      <c r="AH23" s="37"/>
      <c r="AI23" s="55">
        <v>100</v>
      </c>
      <c r="AJ23" s="55">
        <v>100</v>
      </c>
      <c r="AK23" s="55">
        <v>100</v>
      </c>
      <c r="AL23" s="55">
        <v>67</v>
      </c>
      <c r="AM23" s="55">
        <v>60</v>
      </c>
      <c r="AN23" s="55">
        <v>33</v>
      </c>
      <c r="AO23" s="56">
        <v>0</v>
      </c>
      <c r="AP23" s="56">
        <v>0</v>
      </c>
      <c r="AQ23" s="55">
        <v>100</v>
      </c>
      <c r="AR23" s="38"/>
      <c r="AS23" s="38"/>
      <c r="AT23" s="37">
        <f t="shared" si="11"/>
        <v>62.222222222222221</v>
      </c>
      <c r="AU23" s="38">
        <v>100</v>
      </c>
      <c r="AV23" s="38">
        <v>100</v>
      </c>
      <c r="AW23" s="38">
        <v>0</v>
      </c>
      <c r="AX23" s="38">
        <v>100</v>
      </c>
      <c r="AY23" s="38">
        <v>100</v>
      </c>
      <c r="AZ23" s="38">
        <v>100</v>
      </c>
      <c r="BA23" s="38">
        <v>0</v>
      </c>
      <c r="BB23" s="38">
        <v>0</v>
      </c>
      <c r="BC23" s="38">
        <v>100</v>
      </c>
      <c r="BD23" s="38">
        <v>100</v>
      </c>
      <c r="BE23" s="38"/>
      <c r="BF23" s="38"/>
      <c r="BG23" s="37">
        <f t="shared" si="12"/>
        <v>70</v>
      </c>
      <c r="BH23" s="41">
        <v>0</v>
      </c>
      <c r="BI23" s="41">
        <v>95</v>
      </c>
      <c r="BJ23" s="41">
        <v>65</v>
      </c>
      <c r="BK23" s="41">
        <v>50</v>
      </c>
      <c r="BL23" s="41">
        <v>0</v>
      </c>
      <c r="BM23" s="41">
        <v>0</v>
      </c>
      <c r="BN23" s="41">
        <v>0</v>
      </c>
      <c r="BO23" s="41">
        <v>0</v>
      </c>
      <c r="BP23" s="41">
        <v>0</v>
      </c>
      <c r="BQ23" s="41">
        <v>0</v>
      </c>
      <c r="BR23" s="37">
        <f t="shared" si="13"/>
        <v>21</v>
      </c>
      <c r="BS23" s="42">
        <v>100</v>
      </c>
      <c r="BT23" s="42">
        <v>100</v>
      </c>
      <c r="BU23" s="42">
        <v>0</v>
      </c>
      <c r="BV23" s="38">
        <v>0</v>
      </c>
      <c r="BW23" s="38">
        <v>0</v>
      </c>
      <c r="BX23" s="38">
        <v>0</v>
      </c>
      <c r="BY23" s="38">
        <v>0</v>
      </c>
      <c r="BZ23" s="38">
        <v>100</v>
      </c>
      <c r="CA23" s="38"/>
      <c r="CB23" s="38"/>
      <c r="CC23" s="37">
        <f t="shared" si="14"/>
        <v>37.5</v>
      </c>
    </row>
    <row r="24" spans="1:81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3">
        <v>1</v>
      </c>
      <c r="L24" s="44" t="s">
        <v>9</v>
      </c>
      <c r="M24" s="44"/>
      <c r="N24" s="33">
        <f t="shared" si="16"/>
        <v>85</v>
      </c>
      <c r="O24" s="33">
        <f t="shared" si="1"/>
        <v>65</v>
      </c>
      <c r="P24" s="33">
        <f t="shared" si="15"/>
        <v>75</v>
      </c>
      <c r="Q24" s="33">
        <f t="shared" si="3"/>
        <v>83.333333333333329</v>
      </c>
      <c r="R24" s="33">
        <f t="shared" si="4"/>
        <v>80</v>
      </c>
      <c r="S24" s="33">
        <f t="shared" si="5"/>
        <v>86.5</v>
      </c>
      <c r="T24" s="33">
        <f t="shared" si="6"/>
        <v>87.5</v>
      </c>
      <c r="U24" s="34">
        <f t="shared" si="7"/>
        <v>0</v>
      </c>
      <c r="V24" s="35">
        <f t="shared" si="8"/>
        <v>79.841666666666669</v>
      </c>
      <c r="W24" s="33">
        <v>20</v>
      </c>
      <c r="X24" s="36">
        <v>20</v>
      </c>
      <c r="Y24" s="36">
        <v>45</v>
      </c>
      <c r="Z24" s="37">
        <f t="shared" si="17"/>
        <v>85</v>
      </c>
      <c r="AA24" s="36">
        <v>30</v>
      </c>
      <c r="AB24" s="36">
        <v>35</v>
      </c>
      <c r="AC24" s="33">
        <v>1</v>
      </c>
      <c r="AD24" s="37">
        <f t="shared" si="10"/>
        <v>65</v>
      </c>
      <c r="AE24" s="36"/>
      <c r="AF24" s="36"/>
      <c r="AG24" s="36"/>
      <c r="AH24" s="37"/>
      <c r="AI24" s="55">
        <v>100</v>
      </c>
      <c r="AJ24" s="55">
        <v>0</v>
      </c>
      <c r="AK24" s="55">
        <v>100</v>
      </c>
      <c r="AL24" s="55">
        <v>100</v>
      </c>
      <c r="AM24" s="55">
        <v>90</v>
      </c>
      <c r="AN24" s="55">
        <v>60</v>
      </c>
      <c r="AO24" s="55">
        <v>100</v>
      </c>
      <c r="AP24" s="55">
        <v>100</v>
      </c>
      <c r="AQ24" s="55">
        <v>100</v>
      </c>
      <c r="AR24" s="38"/>
      <c r="AS24" s="38"/>
      <c r="AT24" s="37">
        <f t="shared" si="11"/>
        <v>83.333333333333329</v>
      </c>
      <c r="AU24" s="38">
        <v>100</v>
      </c>
      <c r="AV24" s="38">
        <v>0</v>
      </c>
      <c r="AW24" s="38">
        <v>100</v>
      </c>
      <c r="AX24" s="38">
        <v>0</v>
      </c>
      <c r="AY24" s="38">
        <v>100</v>
      </c>
      <c r="AZ24" s="38">
        <v>100</v>
      </c>
      <c r="BA24" s="38">
        <v>100</v>
      </c>
      <c r="BB24" s="38">
        <v>100</v>
      </c>
      <c r="BC24" s="38">
        <v>100</v>
      </c>
      <c r="BD24" s="38">
        <v>100</v>
      </c>
      <c r="BE24" s="38"/>
      <c r="BF24" s="38"/>
      <c r="BG24" s="37">
        <f t="shared" si="12"/>
        <v>80</v>
      </c>
      <c r="BH24" s="41">
        <v>100</v>
      </c>
      <c r="BI24" s="41">
        <v>95</v>
      </c>
      <c r="BJ24" s="41">
        <v>0</v>
      </c>
      <c r="BK24" s="41">
        <v>100</v>
      </c>
      <c r="BL24" s="41">
        <v>100</v>
      </c>
      <c r="BM24" s="41">
        <v>100</v>
      </c>
      <c r="BN24" s="41">
        <v>95</v>
      </c>
      <c r="BO24" s="41">
        <v>100</v>
      </c>
      <c r="BP24" s="41">
        <v>80</v>
      </c>
      <c r="BQ24" s="41">
        <v>95</v>
      </c>
      <c r="BR24" s="37">
        <f t="shared" si="13"/>
        <v>86.5</v>
      </c>
      <c r="BS24" s="42">
        <v>100</v>
      </c>
      <c r="BT24" s="42">
        <v>100</v>
      </c>
      <c r="BU24" s="42">
        <v>0</v>
      </c>
      <c r="BV24" s="38">
        <v>100</v>
      </c>
      <c r="BW24" s="38">
        <v>100</v>
      </c>
      <c r="BX24" s="38">
        <v>100</v>
      </c>
      <c r="BY24" s="38">
        <v>100</v>
      </c>
      <c r="BZ24" s="38">
        <v>100</v>
      </c>
      <c r="CA24" s="38"/>
      <c r="CB24" s="38"/>
      <c r="CC24" s="37">
        <f t="shared" si="14"/>
        <v>87.5</v>
      </c>
    </row>
    <row r="25" spans="1:81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3">
        <v>1</v>
      </c>
      <c r="L25" s="44" t="s">
        <v>9</v>
      </c>
      <c r="M25" s="44">
        <v>491</v>
      </c>
      <c r="N25" s="33">
        <f t="shared" si="16"/>
        <v>98</v>
      </c>
      <c r="O25" s="33">
        <f t="shared" si="1"/>
        <v>100</v>
      </c>
      <c r="P25" s="33">
        <f t="shared" si="15"/>
        <v>99</v>
      </c>
      <c r="Q25" s="33">
        <f t="shared" si="3"/>
        <v>98.111111111111114</v>
      </c>
      <c r="R25" s="33">
        <f t="shared" si="4"/>
        <v>72.727272727272734</v>
      </c>
      <c r="S25" s="33">
        <f t="shared" si="5"/>
        <v>98.5</v>
      </c>
      <c r="T25" s="33">
        <f t="shared" si="6"/>
        <v>50</v>
      </c>
      <c r="U25" s="34">
        <f t="shared" si="7"/>
        <v>0</v>
      </c>
      <c r="V25" s="35">
        <f t="shared" si="8"/>
        <v>94.958585858585863</v>
      </c>
      <c r="W25" s="33">
        <v>18</v>
      </c>
      <c r="X25" s="36">
        <v>20</v>
      </c>
      <c r="Y25" s="36">
        <v>60</v>
      </c>
      <c r="Z25" s="37">
        <f t="shared" si="17"/>
        <v>98</v>
      </c>
      <c r="AA25" s="36">
        <v>30</v>
      </c>
      <c r="AB25" s="36">
        <v>70</v>
      </c>
      <c r="AC25" s="33">
        <v>1</v>
      </c>
      <c r="AD25" s="37">
        <f t="shared" si="10"/>
        <v>100</v>
      </c>
      <c r="AE25" s="36"/>
      <c r="AF25" s="36"/>
      <c r="AG25" s="36"/>
      <c r="AH25" s="37"/>
      <c r="AI25" s="55">
        <v>100</v>
      </c>
      <c r="AJ25" s="55">
        <v>100</v>
      </c>
      <c r="AK25" s="55">
        <v>100</v>
      </c>
      <c r="AL25" s="55">
        <v>100</v>
      </c>
      <c r="AM25" s="55">
        <v>100</v>
      </c>
      <c r="AN25" s="55">
        <v>83</v>
      </c>
      <c r="AO25" s="55">
        <v>100</v>
      </c>
      <c r="AP25" s="55">
        <v>100</v>
      </c>
      <c r="AQ25" s="55">
        <v>100</v>
      </c>
      <c r="AR25" s="38"/>
      <c r="AS25" s="38"/>
      <c r="AT25" s="37">
        <f t="shared" si="11"/>
        <v>98.111111111111114</v>
      </c>
      <c r="AU25" s="38">
        <v>100</v>
      </c>
      <c r="AV25" s="38">
        <v>100</v>
      </c>
      <c r="AW25" s="38">
        <v>100</v>
      </c>
      <c r="AX25" s="38">
        <v>100</v>
      </c>
      <c r="AY25" s="38">
        <v>100</v>
      </c>
      <c r="AZ25" s="38">
        <v>0</v>
      </c>
      <c r="BA25" s="38">
        <v>0</v>
      </c>
      <c r="BB25" s="38">
        <v>100</v>
      </c>
      <c r="BC25" s="38">
        <v>100</v>
      </c>
      <c r="BD25" s="38">
        <v>0</v>
      </c>
      <c r="BE25" s="38"/>
      <c r="BF25" s="38">
        <v>100</v>
      </c>
      <c r="BG25" s="37">
        <f t="shared" si="12"/>
        <v>72.727272727272734</v>
      </c>
      <c r="BH25" s="41">
        <v>100</v>
      </c>
      <c r="BI25" s="41">
        <v>100</v>
      </c>
      <c r="BJ25" s="41">
        <v>100</v>
      </c>
      <c r="BK25" s="41">
        <v>100</v>
      </c>
      <c r="BL25" s="41">
        <v>95</v>
      </c>
      <c r="BM25" s="41">
        <v>100</v>
      </c>
      <c r="BN25" s="41">
        <v>95</v>
      </c>
      <c r="BO25" s="41">
        <v>100</v>
      </c>
      <c r="BP25" s="41">
        <v>95</v>
      </c>
      <c r="BQ25" s="41">
        <v>100</v>
      </c>
      <c r="BR25" s="37">
        <f t="shared" si="13"/>
        <v>98.5</v>
      </c>
      <c r="BS25" s="42">
        <v>100</v>
      </c>
      <c r="BT25" s="42">
        <v>100</v>
      </c>
      <c r="BU25" s="42">
        <v>0</v>
      </c>
      <c r="BV25" s="38">
        <v>0</v>
      </c>
      <c r="BW25" s="38">
        <v>100</v>
      </c>
      <c r="BX25" s="38">
        <v>0</v>
      </c>
      <c r="BY25" s="38">
        <v>100</v>
      </c>
      <c r="BZ25" s="38">
        <v>0</v>
      </c>
      <c r="CA25" s="38"/>
      <c r="CB25" s="38"/>
      <c r="CC25" s="37">
        <f t="shared" si="14"/>
        <v>50</v>
      </c>
    </row>
    <row r="26" spans="1:81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3">
        <v>1</v>
      </c>
      <c r="L26" s="44" t="s">
        <v>9</v>
      </c>
      <c r="M26" s="44">
        <v>338</v>
      </c>
      <c r="N26" s="33">
        <f t="shared" si="16"/>
        <v>38</v>
      </c>
      <c r="O26" s="33">
        <f t="shared" si="1"/>
        <v>0</v>
      </c>
      <c r="P26" s="33">
        <f t="shared" si="15"/>
        <v>19</v>
      </c>
      <c r="Q26" s="33">
        <f t="shared" si="3"/>
        <v>94.444444444444443</v>
      </c>
      <c r="R26" s="33">
        <f t="shared" si="4"/>
        <v>80</v>
      </c>
      <c r="S26" s="33">
        <f t="shared" si="5"/>
        <v>55</v>
      </c>
      <c r="T26" s="33">
        <f t="shared" si="6"/>
        <v>37.5</v>
      </c>
      <c r="U26" s="34">
        <f t="shared" si="7"/>
        <v>0</v>
      </c>
      <c r="V26" s="35">
        <f t="shared" si="8"/>
        <v>19</v>
      </c>
      <c r="W26" s="33">
        <v>18</v>
      </c>
      <c r="X26" s="36">
        <v>20</v>
      </c>
      <c r="Y26" s="36">
        <v>0</v>
      </c>
      <c r="Z26" s="37">
        <f t="shared" si="17"/>
        <v>38</v>
      </c>
      <c r="AA26" s="36"/>
      <c r="AB26" s="36"/>
      <c r="AC26" s="33"/>
      <c r="AD26" s="37">
        <f t="shared" si="10"/>
        <v>0</v>
      </c>
      <c r="AE26" s="36"/>
      <c r="AF26" s="36"/>
      <c r="AG26" s="36"/>
      <c r="AH26" s="37"/>
      <c r="AI26" s="55">
        <v>50</v>
      </c>
      <c r="AJ26" s="55">
        <v>100</v>
      </c>
      <c r="AK26" s="55">
        <v>100</v>
      </c>
      <c r="AL26" s="55">
        <v>100</v>
      </c>
      <c r="AM26" s="55">
        <v>100</v>
      </c>
      <c r="AN26" s="55">
        <v>100</v>
      </c>
      <c r="AO26" s="55">
        <v>100</v>
      </c>
      <c r="AP26" s="55">
        <v>100</v>
      </c>
      <c r="AQ26" s="55">
        <v>100</v>
      </c>
      <c r="AR26" s="38"/>
      <c r="AS26" s="38"/>
      <c r="AT26" s="37">
        <f t="shared" si="11"/>
        <v>94.444444444444443</v>
      </c>
      <c r="AU26" s="38">
        <v>0</v>
      </c>
      <c r="AV26" s="38">
        <v>100</v>
      </c>
      <c r="AW26" s="38">
        <v>100</v>
      </c>
      <c r="AX26" s="38">
        <v>100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0</v>
      </c>
      <c r="BE26" s="38"/>
      <c r="BF26" s="38"/>
      <c r="BG26" s="37">
        <f t="shared" si="12"/>
        <v>80</v>
      </c>
      <c r="BH26" s="41">
        <v>85</v>
      </c>
      <c r="BI26" s="41">
        <v>90</v>
      </c>
      <c r="BJ26" s="41">
        <v>100</v>
      </c>
      <c r="BK26" s="41">
        <v>85</v>
      </c>
      <c r="BL26" s="41">
        <v>90</v>
      </c>
      <c r="BM26" s="41">
        <v>100</v>
      </c>
      <c r="BN26" s="41">
        <v>0</v>
      </c>
      <c r="BO26" s="41">
        <v>0</v>
      </c>
      <c r="BP26" s="41">
        <v>0</v>
      </c>
      <c r="BQ26" s="41">
        <v>0</v>
      </c>
      <c r="BR26" s="37">
        <f t="shared" si="13"/>
        <v>55</v>
      </c>
      <c r="BS26" s="42">
        <v>0</v>
      </c>
      <c r="BT26" s="42">
        <v>0</v>
      </c>
      <c r="BU26" s="42">
        <v>0</v>
      </c>
      <c r="BV26" s="38">
        <v>0</v>
      </c>
      <c r="BW26" s="38">
        <v>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4"/>
        <v>37.5</v>
      </c>
    </row>
    <row r="27" spans="1:81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3">
        <v>1</v>
      </c>
      <c r="L27" s="44" t="s">
        <v>9</v>
      </c>
      <c r="M27" s="44">
        <v>124</v>
      </c>
      <c r="N27" s="33">
        <f t="shared" si="16"/>
        <v>87</v>
      </c>
      <c r="O27" s="33">
        <f t="shared" si="1"/>
        <v>95</v>
      </c>
      <c r="P27" s="33">
        <f t="shared" si="15"/>
        <v>91</v>
      </c>
      <c r="Q27" s="33">
        <f t="shared" si="3"/>
        <v>100</v>
      </c>
      <c r="R27" s="33">
        <f t="shared" si="4"/>
        <v>90</v>
      </c>
      <c r="S27" s="33">
        <f t="shared" si="5"/>
        <v>99</v>
      </c>
      <c r="T27" s="33">
        <f t="shared" si="6"/>
        <v>100</v>
      </c>
      <c r="U27" s="34">
        <f t="shared" si="7"/>
        <v>0</v>
      </c>
      <c r="V27" s="35">
        <f t="shared" si="8"/>
        <v>94.8</v>
      </c>
      <c r="W27" s="33">
        <v>18</v>
      </c>
      <c r="X27" s="36">
        <v>18</v>
      </c>
      <c r="Y27" s="36">
        <v>51</v>
      </c>
      <c r="Z27" s="37">
        <f t="shared" si="17"/>
        <v>87</v>
      </c>
      <c r="AA27" s="36">
        <v>25</v>
      </c>
      <c r="AB27" s="36">
        <v>70</v>
      </c>
      <c r="AC27" s="33">
        <v>1</v>
      </c>
      <c r="AD27" s="37">
        <f t="shared" si="10"/>
        <v>95</v>
      </c>
      <c r="AE27" s="36"/>
      <c r="AF27" s="36"/>
      <c r="AG27" s="36"/>
      <c r="AH27" s="37"/>
      <c r="AI27" s="55">
        <v>100</v>
      </c>
      <c r="AJ27" s="55">
        <v>100</v>
      </c>
      <c r="AK27" s="55">
        <v>100</v>
      </c>
      <c r="AL27" s="55">
        <v>100</v>
      </c>
      <c r="AM27" s="55">
        <v>100</v>
      </c>
      <c r="AN27" s="55">
        <v>100</v>
      </c>
      <c r="AO27" s="55">
        <v>100</v>
      </c>
      <c r="AP27" s="55">
        <v>100</v>
      </c>
      <c r="AQ27" s="55">
        <v>100</v>
      </c>
      <c r="AR27" s="38"/>
      <c r="AS27" s="38"/>
      <c r="AT27" s="37">
        <f t="shared" si="11"/>
        <v>100</v>
      </c>
      <c r="AU27" s="38">
        <v>100</v>
      </c>
      <c r="AV27" s="38">
        <v>100</v>
      </c>
      <c r="AW27" s="38">
        <v>100</v>
      </c>
      <c r="AX27" s="38">
        <v>0</v>
      </c>
      <c r="AY27" s="38">
        <v>100</v>
      </c>
      <c r="AZ27" s="38">
        <v>100</v>
      </c>
      <c r="BA27" s="38">
        <v>100</v>
      </c>
      <c r="BB27" s="38">
        <v>100</v>
      </c>
      <c r="BC27" s="38">
        <v>100</v>
      </c>
      <c r="BD27" s="38">
        <v>100</v>
      </c>
      <c r="BE27" s="38"/>
      <c r="BF27" s="38"/>
      <c r="BG27" s="37">
        <f t="shared" si="12"/>
        <v>90</v>
      </c>
      <c r="BH27" s="41">
        <v>100</v>
      </c>
      <c r="BI27" s="41">
        <v>95</v>
      </c>
      <c r="BJ27" s="41">
        <v>100</v>
      </c>
      <c r="BK27" s="41">
        <v>100</v>
      </c>
      <c r="BL27" s="41">
        <v>100</v>
      </c>
      <c r="BM27" s="41">
        <v>100</v>
      </c>
      <c r="BN27" s="41">
        <v>100</v>
      </c>
      <c r="BO27" s="41">
        <v>100</v>
      </c>
      <c r="BP27" s="41">
        <v>95</v>
      </c>
      <c r="BQ27" s="41">
        <v>100</v>
      </c>
      <c r="BR27" s="37">
        <f t="shared" si="13"/>
        <v>99</v>
      </c>
      <c r="BS27" s="42">
        <v>100</v>
      </c>
      <c r="BT27" s="42">
        <v>100</v>
      </c>
      <c r="BU27" s="42">
        <v>100</v>
      </c>
      <c r="BV27" s="38">
        <v>100</v>
      </c>
      <c r="BW27" s="38">
        <v>100</v>
      </c>
      <c r="BX27" s="38">
        <v>100</v>
      </c>
      <c r="BY27" s="38">
        <v>100</v>
      </c>
      <c r="BZ27" s="38">
        <v>100</v>
      </c>
      <c r="CA27" s="38"/>
      <c r="CB27" s="38"/>
      <c r="CC27" s="37">
        <f t="shared" si="14"/>
        <v>100</v>
      </c>
    </row>
    <row r="28" spans="1:81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3">
        <v>1</v>
      </c>
      <c r="L28" s="44" t="s">
        <v>9</v>
      </c>
      <c r="M28" s="44">
        <v>188</v>
      </c>
      <c r="N28" s="33">
        <f t="shared" si="16"/>
        <v>100</v>
      </c>
      <c r="O28" s="33">
        <f t="shared" si="1"/>
        <v>40</v>
      </c>
      <c r="P28" s="33">
        <f t="shared" si="15"/>
        <v>70</v>
      </c>
      <c r="Q28" s="33">
        <f t="shared" si="3"/>
        <v>100</v>
      </c>
      <c r="R28" s="33">
        <f t="shared" si="4"/>
        <v>100</v>
      </c>
      <c r="S28" s="33">
        <f t="shared" si="5"/>
        <v>96.5</v>
      </c>
      <c r="T28" s="33">
        <f t="shared" si="6"/>
        <v>100</v>
      </c>
      <c r="U28" s="34">
        <f t="shared" si="7"/>
        <v>0</v>
      </c>
      <c r="V28" s="35">
        <f t="shared" si="8"/>
        <v>84.3</v>
      </c>
      <c r="W28" s="33">
        <v>20</v>
      </c>
      <c r="X28" s="36">
        <v>20</v>
      </c>
      <c r="Y28" s="36">
        <v>60</v>
      </c>
      <c r="Z28" s="37">
        <f t="shared" si="17"/>
        <v>100</v>
      </c>
      <c r="AA28" s="36">
        <v>30</v>
      </c>
      <c r="AB28" s="36">
        <v>10</v>
      </c>
      <c r="AC28" s="33">
        <v>1</v>
      </c>
      <c r="AD28" s="37">
        <f t="shared" si="10"/>
        <v>40</v>
      </c>
      <c r="AE28" s="36"/>
      <c r="AF28" s="36"/>
      <c r="AG28" s="36"/>
      <c r="AH28" s="37"/>
      <c r="AI28" s="55">
        <v>100</v>
      </c>
      <c r="AJ28" s="55">
        <v>100</v>
      </c>
      <c r="AK28" s="55">
        <v>100</v>
      </c>
      <c r="AL28" s="55">
        <v>100</v>
      </c>
      <c r="AM28" s="55">
        <v>100</v>
      </c>
      <c r="AN28" s="55">
        <v>100</v>
      </c>
      <c r="AO28" s="55">
        <v>100</v>
      </c>
      <c r="AP28" s="55">
        <v>100</v>
      </c>
      <c r="AQ28" s="55">
        <v>100</v>
      </c>
      <c r="AR28" s="38"/>
      <c r="AS28" s="38"/>
      <c r="AT28" s="37">
        <f t="shared" si="11"/>
        <v>100</v>
      </c>
      <c r="AU28" s="38">
        <v>100</v>
      </c>
      <c r="AV28" s="38">
        <v>100</v>
      </c>
      <c r="AW28" s="38">
        <v>100</v>
      </c>
      <c r="AX28" s="38">
        <v>100</v>
      </c>
      <c r="AY28" s="38">
        <v>100</v>
      </c>
      <c r="AZ28" s="38">
        <v>100</v>
      </c>
      <c r="BA28" s="38">
        <v>100</v>
      </c>
      <c r="BB28" s="38">
        <v>100</v>
      </c>
      <c r="BC28" s="38">
        <v>100</v>
      </c>
      <c r="BD28" s="38">
        <v>100</v>
      </c>
      <c r="BE28" s="38"/>
      <c r="BF28" s="38"/>
      <c r="BG28" s="37">
        <f t="shared" si="12"/>
        <v>100</v>
      </c>
      <c r="BH28" s="41">
        <v>100</v>
      </c>
      <c r="BI28" s="41">
        <v>100</v>
      </c>
      <c r="BJ28" s="41">
        <v>70</v>
      </c>
      <c r="BK28" s="41">
        <v>100</v>
      </c>
      <c r="BL28" s="41">
        <v>100</v>
      </c>
      <c r="BM28" s="41">
        <v>100</v>
      </c>
      <c r="BN28" s="41">
        <v>100</v>
      </c>
      <c r="BO28" s="41">
        <v>100</v>
      </c>
      <c r="BP28" s="41">
        <v>100</v>
      </c>
      <c r="BQ28" s="41">
        <v>95</v>
      </c>
      <c r="BR28" s="37">
        <f t="shared" si="13"/>
        <v>96.5</v>
      </c>
      <c r="BS28" s="42">
        <v>100</v>
      </c>
      <c r="BT28" s="42">
        <v>100</v>
      </c>
      <c r="BU28" s="42">
        <v>100</v>
      </c>
      <c r="BV28" s="38">
        <v>100</v>
      </c>
      <c r="BW28" s="38">
        <v>100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14"/>
        <v>100</v>
      </c>
    </row>
    <row r="29" spans="1:81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3">
        <v>1</v>
      </c>
      <c r="L29" s="44" t="s">
        <v>9</v>
      </c>
      <c r="M29" s="44">
        <v>476</v>
      </c>
      <c r="N29" s="33">
        <f t="shared" si="16"/>
        <v>64</v>
      </c>
      <c r="O29" s="33">
        <f t="shared" si="1"/>
        <v>30</v>
      </c>
      <c r="P29" s="33">
        <f t="shared" si="15"/>
        <v>54.5</v>
      </c>
      <c r="Q29" s="33">
        <f t="shared" si="3"/>
        <v>35</v>
      </c>
      <c r="R29" s="33">
        <f t="shared" si="4"/>
        <v>90</v>
      </c>
      <c r="S29" s="33">
        <f t="shared" si="5"/>
        <v>59</v>
      </c>
      <c r="T29" s="33">
        <f t="shared" si="6"/>
        <v>87.5</v>
      </c>
      <c r="U29" s="34">
        <f t="shared" si="7"/>
        <v>45</v>
      </c>
      <c r="V29" s="35">
        <f t="shared" si="8"/>
        <v>54.5</v>
      </c>
      <c r="W29" s="33">
        <v>20</v>
      </c>
      <c r="X29" s="36">
        <v>20</v>
      </c>
      <c r="Y29" s="36">
        <v>24</v>
      </c>
      <c r="Z29" s="37">
        <f t="shared" si="17"/>
        <v>64</v>
      </c>
      <c r="AA29" s="36">
        <v>30</v>
      </c>
      <c r="AB29" s="36">
        <v>0</v>
      </c>
      <c r="AC29" s="33">
        <v>0</v>
      </c>
      <c r="AD29" s="37">
        <f t="shared" si="10"/>
        <v>30</v>
      </c>
      <c r="AE29" s="36">
        <v>20</v>
      </c>
      <c r="AF29" s="36">
        <v>25</v>
      </c>
      <c r="AG29" s="36">
        <v>1</v>
      </c>
      <c r="AH29" s="37">
        <f>(AE29+AF29)*AG29</f>
        <v>45</v>
      </c>
      <c r="AI29" s="55">
        <v>100</v>
      </c>
      <c r="AJ29" s="55">
        <v>0</v>
      </c>
      <c r="AK29" s="55">
        <v>0</v>
      </c>
      <c r="AL29" s="55">
        <v>67</v>
      </c>
      <c r="AM29" s="55">
        <v>80</v>
      </c>
      <c r="AN29" s="55">
        <v>33</v>
      </c>
      <c r="AO29" s="56"/>
      <c r="AP29" s="56">
        <v>0</v>
      </c>
      <c r="AQ29" s="56">
        <v>0</v>
      </c>
      <c r="AR29" s="38"/>
      <c r="AS29" s="38"/>
      <c r="AT29" s="37">
        <f t="shared" si="11"/>
        <v>35</v>
      </c>
      <c r="AU29" s="38">
        <v>100</v>
      </c>
      <c r="AV29" s="38">
        <v>100</v>
      </c>
      <c r="AW29" s="38">
        <v>100</v>
      </c>
      <c r="AX29" s="38">
        <v>100</v>
      </c>
      <c r="AY29" s="38">
        <v>100</v>
      </c>
      <c r="AZ29" s="38">
        <v>100</v>
      </c>
      <c r="BA29" s="38">
        <v>100</v>
      </c>
      <c r="BB29" s="38">
        <v>0</v>
      </c>
      <c r="BC29" s="38">
        <v>100</v>
      </c>
      <c r="BD29" s="38">
        <v>100</v>
      </c>
      <c r="BE29" s="38"/>
      <c r="BF29" s="38"/>
      <c r="BG29" s="37">
        <f t="shared" si="12"/>
        <v>90</v>
      </c>
      <c r="BH29" s="41">
        <v>100</v>
      </c>
      <c r="BI29" s="41">
        <v>95</v>
      </c>
      <c r="BJ29" s="41">
        <v>60</v>
      </c>
      <c r="BK29" s="41">
        <v>80</v>
      </c>
      <c r="BL29" s="41">
        <v>40</v>
      </c>
      <c r="BM29" s="41">
        <v>20</v>
      </c>
      <c r="BN29" s="41">
        <v>0</v>
      </c>
      <c r="BO29" s="41">
        <v>25</v>
      </c>
      <c r="BP29" s="41">
        <v>75</v>
      </c>
      <c r="BQ29" s="41">
        <v>95</v>
      </c>
      <c r="BR29" s="37">
        <f t="shared" si="13"/>
        <v>59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0</v>
      </c>
      <c r="BY29" s="38">
        <v>100</v>
      </c>
      <c r="BZ29" s="38">
        <v>100</v>
      </c>
      <c r="CA29" s="38"/>
      <c r="CB29" s="38"/>
      <c r="CC29" s="37">
        <f t="shared" si="14"/>
        <v>87.5</v>
      </c>
    </row>
    <row r="30" spans="1:81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3">
        <v>1</v>
      </c>
      <c r="L30" s="44" t="s">
        <v>9</v>
      </c>
      <c r="M30" s="44">
        <v>246</v>
      </c>
      <c r="N30" s="33">
        <f t="shared" si="16"/>
        <v>96</v>
      </c>
      <c r="O30" s="33">
        <f t="shared" si="1"/>
        <v>100</v>
      </c>
      <c r="P30" s="33">
        <f t="shared" si="15"/>
        <v>98</v>
      </c>
      <c r="Q30" s="33">
        <f t="shared" si="3"/>
        <v>87.777777777777771</v>
      </c>
      <c r="R30" s="33">
        <f t="shared" si="4"/>
        <v>90.909090909090907</v>
      </c>
      <c r="S30" s="33">
        <f t="shared" si="5"/>
        <v>88.5</v>
      </c>
      <c r="T30" s="33">
        <f t="shared" si="6"/>
        <v>100</v>
      </c>
      <c r="U30" s="34">
        <f t="shared" si="7"/>
        <v>0</v>
      </c>
      <c r="V30" s="35">
        <f t="shared" si="8"/>
        <v>93.801010101010107</v>
      </c>
      <c r="W30" s="33">
        <v>18</v>
      </c>
      <c r="X30" s="36">
        <v>18</v>
      </c>
      <c r="Y30" s="36">
        <v>60</v>
      </c>
      <c r="Z30" s="37">
        <f t="shared" si="17"/>
        <v>96</v>
      </c>
      <c r="AA30" s="36">
        <v>30</v>
      </c>
      <c r="AB30" s="36">
        <v>70</v>
      </c>
      <c r="AC30" s="33">
        <v>1</v>
      </c>
      <c r="AD30" s="37">
        <f t="shared" si="10"/>
        <v>100</v>
      </c>
      <c r="AE30" s="36"/>
      <c r="AF30" s="36"/>
      <c r="AG30" s="36"/>
      <c r="AH30" s="37"/>
      <c r="AI30" s="55">
        <v>100</v>
      </c>
      <c r="AJ30" s="55">
        <v>100</v>
      </c>
      <c r="AK30" s="55">
        <v>0</v>
      </c>
      <c r="AL30" s="55">
        <v>100</v>
      </c>
      <c r="AM30" s="55">
        <v>90</v>
      </c>
      <c r="AN30" s="55">
        <v>100</v>
      </c>
      <c r="AO30" s="55">
        <v>100</v>
      </c>
      <c r="AP30" s="55">
        <v>100</v>
      </c>
      <c r="AQ30" s="55">
        <v>100</v>
      </c>
      <c r="AR30" s="38"/>
      <c r="AS30" s="38"/>
      <c r="AT30" s="37">
        <f t="shared" si="11"/>
        <v>87.777777777777771</v>
      </c>
      <c r="AU30" s="38">
        <v>100</v>
      </c>
      <c r="AV30" s="38">
        <v>100</v>
      </c>
      <c r="AW30" s="38">
        <v>100</v>
      </c>
      <c r="AX30" s="38">
        <v>100</v>
      </c>
      <c r="AY30" s="38">
        <v>100</v>
      </c>
      <c r="AZ30" s="38">
        <v>100</v>
      </c>
      <c r="BA30" s="38">
        <v>100</v>
      </c>
      <c r="BB30" s="38">
        <v>0</v>
      </c>
      <c r="BC30" s="38">
        <v>100</v>
      </c>
      <c r="BD30" s="38">
        <v>100</v>
      </c>
      <c r="BE30" s="38"/>
      <c r="BF30" s="38">
        <v>100</v>
      </c>
      <c r="BG30" s="37">
        <f t="shared" si="12"/>
        <v>90.909090909090907</v>
      </c>
      <c r="BH30" s="41">
        <v>100</v>
      </c>
      <c r="BI30" s="41">
        <v>100</v>
      </c>
      <c r="BJ30" s="41">
        <v>0</v>
      </c>
      <c r="BK30" s="41">
        <v>100</v>
      </c>
      <c r="BL30" s="41">
        <v>100</v>
      </c>
      <c r="BM30" s="41">
        <v>90</v>
      </c>
      <c r="BN30" s="41">
        <v>100</v>
      </c>
      <c r="BO30" s="41">
        <v>100</v>
      </c>
      <c r="BP30" s="41">
        <v>95</v>
      </c>
      <c r="BQ30" s="41">
        <v>100</v>
      </c>
      <c r="BR30" s="37">
        <f t="shared" si="13"/>
        <v>88.5</v>
      </c>
      <c r="BS30" s="42">
        <v>100</v>
      </c>
      <c r="BT30" s="42">
        <v>100</v>
      </c>
      <c r="BU30" s="42">
        <v>100</v>
      </c>
      <c r="BV30" s="38">
        <v>100</v>
      </c>
      <c r="BW30" s="38">
        <v>100</v>
      </c>
      <c r="BX30" s="38">
        <v>100</v>
      </c>
      <c r="BY30" s="38">
        <v>100</v>
      </c>
      <c r="BZ30" s="38">
        <v>100</v>
      </c>
      <c r="CA30" s="38"/>
      <c r="CB30" s="38"/>
      <c r="CC30" s="37">
        <f t="shared" si="14"/>
        <v>100</v>
      </c>
    </row>
    <row r="31" spans="1:81" ht="15.75" customHeight="1" x14ac:dyDescent="0.2">
      <c r="A31" s="4" t="s">
        <v>9</v>
      </c>
      <c r="B31" s="29" t="s">
        <v>9</v>
      </c>
      <c r="C31" s="30"/>
      <c r="D31" s="58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3">
        <v>1</v>
      </c>
      <c r="L31" s="44" t="s">
        <v>9</v>
      </c>
      <c r="M31" s="44">
        <v>316</v>
      </c>
      <c r="N31" s="33">
        <f t="shared" si="16"/>
        <v>100</v>
      </c>
      <c r="O31" s="33">
        <f t="shared" si="1"/>
        <v>100</v>
      </c>
      <c r="P31" s="33">
        <f t="shared" si="15"/>
        <v>100</v>
      </c>
      <c r="Q31" s="33">
        <f t="shared" si="3"/>
        <v>98.888888888888886</v>
      </c>
      <c r="R31" s="33">
        <f t="shared" si="4"/>
        <v>100</v>
      </c>
      <c r="S31" s="33">
        <f t="shared" si="5"/>
        <v>98</v>
      </c>
      <c r="T31" s="33">
        <f t="shared" si="6"/>
        <v>100</v>
      </c>
      <c r="U31" s="34">
        <f t="shared" si="7"/>
        <v>0</v>
      </c>
      <c r="V31" s="35">
        <f t="shared" si="8"/>
        <v>99.377777777777766</v>
      </c>
      <c r="W31" s="33">
        <v>20</v>
      </c>
      <c r="X31" s="36">
        <v>20</v>
      </c>
      <c r="Y31" s="36">
        <v>60</v>
      </c>
      <c r="Z31" s="37">
        <f t="shared" si="17"/>
        <v>100</v>
      </c>
      <c r="AA31" s="36">
        <v>30</v>
      </c>
      <c r="AB31" s="36">
        <v>70</v>
      </c>
      <c r="AC31" s="33">
        <v>1</v>
      </c>
      <c r="AD31" s="37">
        <f t="shared" si="10"/>
        <v>100</v>
      </c>
      <c r="AE31" s="36"/>
      <c r="AF31" s="36"/>
      <c r="AG31" s="36"/>
      <c r="AH31" s="37"/>
      <c r="AI31" s="55">
        <v>100</v>
      </c>
      <c r="AJ31" s="55">
        <v>100</v>
      </c>
      <c r="AK31" s="55">
        <v>100</v>
      </c>
      <c r="AL31" s="55">
        <v>100</v>
      </c>
      <c r="AM31" s="55">
        <v>90</v>
      </c>
      <c r="AN31" s="55">
        <v>100</v>
      </c>
      <c r="AO31" s="55">
        <v>100</v>
      </c>
      <c r="AP31" s="55">
        <v>100</v>
      </c>
      <c r="AQ31" s="55">
        <v>100</v>
      </c>
      <c r="AR31" s="38"/>
      <c r="AS31" s="38"/>
      <c r="AT31" s="37">
        <f t="shared" si="11"/>
        <v>98.888888888888886</v>
      </c>
      <c r="AU31" s="38">
        <v>100</v>
      </c>
      <c r="AV31" s="38">
        <v>100</v>
      </c>
      <c r="AW31" s="38">
        <v>100</v>
      </c>
      <c r="AX31" s="38">
        <v>100</v>
      </c>
      <c r="AY31" s="38">
        <v>100</v>
      </c>
      <c r="AZ31" s="38">
        <v>100</v>
      </c>
      <c r="BA31" s="38">
        <v>100</v>
      </c>
      <c r="BB31" s="38">
        <v>100</v>
      </c>
      <c r="BC31" s="38">
        <v>100</v>
      </c>
      <c r="BD31" s="38">
        <v>100</v>
      </c>
      <c r="BE31" s="38"/>
      <c r="BF31" s="38">
        <v>100</v>
      </c>
      <c r="BG31" s="37">
        <f t="shared" si="12"/>
        <v>100</v>
      </c>
      <c r="BH31" s="41">
        <v>95</v>
      </c>
      <c r="BI31" s="41">
        <v>90</v>
      </c>
      <c r="BJ31" s="41">
        <v>100</v>
      </c>
      <c r="BK31" s="41">
        <v>100</v>
      </c>
      <c r="BL31" s="41">
        <v>95</v>
      </c>
      <c r="BM31" s="41">
        <v>100</v>
      </c>
      <c r="BN31" s="41">
        <v>100</v>
      </c>
      <c r="BO31" s="41">
        <v>100</v>
      </c>
      <c r="BP31" s="41">
        <v>100</v>
      </c>
      <c r="BQ31" s="41">
        <v>100</v>
      </c>
      <c r="BR31" s="37">
        <f t="shared" si="13"/>
        <v>98</v>
      </c>
      <c r="BS31" s="42">
        <v>100</v>
      </c>
      <c r="BT31" s="42">
        <v>100</v>
      </c>
      <c r="BU31" s="42">
        <v>100</v>
      </c>
      <c r="BV31" s="38">
        <v>100</v>
      </c>
      <c r="BW31" s="38">
        <v>100</v>
      </c>
      <c r="BX31" s="38">
        <v>100</v>
      </c>
      <c r="BY31" s="38">
        <v>100</v>
      </c>
      <c r="BZ31" s="38">
        <v>100</v>
      </c>
      <c r="CA31" s="38"/>
      <c r="CB31" s="38"/>
      <c r="CC31" s="37">
        <f t="shared" si="14"/>
        <v>100</v>
      </c>
    </row>
    <row r="32" spans="1:81" ht="15.75" customHeight="1" x14ac:dyDescent="0.2">
      <c r="A32" s="4" t="s">
        <v>9</v>
      </c>
      <c r="B32" s="29" t="s">
        <v>9</v>
      </c>
      <c r="C32" s="30"/>
      <c r="D32" s="58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3">
        <v>1</v>
      </c>
      <c r="L32" s="44" t="s">
        <v>9</v>
      </c>
      <c r="M32" s="44">
        <v>150</v>
      </c>
      <c r="N32" s="33">
        <f t="shared" si="16"/>
        <v>83</v>
      </c>
      <c r="O32" s="33">
        <f t="shared" si="1"/>
        <v>51</v>
      </c>
      <c r="P32" s="33">
        <f t="shared" si="15"/>
        <v>67</v>
      </c>
      <c r="Q32" s="33">
        <f t="shared" si="3"/>
        <v>64.777777777777771</v>
      </c>
      <c r="R32" s="33">
        <f t="shared" si="4"/>
        <v>90</v>
      </c>
      <c r="S32" s="33">
        <f t="shared" si="5"/>
        <v>82</v>
      </c>
      <c r="T32" s="33">
        <f t="shared" si="6"/>
        <v>87.5</v>
      </c>
      <c r="U32" s="34">
        <f t="shared" si="7"/>
        <v>0</v>
      </c>
      <c r="V32" s="35">
        <f t="shared" si="8"/>
        <v>71.730555555555554</v>
      </c>
      <c r="W32" s="33">
        <v>18</v>
      </c>
      <c r="X32" s="36">
        <v>14</v>
      </c>
      <c r="Y32" s="36">
        <v>51</v>
      </c>
      <c r="Z32" s="37">
        <f t="shared" si="17"/>
        <v>83</v>
      </c>
      <c r="AA32" s="36">
        <v>30</v>
      </c>
      <c r="AB32" s="36">
        <v>70</v>
      </c>
      <c r="AC32" s="45">
        <v>0.3</v>
      </c>
      <c r="AD32" s="37">
        <f t="shared" si="10"/>
        <v>51</v>
      </c>
      <c r="AE32" s="36"/>
      <c r="AF32" s="36"/>
      <c r="AG32" s="36"/>
      <c r="AH32" s="37"/>
      <c r="AI32" s="55">
        <v>100</v>
      </c>
      <c r="AJ32" s="55">
        <v>0</v>
      </c>
      <c r="AK32" s="55">
        <v>100</v>
      </c>
      <c r="AL32" s="55">
        <v>100</v>
      </c>
      <c r="AM32" s="55">
        <v>50</v>
      </c>
      <c r="AN32" s="55">
        <v>33</v>
      </c>
      <c r="AO32" s="55">
        <v>100</v>
      </c>
      <c r="AP32" s="55">
        <v>100</v>
      </c>
      <c r="AQ32" s="55">
        <v>0</v>
      </c>
      <c r="AR32" s="38"/>
      <c r="AS32" s="38"/>
      <c r="AT32" s="37">
        <f t="shared" si="11"/>
        <v>64.777777777777771</v>
      </c>
      <c r="AU32" s="38">
        <v>100</v>
      </c>
      <c r="AV32" s="38">
        <v>100</v>
      </c>
      <c r="AW32" s="38">
        <v>100</v>
      </c>
      <c r="AX32" s="38">
        <v>100</v>
      </c>
      <c r="AY32" s="38">
        <v>100</v>
      </c>
      <c r="AZ32" s="38">
        <v>100</v>
      </c>
      <c r="BA32" s="38">
        <v>0</v>
      </c>
      <c r="BB32" s="38">
        <v>100</v>
      </c>
      <c r="BC32" s="38">
        <v>100</v>
      </c>
      <c r="BD32" s="38">
        <v>100</v>
      </c>
      <c r="BE32" s="38"/>
      <c r="BF32" s="38"/>
      <c r="BG32" s="37">
        <f t="shared" si="12"/>
        <v>90</v>
      </c>
      <c r="BH32" s="41">
        <v>0</v>
      </c>
      <c r="BI32" s="41">
        <v>80</v>
      </c>
      <c r="BJ32" s="41">
        <v>85</v>
      </c>
      <c r="BK32" s="41">
        <v>100</v>
      </c>
      <c r="BL32" s="41">
        <v>100</v>
      </c>
      <c r="BM32" s="41">
        <v>70</v>
      </c>
      <c r="BN32" s="41">
        <v>100</v>
      </c>
      <c r="BO32" s="41">
        <v>100</v>
      </c>
      <c r="BP32" s="41">
        <v>85</v>
      </c>
      <c r="BQ32" s="41">
        <v>100</v>
      </c>
      <c r="BR32" s="37">
        <f t="shared" si="13"/>
        <v>82</v>
      </c>
      <c r="BS32" s="42">
        <v>100</v>
      </c>
      <c r="BT32" s="42">
        <v>100</v>
      </c>
      <c r="BU32" s="42">
        <v>100</v>
      </c>
      <c r="BV32" s="38">
        <v>100</v>
      </c>
      <c r="BW32" s="38">
        <v>0</v>
      </c>
      <c r="BX32" s="38">
        <v>100</v>
      </c>
      <c r="BY32" s="38">
        <v>100</v>
      </c>
      <c r="BZ32" s="38">
        <v>100</v>
      </c>
      <c r="CA32" s="38"/>
      <c r="CB32" s="38"/>
      <c r="CC32" s="37">
        <f t="shared" si="14"/>
        <v>87.5</v>
      </c>
    </row>
    <row r="33" spans="1:81" ht="15.75" customHeight="1" x14ac:dyDescent="0.2">
      <c r="A33" s="4" t="s">
        <v>9</v>
      </c>
      <c r="B33" s="4" t="s">
        <v>9</v>
      </c>
      <c r="C33" s="30"/>
      <c r="D33" s="58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3">
        <v>1</v>
      </c>
      <c r="L33" s="44" t="s">
        <v>9</v>
      </c>
      <c r="M33" s="44"/>
      <c r="N33" s="33">
        <v>0</v>
      </c>
      <c r="O33" s="33">
        <f t="shared" si="1"/>
        <v>0</v>
      </c>
      <c r="P33" s="33">
        <f t="shared" si="15"/>
        <v>0</v>
      </c>
      <c r="Q33" s="33">
        <f t="shared" si="3"/>
        <v>0</v>
      </c>
      <c r="R33" s="33">
        <f t="shared" si="4"/>
        <v>0</v>
      </c>
      <c r="S33" s="33">
        <f t="shared" si="5"/>
        <v>0</v>
      </c>
      <c r="T33" s="33">
        <f t="shared" si="6"/>
        <v>0</v>
      </c>
      <c r="U33" s="34">
        <f t="shared" si="7"/>
        <v>0</v>
      </c>
      <c r="V33" s="35"/>
      <c r="W33" s="33"/>
      <c r="X33" s="36"/>
      <c r="Y33" s="36"/>
      <c r="Z33" s="37"/>
      <c r="AA33" s="36"/>
      <c r="AB33" s="36"/>
      <c r="AC33" s="33"/>
      <c r="AD33" s="37">
        <f t="shared" si="10"/>
        <v>0</v>
      </c>
      <c r="AE33" s="36"/>
      <c r="AF33" s="36"/>
      <c r="AG33" s="36"/>
      <c r="AH33" s="37"/>
      <c r="AI33" s="56">
        <v>0</v>
      </c>
      <c r="AJ33" s="56"/>
      <c r="AK33" s="56"/>
      <c r="AL33" s="56"/>
      <c r="AM33" s="56"/>
      <c r="AN33" s="56"/>
      <c r="AO33" s="56"/>
      <c r="AP33" s="56"/>
      <c r="AQ33" s="56"/>
      <c r="AR33" s="38"/>
      <c r="AS33" s="38"/>
      <c r="AT33" s="37">
        <f t="shared" si="11"/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/>
      <c r="BF33" s="38"/>
      <c r="BG33" s="37">
        <f t="shared" si="12"/>
        <v>0</v>
      </c>
      <c r="BH33" s="56"/>
      <c r="BI33" s="56"/>
      <c r="BJ33" s="56"/>
      <c r="BK33" s="56"/>
      <c r="BL33" s="41"/>
      <c r="BM33" s="56"/>
      <c r="BN33" s="41"/>
      <c r="BO33" s="56"/>
      <c r="BP33" s="56"/>
      <c r="BQ33" s="56"/>
      <c r="BR33" s="37">
        <v>0</v>
      </c>
      <c r="BS33" s="42">
        <v>0</v>
      </c>
      <c r="BT33" s="42">
        <v>0</v>
      </c>
      <c r="BU33" s="42">
        <v>0</v>
      </c>
      <c r="BV33" s="38">
        <v>0</v>
      </c>
      <c r="BW33" s="38">
        <v>0</v>
      </c>
      <c r="BX33" s="38">
        <v>0</v>
      </c>
      <c r="BY33" s="38">
        <v>0</v>
      </c>
      <c r="BZ33" s="38">
        <v>0</v>
      </c>
      <c r="CA33" s="38"/>
      <c r="CB33" s="38"/>
      <c r="CC33" s="37">
        <f t="shared" si="14"/>
        <v>0</v>
      </c>
    </row>
    <row r="34" spans="1:81" ht="15.75" customHeight="1" x14ac:dyDescent="0.2">
      <c r="A34" s="4" t="s">
        <v>9</v>
      </c>
      <c r="B34" s="29" t="s">
        <v>9</v>
      </c>
      <c r="C34" s="30"/>
      <c r="D34" s="58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3">
        <v>1</v>
      </c>
      <c r="L34" s="44" t="s">
        <v>9</v>
      </c>
      <c r="M34" s="44">
        <v>63</v>
      </c>
      <c r="N34" s="33">
        <f t="shared" ref="N34:N44" si="18">Z34</f>
        <v>98</v>
      </c>
      <c r="O34" s="33">
        <f t="shared" si="1"/>
        <v>100</v>
      </c>
      <c r="P34" s="33">
        <f t="shared" si="15"/>
        <v>99</v>
      </c>
      <c r="Q34" s="33">
        <f t="shared" si="3"/>
        <v>100</v>
      </c>
      <c r="R34" s="33">
        <f t="shared" si="4"/>
        <v>100</v>
      </c>
      <c r="S34" s="33">
        <f t="shared" si="5"/>
        <v>100</v>
      </c>
      <c r="T34" s="33">
        <f t="shared" si="6"/>
        <v>100</v>
      </c>
      <c r="U34" s="34">
        <f t="shared" si="7"/>
        <v>0</v>
      </c>
      <c r="V34" s="35">
        <f t="shared" ref="V34:V44" si="19">IF(P34&gt;=55,P34*0.5+0.2*Q34+0.05*R34+0.2*S34+0.05*T34,P34)</f>
        <v>99.5</v>
      </c>
      <c r="W34" s="33">
        <v>20</v>
      </c>
      <c r="X34" s="36">
        <v>18</v>
      </c>
      <c r="Y34" s="36">
        <v>60</v>
      </c>
      <c r="Z34" s="37">
        <f t="shared" ref="Z34:Z44" si="20">SUM(W34:Y34)</f>
        <v>98</v>
      </c>
      <c r="AA34" s="36">
        <v>30</v>
      </c>
      <c r="AB34" s="36">
        <v>70</v>
      </c>
      <c r="AC34" s="33">
        <v>1</v>
      </c>
      <c r="AD34" s="37">
        <f t="shared" si="10"/>
        <v>100</v>
      </c>
      <c r="AE34" s="36"/>
      <c r="AF34" s="36"/>
      <c r="AG34" s="36"/>
      <c r="AH34" s="37"/>
      <c r="AI34" s="55">
        <v>100</v>
      </c>
      <c r="AJ34" s="55">
        <v>100</v>
      </c>
      <c r="AK34" s="55">
        <v>100</v>
      </c>
      <c r="AL34" s="55">
        <v>100</v>
      </c>
      <c r="AM34" s="55">
        <v>100</v>
      </c>
      <c r="AN34" s="55">
        <v>100</v>
      </c>
      <c r="AO34" s="55">
        <v>100</v>
      </c>
      <c r="AP34" s="55">
        <v>100</v>
      </c>
      <c r="AQ34" s="55">
        <v>100</v>
      </c>
      <c r="AR34" s="38"/>
      <c r="AS34" s="38"/>
      <c r="AT34" s="37">
        <f t="shared" si="11"/>
        <v>100</v>
      </c>
      <c r="AU34" s="38">
        <v>100</v>
      </c>
      <c r="AV34" s="38">
        <v>100</v>
      </c>
      <c r="AW34" s="38">
        <v>100</v>
      </c>
      <c r="AX34" s="38">
        <v>100</v>
      </c>
      <c r="AY34" s="38">
        <v>100</v>
      </c>
      <c r="AZ34" s="38">
        <v>100</v>
      </c>
      <c r="BA34" s="38">
        <v>100</v>
      </c>
      <c r="BB34" s="38">
        <v>100</v>
      </c>
      <c r="BC34" s="38">
        <v>100</v>
      </c>
      <c r="BD34" s="38">
        <v>100</v>
      </c>
      <c r="BE34" s="38"/>
      <c r="BF34" s="38"/>
      <c r="BG34" s="37">
        <f t="shared" si="12"/>
        <v>100</v>
      </c>
      <c r="BH34" s="41">
        <v>100</v>
      </c>
      <c r="BI34" s="41">
        <v>100</v>
      </c>
      <c r="BJ34" s="41">
        <v>100</v>
      </c>
      <c r="BK34" s="41">
        <v>100</v>
      </c>
      <c r="BL34" s="41">
        <v>100</v>
      </c>
      <c r="BM34" s="41">
        <v>100</v>
      </c>
      <c r="BN34" s="41">
        <v>100</v>
      </c>
      <c r="BO34" s="41">
        <v>100</v>
      </c>
      <c r="BP34" s="41">
        <v>100</v>
      </c>
      <c r="BQ34" s="41">
        <v>100</v>
      </c>
      <c r="BR34" s="37">
        <f t="shared" ref="BR34:BR44" si="21">AVERAGE(BH34:BQ34)</f>
        <v>100</v>
      </c>
      <c r="BS34" s="42">
        <v>100</v>
      </c>
      <c r="BT34" s="42">
        <v>100</v>
      </c>
      <c r="BU34" s="42">
        <v>100</v>
      </c>
      <c r="BV34" s="38">
        <v>100</v>
      </c>
      <c r="BW34" s="38">
        <v>100</v>
      </c>
      <c r="BX34" s="38">
        <v>100</v>
      </c>
      <c r="BY34" s="38">
        <v>100</v>
      </c>
      <c r="BZ34" s="38">
        <v>100</v>
      </c>
      <c r="CA34" s="38"/>
      <c r="CB34" s="38"/>
      <c r="CC34" s="37">
        <f t="shared" si="14"/>
        <v>100</v>
      </c>
    </row>
    <row r="35" spans="1:81" ht="15.75" customHeight="1" x14ac:dyDescent="0.2">
      <c r="A35" s="4" t="s">
        <v>9</v>
      </c>
      <c r="B35" s="29" t="s">
        <v>9</v>
      </c>
      <c r="C35" s="30"/>
      <c r="D35" s="58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3">
        <v>1</v>
      </c>
      <c r="L35" s="44" t="s">
        <v>9</v>
      </c>
      <c r="M35" s="44">
        <v>225</v>
      </c>
      <c r="N35" s="33">
        <f t="shared" si="18"/>
        <v>100</v>
      </c>
      <c r="O35" s="33">
        <f t="shared" si="1"/>
        <v>95</v>
      </c>
      <c r="P35" s="33">
        <f t="shared" si="15"/>
        <v>97.5</v>
      </c>
      <c r="Q35" s="33">
        <f t="shared" si="3"/>
        <v>100</v>
      </c>
      <c r="R35" s="33">
        <f t="shared" si="4"/>
        <v>100</v>
      </c>
      <c r="S35" s="33">
        <f t="shared" si="5"/>
        <v>99.5</v>
      </c>
      <c r="T35" s="33">
        <f t="shared" si="6"/>
        <v>100</v>
      </c>
      <c r="U35" s="34">
        <f t="shared" si="7"/>
        <v>0</v>
      </c>
      <c r="V35" s="35">
        <f t="shared" si="19"/>
        <v>98.65</v>
      </c>
      <c r="W35" s="33">
        <v>20</v>
      </c>
      <c r="X35" s="36">
        <v>20</v>
      </c>
      <c r="Y35" s="36">
        <v>60</v>
      </c>
      <c r="Z35" s="37">
        <f t="shared" si="20"/>
        <v>100</v>
      </c>
      <c r="AA35" s="36">
        <v>30</v>
      </c>
      <c r="AB35" s="36">
        <v>65</v>
      </c>
      <c r="AC35" s="33">
        <v>1</v>
      </c>
      <c r="AD35" s="37">
        <f t="shared" si="10"/>
        <v>95</v>
      </c>
      <c r="AE35" s="36"/>
      <c r="AF35" s="36"/>
      <c r="AG35" s="36"/>
      <c r="AH35" s="37"/>
      <c r="AI35" s="55">
        <v>100</v>
      </c>
      <c r="AJ35" s="55">
        <v>100</v>
      </c>
      <c r="AK35" s="55">
        <v>100</v>
      </c>
      <c r="AL35" s="55">
        <v>100</v>
      </c>
      <c r="AM35" s="55">
        <v>100</v>
      </c>
      <c r="AN35" s="55">
        <v>100</v>
      </c>
      <c r="AO35" s="55">
        <v>100</v>
      </c>
      <c r="AP35" s="55">
        <v>100</v>
      </c>
      <c r="AQ35" s="55">
        <v>100</v>
      </c>
      <c r="AR35" s="38"/>
      <c r="AS35" s="38"/>
      <c r="AT35" s="37">
        <f t="shared" si="11"/>
        <v>100</v>
      </c>
      <c r="AU35" s="38">
        <v>100</v>
      </c>
      <c r="AV35" s="38">
        <v>100</v>
      </c>
      <c r="AW35" s="38">
        <v>100</v>
      </c>
      <c r="AX35" s="38">
        <v>100</v>
      </c>
      <c r="AY35" s="38">
        <v>100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/>
      <c r="BF35" s="38"/>
      <c r="BG35" s="37">
        <f t="shared" si="12"/>
        <v>100</v>
      </c>
      <c r="BH35" s="41">
        <v>100</v>
      </c>
      <c r="BI35" s="41">
        <v>95</v>
      </c>
      <c r="BJ35" s="59">
        <v>100</v>
      </c>
      <c r="BK35" s="41">
        <v>100</v>
      </c>
      <c r="BL35" s="41">
        <v>100</v>
      </c>
      <c r="BM35" s="41">
        <v>100</v>
      </c>
      <c r="BN35" s="41">
        <v>100</v>
      </c>
      <c r="BO35" s="41">
        <v>100</v>
      </c>
      <c r="BP35" s="41">
        <v>100</v>
      </c>
      <c r="BQ35" s="41">
        <v>100</v>
      </c>
      <c r="BR35" s="37">
        <f t="shared" si="21"/>
        <v>99.5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14"/>
        <v>100</v>
      </c>
    </row>
    <row r="36" spans="1:81" ht="15.75" customHeight="1" x14ac:dyDescent="0.2">
      <c r="A36" s="4" t="s">
        <v>9</v>
      </c>
      <c r="B36" s="29" t="s">
        <v>9</v>
      </c>
      <c r="C36" s="30"/>
      <c r="D36" s="58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3">
        <v>1</v>
      </c>
      <c r="L36" s="44" t="s">
        <v>9</v>
      </c>
      <c r="M36" s="44">
        <v>270</v>
      </c>
      <c r="N36" s="33">
        <f t="shared" si="18"/>
        <v>98</v>
      </c>
      <c r="O36" s="33">
        <f t="shared" si="1"/>
        <v>65</v>
      </c>
      <c r="P36" s="33">
        <f t="shared" si="15"/>
        <v>81.5</v>
      </c>
      <c r="Q36" s="33">
        <f t="shared" si="3"/>
        <v>93.333333333333329</v>
      </c>
      <c r="R36" s="33">
        <f t="shared" si="4"/>
        <v>100</v>
      </c>
      <c r="S36" s="33">
        <f t="shared" si="5"/>
        <v>98.5</v>
      </c>
      <c r="T36" s="33">
        <f t="shared" si="6"/>
        <v>100</v>
      </c>
      <c r="U36" s="34">
        <f t="shared" si="7"/>
        <v>0</v>
      </c>
      <c r="V36" s="35">
        <f t="shared" si="19"/>
        <v>89.116666666666674</v>
      </c>
      <c r="W36" s="33">
        <v>20</v>
      </c>
      <c r="X36" s="36">
        <v>18</v>
      </c>
      <c r="Y36" s="36">
        <v>60</v>
      </c>
      <c r="Z36" s="37">
        <f t="shared" si="20"/>
        <v>98</v>
      </c>
      <c r="AA36" s="36">
        <v>30</v>
      </c>
      <c r="AB36" s="36">
        <v>35</v>
      </c>
      <c r="AC36" s="33">
        <v>1</v>
      </c>
      <c r="AD36" s="37">
        <f t="shared" si="10"/>
        <v>65</v>
      </c>
      <c r="AE36" s="36"/>
      <c r="AF36" s="36"/>
      <c r="AG36" s="36"/>
      <c r="AH36" s="37"/>
      <c r="AI36" s="55">
        <v>100</v>
      </c>
      <c r="AJ36" s="55">
        <v>100</v>
      </c>
      <c r="AK36" s="55">
        <v>100</v>
      </c>
      <c r="AL36" s="55">
        <v>100</v>
      </c>
      <c r="AM36" s="55">
        <v>100</v>
      </c>
      <c r="AN36" s="55">
        <v>40</v>
      </c>
      <c r="AO36" s="55">
        <v>100</v>
      </c>
      <c r="AP36" s="55">
        <v>100</v>
      </c>
      <c r="AQ36" s="55">
        <v>100</v>
      </c>
      <c r="AR36" s="38"/>
      <c r="AS36" s="38"/>
      <c r="AT36" s="37">
        <f t="shared" si="11"/>
        <v>93.333333333333329</v>
      </c>
      <c r="AU36" s="38">
        <v>100</v>
      </c>
      <c r="AV36" s="38">
        <v>100</v>
      </c>
      <c r="AW36" s="38">
        <v>100</v>
      </c>
      <c r="AX36" s="38">
        <v>100</v>
      </c>
      <c r="AY36" s="38">
        <v>100</v>
      </c>
      <c r="AZ36" s="38">
        <v>100</v>
      </c>
      <c r="BA36" s="38">
        <v>100</v>
      </c>
      <c r="BB36" s="38">
        <v>100</v>
      </c>
      <c r="BC36" s="38">
        <v>100</v>
      </c>
      <c r="BD36" s="38">
        <v>100</v>
      </c>
      <c r="BE36" s="38"/>
      <c r="BF36" s="38"/>
      <c r="BG36" s="37">
        <f t="shared" si="12"/>
        <v>100</v>
      </c>
      <c r="BH36" s="41">
        <v>100</v>
      </c>
      <c r="BI36" s="41">
        <v>95</v>
      </c>
      <c r="BJ36" s="41">
        <v>100</v>
      </c>
      <c r="BK36" s="41">
        <v>95</v>
      </c>
      <c r="BL36" s="41">
        <v>100</v>
      </c>
      <c r="BM36" s="41">
        <v>100</v>
      </c>
      <c r="BN36" s="41">
        <v>100</v>
      </c>
      <c r="BO36" s="41">
        <v>100</v>
      </c>
      <c r="BP36" s="41">
        <v>95</v>
      </c>
      <c r="BQ36" s="41">
        <v>100</v>
      </c>
      <c r="BR36" s="37">
        <f t="shared" si="21"/>
        <v>98.5</v>
      </c>
      <c r="BS36" s="42">
        <v>100</v>
      </c>
      <c r="BT36" s="42">
        <v>100</v>
      </c>
      <c r="BU36" s="42">
        <v>100</v>
      </c>
      <c r="BV36" s="38">
        <v>100</v>
      </c>
      <c r="BW36" s="38">
        <v>100</v>
      </c>
      <c r="BX36" s="38">
        <v>100</v>
      </c>
      <c r="BY36" s="38">
        <v>100</v>
      </c>
      <c r="BZ36" s="38">
        <v>100</v>
      </c>
      <c r="CA36" s="38"/>
      <c r="CB36" s="38"/>
      <c r="CC36" s="37">
        <f t="shared" si="14"/>
        <v>100</v>
      </c>
    </row>
    <row r="37" spans="1:81" ht="15.75" customHeight="1" x14ac:dyDescent="0.2">
      <c r="A37" s="4" t="s">
        <v>9</v>
      </c>
      <c r="B37" s="29" t="s">
        <v>9</v>
      </c>
      <c r="C37" s="30"/>
      <c r="D37" s="58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3">
        <v>1</v>
      </c>
      <c r="L37" s="44" t="s">
        <v>9</v>
      </c>
      <c r="M37" s="44">
        <v>99</v>
      </c>
      <c r="N37" s="33">
        <f t="shared" si="18"/>
        <v>97</v>
      </c>
      <c r="O37" s="33">
        <f t="shared" si="1"/>
        <v>100</v>
      </c>
      <c r="P37" s="33">
        <f t="shared" si="15"/>
        <v>98.5</v>
      </c>
      <c r="Q37" s="33">
        <f t="shared" si="3"/>
        <v>89.666666666666671</v>
      </c>
      <c r="R37" s="33">
        <f t="shared" si="4"/>
        <v>100</v>
      </c>
      <c r="S37" s="33">
        <f t="shared" si="5"/>
        <v>88</v>
      </c>
      <c r="T37" s="33">
        <f t="shared" si="6"/>
        <v>100</v>
      </c>
      <c r="U37" s="34">
        <f t="shared" si="7"/>
        <v>0</v>
      </c>
      <c r="V37" s="35">
        <f t="shared" si="19"/>
        <v>94.783333333333331</v>
      </c>
      <c r="W37" s="33">
        <v>20</v>
      </c>
      <c r="X37" s="36">
        <v>20</v>
      </c>
      <c r="Y37" s="36">
        <v>57</v>
      </c>
      <c r="Z37" s="37">
        <f t="shared" si="20"/>
        <v>97</v>
      </c>
      <c r="AA37" s="36">
        <v>30</v>
      </c>
      <c r="AB37" s="36">
        <v>70</v>
      </c>
      <c r="AC37" s="33">
        <v>1</v>
      </c>
      <c r="AD37" s="37">
        <f t="shared" si="10"/>
        <v>100</v>
      </c>
      <c r="AE37" s="36"/>
      <c r="AF37" s="36"/>
      <c r="AG37" s="36"/>
      <c r="AH37" s="37"/>
      <c r="AI37" s="55">
        <v>50</v>
      </c>
      <c r="AJ37" s="55">
        <v>100</v>
      </c>
      <c r="AK37" s="55">
        <v>100</v>
      </c>
      <c r="AL37" s="55">
        <v>100</v>
      </c>
      <c r="AM37" s="55">
        <v>90</v>
      </c>
      <c r="AN37" s="55">
        <v>67</v>
      </c>
      <c r="AO37" s="55">
        <v>100</v>
      </c>
      <c r="AP37" s="55">
        <v>100</v>
      </c>
      <c r="AQ37" s="55">
        <v>100</v>
      </c>
      <c r="AR37" s="38"/>
      <c r="AS37" s="38"/>
      <c r="AT37" s="37">
        <f t="shared" si="11"/>
        <v>89.666666666666671</v>
      </c>
      <c r="AU37" s="38">
        <v>100</v>
      </c>
      <c r="AV37" s="38">
        <v>100</v>
      </c>
      <c r="AW37" s="38">
        <v>100</v>
      </c>
      <c r="AX37" s="38">
        <v>100</v>
      </c>
      <c r="AY37" s="38">
        <v>100</v>
      </c>
      <c r="AZ37" s="38">
        <v>100</v>
      </c>
      <c r="BA37" s="38">
        <v>100</v>
      </c>
      <c r="BB37" s="38">
        <v>100</v>
      </c>
      <c r="BC37" s="38">
        <v>100</v>
      </c>
      <c r="BD37" s="38">
        <v>100</v>
      </c>
      <c r="BE37" s="38"/>
      <c r="BF37" s="38"/>
      <c r="BG37" s="37">
        <f t="shared" si="12"/>
        <v>100</v>
      </c>
      <c r="BH37" s="41">
        <v>100</v>
      </c>
      <c r="BI37" s="41">
        <v>100</v>
      </c>
      <c r="BJ37" s="41">
        <v>0</v>
      </c>
      <c r="BK37" s="41">
        <v>100</v>
      </c>
      <c r="BL37" s="41">
        <v>95</v>
      </c>
      <c r="BM37" s="41">
        <v>100</v>
      </c>
      <c r="BN37" s="41">
        <v>100</v>
      </c>
      <c r="BO37" s="41">
        <v>90</v>
      </c>
      <c r="BP37" s="41">
        <v>95</v>
      </c>
      <c r="BQ37" s="41">
        <v>100</v>
      </c>
      <c r="BR37" s="37">
        <f t="shared" si="21"/>
        <v>88</v>
      </c>
      <c r="BS37" s="42">
        <v>100</v>
      </c>
      <c r="BT37" s="42">
        <v>100</v>
      </c>
      <c r="BU37" s="42">
        <v>100</v>
      </c>
      <c r="BV37" s="38">
        <v>100</v>
      </c>
      <c r="BW37" s="38">
        <v>100</v>
      </c>
      <c r="BX37" s="38">
        <v>100</v>
      </c>
      <c r="BY37" s="38">
        <v>100</v>
      </c>
      <c r="BZ37" s="38">
        <v>100</v>
      </c>
      <c r="CA37" s="38"/>
      <c r="CB37" s="38"/>
      <c r="CC37" s="37">
        <f t="shared" si="14"/>
        <v>100</v>
      </c>
    </row>
    <row r="38" spans="1:81" ht="15.75" customHeight="1" x14ac:dyDescent="0.2">
      <c r="A38" s="4" t="s">
        <v>9</v>
      </c>
      <c r="B38" s="29" t="s">
        <v>9</v>
      </c>
      <c r="C38" s="30"/>
      <c r="D38" s="58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3">
        <v>1</v>
      </c>
      <c r="L38" s="44" t="s">
        <v>9</v>
      </c>
      <c r="M38" s="44">
        <v>453</v>
      </c>
      <c r="N38" s="33">
        <f t="shared" si="18"/>
        <v>94</v>
      </c>
      <c r="O38" s="33">
        <f t="shared" si="1"/>
        <v>100</v>
      </c>
      <c r="P38" s="33">
        <f t="shared" si="15"/>
        <v>97</v>
      </c>
      <c r="Q38" s="33">
        <f t="shared" si="3"/>
        <v>73.333333333333329</v>
      </c>
      <c r="R38" s="33">
        <f t="shared" si="4"/>
        <v>80</v>
      </c>
      <c r="S38" s="33">
        <f t="shared" si="5"/>
        <v>89.7</v>
      </c>
      <c r="T38" s="33">
        <f t="shared" si="6"/>
        <v>100</v>
      </c>
      <c r="U38" s="34">
        <f t="shared" si="7"/>
        <v>0</v>
      </c>
      <c r="V38" s="35">
        <f t="shared" si="19"/>
        <v>90.106666666666655</v>
      </c>
      <c r="W38" s="33">
        <v>16</v>
      </c>
      <c r="X38" s="36">
        <v>18</v>
      </c>
      <c r="Y38" s="36">
        <v>60</v>
      </c>
      <c r="Z38" s="37">
        <f t="shared" si="20"/>
        <v>94</v>
      </c>
      <c r="AA38" s="36">
        <v>30</v>
      </c>
      <c r="AB38" s="36">
        <v>70</v>
      </c>
      <c r="AC38" s="33">
        <v>1</v>
      </c>
      <c r="AD38" s="37">
        <f t="shared" si="10"/>
        <v>100</v>
      </c>
      <c r="AE38" s="36"/>
      <c r="AF38" s="36"/>
      <c r="AG38" s="36"/>
      <c r="AH38" s="37"/>
      <c r="AI38" s="56">
        <v>0</v>
      </c>
      <c r="AJ38" s="55">
        <v>100</v>
      </c>
      <c r="AK38" s="55">
        <v>100</v>
      </c>
      <c r="AL38" s="55">
        <v>100</v>
      </c>
      <c r="AM38" s="55">
        <v>60</v>
      </c>
      <c r="AN38" s="55">
        <v>100</v>
      </c>
      <c r="AO38" s="55">
        <v>0</v>
      </c>
      <c r="AP38" s="55">
        <v>100</v>
      </c>
      <c r="AQ38" s="55">
        <v>100</v>
      </c>
      <c r="AR38" s="38"/>
      <c r="AS38" s="38"/>
      <c r="AT38" s="37">
        <f t="shared" si="11"/>
        <v>73.333333333333329</v>
      </c>
      <c r="AU38" s="38">
        <v>0</v>
      </c>
      <c r="AV38" s="38">
        <v>0</v>
      </c>
      <c r="AW38" s="38">
        <v>100</v>
      </c>
      <c r="AX38" s="38">
        <v>100</v>
      </c>
      <c r="AY38" s="38">
        <v>100</v>
      </c>
      <c r="AZ38" s="38">
        <v>100</v>
      </c>
      <c r="BA38" s="38">
        <v>100</v>
      </c>
      <c r="BB38" s="38">
        <v>100</v>
      </c>
      <c r="BC38" s="38">
        <v>100</v>
      </c>
      <c r="BD38" s="38">
        <v>100</v>
      </c>
      <c r="BE38" s="38"/>
      <c r="BF38" s="38"/>
      <c r="BG38" s="37">
        <f t="shared" si="12"/>
        <v>80</v>
      </c>
      <c r="BH38" s="41">
        <v>100</v>
      </c>
      <c r="BI38" s="41">
        <v>95</v>
      </c>
      <c r="BJ38" s="41">
        <v>87</v>
      </c>
      <c r="BK38" s="41">
        <v>100</v>
      </c>
      <c r="BL38" s="41">
        <v>45</v>
      </c>
      <c r="BM38" s="41">
        <v>85</v>
      </c>
      <c r="BN38" s="41">
        <v>90</v>
      </c>
      <c r="BO38" s="41">
        <v>100</v>
      </c>
      <c r="BP38" s="41">
        <v>95</v>
      </c>
      <c r="BQ38" s="41">
        <v>100</v>
      </c>
      <c r="BR38" s="37">
        <f t="shared" si="21"/>
        <v>89.7</v>
      </c>
      <c r="BS38" s="42">
        <v>100</v>
      </c>
      <c r="BT38" s="42">
        <v>100</v>
      </c>
      <c r="BU38" s="42">
        <v>100</v>
      </c>
      <c r="BV38" s="38">
        <v>100</v>
      </c>
      <c r="BW38" s="38">
        <v>100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14"/>
        <v>100</v>
      </c>
    </row>
    <row r="39" spans="1:81" ht="15.75" customHeight="1" x14ac:dyDescent="0.2">
      <c r="A39" s="4" t="s">
        <v>9</v>
      </c>
      <c r="B39" s="29" t="s">
        <v>9</v>
      </c>
      <c r="C39" s="30"/>
      <c r="D39" s="58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3">
        <v>1</v>
      </c>
      <c r="L39" s="44" t="s">
        <v>9</v>
      </c>
      <c r="M39" s="44">
        <v>143</v>
      </c>
      <c r="N39" s="33">
        <f t="shared" si="18"/>
        <v>62</v>
      </c>
      <c r="O39" s="33">
        <f t="shared" si="1"/>
        <v>0</v>
      </c>
      <c r="P39" s="33">
        <f t="shared" si="15"/>
        <v>31</v>
      </c>
      <c r="Q39" s="33">
        <f t="shared" si="3"/>
        <v>53.333333333333336</v>
      </c>
      <c r="R39" s="33">
        <f t="shared" si="4"/>
        <v>60</v>
      </c>
      <c r="S39" s="33">
        <f t="shared" si="5"/>
        <v>58.7</v>
      </c>
      <c r="T39" s="33">
        <f t="shared" si="6"/>
        <v>43.75</v>
      </c>
      <c r="U39" s="34">
        <f t="shared" si="7"/>
        <v>0</v>
      </c>
      <c r="V39" s="35">
        <f t="shared" si="19"/>
        <v>31</v>
      </c>
      <c r="W39" s="33">
        <v>20</v>
      </c>
      <c r="X39" s="36">
        <v>18</v>
      </c>
      <c r="Y39" s="36">
        <v>24</v>
      </c>
      <c r="Z39" s="37">
        <f t="shared" si="20"/>
        <v>62</v>
      </c>
      <c r="AA39" s="36"/>
      <c r="AB39" s="36"/>
      <c r="AC39" s="33"/>
      <c r="AD39" s="37">
        <f t="shared" si="10"/>
        <v>0</v>
      </c>
      <c r="AE39" s="36"/>
      <c r="AF39" s="36"/>
      <c r="AG39" s="36"/>
      <c r="AH39" s="37"/>
      <c r="AI39" s="55">
        <v>100</v>
      </c>
      <c r="AJ39" s="55">
        <v>0</v>
      </c>
      <c r="AK39" s="55">
        <v>100</v>
      </c>
      <c r="AL39" s="55">
        <v>100</v>
      </c>
      <c r="AM39" s="55">
        <v>60</v>
      </c>
      <c r="AN39" s="55">
        <v>20</v>
      </c>
      <c r="AO39" s="55">
        <v>100</v>
      </c>
      <c r="AP39" s="56">
        <v>0</v>
      </c>
      <c r="AQ39" s="56">
        <v>0</v>
      </c>
      <c r="AR39" s="38"/>
      <c r="AS39" s="38"/>
      <c r="AT39" s="37">
        <f t="shared" si="11"/>
        <v>53.333333333333336</v>
      </c>
      <c r="AU39" s="38">
        <v>100</v>
      </c>
      <c r="AV39" s="38">
        <v>0</v>
      </c>
      <c r="AW39" s="38">
        <v>100</v>
      </c>
      <c r="AX39" s="38">
        <v>0</v>
      </c>
      <c r="AY39" s="38">
        <v>100</v>
      </c>
      <c r="AZ39" s="38">
        <v>100</v>
      </c>
      <c r="BA39" s="38">
        <v>100</v>
      </c>
      <c r="BB39" s="38">
        <v>100</v>
      </c>
      <c r="BC39" s="38">
        <v>0</v>
      </c>
      <c r="BD39" s="38">
        <v>0</v>
      </c>
      <c r="BE39" s="38"/>
      <c r="BF39" s="38"/>
      <c r="BG39" s="37">
        <f t="shared" si="12"/>
        <v>60</v>
      </c>
      <c r="BH39" s="41">
        <v>100</v>
      </c>
      <c r="BI39" s="41">
        <v>95</v>
      </c>
      <c r="BJ39" s="59">
        <v>97</v>
      </c>
      <c r="BK39" s="41">
        <v>100</v>
      </c>
      <c r="BL39" s="41">
        <v>95</v>
      </c>
      <c r="BM39" s="41">
        <v>0</v>
      </c>
      <c r="BN39" s="41">
        <v>100</v>
      </c>
      <c r="BO39" s="41">
        <v>0</v>
      </c>
      <c r="BP39" s="41">
        <v>0</v>
      </c>
      <c r="BQ39" s="41">
        <v>0</v>
      </c>
      <c r="BR39" s="37">
        <f t="shared" si="21"/>
        <v>58.7</v>
      </c>
      <c r="BS39" s="42">
        <v>100</v>
      </c>
      <c r="BT39" s="42">
        <v>100</v>
      </c>
      <c r="BU39" s="42">
        <v>100</v>
      </c>
      <c r="BV39" s="38">
        <v>0</v>
      </c>
      <c r="BW39" s="38">
        <v>50</v>
      </c>
      <c r="BX39" s="38">
        <v>0</v>
      </c>
      <c r="BY39" s="38">
        <v>0</v>
      </c>
      <c r="BZ39" s="38">
        <v>0</v>
      </c>
      <c r="CA39" s="38"/>
      <c r="CB39" s="38"/>
      <c r="CC39" s="37">
        <f t="shared" si="14"/>
        <v>43.75</v>
      </c>
    </row>
    <row r="40" spans="1:81" ht="15.75" customHeight="1" x14ac:dyDescent="0.2">
      <c r="A40" s="4" t="s">
        <v>9</v>
      </c>
      <c r="B40" s="29" t="s">
        <v>9</v>
      </c>
      <c r="C40" s="30"/>
      <c r="D40" s="58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3">
        <v>1</v>
      </c>
      <c r="L40" s="44" t="s">
        <v>9</v>
      </c>
      <c r="M40" s="44">
        <v>12</v>
      </c>
      <c r="N40" s="33">
        <f t="shared" si="18"/>
        <v>94</v>
      </c>
      <c r="O40" s="33">
        <f t="shared" si="1"/>
        <v>0</v>
      </c>
      <c r="P40" s="33">
        <f t="shared" si="15"/>
        <v>54.5</v>
      </c>
      <c r="Q40" s="33">
        <f t="shared" si="3"/>
        <v>65.888888888888886</v>
      </c>
      <c r="R40" s="33">
        <f t="shared" si="4"/>
        <v>70</v>
      </c>
      <c r="S40" s="33">
        <f t="shared" si="5"/>
        <v>64.5</v>
      </c>
      <c r="T40" s="33">
        <f t="shared" si="6"/>
        <v>75</v>
      </c>
      <c r="U40" s="34">
        <f t="shared" si="7"/>
        <v>15</v>
      </c>
      <c r="V40" s="35">
        <f t="shared" si="19"/>
        <v>54.5</v>
      </c>
      <c r="W40" s="33">
        <v>14</v>
      </c>
      <c r="X40" s="36">
        <v>20</v>
      </c>
      <c r="Y40" s="36">
        <v>60</v>
      </c>
      <c r="Z40" s="37">
        <f t="shared" si="20"/>
        <v>94</v>
      </c>
      <c r="AA40" s="36"/>
      <c r="AB40" s="36"/>
      <c r="AC40" s="33"/>
      <c r="AD40" s="37">
        <f t="shared" si="10"/>
        <v>0</v>
      </c>
      <c r="AE40" s="36">
        <v>15</v>
      </c>
      <c r="AF40" s="36">
        <v>0</v>
      </c>
      <c r="AG40" s="36">
        <v>1</v>
      </c>
      <c r="AH40" s="37">
        <f>(AE40+AF40)*AG40</f>
        <v>15</v>
      </c>
      <c r="AI40" s="55">
        <v>100</v>
      </c>
      <c r="AJ40" s="55">
        <v>100</v>
      </c>
      <c r="AK40" s="55">
        <v>100</v>
      </c>
      <c r="AL40" s="55">
        <v>50</v>
      </c>
      <c r="AM40" s="55">
        <v>60</v>
      </c>
      <c r="AN40" s="55">
        <v>83</v>
      </c>
      <c r="AO40" s="55">
        <v>0</v>
      </c>
      <c r="AP40" s="56">
        <v>0</v>
      </c>
      <c r="AQ40" s="55">
        <v>100</v>
      </c>
      <c r="AR40" s="38"/>
      <c r="AS40" s="38"/>
      <c r="AT40" s="37">
        <f t="shared" si="11"/>
        <v>65.888888888888886</v>
      </c>
      <c r="AU40" s="38">
        <v>100</v>
      </c>
      <c r="AV40" s="38">
        <v>100</v>
      </c>
      <c r="AW40" s="38">
        <v>100</v>
      </c>
      <c r="AX40" s="38">
        <v>100</v>
      </c>
      <c r="AY40" s="38">
        <v>0</v>
      </c>
      <c r="AZ40" s="38">
        <v>100</v>
      </c>
      <c r="BA40" s="38">
        <v>100</v>
      </c>
      <c r="BB40" s="38">
        <v>100</v>
      </c>
      <c r="BC40" s="38">
        <v>0</v>
      </c>
      <c r="BD40" s="38">
        <v>0</v>
      </c>
      <c r="BE40" s="38"/>
      <c r="BF40" s="38"/>
      <c r="BG40" s="37">
        <f t="shared" si="12"/>
        <v>70</v>
      </c>
      <c r="BH40" s="41">
        <v>100</v>
      </c>
      <c r="BI40" s="41">
        <v>80</v>
      </c>
      <c r="BJ40" s="41">
        <v>85</v>
      </c>
      <c r="BK40" s="41">
        <v>95</v>
      </c>
      <c r="BL40" s="41">
        <v>90</v>
      </c>
      <c r="BM40" s="41">
        <v>100</v>
      </c>
      <c r="BN40" s="41">
        <v>95</v>
      </c>
      <c r="BO40" s="41">
        <v>0</v>
      </c>
      <c r="BP40" s="41">
        <v>0</v>
      </c>
      <c r="BQ40" s="41">
        <v>0</v>
      </c>
      <c r="BR40" s="37">
        <f t="shared" si="21"/>
        <v>64.5</v>
      </c>
      <c r="BS40" s="42">
        <v>100</v>
      </c>
      <c r="BT40" s="42">
        <v>100</v>
      </c>
      <c r="BU40" s="42">
        <v>100</v>
      </c>
      <c r="BV40" s="38">
        <v>100</v>
      </c>
      <c r="BW40" s="38">
        <v>100</v>
      </c>
      <c r="BX40" s="38">
        <v>100</v>
      </c>
      <c r="BY40" s="38">
        <v>0</v>
      </c>
      <c r="BZ40" s="38">
        <v>0</v>
      </c>
      <c r="CA40" s="38"/>
      <c r="CB40" s="38"/>
      <c r="CC40" s="37">
        <f t="shared" si="14"/>
        <v>75</v>
      </c>
    </row>
    <row r="41" spans="1:81" ht="15.75" customHeight="1" x14ac:dyDescent="0.2">
      <c r="A41" s="4" t="s">
        <v>9</v>
      </c>
      <c r="B41" s="29" t="s">
        <v>9</v>
      </c>
      <c r="C41" s="30"/>
      <c r="D41" s="58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3">
        <v>1</v>
      </c>
      <c r="L41" s="44" t="s">
        <v>9</v>
      </c>
      <c r="M41" s="44">
        <v>281</v>
      </c>
      <c r="N41" s="33">
        <f t="shared" si="18"/>
        <v>91</v>
      </c>
      <c r="O41" s="33">
        <f t="shared" si="1"/>
        <v>70</v>
      </c>
      <c r="P41" s="33">
        <f t="shared" si="15"/>
        <v>80.5</v>
      </c>
      <c r="Q41" s="33">
        <f t="shared" si="3"/>
        <v>82.222222222222229</v>
      </c>
      <c r="R41" s="33">
        <f t="shared" si="4"/>
        <v>90.909090909090907</v>
      </c>
      <c r="S41" s="33">
        <f t="shared" si="5"/>
        <v>84.5</v>
      </c>
      <c r="T41" s="33">
        <f t="shared" si="6"/>
        <v>87.5</v>
      </c>
      <c r="U41" s="34">
        <f t="shared" si="7"/>
        <v>0</v>
      </c>
      <c r="V41" s="35">
        <f t="shared" si="19"/>
        <v>82.514898989898995</v>
      </c>
      <c r="W41" s="33">
        <v>20</v>
      </c>
      <c r="X41" s="36">
        <v>20</v>
      </c>
      <c r="Y41" s="36">
        <v>51</v>
      </c>
      <c r="Z41" s="37">
        <f t="shared" si="20"/>
        <v>91</v>
      </c>
      <c r="AA41" s="36">
        <v>30</v>
      </c>
      <c r="AB41" s="36">
        <v>40</v>
      </c>
      <c r="AC41" s="33">
        <v>1</v>
      </c>
      <c r="AD41" s="37">
        <f t="shared" si="10"/>
        <v>70</v>
      </c>
      <c r="AE41" s="36"/>
      <c r="AF41" s="36"/>
      <c r="AG41" s="36"/>
      <c r="AH41" s="37"/>
      <c r="AI41" s="55">
        <v>100</v>
      </c>
      <c r="AJ41" s="55">
        <v>100</v>
      </c>
      <c r="AK41" s="55">
        <v>100</v>
      </c>
      <c r="AL41" s="55">
        <v>50</v>
      </c>
      <c r="AM41" s="55">
        <v>90</v>
      </c>
      <c r="AN41" s="55">
        <v>100</v>
      </c>
      <c r="AO41" s="55">
        <v>100</v>
      </c>
      <c r="AP41" s="55">
        <v>0</v>
      </c>
      <c r="AQ41" s="55">
        <v>100</v>
      </c>
      <c r="AR41" s="38"/>
      <c r="AS41" s="38"/>
      <c r="AT41" s="37">
        <f t="shared" si="11"/>
        <v>82.222222222222229</v>
      </c>
      <c r="AU41" s="38">
        <v>100</v>
      </c>
      <c r="AV41" s="38">
        <v>100</v>
      </c>
      <c r="AW41" s="38">
        <v>100</v>
      </c>
      <c r="AX41" s="38">
        <v>0</v>
      </c>
      <c r="AY41" s="38">
        <v>100</v>
      </c>
      <c r="AZ41" s="38">
        <v>100</v>
      </c>
      <c r="BA41" s="38">
        <v>100</v>
      </c>
      <c r="BB41" s="38">
        <v>100</v>
      </c>
      <c r="BC41" s="38">
        <v>100</v>
      </c>
      <c r="BD41" s="38">
        <v>100</v>
      </c>
      <c r="BE41" s="38"/>
      <c r="BF41" s="38">
        <v>100</v>
      </c>
      <c r="BG41" s="37">
        <f t="shared" si="12"/>
        <v>90.909090909090907</v>
      </c>
      <c r="BH41" s="41">
        <v>0</v>
      </c>
      <c r="BI41" s="41">
        <v>100</v>
      </c>
      <c r="BJ41" s="41">
        <v>75</v>
      </c>
      <c r="BK41" s="41">
        <v>90</v>
      </c>
      <c r="BL41" s="41">
        <v>90</v>
      </c>
      <c r="BM41" s="41">
        <v>95</v>
      </c>
      <c r="BN41" s="41">
        <v>100</v>
      </c>
      <c r="BO41" s="41">
        <v>100</v>
      </c>
      <c r="BP41" s="41">
        <v>95</v>
      </c>
      <c r="BQ41" s="41">
        <v>100</v>
      </c>
      <c r="BR41" s="37">
        <f t="shared" si="21"/>
        <v>84.5</v>
      </c>
      <c r="BS41" s="42">
        <v>100</v>
      </c>
      <c r="BT41" s="42">
        <v>100</v>
      </c>
      <c r="BU41" s="42">
        <v>100</v>
      </c>
      <c r="BV41" s="38">
        <v>100</v>
      </c>
      <c r="BW41" s="38">
        <v>100</v>
      </c>
      <c r="BX41" s="38">
        <v>100</v>
      </c>
      <c r="BY41" s="38">
        <v>100</v>
      </c>
      <c r="BZ41" s="38">
        <v>0</v>
      </c>
      <c r="CA41" s="38"/>
      <c r="CB41" s="38"/>
      <c r="CC41" s="37">
        <f t="shared" si="14"/>
        <v>87.5</v>
      </c>
    </row>
    <row r="42" spans="1:81" ht="15.75" customHeight="1" x14ac:dyDescent="0.2">
      <c r="A42" s="4" t="s">
        <v>9</v>
      </c>
      <c r="B42" s="29" t="s">
        <v>9</v>
      </c>
      <c r="C42" s="30"/>
      <c r="D42" s="58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3">
        <v>1</v>
      </c>
      <c r="L42" s="44" t="s">
        <v>9</v>
      </c>
      <c r="M42" s="44">
        <v>69</v>
      </c>
      <c r="N42" s="33">
        <f t="shared" si="18"/>
        <v>100</v>
      </c>
      <c r="O42" s="33">
        <f t="shared" si="1"/>
        <v>100</v>
      </c>
      <c r="P42" s="33">
        <f t="shared" si="15"/>
        <v>100</v>
      </c>
      <c r="Q42" s="33">
        <f t="shared" si="3"/>
        <v>92.222222222222229</v>
      </c>
      <c r="R42" s="33">
        <f t="shared" si="4"/>
        <v>100</v>
      </c>
      <c r="S42" s="33">
        <f t="shared" si="5"/>
        <v>85.5</v>
      </c>
      <c r="T42" s="33">
        <f t="shared" si="6"/>
        <v>87.5</v>
      </c>
      <c r="U42" s="34">
        <f t="shared" si="7"/>
        <v>0</v>
      </c>
      <c r="V42" s="35">
        <f t="shared" si="19"/>
        <v>94.919444444444451</v>
      </c>
      <c r="W42" s="33">
        <v>20</v>
      </c>
      <c r="X42" s="36">
        <v>20</v>
      </c>
      <c r="Y42" s="36">
        <v>60</v>
      </c>
      <c r="Z42" s="37">
        <f t="shared" si="20"/>
        <v>100</v>
      </c>
      <c r="AA42" s="36">
        <v>30</v>
      </c>
      <c r="AB42" s="36">
        <v>70</v>
      </c>
      <c r="AC42" s="33">
        <v>1</v>
      </c>
      <c r="AD42" s="37">
        <f t="shared" si="10"/>
        <v>100</v>
      </c>
      <c r="AE42" s="36"/>
      <c r="AF42" s="36"/>
      <c r="AG42" s="36"/>
      <c r="AH42" s="37"/>
      <c r="AI42" s="55">
        <v>100</v>
      </c>
      <c r="AJ42" s="55">
        <v>100</v>
      </c>
      <c r="AK42" s="55">
        <v>100</v>
      </c>
      <c r="AL42" s="55">
        <v>100</v>
      </c>
      <c r="AM42" s="55">
        <v>70</v>
      </c>
      <c r="AN42" s="55">
        <v>60</v>
      </c>
      <c r="AO42" s="55">
        <v>100</v>
      </c>
      <c r="AP42" s="55">
        <v>100</v>
      </c>
      <c r="AQ42" s="55">
        <v>100</v>
      </c>
      <c r="AR42" s="38"/>
      <c r="AS42" s="38"/>
      <c r="AT42" s="37">
        <f t="shared" si="11"/>
        <v>92.222222222222229</v>
      </c>
      <c r="AU42" s="38">
        <v>100</v>
      </c>
      <c r="AV42" s="38">
        <v>100</v>
      </c>
      <c r="AW42" s="38">
        <v>100</v>
      </c>
      <c r="AX42" s="38">
        <v>100</v>
      </c>
      <c r="AY42" s="38">
        <v>100</v>
      </c>
      <c r="AZ42" s="38">
        <v>100</v>
      </c>
      <c r="BA42" s="38">
        <v>100</v>
      </c>
      <c r="BB42" s="38">
        <v>100</v>
      </c>
      <c r="BC42" s="38">
        <v>100</v>
      </c>
      <c r="BD42" s="38">
        <v>100</v>
      </c>
      <c r="BE42" s="38"/>
      <c r="BF42" s="38"/>
      <c r="BG42" s="37">
        <f t="shared" si="12"/>
        <v>100</v>
      </c>
      <c r="BH42" s="41">
        <v>80</v>
      </c>
      <c r="BI42" s="41">
        <v>100</v>
      </c>
      <c r="BJ42" s="41">
        <v>95</v>
      </c>
      <c r="BK42" s="41">
        <v>95</v>
      </c>
      <c r="BL42" s="41">
        <v>90</v>
      </c>
      <c r="BM42" s="41">
        <v>60</v>
      </c>
      <c r="BN42" s="41">
        <v>100</v>
      </c>
      <c r="BO42" s="41">
        <v>45</v>
      </c>
      <c r="BP42" s="41">
        <v>95</v>
      </c>
      <c r="BQ42" s="41">
        <v>95</v>
      </c>
      <c r="BR42" s="37">
        <f t="shared" si="21"/>
        <v>85.5</v>
      </c>
      <c r="BS42" s="42">
        <v>100</v>
      </c>
      <c r="BT42" s="42">
        <v>100</v>
      </c>
      <c r="BU42" s="42">
        <v>0</v>
      </c>
      <c r="BV42" s="38">
        <v>100</v>
      </c>
      <c r="BW42" s="38">
        <v>100</v>
      </c>
      <c r="BX42" s="38">
        <v>100</v>
      </c>
      <c r="BY42" s="38">
        <v>100</v>
      </c>
      <c r="BZ42" s="38">
        <v>100</v>
      </c>
      <c r="CA42" s="38"/>
      <c r="CB42" s="38"/>
      <c r="CC42" s="37">
        <f t="shared" si="14"/>
        <v>87.5</v>
      </c>
    </row>
    <row r="43" spans="1:81" ht="15.75" customHeight="1" x14ac:dyDescent="0.2">
      <c r="A43" s="4" t="s">
        <v>9</v>
      </c>
      <c r="B43" s="29" t="s">
        <v>9</v>
      </c>
      <c r="C43" s="30"/>
      <c r="D43" s="58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3">
        <v>1</v>
      </c>
      <c r="L43" s="44" t="s">
        <v>9</v>
      </c>
      <c r="M43" s="44">
        <v>229</v>
      </c>
      <c r="N43" s="33">
        <f t="shared" si="18"/>
        <v>94</v>
      </c>
      <c r="O43" s="33">
        <f t="shared" si="1"/>
        <v>95</v>
      </c>
      <c r="P43" s="33">
        <f t="shared" si="15"/>
        <v>94.5</v>
      </c>
      <c r="Q43" s="33">
        <f t="shared" si="3"/>
        <v>84.444444444444443</v>
      </c>
      <c r="R43" s="33">
        <f t="shared" si="4"/>
        <v>90.909090909090907</v>
      </c>
      <c r="S43" s="33">
        <f t="shared" si="5"/>
        <v>98.5</v>
      </c>
      <c r="T43" s="33">
        <f t="shared" si="6"/>
        <v>100</v>
      </c>
      <c r="U43" s="34">
        <f t="shared" si="7"/>
        <v>0</v>
      </c>
      <c r="V43" s="35">
        <f t="shared" si="19"/>
        <v>93.384343434343435</v>
      </c>
      <c r="W43" s="33">
        <v>20</v>
      </c>
      <c r="X43" s="36">
        <v>20</v>
      </c>
      <c r="Y43" s="36">
        <v>54</v>
      </c>
      <c r="Z43" s="37">
        <f t="shared" si="20"/>
        <v>94</v>
      </c>
      <c r="AA43" s="36">
        <v>30</v>
      </c>
      <c r="AB43" s="36">
        <v>65</v>
      </c>
      <c r="AC43" s="33">
        <v>1</v>
      </c>
      <c r="AD43" s="37">
        <f t="shared" si="10"/>
        <v>95</v>
      </c>
      <c r="AE43" s="36"/>
      <c r="AF43" s="36"/>
      <c r="AG43" s="36"/>
      <c r="AH43" s="37"/>
      <c r="AI43" s="55">
        <v>100</v>
      </c>
      <c r="AJ43" s="55">
        <v>100</v>
      </c>
      <c r="AK43" s="55">
        <v>100</v>
      </c>
      <c r="AL43" s="55">
        <v>100</v>
      </c>
      <c r="AM43" s="55">
        <v>70</v>
      </c>
      <c r="AN43" s="55">
        <v>40</v>
      </c>
      <c r="AO43" s="56">
        <v>100</v>
      </c>
      <c r="AP43" s="56">
        <v>50</v>
      </c>
      <c r="AQ43" s="56">
        <v>100</v>
      </c>
      <c r="AR43" s="38"/>
      <c r="AS43" s="38"/>
      <c r="AT43" s="37">
        <f t="shared" si="11"/>
        <v>84.444444444444443</v>
      </c>
      <c r="AU43" s="41">
        <v>100</v>
      </c>
      <c r="AV43" s="41">
        <v>100</v>
      </c>
      <c r="AW43" s="41">
        <v>100</v>
      </c>
      <c r="AX43" s="41">
        <v>0</v>
      </c>
      <c r="AY43" s="41">
        <v>100</v>
      </c>
      <c r="AZ43" s="41">
        <v>100</v>
      </c>
      <c r="BA43" s="41">
        <v>100</v>
      </c>
      <c r="BB43" s="41">
        <v>100</v>
      </c>
      <c r="BC43" s="41">
        <v>100</v>
      </c>
      <c r="BD43" s="41">
        <v>100</v>
      </c>
      <c r="BE43" s="38"/>
      <c r="BF43" s="38">
        <v>100</v>
      </c>
      <c r="BG43" s="37">
        <f t="shared" si="12"/>
        <v>90.909090909090907</v>
      </c>
      <c r="BH43" s="41">
        <v>95</v>
      </c>
      <c r="BI43" s="41">
        <v>100</v>
      </c>
      <c r="BJ43" s="41">
        <v>95</v>
      </c>
      <c r="BK43" s="41">
        <v>100</v>
      </c>
      <c r="BL43" s="41">
        <v>100</v>
      </c>
      <c r="BM43" s="41">
        <v>100</v>
      </c>
      <c r="BN43" s="41">
        <v>100</v>
      </c>
      <c r="BO43" s="41">
        <v>100</v>
      </c>
      <c r="BP43" s="41">
        <v>95</v>
      </c>
      <c r="BQ43" s="41">
        <v>100</v>
      </c>
      <c r="BR43" s="37">
        <f t="shared" si="21"/>
        <v>98.5</v>
      </c>
      <c r="BS43" s="42">
        <v>100</v>
      </c>
      <c r="BT43" s="42">
        <v>100</v>
      </c>
      <c r="BU43" s="42">
        <v>100</v>
      </c>
      <c r="BV43" s="38">
        <v>100</v>
      </c>
      <c r="BW43" s="38">
        <v>100</v>
      </c>
      <c r="BX43" s="38">
        <v>100</v>
      </c>
      <c r="BY43" s="38">
        <v>100</v>
      </c>
      <c r="BZ43" s="38">
        <v>100</v>
      </c>
      <c r="CA43" s="38"/>
      <c r="CB43" s="38"/>
      <c r="CC43" s="37">
        <f t="shared" si="14"/>
        <v>100</v>
      </c>
    </row>
    <row r="44" spans="1:81" ht="15.75" customHeight="1" x14ac:dyDescent="0.2">
      <c r="A44" s="4" t="s">
        <v>9</v>
      </c>
      <c r="B44" s="29" t="s">
        <v>9</v>
      </c>
      <c r="C44" s="30"/>
      <c r="D44" s="58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3">
        <v>1</v>
      </c>
      <c r="L44" s="44" t="s">
        <v>9</v>
      </c>
      <c r="M44" s="44">
        <v>248</v>
      </c>
      <c r="N44" s="33">
        <f t="shared" si="18"/>
        <v>91</v>
      </c>
      <c r="O44" s="33">
        <f t="shared" si="1"/>
        <v>100</v>
      </c>
      <c r="P44" s="33">
        <f t="shared" si="15"/>
        <v>95.5</v>
      </c>
      <c r="Q44" s="33">
        <f t="shared" si="3"/>
        <v>96.333333333333329</v>
      </c>
      <c r="R44" s="33">
        <f t="shared" si="4"/>
        <v>90</v>
      </c>
      <c r="S44" s="33">
        <f t="shared" si="5"/>
        <v>94</v>
      </c>
      <c r="T44" s="33">
        <f t="shared" si="6"/>
        <v>100</v>
      </c>
      <c r="U44" s="34">
        <f t="shared" si="7"/>
        <v>0</v>
      </c>
      <c r="V44" s="35">
        <f t="shared" si="19"/>
        <v>95.316666666666663</v>
      </c>
      <c r="W44" s="33">
        <v>18</v>
      </c>
      <c r="X44" s="36">
        <v>13</v>
      </c>
      <c r="Y44" s="36">
        <v>60</v>
      </c>
      <c r="Z44" s="37">
        <f t="shared" si="20"/>
        <v>91</v>
      </c>
      <c r="AA44" s="36">
        <v>30</v>
      </c>
      <c r="AB44" s="36">
        <v>70</v>
      </c>
      <c r="AC44" s="33">
        <v>1</v>
      </c>
      <c r="AD44" s="37">
        <f t="shared" si="10"/>
        <v>100</v>
      </c>
      <c r="AE44" s="36"/>
      <c r="AF44" s="36"/>
      <c r="AG44" s="36"/>
      <c r="AH44" s="37"/>
      <c r="AI44" s="55">
        <v>100</v>
      </c>
      <c r="AJ44" s="55">
        <v>100</v>
      </c>
      <c r="AK44" s="55">
        <v>100</v>
      </c>
      <c r="AL44" s="55">
        <v>100</v>
      </c>
      <c r="AM44" s="55">
        <v>100</v>
      </c>
      <c r="AN44" s="55">
        <v>67</v>
      </c>
      <c r="AO44" s="55">
        <v>100</v>
      </c>
      <c r="AP44" s="55">
        <v>100</v>
      </c>
      <c r="AQ44" s="55">
        <v>100</v>
      </c>
      <c r="AR44" s="38"/>
      <c r="AS44" s="38"/>
      <c r="AT44" s="37">
        <f t="shared" si="11"/>
        <v>96.333333333333329</v>
      </c>
      <c r="AU44" s="38">
        <v>100</v>
      </c>
      <c r="AV44" s="38">
        <v>0</v>
      </c>
      <c r="AW44" s="38">
        <v>100</v>
      </c>
      <c r="AX44" s="38">
        <v>100</v>
      </c>
      <c r="AY44" s="38">
        <v>100</v>
      </c>
      <c r="AZ44" s="38">
        <v>100</v>
      </c>
      <c r="BA44" s="38">
        <v>100</v>
      </c>
      <c r="BB44" s="38">
        <v>100</v>
      </c>
      <c r="BC44" s="38">
        <v>100</v>
      </c>
      <c r="BD44" s="38">
        <v>100</v>
      </c>
      <c r="BE44" s="38"/>
      <c r="BF44" s="38"/>
      <c r="BG44" s="37">
        <f t="shared" si="12"/>
        <v>90</v>
      </c>
      <c r="BH44" s="41">
        <v>70</v>
      </c>
      <c r="BI44" s="41">
        <v>95</v>
      </c>
      <c r="BJ44" s="41">
        <v>100</v>
      </c>
      <c r="BK44" s="41">
        <v>100</v>
      </c>
      <c r="BL44" s="41">
        <v>100</v>
      </c>
      <c r="BM44" s="41">
        <v>80</v>
      </c>
      <c r="BN44" s="41">
        <v>100</v>
      </c>
      <c r="BO44" s="41">
        <v>100</v>
      </c>
      <c r="BP44" s="41">
        <v>95</v>
      </c>
      <c r="BQ44" s="41">
        <v>100</v>
      </c>
      <c r="BR44" s="37">
        <f t="shared" si="21"/>
        <v>94</v>
      </c>
      <c r="BS44" s="42">
        <v>100</v>
      </c>
      <c r="BT44" s="42">
        <v>100</v>
      </c>
      <c r="BU44" s="42">
        <v>100</v>
      </c>
      <c r="BV44" s="38">
        <v>100</v>
      </c>
      <c r="BW44" s="38">
        <v>100</v>
      </c>
      <c r="BX44" s="38">
        <v>100</v>
      </c>
      <c r="BY44" s="38">
        <v>100</v>
      </c>
      <c r="BZ44" s="38">
        <v>100</v>
      </c>
      <c r="CA44" s="38"/>
      <c r="CB44" s="38"/>
      <c r="CC44" s="37">
        <f t="shared" si="14"/>
        <v>100</v>
      </c>
    </row>
    <row r="45" spans="1:81" ht="15.75" customHeight="1" x14ac:dyDescent="0.2">
      <c r="A45" s="4"/>
      <c r="B45" s="4"/>
      <c r="C45" s="4"/>
      <c r="D45" s="52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2">
      <c r="A46" s="4"/>
      <c r="B46" s="4"/>
      <c r="C46" s="4"/>
      <c r="D46" s="52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2">
      <c r="A47" s="4"/>
      <c r="B47" s="4"/>
      <c r="C47" s="4"/>
      <c r="D47" s="52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2">
      <c r="A48" s="4"/>
      <c r="B48" s="4"/>
      <c r="C48" s="4"/>
      <c r="D48" s="52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2">
      <c r="A49" s="4"/>
      <c r="B49" s="4"/>
      <c r="C49" s="4"/>
      <c r="D49" s="52"/>
      <c r="J49" s="1" t="s">
        <v>39</v>
      </c>
      <c r="K49" s="48"/>
      <c r="L49" s="48"/>
      <c r="M49" s="48"/>
      <c r="N49" s="46">
        <f>IF(COUNT(N5:N44)&gt;0,ROUND(SUM(N5:N44)/COUNTIF(N5:N44,"&lt;&gt;"),0),0)</f>
        <v>79</v>
      </c>
      <c r="O49" s="46">
        <f>IF(COUNT(O5:O44)&gt;0,ROUND(SUM(O5:O44)/COUNTIF(O5:O44,"&lt;&gt;"),0),0)</f>
        <v>61</v>
      </c>
      <c r="P49" s="46">
        <f>IF(COUNT(P5:P44)&gt;0,ROUND(SUM(P5:P44)/COUNTIF(P5:P44,"&lt;&gt;"),0),0)</f>
        <v>74</v>
      </c>
      <c r="Q49" s="46">
        <f>IF(COUNT(Q5:Q44)&gt;0,ROUND(SUM(Q5:Q44)/COUNTIF(Q5:Q44,"&lt;&gt;"),0),0)</f>
        <v>79</v>
      </c>
      <c r="R49" s="46"/>
      <c r="S49" s="46">
        <f>IF(COUNT(S5:S44)&gt;0,ROUND(SUM(S5:S44)/COUNTIF(S5:S44,"&lt;&gt;"),0),0)</f>
        <v>78</v>
      </c>
      <c r="T49" s="46"/>
      <c r="U49" s="46">
        <f>IF(COUNT(U5:U44)&gt;0,ROUND(SUM(U5:U44)/COUNTIF(U5:U44,"&lt;&gt;"),0),0)</f>
        <v>10</v>
      </c>
      <c r="V49" s="46">
        <f>IF(COUNT(V5:V45)&gt;0,ROUND(SUM(V5:V45)/COUNTIF(V5:V45,"&lt;&gt;"),0),0)</f>
        <v>76</v>
      </c>
      <c r="W49" s="47">
        <f t="shared" ref="W49:AL49" si="22">IF(COUNT(W5:W44)&gt;0,ROUND(SUM(W5:W44)/COUNTIF(W5:W44,"&lt;&gt;"),0),0)</f>
        <v>18</v>
      </c>
      <c r="X49" s="47">
        <f t="shared" si="22"/>
        <v>18</v>
      </c>
      <c r="Y49" s="47">
        <f t="shared" si="22"/>
        <v>47</v>
      </c>
      <c r="Z49" s="47">
        <f t="shared" si="22"/>
        <v>84</v>
      </c>
      <c r="AA49" s="47">
        <f t="shared" si="22"/>
        <v>29</v>
      </c>
      <c r="AB49" s="47">
        <f t="shared" si="22"/>
        <v>54</v>
      </c>
      <c r="AC49" s="47">
        <f t="shared" si="22"/>
        <v>1</v>
      </c>
      <c r="AD49" s="47">
        <f t="shared" si="22"/>
        <v>61</v>
      </c>
      <c r="AE49" s="47">
        <f t="shared" si="22"/>
        <v>31</v>
      </c>
      <c r="AF49" s="47">
        <f t="shared" si="22"/>
        <v>38</v>
      </c>
      <c r="AG49" s="47">
        <f t="shared" si="22"/>
        <v>1</v>
      </c>
      <c r="AH49" s="47">
        <f t="shared" si="22"/>
        <v>69</v>
      </c>
      <c r="AI49" s="47">
        <f t="shared" si="22"/>
        <v>83</v>
      </c>
      <c r="AJ49" s="47">
        <f t="shared" si="22"/>
        <v>79</v>
      </c>
      <c r="AK49" s="47">
        <f t="shared" si="22"/>
        <v>82</v>
      </c>
      <c r="AL49" s="47">
        <f t="shared" si="22"/>
        <v>86</v>
      </c>
      <c r="AM49" s="47"/>
      <c r="AN49" s="47"/>
      <c r="AO49" s="47"/>
      <c r="AP49" s="47"/>
      <c r="AQ49" s="47"/>
      <c r="AR49" s="47"/>
      <c r="AS49" s="47"/>
      <c r="AT49" s="47"/>
      <c r="AU49" s="47">
        <f>IF(COUNT(AU5:AU44)&gt;0,ROUND(SUM(AU5:AU44)/COUNTIF(AU5:AU44,"&lt;&gt;"),0),0)</f>
        <v>80</v>
      </c>
      <c r="AV49" s="47">
        <f>IF(COUNT(AV5:AV44)&gt;0,ROUND(SUM(AV5:AV44)/COUNTIF(AV5:AV44,"&lt;&gt;"),0),0)</f>
        <v>85</v>
      </c>
      <c r="AW49" s="47"/>
      <c r="AX49" s="47"/>
      <c r="AY49" s="47"/>
      <c r="AZ49" s="47"/>
      <c r="BA49" s="47">
        <f>IF(COUNT(BA5:BA44)&gt;0,ROUND(SUM(BA5:BA44)/COUNTIF(BA5:BA44,"&lt;&gt;"),0),0)</f>
        <v>73</v>
      </c>
      <c r="BB49" s="47"/>
      <c r="BC49" s="47"/>
      <c r="BD49" s="47">
        <f>IF(COUNT(BD5:BD44)&gt;0,ROUND(SUM(BD5:BD44)/COUNTIF(BD5:BD44,"&lt;&gt;"),0),0)</f>
        <v>75</v>
      </c>
      <c r="BE49" s="47"/>
      <c r="BF49" s="47"/>
      <c r="BG49" s="47">
        <f>IF(COUNT(BG5:BG44)&gt;0,ROUND(SUM(BG5:BG44)/COUNTIF(BG5:BG44,"&lt;&gt;"),0),0)</f>
        <v>84</v>
      </c>
      <c r="BH49" s="47">
        <f>IF(COUNT(BH5:BH44)&gt;0,ROUND(SUM(BH5:BH44)/COUNTIF(BH5:BH44,"&lt;&gt;"),0),0)</f>
        <v>90</v>
      </c>
      <c r="BI49" s="47">
        <f>IF(COUNT(BI5:BI44)&gt;0,ROUND(SUM(BI5:BI44)/COUNTIF(BI5:BI44,"&lt;&gt;"),0),0)</f>
        <v>92</v>
      </c>
      <c r="BJ49" s="47"/>
      <c r="BK49" s="47"/>
      <c r="BL49" s="47"/>
      <c r="BM49" s="47"/>
      <c r="BN49" s="47">
        <f>IF(COUNT(BN5:BN44)&gt;0,ROUND(SUM(BN5:BN44)/COUNTIF(BN5:BN44,"&lt;&gt;"),0),0)</f>
        <v>74</v>
      </c>
      <c r="BO49" s="47"/>
      <c r="BP49" s="47"/>
      <c r="BQ49" s="47">
        <f>IF(COUNT(BQ5:BQ44)&gt;0,ROUND(SUM(BQ5:BQ44)/COUNTIF(BQ5:BQ44,"&lt;&gt;"),0),0)</f>
        <v>72</v>
      </c>
      <c r="BR49" s="47">
        <f>IF(COUNT(BR5:BR44)&gt;0,ROUND(SUM(BR5:BR44)/COUNTIF(BR5:BR44,"&lt;&gt;"),0),0)</f>
        <v>78</v>
      </c>
      <c r="BS49" s="47">
        <f>IF(COUNT(BS5:BS44)&gt;0,ROUND(SUM(BS5:BS44)/COUNTIF(BS5:BS44,"&lt;&gt;"),0),0)</f>
        <v>89</v>
      </c>
      <c r="BT49" s="47">
        <f>IF(COUNT(BT5:BT44)&gt;0,ROUND(SUM(BT5:BT44)/COUNTIF(BT5:BT44,"&lt;&gt;"),0),0)</f>
        <v>93</v>
      </c>
      <c r="BU49" s="47">
        <f>IF(COUNT(BU5:BU44)&gt;0,ROUND(SUM(BU5:BU44)/COUNTIF(BU5:BU44,"&lt;&gt;"),0),0)</f>
        <v>80</v>
      </c>
      <c r="BV49" s="47"/>
      <c r="BW49" s="47"/>
      <c r="BX49" s="47"/>
      <c r="BY49" s="47"/>
      <c r="BZ49" s="47"/>
      <c r="CA49" s="47"/>
      <c r="CB49" s="47">
        <f>IF(COUNT(CB5:CB44)&gt;0,ROUND(SUM(CB5:CB44)/COUNTIF(CB5:CB44,"&lt;&gt;"),0),0)</f>
        <v>0</v>
      </c>
      <c r="CC49" s="47">
        <f>IF(COUNT(CC5:CC44)&gt;0,ROUND(SUM(CC5:CC44)/COUNTIF(CC5:CC44,"&lt;&gt;"),0),0)</f>
        <v>83</v>
      </c>
    </row>
    <row r="50" spans="1:81" ht="15.75" customHeight="1" x14ac:dyDescent="0.15">
      <c r="A50" s="4"/>
      <c r="B50" s="4"/>
      <c r="C50" s="4"/>
      <c r="D50" s="61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MAX(N5:N44)</f>
        <v>100</v>
      </c>
      <c r="O50" s="47">
        <f>MAX(O5:O44)</f>
        <v>100</v>
      </c>
      <c r="P50" s="47">
        <f>MAX(P5:P44)</f>
        <v>100</v>
      </c>
      <c r="Q50" s="47">
        <f>MAX(Q5:Q44)</f>
        <v>100</v>
      </c>
      <c r="R50" s="47"/>
      <c r="S50" s="47">
        <f>MAX(S5:S44)</f>
        <v>100</v>
      </c>
      <c r="T50" s="47"/>
      <c r="U50" s="47">
        <f>MAX(U5:U44)</f>
        <v>100</v>
      </c>
      <c r="V50" s="47">
        <f>MAX(V5:V45)</f>
        <v>99.5</v>
      </c>
      <c r="W50" s="47">
        <f t="shared" ref="W50:AL50" si="23">MAX(W5:W44)</f>
        <v>20</v>
      </c>
      <c r="X50" s="47">
        <f t="shared" si="23"/>
        <v>20</v>
      </c>
      <c r="Y50" s="47">
        <f t="shared" si="23"/>
        <v>60</v>
      </c>
      <c r="Z50" s="47">
        <f t="shared" si="23"/>
        <v>100</v>
      </c>
      <c r="AA50" s="47">
        <f t="shared" si="23"/>
        <v>30</v>
      </c>
      <c r="AB50" s="47">
        <f t="shared" si="23"/>
        <v>70</v>
      </c>
      <c r="AC50" s="47">
        <f t="shared" si="23"/>
        <v>1</v>
      </c>
      <c r="AD50" s="47">
        <f t="shared" si="23"/>
        <v>100</v>
      </c>
      <c r="AE50" s="47">
        <f t="shared" si="23"/>
        <v>40</v>
      </c>
      <c r="AF50" s="47">
        <f t="shared" si="23"/>
        <v>60</v>
      </c>
      <c r="AG50" s="47">
        <f t="shared" si="23"/>
        <v>1</v>
      </c>
      <c r="AH50" s="47">
        <f t="shared" si="23"/>
        <v>100</v>
      </c>
      <c r="AI50" s="47">
        <f t="shared" si="23"/>
        <v>100</v>
      </c>
      <c r="AJ50" s="47">
        <f t="shared" si="23"/>
        <v>100</v>
      </c>
      <c r="AK50" s="47">
        <f t="shared" si="23"/>
        <v>100</v>
      </c>
      <c r="AL50" s="47">
        <f t="shared" si="23"/>
        <v>100</v>
      </c>
      <c r="AM50" s="47"/>
      <c r="AN50" s="47"/>
      <c r="AO50" s="47"/>
      <c r="AP50" s="47"/>
      <c r="AQ50" s="47"/>
      <c r="AR50" s="47"/>
      <c r="AS50" s="47"/>
      <c r="AT50" s="47"/>
      <c r="AU50" s="47">
        <f>MAX(AU5:AU44)</f>
        <v>100</v>
      </c>
      <c r="AV50" s="47">
        <f>MAX(AV5:AV44)</f>
        <v>100</v>
      </c>
      <c r="AW50" s="47"/>
      <c r="AX50" s="47"/>
      <c r="AY50" s="47"/>
      <c r="AZ50" s="47"/>
      <c r="BA50" s="47">
        <f>MAX(BA5:BA44)</f>
        <v>100</v>
      </c>
      <c r="BB50" s="47"/>
      <c r="BC50" s="47"/>
      <c r="BD50" s="47">
        <f>MAX(BD5:BD44)</f>
        <v>100</v>
      </c>
      <c r="BE50" s="47"/>
      <c r="BF50" s="47"/>
      <c r="BG50" s="49">
        <f>MAX(BG5:BG44)</f>
        <v>100</v>
      </c>
      <c r="BH50" s="47">
        <f>MAX(BH5:BH44)</f>
        <v>100</v>
      </c>
      <c r="BI50" s="47">
        <f>MAX(BI5:BI44)</f>
        <v>100</v>
      </c>
      <c r="BJ50" s="47"/>
      <c r="BK50" s="47"/>
      <c r="BL50" s="47"/>
      <c r="BM50" s="47"/>
      <c r="BN50" s="47">
        <f>MAX(BN5:BN44)</f>
        <v>100</v>
      </c>
      <c r="BO50" s="47"/>
      <c r="BP50" s="47"/>
      <c r="BQ50" s="47">
        <f>MAX(BQ5:BQ44)</f>
        <v>100</v>
      </c>
      <c r="BR50" s="49">
        <f>MAX(BR5:BR44)</f>
        <v>100</v>
      </c>
      <c r="BS50" s="47">
        <f>MAX(BS5:BS44)</f>
        <v>100</v>
      </c>
      <c r="BT50" s="47">
        <f>MAX(BT5:BT44)</f>
        <v>100</v>
      </c>
      <c r="BU50" s="47">
        <f>MAX(BU5:BU44)</f>
        <v>100</v>
      </c>
      <c r="BV50" s="47"/>
      <c r="BW50" s="47"/>
      <c r="BX50" s="47"/>
      <c r="BY50" s="47"/>
      <c r="BZ50" s="47"/>
      <c r="CA50" s="47"/>
      <c r="CB50" s="47">
        <f>MAX(CB5:CB44)</f>
        <v>0</v>
      </c>
      <c r="CC50" s="49">
        <f>MAX(CC5:CC44)</f>
        <v>100</v>
      </c>
    </row>
    <row r="51" spans="1:81" ht="15.75" customHeight="1" x14ac:dyDescent="0.15">
      <c r="A51" s="4"/>
      <c r="B51" s="4"/>
      <c r="C51" s="4"/>
      <c r="D51" s="61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MIN(N5:N44)</f>
        <v>0</v>
      </c>
      <c r="O51" s="47">
        <f>MIN(O5:O44)</f>
        <v>0</v>
      </c>
      <c r="P51" s="47">
        <f>MIN(P5:P44)</f>
        <v>0</v>
      </c>
      <c r="Q51" s="47">
        <f>MIN(Q5:Q44)</f>
        <v>0</v>
      </c>
      <c r="R51" s="47"/>
      <c r="S51" s="47">
        <f>MIN(S5:S44)</f>
        <v>0</v>
      </c>
      <c r="T51" s="47"/>
      <c r="U51" s="47">
        <f>MIN(U5:U44)</f>
        <v>0</v>
      </c>
      <c r="V51" s="47">
        <f>MIN(V5:V45)</f>
        <v>0</v>
      </c>
      <c r="W51" s="47">
        <f t="shared" ref="W51:AL51" si="24">MIN(W5:W44)</f>
        <v>10</v>
      </c>
      <c r="X51" s="47">
        <f t="shared" si="24"/>
        <v>8</v>
      </c>
      <c r="Y51" s="47">
        <f t="shared" si="24"/>
        <v>0</v>
      </c>
      <c r="Z51" s="47">
        <f t="shared" si="24"/>
        <v>28</v>
      </c>
      <c r="AA51" s="47">
        <f t="shared" si="24"/>
        <v>22</v>
      </c>
      <c r="AB51" s="47">
        <f t="shared" si="24"/>
        <v>0</v>
      </c>
      <c r="AC51" s="47">
        <f t="shared" si="24"/>
        <v>0</v>
      </c>
      <c r="AD51" s="47">
        <f t="shared" si="24"/>
        <v>0</v>
      </c>
      <c r="AE51" s="47">
        <f t="shared" si="24"/>
        <v>15</v>
      </c>
      <c r="AF51" s="47">
        <f t="shared" si="24"/>
        <v>0</v>
      </c>
      <c r="AG51" s="47">
        <f t="shared" si="24"/>
        <v>1</v>
      </c>
      <c r="AH51" s="47">
        <f t="shared" si="24"/>
        <v>15</v>
      </c>
      <c r="AI51" s="47">
        <f t="shared" si="24"/>
        <v>0</v>
      </c>
      <c r="AJ51" s="47">
        <f t="shared" si="24"/>
        <v>0</v>
      </c>
      <c r="AK51" s="47">
        <f t="shared" si="24"/>
        <v>0</v>
      </c>
      <c r="AL51" s="47">
        <f t="shared" si="24"/>
        <v>50</v>
      </c>
      <c r="AM51" s="47"/>
      <c r="AN51" s="47"/>
      <c r="AO51" s="47"/>
      <c r="AP51" s="47"/>
      <c r="AQ51" s="47"/>
      <c r="AR51" s="47"/>
      <c r="AS51" s="47"/>
      <c r="AT51" s="47"/>
      <c r="AU51" s="47">
        <f>MIN(AU5:AU44)</f>
        <v>0</v>
      </c>
      <c r="AV51" s="47">
        <f>MIN(AV5:AV44)</f>
        <v>0</v>
      </c>
      <c r="AW51" s="47"/>
      <c r="AX51" s="47"/>
      <c r="AY51" s="47"/>
      <c r="AZ51" s="47"/>
      <c r="BA51" s="47">
        <f>MIN(BA5:BA44)</f>
        <v>0</v>
      </c>
      <c r="BB51" s="47"/>
      <c r="BC51" s="47"/>
      <c r="BD51" s="47">
        <f>MIN(BD5:BD44)</f>
        <v>0</v>
      </c>
      <c r="BE51" s="47"/>
      <c r="BF51" s="47"/>
      <c r="BG51" s="49">
        <f>MIN(BG5:BG44)</f>
        <v>0</v>
      </c>
      <c r="BH51" s="47">
        <f>MIN(BH5:BH44)</f>
        <v>0</v>
      </c>
      <c r="BI51" s="47">
        <f>MIN(BI5:BI44)</f>
        <v>50</v>
      </c>
      <c r="BJ51" s="47"/>
      <c r="BK51" s="47"/>
      <c r="BL51" s="47"/>
      <c r="BM51" s="47"/>
      <c r="BN51" s="47">
        <f>MIN(BN5:BN44)</f>
        <v>0</v>
      </c>
      <c r="BO51" s="47"/>
      <c r="BP51" s="47"/>
      <c r="BQ51" s="47">
        <f>MIN(BQ5:BQ44)</f>
        <v>0</v>
      </c>
      <c r="BR51" s="49">
        <f>MIN(BR5:BR44)</f>
        <v>0</v>
      </c>
      <c r="BS51" s="47">
        <f>MIN(BS5:BS44)</f>
        <v>0</v>
      </c>
      <c r="BT51" s="47">
        <f>MIN(BT5:BT44)</f>
        <v>0</v>
      </c>
      <c r="BU51" s="47">
        <f>MIN(BU5:BU44)</f>
        <v>0</v>
      </c>
      <c r="BV51" s="47"/>
      <c r="BW51" s="47"/>
      <c r="BX51" s="47"/>
      <c r="BY51" s="47"/>
      <c r="BZ51" s="47"/>
      <c r="CA51" s="47"/>
      <c r="CB51" s="47">
        <f>MIN(CB5:CB44)</f>
        <v>0</v>
      </c>
      <c r="CC51" s="49">
        <f>MIN(CC5:CC44)</f>
        <v>0</v>
      </c>
    </row>
    <row r="52" spans="1:81" ht="15.75" customHeight="1" x14ac:dyDescent="0.15">
      <c r="A52" s="4"/>
      <c r="B52" s="4"/>
      <c r="C52" s="4"/>
      <c r="D52" s="61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COUNTIF(N5:N44,"&gt;=55")</f>
        <v>33</v>
      </c>
      <c r="O52" s="50">
        <f>COUNTIF(O5:O44,"&gt;=55")</f>
        <v>24</v>
      </c>
      <c r="P52" s="50">
        <f>COUNTIF(P5:P44,"&gt;=55")</f>
        <v>30</v>
      </c>
      <c r="Q52" s="50">
        <f>COUNTIF(Q5:Q44,"&gt;=55")</f>
        <v>35</v>
      </c>
      <c r="R52" s="50"/>
      <c r="S52" s="50">
        <f>COUNTIF(S5:S44,"&gt;=55")</f>
        <v>34</v>
      </c>
      <c r="T52" s="50"/>
      <c r="U52" s="50">
        <f>COUNTIF(U5:U44,"&gt;=55")</f>
        <v>3</v>
      </c>
      <c r="V52" s="50">
        <f>COUNTIF(V5:V45,"&gt;=55")</f>
        <v>30</v>
      </c>
      <c r="W52" s="50">
        <f t="shared" ref="W52:AL52" si="25">COUNTIF(W5:W44,"&gt;=55")</f>
        <v>0</v>
      </c>
      <c r="X52" s="50">
        <f t="shared" si="25"/>
        <v>0</v>
      </c>
      <c r="Y52" s="50">
        <f t="shared" si="25"/>
        <v>19</v>
      </c>
      <c r="Z52" s="50">
        <f t="shared" si="25"/>
        <v>33</v>
      </c>
      <c r="AA52" s="50">
        <f t="shared" si="25"/>
        <v>0</v>
      </c>
      <c r="AB52" s="50">
        <f t="shared" si="25"/>
        <v>20</v>
      </c>
      <c r="AC52" s="50">
        <f t="shared" si="25"/>
        <v>0</v>
      </c>
      <c r="AD52" s="50">
        <f t="shared" si="25"/>
        <v>24</v>
      </c>
      <c r="AE52" s="50">
        <f t="shared" si="25"/>
        <v>0</v>
      </c>
      <c r="AF52" s="50">
        <f t="shared" si="25"/>
        <v>3</v>
      </c>
      <c r="AG52" s="50">
        <f t="shared" si="25"/>
        <v>0</v>
      </c>
      <c r="AH52" s="50">
        <f t="shared" si="25"/>
        <v>3</v>
      </c>
      <c r="AI52" s="50">
        <f t="shared" si="25"/>
        <v>30</v>
      </c>
      <c r="AJ52" s="50">
        <f t="shared" si="25"/>
        <v>31</v>
      </c>
      <c r="AK52" s="50">
        <f t="shared" si="25"/>
        <v>32</v>
      </c>
      <c r="AL52" s="50">
        <f t="shared" si="25"/>
        <v>31</v>
      </c>
      <c r="AM52" s="50"/>
      <c r="AN52" s="50"/>
      <c r="AO52" s="50"/>
      <c r="AP52" s="50"/>
      <c r="AQ52" s="50"/>
      <c r="AR52" s="50"/>
      <c r="AS52" s="50"/>
      <c r="AT52" s="47">
        <f>COUNTIF(AT5:AT44,"&gt;=55")</f>
        <v>35</v>
      </c>
      <c r="AU52" s="50">
        <f>COUNTIF(AU5:AU44,"&gt;=55")</f>
        <v>32</v>
      </c>
      <c r="AV52" s="50">
        <f>COUNTIF(AV5:AV44,"&gt;=55")</f>
        <v>34</v>
      </c>
      <c r="AW52" s="50"/>
      <c r="AX52" s="50"/>
      <c r="AY52" s="50"/>
      <c r="AZ52" s="50"/>
      <c r="BA52" s="50">
        <f>COUNTIF(BA5:BA44,"&gt;=55")</f>
        <v>29</v>
      </c>
      <c r="BB52" s="50"/>
      <c r="BC52" s="50"/>
      <c r="BD52" s="50">
        <f>COUNTIF(BD5:BD44,"&gt;=55")</f>
        <v>30</v>
      </c>
      <c r="BE52" s="50"/>
      <c r="BF52" s="50"/>
      <c r="BG52" s="49">
        <f>COUNTIF(BG5:BG44,"&gt;=55")</f>
        <v>37</v>
      </c>
      <c r="BH52" s="50">
        <f>COUNTIF(BH5:BH44,"&gt;=55")</f>
        <v>36</v>
      </c>
      <c r="BI52" s="50">
        <f>COUNTIF(BI5:BI44,"&gt;=55")</f>
        <v>37</v>
      </c>
      <c r="BJ52" s="50"/>
      <c r="BK52" s="50"/>
      <c r="BL52" s="50"/>
      <c r="BM52" s="50"/>
      <c r="BN52" s="50">
        <f>COUNTIF(BN5:BN44,"&gt;=55")</f>
        <v>29</v>
      </c>
      <c r="BO52" s="50"/>
      <c r="BP52" s="50"/>
      <c r="BQ52" s="50">
        <f>COUNTIF(BQ5:BQ44,"&gt;=55")</f>
        <v>29</v>
      </c>
      <c r="BR52" s="49">
        <f>COUNTIF(BR5:BR44,"&gt;=55")</f>
        <v>34</v>
      </c>
      <c r="BS52" s="50">
        <f>COUNTIF(BS5:BS44,"&gt;=55")</f>
        <v>36</v>
      </c>
      <c r="BT52" s="50">
        <f>COUNTIF(BT5:BT44,"&gt;=55")</f>
        <v>37</v>
      </c>
      <c r="BU52" s="50">
        <f>COUNTIF(BU5:BU44,"&gt;=55")</f>
        <v>32</v>
      </c>
      <c r="BV52" s="50"/>
      <c r="BW52" s="50"/>
      <c r="BX52" s="50"/>
      <c r="BY52" s="50"/>
      <c r="BZ52" s="50"/>
      <c r="CA52" s="50"/>
      <c r="CB52" s="50">
        <f>COUNTIF(CB5:CB44,"&gt;=55")</f>
        <v>0</v>
      </c>
      <c r="CC52" s="49">
        <f>COUNTIF(CC5:CC44,"&gt;=55")</f>
        <v>33</v>
      </c>
    </row>
    <row r="53" spans="1:81" ht="15.75" customHeight="1" x14ac:dyDescent="0.15">
      <c r="A53" s="4"/>
      <c r="B53" s="4"/>
      <c r="C53" s="4"/>
      <c r="D53" s="61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7</v>
      </c>
      <c r="O53" s="50">
        <f>+$J$54-O52</f>
        <v>16</v>
      </c>
      <c r="P53" s="50">
        <f>+$J$54-P52</f>
        <v>10</v>
      </c>
      <c r="Q53" s="50">
        <f>+$J$54-Q52</f>
        <v>5</v>
      </c>
      <c r="R53" s="50"/>
      <c r="S53" s="50">
        <f>+$J$54-S52</f>
        <v>6</v>
      </c>
      <c r="T53" s="50"/>
      <c r="U53" s="50">
        <f t="shared" ref="U53:AL53" si="26">+$J$54-U52</f>
        <v>37</v>
      </c>
      <c r="V53" s="50">
        <f t="shared" si="26"/>
        <v>10</v>
      </c>
      <c r="W53" s="50">
        <f t="shared" si="26"/>
        <v>40</v>
      </c>
      <c r="X53" s="50">
        <f t="shared" si="26"/>
        <v>40</v>
      </c>
      <c r="Y53" s="50">
        <f t="shared" si="26"/>
        <v>21</v>
      </c>
      <c r="Z53" s="50">
        <f t="shared" si="26"/>
        <v>7</v>
      </c>
      <c r="AA53" s="50">
        <f t="shared" si="26"/>
        <v>40</v>
      </c>
      <c r="AB53" s="50">
        <f t="shared" si="26"/>
        <v>20</v>
      </c>
      <c r="AC53" s="50">
        <f t="shared" si="26"/>
        <v>40</v>
      </c>
      <c r="AD53" s="50">
        <f t="shared" si="26"/>
        <v>16</v>
      </c>
      <c r="AE53" s="50">
        <f t="shared" si="26"/>
        <v>40</v>
      </c>
      <c r="AF53" s="50">
        <f t="shared" si="26"/>
        <v>37</v>
      </c>
      <c r="AG53" s="50">
        <f t="shared" si="26"/>
        <v>40</v>
      </c>
      <c r="AH53" s="50">
        <f t="shared" si="26"/>
        <v>37</v>
      </c>
      <c r="AI53" s="50">
        <f t="shared" si="26"/>
        <v>10</v>
      </c>
      <c r="AJ53" s="50">
        <f t="shared" si="26"/>
        <v>9</v>
      </c>
      <c r="AK53" s="50">
        <f t="shared" si="26"/>
        <v>8</v>
      </c>
      <c r="AL53" s="50">
        <f t="shared" si="26"/>
        <v>9</v>
      </c>
      <c r="AM53" s="50"/>
      <c r="AN53" s="50"/>
      <c r="AO53" s="50"/>
      <c r="AP53" s="50"/>
      <c r="AQ53" s="50"/>
      <c r="AR53" s="50"/>
      <c r="AS53" s="50"/>
      <c r="AT53" s="47">
        <f>+$J$54-AT52</f>
        <v>5</v>
      </c>
      <c r="AU53" s="50">
        <f>+$J$54-AU52</f>
        <v>8</v>
      </c>
      <c r="AV53" s="50">
        <f>+$J$54-AV52</f>
        <v>6</v>
      </c>
      <c r="AW53" s="50"/>
      <c r="AX53" s="50"/>
      <c r="AY53" s="50"/>
      <c r="AZ53" s="50"/>
      <c r="BA53" s="50">
        <f>+$J$54-BA52</f>
        <v>11</v>
      </c>
      <c r="BB53" s="50"/>
      <c r="BC53" s="50"/>
      <c r="BD53" s="50">
        <f>+$J$54-BD52</f>
        <v>10</v>
      </c>
      <c r="BE53" s="50"/>
      <c r="BF53" s="50"/>
      <c r="BG53" s="49">
        <f>+$J$54-BG52</f>
        <v>3</v>
      </c>
      <c r="BH53" s="50">
        <f>+$J$54-BH52</f>
        <v>4</v>
      </c>
      <c r="BI53" s="50">
        <f>+$J$54-BI52</f>
        <v>3</v>
      </c>
      <c r="BJ53" s="50"/>
      <c r="BK53" s="50"/>
      <c r="BL53" s="50"/>
      <c r="BM53" s="50"/>
      <c r="BN53" s="50">
        <f>+$J$54-BN52</f>
        <v>11</v>
      </c>
      <c r="BO53" s="50"/>
      <c r="BP53" s="50"/>
      <c r="BQ53" s="50">
        <f>+$J$54-BQ52</f>
        <v>11</v>
      </c>
      <c r="BR53" s="49">
        <f>+$J$54-BR52</f>
        <v>6</v>
      </c>
      <c r="BS53" s="50">
        <f>+$J$54-BS52</f>
        <v>4</v>
      </c>
      <c r="BT53" s="50">
        <f>+$J$54-BT52</f>
        <v>3</v>
      </c>
      <c r="BU53" s="50">
        <f>+$J$54-BU52</f>
        <v>8</v>
      </c>
      <c r="BV53" s="50"/>
      <c r="BW53" s="50"/>
      <c r="BX53" s="50"/>
      <c r="BY53" s="50"/>
      <c r="BZ53" s="50"/>
      <c r="CA53" s="50"/>
      <c r="CB53" s="50">
        <f>+$J$54-CB52</f>
        <v>40</v>
      </c>
      <c r="CC53" s="49">
        <f>+$J$54-CC52</f>
        <v>7</v>
      </c>
    </row>
    <row r="54" spans="1:81" ht="15.75" customHeight="1" x14ac:dyDescent="0.2">
      <c r="D54" s="52"/>
      <c r="I54" s="4" t="s">
        <v>44</v>
      </c>
      <c r="J54" s="4">
        <f>COUNTA(J5:J44)</f>
        <v>40</v>
      </c>
    </row>
    <row r="55" spans="1:81" ht="15.75" customHeight="1" x14ac:dyDescent="0.2">
      <c r="D55" s="52"/>
    </row>
    <row r="56" spans="1:81" ht="15.75" customHeight="1" x14ac:dyDescent="0.2">
      <c r="D56" s="52"/>
    </row>
    <row r="57" spans="1:81" ht="15.75" customHeight="1" x14ac:dyDescent="0.2">
      <c r="D57" s="52"/>
    </row>
    <row r="58" spans="1:81" ht="15.75" customHeight="1" x14ac:dyDescent="0.2">
      <c r="D58" s="52"/>
    </row>
    <row r="59" spans="1:81" ht="15.75" customHeight="1" x14ac:dyDescent="0.2">
      <c r="D59" s="52"/>
    </row>
    <row r="60" spans="1:81" ht="15.75" customHeight="1" x14ac:dyDescent="0.2">
      <c r="D60" s="52"/>
    </row>
    <row r="61" spans="1:81" ht="15.75" customHeight="1" x14ac:dyDescent="0.2">
      <c r="D61" s="52"/>
    </row>
    <row r="62" spans="1:81" ht="15.75" customHeight="1" x14ac:dyDescent="0.2">
      <c r="D62" s="52"/>
    </row>
    <row r="63" spans="1:81" ht="15.75" customHeight="1" x14ac:dyDescent="0.2">
      <c r="D63" s="52"/>
    </row>
    <row r="64" spans="1:81" ht="15.75" customHeight="1" x14ac:dyDescent="0.2">
      <c r="D64" s="52"/>
    </row>
    <row r="65" spans="4:4" ht="15.75" customHeight="1" x14ac:dyDescent="0.2">
      <c r="D65" s="52"/>
    </row>
    <row r="66" spans="4:4" ht="15.75" customHeight="1" x14ac:dyDescent="0.2">
      <c r="D66" s="52"/>
    </row>
    <row r="67" spans="4:4" ht="15.75" customHeight="1" x14ac:dyDescent="0.2">
      <c r="D67" s="52"/>
    </row>
    <row r="68" spans="4:4" ht="15.75" customHeight="1" x14ac:dyDescent="0.2">
      <c r="D68" s="52"/>
    </row>
    <row r="69" spans="4:4" ht="15.75" customHeight="1" x14ac:dyDescent="0.2">
      <c r="D69" s="52"/>
    </row>
    <row r="70" spans="4:4" ht="15.75" customHeight="1" x14ac:dyDescent="0.2">
      <c r="D70" s="52"/>
    </row>
    <row r="71" spans="4:4" ht="15.75" customHeight="1" x14ac:dyDescent="0.2">
      <c r="D71" s="52"/>
    </row>
    <row r="72" spans="4:4" ht="15.75" customHeight="1" x14ac:dyDescent="0.2">
      <c r="D72" s="52"/>
    </row>
    <row r="73" spans="4:4" ht="15.75" customHeight="1" x14ac:dyDescent="0.2">
      <c r="D73" s="52"/>
    </row>
    <row r="74" spans="4:4" ht="15.75" customHeight="1" x14ac:dyDescent="0.2">
      <c r="D74" s="52"/>
    </row>
    <row r="75" spans="4:4" ht="15.75" customHeight="1" x14ac:dyDescent="0.2">
      <c r="D75" s="52"/>
    </row>
    <row r="76" spans="4:4" ht="15.75" customHeight="1" x14ac:dyDescent="0.2">
      <c r="D76" s="52"/>
    </row>
    <row r="77" spans="4:4" ht="15.75" customHeight="1" x14ac:dyDescent="0.2">
      <c r="D77" s="52"/>
    </row>
    <row r="78" spans="4:4" ht="15.75" customHeight="1" x14ac:dyDescent="0.2">
      <c r="D78" s="52"/>
    </row>
    <row r="79" spans="4:4" ht="15.75" customHeight="1" x14ac:dyDescent="0.2">
      <c r="D79" s="52"/>
    </row>
    <row r="80" spans="4:4" ht="15.75" customHeight="1" x14ac:dyDescent="0.2">
      <c r="D80" s="52"/>
    </row>
    <row r="81" spans="4:4" ht="15.75" customHeight="1" x14ac:dyDescent="0.2">
      <c r="D81" s="52"/>
    </row>
    <row r="82" spans="4:4" ht="15.75" customHeight="1" x14ac:dyDescent="0.2">
      <c r="D82" s="52"/>
    </row>
    <row r="83" spans="4:4" ht="15.75" customHeight="1" x14ac:dyDescent="0.2">
      <c r="D83" s="52"/>
    </row>
    <row r="84" spans="4:4" ht="15.75" customHeight="1" x14ac:dyDescent="0.2">
      <c r="D84" s="52"/>
    </row>
    <row r="85" spans="4:4" ht="15.75" customHeight="1" x14ac:dyDescent="0.2">
      <c r="D85" s="52"/>
    </row>
    <row r="86" spans="4:4" ht="15.75" customHeight="1" x14ac:dyDescent="0.2">
      <c r="D86" s="52"/>
    </row>
    <row r="87" spans="4:4" ht="15.75" customHeight="1" x14ac:dyDescent="0.2">
      <c r="D87" s="52"/>
    </row>
    <row r="88" spans="4:4" ht="15.75" customHeight="1" x14ac:dyDescent="0.2">
      <c r="D88" s="52"/>
    </row>
    <row r="89" spans="4:4" ht="15.75" customHeight="1" x14ac:dyDescent="0.2">
      <c r="D89" s="52"/>
    </row>
    <row r="90" spans="4:4" ht="15.75" customHeight="1" x14ac:dyDescent="0.2">
      <c r="D90" s="52"/>
    </row>
    <row r="91" spans="4:4" ht="15.75" customHeight="1" x14ac:dyDescent="0.2">
      <c r="D91" s="52"/>
    </row>
    <row r="92" spans="4:4" ht="15.75" customHeight="1" x14ac:dyDescent="0.2">
      <c r="D92" s="52"/>
    </row>
    <row r="93" spans="4:4" ht="15.75" customHeight="1" x14ac:dyDescent="0.2">
      <c r="D93" s="52"/>
    </row>
    <row r="94" spans="4:4" ht="15.75" customHeight="1" x14ac:dyDescent="0.2">
      <c r="D94" s="52"/>
    </row>
    <row r="95" spans="4:4" ht="15.75" customHeight="1" x14ac:dyDescent="0.2">
      <c r="D95" s="52"/>
    </row>
    <row r="96" spans="4:4" ht="15.75" customHeight="1" x14ac:dyDescent="0.2">
      <c r="D96" s="52"/>
    </row>
    <row r="97" spans="4:4" ht="15.75" customHeight="1" x14ac:dyDescent="0.2">
      <c r="D97" s="52"/>
    </row>
    <row r="98" spans="4:4" ht="15.75" customHeight="1" x14ac:dyDescent="0.2">
      <c r="D98" s="52"/>
    </row>
    <row r="99" spans="4:4" ht="15.75" customHeight="1" x14ac:dyDescent="0.2">
      <c r="D99" s="52"/>
    </row>
    <row r="100" spans="4:4" ht="15.75" customHeight="1" x14ac:dyDescent="0.2">
      <c r="D100" s="52"/>
    </row>
    <row r="101" spans="4:4" ht="15.75" customHeight="1" x14ac:dyDescent="0.2">
      <c r="D101" s="52"/>
    </row>
    <row r="102" spans="4:4" ht="15.75" customHeight="1" x14ac:dyDescent="0.2">
      <c r="D102" s="52"/>
    </row>
    <row r="103" spans="4:4" ht="15.75" customHeight="1" x14ac:dyDescent="0.2">
      <c r="D103" s="52"/>
    </row>
    <row r="104" spans="4:4" ht="15.75" customHeight="1" x14ac:dyDescent="0.2">
      <c r="D104" s="52"/>
    </row>
    <row r="105" spans="4:4" ht="15.75" customHeight="1" x14ac:dyDescent="0.2">
      <c r="D105" s="52"/>
    </row>
    <row r="106" spans="4:4" ht="15.75" customHeight="1" x14ac:dyDescent="0.2">
      <c r="D106" s="52"/>
    </row>
    <row r="107" spans="4:4" ht="15.75" customHeight="1" x14ac:dyDescent="0.2">
      <c r="D107" s="52"/>
    </row>
    <row r="108" spans="4:4" ht="15.75" customHeight="1" x14ac:dyDescent="0.2">
      <c r="D108" s="52"/>
    </row>
    <row r="109" spans="4:4" ht="15.75" customHeight="1" x14ac:dyDescent="0.2">
      <c r="D109" s="52"/>
    </row>
    <row r="110" spans="4:4" ht="15.75" customHeight="1" x14ac:dyDescent="0.2">
      <c r="D110" s="52"/>
    </row>
    <row r="111" spans="4:4" ht="15.75" customHeight="1" x14ac:dyDescent="0.2">
      <c r="D111" s="52"/>
    </row>
    <row r="112" spans="4:4" ht="15.75" customHeight="1" x14ac:dyDescent="0.2">
      <c r="D112" s="52"/>
    </row>
    <row r="113" spans="4:4" ht="15.75" customHeight="1" x14ac:dyDescent="0.2">
      <c r="D113" s="52"/>
    </row>
    <row r="114" spans="4:4" ht="15.75" customHeight="1" x14ac:dyDescent="0.2">
      <c r="D114" s="52"/>
    </row>
    <row r="115" spans="4:4" ht="15.75" customHeight="1" x14ac:dyDescent="0.2">
      <c r="D115" s="52"/>
    </row>
    <row r="116" spans="4:4" ht="15.75" customHeight="1" x14ac:dyDescent="0.2">
      <c r="D116" s="52"/>
    </row>
    <row r="117" spans="4:4" ht="15.75" customHeight="1" x14ac:dyDescent="0.2">
      <c r="D117" s="52"/>
    </row>
    <row r="118" spans="4:4" ht="15.75" customHeight="1" x14ac:dyDescent="0.2">
      <c r="D118" s="52"/>
    </row>
    <row r="119" spans="4:4" ht="15.75" customHeight="1" x14ac:dyDescent="0.2">
      <c r="D119" s="52"/>
    </row>
    <row r="120" spans="4:4" ht="15.75" customHeight="1" x14ac:dyDescent="0.2">
      <c r="D120" s="52"/>
    </row>
    <row r="121" spans="4:4" ht="15.75" customHeight="1" x14ac:dyDescent="0.2">
      <c r="D121" s="52"/>
    </row>
    <row r="122" spans="4:4" ht="15.75" customHeight="1" x14ac:dyDescent="0.2">
      <c r="D122" s="52"/>
    </row>
    <row r="123" spans="4:4" ht="15.75" customHeight="1" x14ac:dyDescent="0.2">
      <c r="D123" s="52"/>
    </row>
    <row r="124" spans="4:4" ht="15.75" customHeight="1" x14ac:dyDescent="0.2">
      <c r="D124" s="52"/>
    </row>
    <row r="125" spans="4:4" ht="15.75" customHeight="1" x14ac:dyDescent="0.2">
      <c r="D125" s="52"/>
    </row>
    <row r="126" spans="4:4" ht="15.75" customHeight="1" x14ac:dyDescent="0.2">
      <c r="D126" s="52"/>
    </row>
    <row r="127" spans="4:4" ht="15.75" customHeight="1" x14ac:dyDescent="0.2">
      <c r="D127" s="52"/>
    </row>
    <row r="128" spans="4:4" ht="15.75" customHeight="1" x14ac:dyDescent="0.2">
      <c r="D128" s="52"/>
    </row>
    <row r="129" spans="4:4" ht="15.75" customHeight="1" x14ac:dyDescent="0.2">
      <c r="D129" s="52"/>
    </row>
    <row r="130" spans="4:4" ht="15.75" customHeight="1" x14ac:dyDescent="0.2">
      <c r="D130" s="52"/>
    </row>
    <row r="131" spans="4:4" ht="15.75" customHeight="1" x14ac:dyDescent="0.2">
      <c r="D131" s="52"/>
    </row>
    <row r="132" spans="4:4" ht="15.75" customHeight="1" x14ac:dyDescent="0.2">
      <c r="D132" s="52"/>
    </row>
    <row r="133" spans="4:4" ht="15.75" customHeight="1" x14ac:dyDescent="0.2">
      <c r="D133" s="52"/>
    </row>
    <row r="134" spans="4:4" ht="15.75" customHeight="1" x14ac:dyDescent="0.2">
      <c r="D134" s="52"/>
    </row>
    <row r="135" spans="4:4" ht="15.75" customHeight="1" x14ac:dyDescent="0.2">
      <c r="D135" s="52"/>
    </row>
    <row r="136" spans="4:4" ht="15.75" customHeight="1" x14ac:dyDescent="0.2">
      <c r="D136" s="52"/>
    </row>
    <row r="137" spans="4:4" ht="15.75" customHeight="1" x14ac:dyDescent="0.2">
      <c r="D137" s="52"/>
    </row>
    <row r="138" spans="4:4" ht="15.75" customHeight="1" x14ac:dyDescent="0.2">
      <c r="D138" s="52"/>
    </row>
    <row r="139" spans="4:4" ht="15.75" customHeight="1" x14ac:dyDescent="0.2">
      <c r="D139" s="52"/>
    </row>
    <row r="140" spans="4:4" ht="15.75" customHeight="1" x14ac:dyDescent="0.2">
      <c r="D140" s="52"/>
    </row>
    <row r="141" spans="4:4" ht="15.75" customHeight="1" x14ac:dyDescent="0.2">
      <c r="D141" s="52"/>
    </row>
    <row r="142" spans="4:4" ht="15.75" customHeight="1" x14ac:dyDescent="0.2">
      <c r="D142" s="52"/>
    </row>
    <row r="143" spans="4:4" ht="15.75" customHeight="1" x14ac:dyDescent="0.2">
      <c r="D143" s="52"/>
    </row>
    <row r="144" spans="4:4" ht="15.75" customHeight="1" x14ac:dyDescent="0.2">
      <c r="D144" s="52"/>
    </row>
    <row r="145" spans="4:4" ht="15.75" customHeight="1" x14ac:dyDescent="0.2">
      <c r="D145" s="52"/>
    </row>
    <row r="146" spans="4:4" ht="15.75" customHeight="1" x14ac:dyDescent="0.2">
      <c r="D146" s="52"/>
    </row>
    <row r="147" spans="4:4" ht="15.75" customHeight="1" x14ac:dyDescent="0.2">
      <c r="D147" s="52"/>
    </row>
    <row r="148" spans="4:4" ht="15.75" customHeight="1" x14ac:dyDescent="0.2">
      <c r="D148" s="52"/>
    </row>
    <row r="149" spans="4:4" ht="15.75" customHeight="1" x14ac:dyDescent="0.2">
      <c r="D149" s="52"/>
    </row>
    <row r="150" spans="4:4" ht="15.75" customHeight="1" x14ac:dyDescent="0.2">
      <c r="D150" s="52"/>
    </row>
    <row r="151" spans="4:4" ht="15.75" customHeight="1" x14ac:dyDescent="0.2">
      <c r="D151" s="52"/>
    </row>
    <row r="152" spans="4:4" ht="15.75" customHeight="1" x14ac:dyDescent="0.2">
      <c r="D152" s="52"/>
    </row>
    <row r="153" spans="4:4" ht="15.75" customHeight="1" x14ac:dyDescent="0.2">
      <c r="D153" s="52"/>
    </row>
    <row r="154" spans="4:4" ht="15.75" customHeight="1" x14ac:dyDescent="0.2">
      <c r="D154" s="52"/>
    </row>
    <row r="155" spans="4:4" ht="15.75" customHeight="1" x14ac:dyDescent="0.2">
      <c r="D155" s="52"/>
    </row>
    <row r="156" spans="4:4" ht="15.75" customHeight="1" x14ac:dyDescent="0.2">
      <c r="D156" s="52"/>
    </row>
    <row r="157" spans="4:4" ht="15.75" customHeight="1" x14ac:dyDescent="0.2">
      <c r="D157" s="52"/>
    </row>
    <row r="158" spans="4:4" ht="15.75" customHeight="1" x14ac:dyDescent="0.2">
      <c r="D158" s="52"/>
    </row>
    <row r="159" spans="4:4" ht="15.75" customHeight="1" x14ac:dyDescent="0.2">
      <c r="D159" s="52"/>
    </row>
    <row r="160" spans="4:4" ht="15.75" customHeight="1" x14ac:dyDescent="0.2">
      <c r="D160" s="52"/>
    </row>
    <row r="161" spans="4:4" ht="15.75" customHeight="1" x14ac:dyDescent="0.2">
      <c r="D161" s="52"/>
    </row>
    <row r="162" spans="4:4" ht="15.75" customHeight="1" x14ac:dyDescent="0.2">
      <c r="D162" s="52"/>
    </row>
    <row r="163" spans="4:4" ht="15.75" customHeight="1" x14ac:dyDescent="0.2">
      <c r="D163" s="52"/>
    </row>
    <row r="164" spans="4:4" ht="15.75" customHeight="1" x14ac:dyDescent="0.2">
      <c r="D164" s="52"/>
    </row>
    <row r="165" spans="4:4" ht="15.75" customHeight="1" x14ac:dyDescent="0.2">
      <c r="D165" s="52"/>
    </row>
    <row r="166" spans="4:4" ht="15.75" customHeight="1" x14ac:dyDescent="0.2">
      <c r="D166" s="52"/>
    </row>
    <row r="167" spans="4:4" ht="15.75" customHeight="1" x14ac:dyDescent="0.2">
      <c r="D167" s="52"/>
    </row>
    <row r="168" spans="4:4" ht="15.75" customHeight="1" x14ac:dyDescent="0.2">
      <c r="D168" s="52"/>
    </row>
    <row r="169" spans="4:4" ht="15.75" customHeight="1" x14ac:dyDescent="0.2">
      <c r="D169" s="52"/>
    </row>
    <row r="170" spans="4:4" ht="15.75" customHeight="1" x14ac:dyDescent="0.2">
      <c r="D170" s="52"/>
    </row>
    <row r="171" spans="4:4" ht="15.75" customHeight="1" x14ac:dyDescent="0.2">
      <c r="D171" s="52"/>
    </row>
    <row r="172" spans="4:4" ht="15.75" customHeight="1" x14ac:dyDescent="0.2">
      <c r="D172" s="52"/>
    </row>
    <row r="173" spans="4:4" ht="15.75" customHeight="1" x14ac:dyDescent="0.2">
      <c r="D173" s="52"/>
    </row>
    <row r="174" spans="4:4" ht="15.75" customHeight="1" x14ac:dyDescent="0.2">
      <c r="D174" s="52"/>
    </row>
    <row r="175" spans="4:4" ht="15.75" customHeight="1" x14ac:dyDescent="0.2">
      <c r="D175" s="52"/>
    </row>
    <row r="176" spans="4:4" ht="15.75" customHeight="1" x14ac:dyDescent="0.2">
      <c r="D176" s="52"/>
    </row>
    <row r="177" spans="4:4" ht="15.75" customHeight="1" x14ac:dyDescent="0.2">
      <c r="D177" s="52"/>
    </row>
    <row r="178" spans="4:4" ht="15.75" customHeight="1" x14ac:dyDescent="0.2">
      <c r="D178" s="52"/>
    </row>
    <row r="179" spans="4:4" ht="15.75" customHeight="1" x14ac:dyDescent="0.2">
      <c r="D179" s="52"/>
    </row>
    <row r="180" spans="4:4" ht="15.75" customHeight="1" x14ac:dyDescent="0.2">
      <c r="D180" s="52"/>
    </row>
    <row r="181" spans="4:4" ht="15.75" customHeight="1" x14ac:dyDescent="0.2">
      <c r="D181" s="52"/>
    </row>
    <row r="182" spans="4:4" ht="15.75" customHeight="1" x14ac:dyDescent="0.2">
      <c r="D182" s="52"/>
    </row>
    <row r="183" spans="4:4" ht="15.75" customHeight="1" x14ac:dyDescent="0.2">
      <c r="D183" s="52"/>
    </row>
    <row r="184" spans="4:4" ht="15.75" customHeight="1" x14ac:dyDescent="0.2">
      <c r="D184" s="52"/>
    </row>
    <row r="185" spans="4:4" ht="15.75" customHeight="1" x14ac:dyDescent="0.2">
      <c r="D185" s="52"/>
    </row>
    <row r="186" spans="4:4" ht="15.75" customHeight="1" x14ac:dyDescent="0.2">
      <c r="D186" s="52"/>
    </row>
    <row r="187" spans="4:4" ht="15.75" customHeight="1" x14ac:dyDescent="0.2">
      <c r="D187" s="52"/>
    </row>
    <row r="188" spans="4:4" ht="15.75" customHeight="1" x14ac:dyDescent="0.2">
      <c r="D188" s="52"/>
    </row>
    <row r="189" spans="4:4" ht="15.75" customHeight="1" x14ac:dyDescent="0.2">
      <c r="D189" s="52"/>
    </row>
    <row r="190" spans="4:4" ht="15.75" customHeight="1" x14ac:dyDescent="0.2">
      <c r="D190" s="52"/>
    </row>
    <row r="191" spans="4:4" ht="15.75" customHeight="1" x14ac:dyDescent="0.2">
      <c r="D191" s="52"/>
    </row>
    <row r="192" spans="4:4" ht="15.75" customHeight="1" x14ac:dyDescent="0.2">
      <c r="D192" s="52"/>
    </row>
    <row r="193" spans="4:4" ht="15.75" customHeight="1" x14ac:dyDescent="0.2">
      <c r="D193" s="52"/>
    </row>
    <row r="194" spans="4:4" ht="15.75" customHeight="1" x14ac:dyDescent="0.2">
      <c r="D194" s="52"/>
    </row>
    <row r="195" spans="4:4" ht="15.75" customHeight="1" x14ac:dyDescent="0.2">
      <c r="D195" s="52"/>
    </row>
    <row r="196" spans="4:4" ht="15.75" customHeight="1" x14ac:dyDescent="0.2">
      <c r="D196" s="52"/>
    </row>
    <row r="197" spans="4:4" ht="15.75" customHeight="1" x14ac:dyDescent="0.2">
      <c r="D197" s="52"/>
    </row>
    <row r="198" spans="4:4" ht="15.75" customHeight="1" x14ac:dyDescent="0.2">
      <c r="D198" s="52"/>
    </row>
    <row r="199" spans="4:4" ht="15.75" customHeight="1" x14ac:dyDescent="0.2">
      <c r="D199" s="52"/>
    </row>
    <row r="200" spans="4:4" ht="15.75" customHeight="1" x14ac:dyDescent="0.2">
      <c r="D200" s="52"/>
    </row>
    <row r="201" spans="4:4" ht="15.75" customHeight="1" x14ac:dyDescent="0.2">
      <c r="D201" s="52"/>
    </row>
    <row r="202" spans="4:4" ht="15.75" customHeight="1" x14ac:dyDescent="0.2">
      <c r="D202" s="52"/>
    </row>
    <row r="203" spans="4:4" ht="15.75" customHeight="1" x14ac:dyDescent="0.2">
      <c r="D203" s="52"/>
    </row>
    <row r="204" spans="4:4" ht="15.75" customHeight="1" x14ac:dyDescent="0.2">
      <c r="D204" s="52"/>
    </row>
    <row r="205" spans="4:4" ht="15.75" customHeight="1" x14ac:dyDescent="0.2">
      <c r="D205" s="52"/>
    </row>
    <row r="206" spans="4:4" ht="15.75" customHeight="1" x14ac:dyDescent="0.2">
      <c r="D206" s="52"/>
    </row>
    <row r="207" spans="4:4" ht="15.75" customHeight="1" x14ac:dyDescent="0.2">
      <c r="D207" s="52"/>
    </row>
    <row r="208" spans="4:4" ht="15.75" customHeight="1" x14ac:dyDescent="0.2">
      <c r="D208" s="52"/>
    </row>
    <row r="209" spans="4:4" ht="15.75" customHeight="1" x14ac:dyDescent="0.2">
      <c r="D209" s="52"/>
    </row>
    <row r="210" spans="4:4" ht="15.75" customHeight="1" x14ac:dyDescent="0.2">
      <c r="D210" s="52"/>
    </row>
    <row r="211" spans="4:4" ht="15.75" customHeight="1" x14ac:dyDescent="0.2">
      <c r="D211" s="52"/>
    </row>
    <row r="212" spans="4:4" ht="15.75" customHeight="1" x14ac:dyDescent="0.2">
      <c r="D212" s="52"/>
    </row>
    <row r="213" spans="4:4" ht="15.75" customHeight="1" x14ac:dyDescent="0.2">
      <c r="D213" s="52"/>
    </row>
    <row r="214" spans="4:4" ht="15.75" customHeight="1" x14ac:dyDescent="0.2">
      <c r="D214" s="52"/>
    </row>
    <row r="215" spans="4:4" ht="15.75" customHeight="1" x14ac:dyDescent="0.2">
      <c r="D215" s="52"/>
    </row>
    <row r="216" spans="4:4" ht="15.75" customHeight="1" x14ac:dyDescent="0.2">
      <c r="D216" s="52"/>
    </row>
    <row r="217" spans="4:4" ht="15.75" customHeight="1" x14ac:dyDescent="0.2">
      <c r="D217" s="52"/>
    </row>
    <row r="218" spans="4:4" ht="15.75" customHeight="1" x14ac:dyDescent="0.2">
      <c r="D218" s="52"/>
    </row>
    <row r="219" spans="4:4" ht="15.75" customHeight="1" x14ac:dyDescent="0.2">
      <c r="D219" s="52"/>
    </row>
    <row r="220" spans="4:4" ht="15.75" customHeight="1" x14ac:dyDescent="0.2">
      <c r="D220" s="52"/>
    </row>
    <row r="221" spans="4:4" ht="15.75" customHeight="1" x14ac:dyDescent="0.2">
      <c r="D221" s="52"/>
    </row>
    <row r="222" spans="4:4" ht="15.75" customHeight="1" x14ac:dyDescent="0.2">
      <c r="D222" s="52"/>
    </row>
    <row r="223" spans="4:4" ht="15.75" customHeight="1" x14ac:dyDescent="0.2">
      <c r="D223" s="52"/>
    </row>
    <row r="224" spans="4:4" ht="15.75" customHeight="1" x14ac:dyDescent="0.2">
      <c r="D224" s="52"/>
    </row>
    <row r="225" spans="4:4" ht="15.75" customHeight="1" x14ac:dyDescent="0.2">
      <c r="D225" s="52"/>
    </row>
    <row r="226" spans="4:4" ht="15.75" customHeight="1" x14ac:dyDescent="0.2">
      <c r="D226" s="52"/>
    </row>
    <row r="227" spans="4:4" ht="15.75" customHeight="1" x14ac:dyDescent="0.2">
      <c r="D227" s="52"/>
    </row>
    <row r="228" spans="4:4" ht="15.75" customHeight="1" x14ac:dyDescent="0.2">
      <c r="D228" s="52"/>
    </row>
    <row r="229" spans="4:4" ht="15.75" customHeight="1" x14ac:dyDescent="0.2">
      <c r="D229" s="52"/>
    </row>
    <row r="230" spans="4:4" ht="15.75" customHeight="1" x14ac:dyDescent="0.2">
      <c r="D230" s="52"/>
    </row>
    <row r="231" spans="4:4" ht="15.75" customHeight="1" x14ac:dyDescent="0.2">
      <c r="D231" s="52"/>
    </row>
    <row r="232" spans="4:4" ht="15.75" customHeight="1" x14ac:dyDescent="0.2">
      <c r="D232" s="52"/>
    </row>
    <row r="233" spans="4:4" ht="15.75" customHeight="1" x14ac:dyDescent="0.2">
      <c r="D233" s="52"/>
    </row>
    <row r="234" spans="4:4" ht="15.75" customHeight="1" x14ac:dyDescent="0.2">
      <c r="D234" s="52"/>
    </row>
    <row r="235" spans="4:4" ht="15.75" customHeight="1" x14ac:dyDescent="0.2">
      <c r="D235" s="52"/>
    </row>
    <row r="236" spans="4:4" ht="15.75" customHeight="1" x14ac:dyDescent="0.2">
      <c r="D236" s="52"/>
    </row>
    <row r="237" spans="4:4" ht="15.75" customHeight="1" x14ac:dyDescent="0.2">
      <c r="D237" s="52"/>
    </row>
    <row r="238" spans="4:4" ht="15.75" customHeight="1" x14ac:dyDescent="0.2">
      <c r="D238" s="52"/>
    </row>
    <row r="239" spans="4:4" ht="15.75" customHeight="1" x14ac:dyDescent="0.2">
      <c r="D239" s="52"/>
    </row>
    <row r="240" spans="4:4" ht="15.75" customHeight="1" x14ac:dyDescent="0.2">
      <c r="D240" s="52"/>
    </row>
    <row r="241" spans="4:4" ht="15.75" customHeight="1" x14ac:dyDescent="0.2">
      <c r="D241" s="52"/>
    </row>
    <row r="242" spans="4:4" ht="15.75" customHeight="1" x14ac:dyDescent="0.2">
      <c r="D242" s="52"/>
    </row>
    <row r="243" spans="4:4" ht="15.75" customHeight="1" x14ac:dyDescent="0.2">
      <c r="D243" s="52"/>
    </row>
    <row r="244" spans="4:4" ht="15.75" customHeight="1" x14ac:dyDescent="0.2">
      <c r="D244" s="52"/>
    </row>
    <row r="245" spans="4:4" ht="15.75" customHeight="1" x14ac:dyDescent="0.2">
      <c r="D245" s="52"/>
    </row>
    <row r="246" spans="4:4" ht="15.75" customHeight="1" x14ac:dyDescent="0.2">
      <c r="D246" s="52"/>
    </row>
    <row r="247" spans="4:4" ht="15.75" customHeight="1" x14ac:dyDescent="0.2">
      <c r="D247" s="52"/>
    </row>
    <row r="248" spans="4:4" ht="15.75" customHeight="1" x14ac:dyDescent="0.2">
      <c r="D248" s="52"/>
    </row>
    <row r="249" spans="4:4" ht="15.75" customHeight="1" x14ac:dyDescent="0.2">
      <c r="D249" s="52"/>
    </row>
    <row r="250" spans="4:4" ht="15.75" customHeight="1" x14ac:dyDescent="0.2">
      <c r="D250" s="52"/>
    </row>
    <row r="251" spans="4:4" ht="15.75" customHeight="1" x14ac:dyDescent="0.2">
      <c r="D251" s="52"/>
    </row>
    <row r="252" spans="4:4" ht="15.75" customHeight="1" x14ac:dyDescent="0.2">
      <c r="D252" s="52"/>
    </row>
    <row r="253" spans="4:4" ht="15.75" customHeight="1" x14ac:dyDescent="0.2">
      <c r="D253" s="52"/>
    </row>
    <row r="254" spans="4:4" ht="15.75" customHeight="1" x14ac:dyDescent="0.2">
      <c r="D254" s="52"/>
    </row>
    <row r="255" spans="4:4" ht="15.75" customHeight="1" x14ac:dyDescent="0.15"/>
    <row r="256" spans="4:4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5:Y49 Z5:Z49 AA45:AC49 AD5:AD49 AE45:AG49 AH5:AH49 AI45:AS49 AT5:BG49 BH45:BQ49 BR5:CC49">
    <cfRule type="cellIs" dxfId="95" priority="1" operator="lessThan">
      <formula>54.5</formula>
    </cfRule>
  </conditionalFormatting>
  <conditionalFormatting sqref="Z5:Z44 AD5:AD44 AH5:BQ44 BS5:CB44">
    <cfRule type="containsText" dxfId="94" priority="2" operator="containsText" text="A">
      <formula>NOT(ISERROR(SEARCH(("A"),(Z5))))</formula>
    </cfRule>
  </conditionalFormatting>
  <conditionalFormatting sqref="BG50:BG53 BR50:CC53">
    <cfRule type="cellIs" dxfId="93" priority="3" operator="lessThan">
      <formula>54.5</formula>
    </cfRule>
  </conditionalFormatting>
  <conditionalFormatting sqref="BG51 BR51:CC51">
    <cfRule type="cellIs" dxfId="92" priority="4" operator="lessThan">
      <formula>54.5</formula>
    </cfRule>
  </conditionalFormatting>
  <conditionalFormatting sqref="BG52 BR52:CC52">
    <cfRule type="cellIs" dxfId="91" priority="5" operator="lessThan">
      <formula>54.5</formula>
    </cfRule>
  </conditionalFormatting>
  <conditionalFormatting sqref="BG53 BR53:CC53">
    <cfRule type="cellIs" dxfId="90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19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33</v>
      </c>
      <c r="AP4" s="24" t="s">
        <v>45</v>
      </c>
      <c r="AQ4" s="24" t="s">
        <v>46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31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1">
        <v>1</v>
      </c>
      <c r="L5" s="32" t="s">
        <v>9</v>
      </c>
      <c r="M5" s="32"/>
      <c r="N5" s="33">
        <f t="shared" ref="N5:N44" si="0">Z5</f>
        <v>28</v>
      </c>
      <c r="O5" s="33">
        <f t="shared" ref="O5:O48" si="1">AD5</f>
        <v>19</v>
      </c>
      <c r="P5" s="33">
        <f>IF(AH5="",0.5*N5+0.5*O5,(SUM(N5,O5,AH5)-MIN(N5,O5))/2)</f>
        <v>23.5</v>
      </c>
      <c r="Q5" s="33">
        <f t="shared" ref="Q5:Q48" si="2">AT5</f>
        <v>76.666666666666671</v>
      </c>
      <c r="R5" s="33">
        <f t="shared" ref="R5:R48" si="3">BG5</f>
        <v>40</v>
      </c>
      <c r="S5" s="33">
        <f t="shared" ref="S5:S48" si="4">BR5</f>
        <v>96.5</v>
      </c>
      <c r="T5" s="33">
        <f t="shared" ref="T5:T48" si="5">CC5</f>
        <v>100</v>
      </c>
      <c r="U5" s="34">
        <f t="shared" ref="U5:U48" si="6">AH5</f>
        <v>0</v>
      </c>
      <c r="V5" s="35">
        <f t="shared" ref="V5:V48" si="7">IF(P5&gt;=55, P5*0.5 + Q5*0.2 + R5*0.05 + S5*0.2 + T5*0.05, P5)</f>
        <v>23.5</v>
      </c>
      <c r="W5" s="33">
        <v>14</v>
      </c>
      <c r="X5" s="36">
        <v>14</v>
      </c>
      <c r="Y5" s="36">
        <v>0</v>
      </c>
      <c r="Z5" s="37">
        <f t="shared" ref="Z5:Z48" si="8">SUM(W5:Y5)</f>
        <v>28</v>
      </c>
      <c r="AA5" s="36">
        <v>19</v>
      </c>
      <c r="AB5" s="36">
        <v>15</v>
      </c>
      <c r="AC5" s="45">
        <v>0</v>
      </c>
      <c r="AD5" s="37">
        <f t="shared" ref="AD5:AD48" si="9">AA5+(AB5*AC5)</f>
        <v>19</v>
      </c>
      <c r="AE5" s="36"/>
      <c r="AF5" s="36"/>
      <c r="AG5" s="36"/>
      <c r="AH5" s="37"/>
      <c r="AI5" s="55">
        <v>100</v>
      </c>
      <c r="AJ5" s="55">
        <v>100</v>
      </c>
      <c r="AK5" s="55">
        <v>0</v>
      </c>
      <c r="AL5" s="55">
        <v>100</v>
      </c>
      <c r="AM5" s="55">
        <v>90</v>
      </c>
      <c r="AN5" s="55">
        <v>100</v>
      </c>
      <c r="AO5" s="55">
        <v>100</v>
      </c>
      <c r="AP5" s="55">
        <v>100</v>
      </c>
      <c r="AQ5" s="55">
        <v>0</v>
      </c>
      <c r="AR5" s="38"/>
      <c r="AS5" s="38"/>
      <c r="AT5" s="37">
        <f t="shared" ref="AT5:AT48" si="10">AVERAGE(AI5:AQ5)</f>
        <v>76.666666666666671</v>
      </c>
      <c r="AU5" s="39">
        <v>0</v>
      </c>
      <c r="AV5" s="39">
        <v>0</v>
      </c>
      <c r="AW5" s="39">
        <v>0</v>
      </c>
      <c r="AX5" s="39">
        <v>0</v>
      </c>
      <c r="AY5" s="39">
        <v>0</v>
      </c>
      <c r="AZ5" s="39">
        <v>100</v>
      </c>
      <c r="BA5" s="39">
        <v>0</v>
      </c>
      <c r="BB5" s="39">
        <v>100</v>
      </c>
      <c r="BC5" s="39">
        <v>100</v>
      </c>
      <c r="BD5" s="39">
        <v>100</v>
      </c>
      <c r="BE5" s="38"/>
      <c r="BF5" s="38"/>
      <c r="BG5" s="37">
        <f t="shared" ref="BG5:BG48" si="11">AVERAGE(AU5:BD5)</f>
        <v>40</v>
      </c>
      <c r="BH5" s="40">
        <v>90</v>
      </c>
      <c r="BI5" s="41">
        <v>100</v>
      </c>
      <c r="BJ5" s="41">
        <v>100</v>
      </c>
      <c r="BK5" s="41">
        <v>100</v>
      </c>
      <c r="BL5" s="41">
        <v>95</v>
      </c>
      <c r="BM5" s="41">
        <v>100</v>
      </c>
      <c r="BN5" s="41">
        <v>100</v>
      </c>
      <c r="BO5" s="41">
        <v>95</v>
      </c>
      <c r="BP5" s="41">
        <v>85</v>
      </c>
      <c r="BQ5" s="41">
        <v>100</v>
      </c>
      <c r="BR5" s="37">
        <f t="shared" ref="BR5:BR48" si="12">AVERAGE(BH5:BQ5)</f>
        <v>96.5</v>
      </c>
      <c r="BS5" s="42">
        <v>100</v>
      </c>
      <c r="BT5" s="42">
        <v>100</v>
      </c>
      <c r="BU5" s="42">
        <v>100</v>
      </c>
      <c r="BV5" s="38">
        <v>100</v>
      </c>
      <c r="BW5" s="38">
        <v>100</v>
      </c>
      <c r="BX5" s="38">
        <v>100</v>
      </c>
      <c r="BY5" s="38">
        <v>100</v>
      </c>
      <c r="BZ5" s="38">
        <v>100</v>
      </c>
      <c r="CA5" s="38"/>
      <c r="CB5" s="38"/>
      <c r="CC5" s="37">
        <f t="shared" ref="CC5:CC48" si="13">AVERAGE(BS5:CB5)</f>
        <v>100</v>
      </c>
    </row>
    <row r="6" spans="1:81" ht="15.75" customHeight="1" x14ac:dyDescent="0.2">
      <c r="A6" s="4" t="s">
        <v>9</v>
      </c>
      <c r="B6" s="29" t="s">
        <v>9</v>
      </c>
      <c r="C6" s="30"/>
      <c r="D6" s="43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3">
        <v>2</v>
      </c>
      <c r="L6" s="44" t="s">
        <v>9</v>
      </c>
      <c r="M6" s="44">
        <v>37</v>
      </c>
      <c r="N6" s="33">
        <f t="shared" si="0"/>
        <v>79</v>
      </c>
      <c r="O6" s="33">
        <f t="shared" si="1"/>
        <v>65</v>
      </c>
      <c r="P6" s="33">
        <f>IF(AH6="",0.5*N6+0.5*O6,(SUM(N6,O6,AH6)-MIN(N6,O6))/2)</f>
        <v>72</v>
      </c>
      <c r="Q6" s="33">
        <f t="shared" si="2"/>
        <v>94.444444444444443</v>
      </c>
      <c r="R6" s="33">
        <f t="shared" si="3"/>
        <v>90</v>
      </c>
      <c r="S6" s="33">
        <f t="shared" si="4"/>
        <v>99.5</v>
      </c>
      <c r="T6" s="33">
        <f t="shared" si="5"/>
        <v>75</v>
      </c>
      <c r="U6" s="34">
        <f t="shared" si="6"/>
        <v>0</v>
      </c>
      <c r="V6" s="35">
        <f t="shared" si="7"/>
        <v>83.038888888888891</v>
      </c>
      <c r="W6" s="33">
        <v>20</v>
      </c>
      <c r="X6" s="36">
        <v>20</v>
      </c>
      <c r="Y6" s="36">
        <v>39</v>
      </c>
      <c r="Z6" s="37">
        <f t="shared" si="8"/>
        <v>79</v>
      </c>
      <c r="AA6" s="36">
        <v>30</v>
      </c>
      <c r="AB6" s="36">
        <v>35</v>
      </c>
      <c r="AC6" s="45">
        <v>1</v>
      </c>
      <c r="AD6" s="37">
        <f t="shared" si="9"/>
        <v>65</v>
      </c>
      <c r="AE6" s="36"/>
      <c r="AF6" s="36"/>
      <c r="AG6" s="36"/>
      <c r="AH6" s="37"/>
      <c r="AI6" s="55">
        <v>100</v>
      </c>
      <c r="AJ6" s="55">
        <v>100</v>
      </c>
      <c r="AK6" s="55">
        <v>100</v>
      </c>
      <c r="AL6" s="55">
        <v>50</v>
      </c>
      <c r="AM6" s="55">
        <v>100</v>
      </c>
      <c r="AN6" s="55">
        <v>100</v>
      </c>
      <c r="AO6" s="55">
        <v>100</v>
      </c>
      <c r="AP6" s="55">
        <v>100</v>
      </c>
      <c r="AQ6" s="55">
        <v>100</v>
      </c>
      <c r="AR6" s="38"/>
      <c r="AS6" s="38"/>
      <c r="AT6" s="37">
        <f t="shared" si="10"/>
        <v>94.444444444444443</v>
      </c>
      <c r="AU6" s="39">
        <v>100</v>
      </c>
      <c r="AV6" s="39">
        <v>100</v>
      </c>
      <c r="AW6" s="39">
        <v>100</v>
      </c>
      <c r="AX6" s="39">
        <v>100</v>
      </c>
      <c r="AY6" s="39">
        <v>100</v>
      </c>
      <c r="AZ6" s="39">
        <v>0</v>
      </c>
      <c r="BA6" s="39">
        <v>100</v>
      </c>
      <c r="BB6" s="39">
        <v>100</v>
      </c>
      <c r="BC6" s="39">
        <v>100</v>
      </c>
      <c r="BD6" s="39">
        <v>100</v>
      </c>
      <c r="BE6" s="38"/>
      <c r="BF6" s="38"/>
      <c r="BG6" s="37">
        <f t="shared" si="11"/>
        <v>90</v>
      </c>
      <c r="BH6" s="41">
        <v>100</v>
      </c>
      <c r="BI6" s="41">
        <v>100</v>
      </c>
      <c r="BJ6" s="41">
        <v>100</v>
      </c>
      <c r="BK6" s="41">
        <v>95</v>
      </c>
      <c r="BL6" s="41">
        <v>100</v>
      </c>
      <c r="BM6" s="41">
        <v>100</v>
      </c>
      <c r="BN6" s="41">
        <v>100</v>
      </c>
      <c r="BO6" s="41">
        <v>100</v>
      </c>
      <c r="BP6" s="41">
        <v>100</v>
      </c>
      <c r="BQ6" s="41">
        <v>100</v>
      </c>
      <c r="BR6" s="37">
        <f t="shared" si="12"/>
        <v>99.5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0</v>
      </c>
      <c r="BY6" s="38">
        <v>0</v>
      </c>
      <c r="BZ6" s="38">
        <v>100</v>
      </c>
      <c r="CA6" s="38"/>
      <c r="CB6" s="38"/>
      <c r="CC6" s="37">
        <f t="shared" si="13"/>
        <v>75</v>
      </c>
    </row>
    <row r="7" spans="1:81" ht="15.75" customHeight="1" x14ac:dyDescent="0.2">
      <c r="A7" s="4" t="s">
        <v>9</v>
      </c>
      <c r="B7" s="29" t="s">
        <v>9</v>
      </c>
      <c r="C7" s="30"/>
      <c r="D7" s="43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3">
        <v>1</v>
      </c>
      <c r="L7" s="44" t="s">
        <v>9</v>
      </c>
      <c r="M7" s="44">
        <v>218</v>
      </c>
      <c r="N7" s="33">
        <f t="shared" si="0"/>
        <v>87</v>
      </c>
      <c r="O7" s="33">
        <f t="shared" si="1"/>
        <v>6</v>
      </c>
      <c r="P7" s="33">
        <f>AVERAGE(N7,O7,U7)</f>
        <v>64.333333333333329</v>
      </c>
      <c r="Q7" s="33">
        <f t="shared" si="2"/>
        <v>98.888888888888886</v>
      </c>
      <c r="R7" s="33">
        <f t="shared" si="3"/>
        <v>100</v>
      </c>
      <c r="S7" s="33">
        <f t="shared" si="4"/>
        <v>99.5</v>
      </c>
      <c r="T7" s="33">
        <f t="shared" si="5"/>
        <v>100</v>
      </c>
      <c r="U7" s="34">
        <f t="shared" si="6"/>
        <v>100</v>
      </c>
      <c r="V7" s="35">
        <f t="shared" si="7"/>
        <v>81.844444444444449</v>
      </c>
      <c r="W7" s="33">
        <v>20</v>
      </c>
      <c r="X7" s="36">
        <v>16</v>
      </c>
      <c r="Y7" s="36">
        <v>51</v>
      </c>
      <c r="Z7" s="37">
        <f t="shared" si="8"/>
        <v>87</v>
      </c>
      <c r="AA7" s="36">
        <v>6</v>
      </c>
      <c r="AB7" s="36">
        <v>0</v>
      </c>
      <c r="AC7" s="45">
        <v>0</v>
      </c>
      <c r="AD7" s="37">
        <f t="shared" si="9"/>
        <v>6</v>
      </c>
      <c r="AE7" s="36">
        <v>40</v>
      </c>
      <c r="AF7" s="36">
        <v>60</v>
      </c>
      <c r="AG7" s="36">
        <v>1</v>
      </c>
      <c r="AH7" s="37">
        <f>(AE7+AF7)*AG7</f>
        <v>100</v>
      </c>
      <c r="AI7" s="55">
        <v>100</v>
      </c>
      <c r="AJ7" s="55">
        <v>100</v>
      </c>
      <c r="AK7" s="55">
        <v>100</v>
      </c>
      <c r="AL7" s="55">
        <v>100</v>
      </c>
      <c r="AM7" s="55">
        <v>90</v>
      </c>
      <c r="AN7" s="55">
        <v>100</v>
      </c>
      <c r="AO7" s="55">
        <v>100</v>
      </c>
      <c r="AP7" s="55">
        <v>100</v>
      </c>
      <c r="AQ7" s="55">
        <v>100</v>
      </c>
      <c r="AR7" s="38"/>
      <c r="AS7" s="38"/>
      <c r="AT7" s="37">
        <f t="shared" si="10"/>
        <v>98.888888888888886</v>
      </c>
      <c r="AU7" s="39">
        <v>100</v>
      </c>
      <c r="AV7" s="39">
        <v>100</v>
      </c>
      <c r="AW7" s="39">
        <v>100</v>
      </c>
      <c r="AX7" s="39">
        <v>100</v>
      </c>
      <c r="AY7" s="39">
        <v>100</v>
      </c>
      <c r="AZ7" s="39">
        <v>100</v>
      </c>
      <c r="BA7" s="39">
        <v>100</v>
      </c>
      <c r="BB7" s="39">
        <v>100</v>
      </c>
      <c r="BC7" s="39">
        <v>100</v>
      </c>
      <c r="BD7" s="39">
        <v>100</v>
      </c>
      <c r="BE7" s="38"/>
      <c r="BF7" s="38"/>
      <c r="BG7" s="37">
        <f t="shared" si="11"/>
        <v>100</v>
      </c>
      <c r="BH7" s="41">
        <v>100</v>
      </c>
      <c r="BI7" s="41">
        <v>100</v>
      </c>
      <c r="BJ7" s="41">
        <v>100</v>
      </c>
      <c r="BK7" s="41">
        <v>100</v>
      </c>
      <c r="BL7" s="41">
        <v>95</v>
      </c>
      <c r="BM7" s="41">
        <v>100</v>
      </c>
      <c r="BN7" s="41">
        <v>100</v>
      </c>
      <c r="BO7" s="41">
        <v>100</v>
      </c>
      <c r="BP7" s="41">
        <v>100</v>
      </c>
      <c r="BQ7" s="41">
        <v>100</v>
      </c>
      <c r="BR7" s="37">
        <f t="shared" si="12"/>
        <v>99.5</v>
      </c>
      <c r="BS7" s="42">
        <v>100</v>
      </c>
      <c r="BT7" s="42">
        <v>100</v>
      </c>
      <c r="BU7" s="42">
        <v>100</v>
      </c>
      <c r="BV7" s="38">
        <v>100</v>
      </c>
      <c r="BW7" s="38">
        <v>100</v>
      </c>
      <c r="BX7" s="38">
        <v>100</v>
      </c>
      <c r="BY7" s="38">
        <v>100</v>
      </c>
      <c r="BZ7" s="38">
        <v>100</v>
      </c>
      <c r="CA7" s="38"/>
      <c r="CB7" s="38"/>
      <c r="CC7" s="37">
        <f t="shared" si="13"/>
        <v>100</v>
      </c>
    </row>
    <row r="8" spans="1:81" ht="15.75" customHeight="1" x14ac:dyDescent="0.2">
      <c r="A8" s="4" t="s">
        <v>9</v>
      </c>
      <c r="B8" s="29" t="s">
        <v>9</v>
      </c>
      <c r="C8" s="30"/>
      <c r="D8" s="43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3">
        <v>1</v>
      </c>
      <c r="L8" s="44" t="s">
        <v>9</v>
      </c>
      <c r="M8" s="44">
        <v>269</v>
      </c>
      <c r="N8" s="33">
        <f t="shared" si="0"/>
        <v>92</v>
      </c>
      <c r="O8" s="33">
        <f t="shared" si="1"/>
        <v>26</v>
      </c>
      <c r="P8" s="33">
        <f t="shared" ref="P8:P15" si="14">IF(AH8="",0.5*N8+0.5*O8,(SUM(N8,O8,AH8)-MIN(N8,O8))/2)</f>
        <v>59</v>
      </c>
      <c r="Q8" s="33">
        <f t="shared" si="2"/>
        <v>88.333333333333329</v>
      </c>
      <c r="R8" s="33">
        <f t="shared" si="3"/>
        <v>60</v>
      </c>
      <c r="S8" s="33">
        <f t="shared" si="4"/>
        <v>39.5</v>
      </c>
      <c r="T8" s="33">
        <f t="shared" si="5"/>
        <v>47.875</v>
      </c>
      <c r="U8" s="34">
        <f t="shared" si="6"/>
        <v>0</v>
      </c>
      <c r="V8" s="35">
        <f t="shared" si="7"/>
        <v>60.460416666666667</v>
      </c>
      <c r="W8" s="33">
        <v>18</v>
      </c>
      <c r="X8" s="36">
        <v>14</v>
      </c>
      <c r="Y8" s="36">
        <v>60</v>
      </c>
      <c r="Z8" s="37">
        <f t="shared" si="8"/>
        <v>92</v>
      </c>
      <c r="AA8" s="36">
        <v>26</v>
      </c>
      <c r="AB8" s="36">
        <v>0</v>
      </c>
      <c r="AC8" s="45">
        <v>0</v>
      </c>
      <c r="AD8" s="37">
        <f t="shared" si="9"/>
        <v>26</v>
      </c>
      <c r="AE8" s="36"/>
      <c r="AF8" s="36"/>
      <c r="AG8" s="36"/>
      <c r="AH8" s="37"/>
      <c r="AI8" s="55">
        <v>95</v>
      </c>
      <c r="AJ8" s="55">
        <v>100</v>
      </c>
      <c r="AK8" s="55">
        <v>100</v>
      </c>
      <c r="AL8" s="55">
        <v>100</v>
      </c>
      <c r="AM8" s="55">
        <v>100</v>
      </c>
      <c r="AN8" s="55">
        <v>100</v>
      </c>
      <c r="AO8" s="55">
        <v>0</v>
      </c>
      <c r="AP8" s="55">
        <v>100</v>
      </c>
      <c r="AQ8" s="55">
        <v>100</v>
      </c>
      <c r="AR8" s="38"/>
      <c r="AS8" s="38"/>
      <c r="AT8" s="37">
        <f t="shared" si="10"/>
        <v>88.333333333333329</v>
      </c>
      <c r="AU8" s="39">
        <v>100</v>
      </c>
      <c r="AV8" s="39">
        <v>100</v>
      </c>
      <c r="AW8" s="39">
        <v>100</v>
      </c>
      <c r="AX8" s="39">
        <v>0</v>
      </c>
      <c r="AY8" s="39">
        <v>100</v>
      </c>
      <c r="AZ8" s="39">
        <v>0</v>
      </c>
      <c r="BA8" s="39">
        <v>0</v>
      </c>
      <c r="BB8" s="39">
        <v>100</v>
      </c>
      <c r="BC8" s="39">
        <v>100</v>
      </c>
      <c r="BD8" s="39">
        <v>0</v>
      </c>
      <c r="BE8" s="38"/>
      <c r="BF8" s="38"/>
      <c r="BG8" s="37">
        <f t="shared" si="11"/>
        <v>60</v>
      </c>
      <c r="BH8" s="41">
        <v>100</v>
      </c>
      <c r="BI8" s="41">
        <v>100</v>
      </c>
      <c r="BJ8" s="41">
        <v>100</v>
      </c>
      <c r="BK8" s="41">
        <v>95</v>
      </c>
      <c r="BL8" s="41">
        <v>0</v>
      </c>
      <c r="BM8" s="41">
        <v>0</v>
      </c>
      <c r="BN8" s="41">
        <v>0</v>
      </c>
      <c r="BO8" s="41">
        <v>0</v>
      </c>
      <c r="BP8" s="41">
        <v>0</v>
      </c>
      <c r="BQ8" s="41">
        <v>0</v>
      </c>
      <c r="BR8" s="37">
        <f t="shared" si="12"/>
        <v>39.5</v>
      </c>
      <c r="BS8" s="42">
        <v>100</v>
      </c>
      <c r="BT8" s="42">
        <v>100</v>
      </c>
      <c r="BU8" s="42">
        <v>100</v>
      </c>
      <c r="BV8" s="38">
        <v>83</v>
      </c>
      <c r="BW8" s="38">
        <v>0</v>
      </c>
      <c r="BX8" s="38">
        <v>0</v>
      </c>
      <c r="BY8" s="38">
        <v>0</v>
      </c>
      <c r="BZ8" s="38">
        <v>0</v>
      </c>
      <c r="CA8" s="38"/>
      <c r="CB8" s="38"/>
      <c r="CC8" s="37">
        <f t="shared" si="13"/>
        <v>47.875</v>
      </c>
    </row>
    <row r="9" spans="1:81" ht="15.75" customHeight="1" x14ac:dyDescent="0.2">
      <c r="A9" s="4" t="s">
        <v>9</v>
      </c>
      <c r="B9" s="29" t="s">
        <v>9</v>
      </c>
      <c r="C9" s="30"/>
      <c r="D9" s="43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3">
        <v>1</v>
      </c>
      <c r="L9" s="44" t="s">
        <v>9</v>
      </c>
      <c r="M9" s="44">
        <v>295</v>
      </c>
      <c r="N9" s="33">
        <f t="shared" si="0"/>
        <v>94</v>
      </c>
      <c r="O9" s="33">
        <f t="shared" si="1"/>
        <v>75.5</v>
      </c>
      <c r="P9" s="33">
        <f t="shared" si="14"/>
        <v>84.75</v>
      </c>
      <c r="Q9" s="33">
        <f t="shared" si="2"/>
        <v>97.777777777777771</v>
      </c>
      <c r="R9" s="33">
        <f t="shared" si="3"/>
        <v>100</v>
      </c>
      <c r="S9" s="33">
        <f t="shared" si="4"/>
        <v>99.5</v>
      </c>
      <c r="T9" s="33">
        <f t="shared" si="5"/>
        <v>100</v>
      </c>
      <c r="U9" s="34">
        <f t="shared" si="6"/>
        <v>0</v>
      </c>
      <c r="V9" s="35">
        <f t="shared" si="7"/>
        <v>91.830555555555563</v>
      </c>
      <c r="W9" s="33">
        <v>20</v>
      </c>
      <c r="X9" s="36">
        <v>14</v>
      </c>
      <c r="Y9" s="36">
        <v>60</v>
      </c>
      <c r="Z9" s="37">
        <f t="shared" si="8"/>
        <v>94</v>
      </c>
      <c r="AA9" s="36">
        <v>30</v>
      </c>
      <c r="AB9" s="36">
        <v>65</v>
      </c>
      <c r="AC9" s="45">
        <v>0.7</v>
      </c>
      <c r="AD9" s="37">
        <f t="shared" si="9"/>
        <v>75.5</v>
      </c>
      <c r="AE9" s="36"/>
      <c r="AF9" s="36"/>
      <c r="AG9" s="36"/>
      <c r="AH9" s="37"/>
      <c r="AI9" s="55">
        <v>100</v>
      </c>
      <c r="AJ9" s="55">
        <v>100</v>
      </c>
      <c r="AK9" s="55">
        <v>100</v>
      </c>
      <c r="AL9" s="55">
        <v>100</v>
      </c>
      <c r="AM9" s="55">
        <v>80</v>
      </c>
      <c r="AN9" s="55">
        <v>100</v>
      </c>
      <c r="AO9" s="55">
        <v>100</v>
      </c>
      <c r="AP9" s="55">
        <v>100</v>
      </c>
      <c r="AQ9" s="55">
        <v>100</v>
      </c>
      <c r="AR9" s="38"/>
      <c r="AS9" s="38"/>
      <c r="AT9" s="37">
        <f t="shared" si="10"/>
        <v>97.777777777777771</v>
      </c>
      <c r="AU9" s="39">
        <v>100</v>
      </c>
      <c r="AV9" s="39">
        <v>100</v>
      </c>
      <c r="AW9" s="39">
        <v>100</v>
      </c>
      <c r="AX9" s="39">
        <v>100</v>
      </c>
      <c r="AY9" s="39">
        <v>100</v>
      </c>
      <c r="AZ9" s="39">
        <v>100</v>
      </c>
      <c r="BA9" s="39">
        <v>100</v>
      </c>
      <c r="BB9" s="39">
        <v>100</v>
      </c>
      <c r="BC9" s="39">
        <v>100</v>
      </c>
      <c r="BD9" s="39">
        <v>100</v>
      </c>
      <c r="BE9" s="38"/>
      <c r="BF9" s="38"/>
      <c r="BG9" s="37">
        <f t="shared" si="11"/>
        <v>100</v>
      </c>
      <c r="BH9" s="41">
        <v>100</v>
      </c>
      <c r="BI9" s="41">
        <v>100</v>
      </c>
      <c r="BJ9" s="41">
        <v>100</v>
      </c>
      <c r="BK9" s="41">
        <v>100</v>
      </c>
      <c r="BL9" s="41">
        <v>95</v>
      </c>
      <c r="BM9" s="41">
        <v>100</v>
      </c>
      <c r="BN9" s="41">
        <v>100</v>
      </c>
      <c r="BO9" s="41">
        <v>100</v>
      </c>
      <c r="BP9" s="41">
        <v>100</v>
      </c>
      <c r="BQ9" s="41">
        <v>100</v>
      </c>
      <c r="BR9" s="37">
        <f t="shared" si="12"/>
        <v>99.5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100</v>
      </c>
      <c r="BY9" s="38">
        <v>100</v>
      </c>
      <c r="BZ9" s="38">
        <v>100</v>
      </c>
      <c r="CA9" s="38"/>
      <c r="CB9" s="38"/>
      <c r="CC9" s="37">
        <f t="shared" si="13"/>
        <v>100</v>
      </c>
    </row>
    <row r="10" spans="1:81" ht="15.75" customHeight="1" x14ac:dyDescent="0.2">
      <c r="A10" s="4" t="s">
        <v>9</v>
      </c>
      <c r="B10" s="29" t="s">
        <v>9</v>
      </c>
      <c r="C10" s="30"/>
      <c r="D10" s="43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3">
        <v>1</v>
      </c>
      <c r="L10" s="44" t="s">
        <v>9</v>
      </c>
      <c r="M10" s="44">
        <v>134</v>
      </c>
      <c r="N10" s="33">
        <f t="shared" si="0"/>
        <v>65</v>
      </c>
      <c r="O10" s="33">
        <f t="shared" si="1"/>
        <v>56</v>
      </c>
      <c r="P10" s="33">
        <f t="shared" si="14"/>
        <v>60.5</v>
      </c>
      <c r="Q10" s="33">
        <f t="shared" si="2"/>
        <v>100</v>
      </c>
      <c r="R10" s="33">
        <f t="shared" si="3"/>
        <v>88.888888888888886</v>
      </c>
      <c r="S10" s="33">
        <f t="shared" si="4"/>
        <v>91</v>
      </c>
      <c r="T10" s="33">
        <f t="shared" si="5"/>
        <v>12.5</v>
      </c>
      <c r="U10" s="34">
        <f t="shared" si="6"/>
        <v>0</v>
      </c>
      <c r="V10" s="35">
        <f t="shared" si="7"/>
        <v>73.519444444444446</v>
      </c>
      <c r="W10" s="33">
        <v>20</v>
      </c>
      <c r="X10" s="36">
        <v>15</v>
      </c>
      <c r="Y10" s="36">
        <v>30</v>
      </c>
      <c r="Z10" s="37">
        <f t="shared" si="8"/>
        <v>65</v>
      </c>
      <c r="AA10" s="36">
        <v>26</v>
      </c>
      <c r="AB10" s="36">
        <v>30</v>
      </c>
      <c r="AC10" s="45">
        <v>1</v>
      </c>
      <c r="AD10" s="37">
        <f t="shared" si="9"/>
        <v>56</v>
      </c>
      <c r="AE10" s="36"/>
      <c r="AF10" s="36"/>
      <c r="AG10" s="36"/>
      <c r="AH10" s="37"/>
      <c r="AI10" s="55">
        <v>100</v>
      </c>
      <c r="AJ10" s="55">
        <v>100</v>
      </c>
      <c r="AK10" s="55">
        <v>100</v>
      </c>
      <c r="AL10" s="55">
        <v>100</v>
      </c>
      <c r="AM10" s="55">
        <v>100</v>
      </c>
      <c r="AN10" s="55">
        <v>100</v>
      </c>
      <c r="AO10" s="55">
        <v>100</v>
      </c>
      <c r="AP10" s="56"/>
      <c r="AQ10" s="55">
        <v>100</v>
      </c>
      <c r="AR10" s="38"/>
      <c r="AS10" s="38"/>
      <c r="AT10" s="37">
        <f t="shared" si="10"/>
        <v>100</v>
      </c>
      <c r="AU10" s="39">
        <v>100</v>
      </c>
      <c r="AV10" s="39">
        <v>100</v>
      </c>
      <c r="AW10" s="39">
        <v>100</v>
      </c>
      <c r="AX10" s="39">
        <v>0</v>
      </c>
      <c r="AY10" s="39">
        <v>100</v>
      </c>
      <c r="AZ10" s="39">
        <v>100</v>
      </c>
      <c r="BA10" s="39">
        <v>100</v>
      </c>
      <c r="BB10" s="39"/>
      <c r="BC10" s="39">
        <v>100</v>
      </c>
      <c r="BD10" s="39">
        <v>100</v>
      </c>
      <c r="BE10" s="38"/>
      <c r="BF10" s="38"/>
      <c r="BG10" s="37">
        <f t="shared" si="11"/>
        <v>88.888888888888886</v>
      </c>
      <c r="BH10" s="41">
        <v>100</v>
      </c>
      <c r="BI10" s="41">
        <v>100</v>
      </c>
      <c r="BJ10" s="41">
        <v>100</v>
      </c>
      <c r="BK10" s="41">
        <v>100</v>
      </c>
      <c r="BL10" s="41">
        <v>95</v>
      </c>
      <c r="BM10" s="41">
        <v>60</v>
      </c>
      <c r="BN10" s="41">
        <v>100</v>
      </c>
      <c r="BO10" s="41">
        <v>95</v>
      </c>
      <c r="BP10" s="41">
        <v>65</v>
      </c>
      <c r="BQ10" s="41">
        <v>95</v>
      </c>
      <c r="BR10" s="37">
        <f t="shared" si="12"/>
        <v>91</v>
      </c>
      <c r="BS10" s="42">
        <v>100</v>
      </c>
      <c r="BT10" s="42">
        <v>0</v>
      </c>
      <c r="BU10" s="42">
        <v>0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/>
      <c r="CB10" s="38"/>
      <c r="CC10" s="37">
        <f t="shared" si="13"/>
        <v>12.5</v>
      </c>
    </row>
    <row r="11" spans="1:81" ht="15.75" customHeight="1" x14ac:dyDescent="0.2">
      <c r="A11" s="4" t="s">
        <v>9</v>
      </c>
      <c r="B11" s="29" t="s">
        <v>9</v>
      </c>
      <c r="C11" s="30"/>
      <c r="D11" s="32" t="s">
        <v>9</v>
      </c>
      <c r="E11" s="32" t="s">
        <v>9</v>
      </c>
      <c r="F11" s="32" t="s">
        <v>9</v>
      </c>
      <c r="G11" s="32" t="s">
        <v>9</v>
      </c>
      <c r="H11" s="32" t="s">
        <v>9</v>
      </c>
      <c r="I11" s="32" t="s">
        <v>9</v>
      </c>
      <c r="J11" s="32" t="s">
        <v>9</v>
      </c>
      <c r="K11" s="32">
        <v>2</v>
      </c>
      <c r="L11" s="32" t="s">
        <v>9</v>
      </c>
      <c r="M11" s="32"/>
      <c r="N11" s="33">
        <f t="shared" si="0"/>
        <v>85</v>
      </c>
      <c r="O11" s="33">
        <f t="shared" si="1"/>
        <v>79</v>
      </c>
      <c r="P11" s="33">
        <f t="shared" si="14"/>
        <v>82</v>
      </c>
      <c r="Q11" s="33">
        <f t="shared" si="2"/>
        <v>77.777777777777771</v>
      </c>
      <c r="R11" s="33">
        <f t="shared" si="3"/>
        <v>50</v>
      </c>
      <c r="S11" s="33">
        <f t="shared" si="4"/>
        <v>36.5</v>
      </c>
      <c r="T11" s="33">
        <f t="shared" si="5"/>
        <v>50</v>
      </c>
      <c r="U11" s="34">
        <f t="shared" si="6"/>
        <v>0</v>
      </c>
      <c r="V11" s="35">
        <f t="shared" si="7"/>
        <v>68.855555555555554</v>
      </c>
      <c r="W11" s="33">
        <v>20</v>
      </c>
      <c r="X11" s="36">
        <v>14</v>
      </c>
      <c r="Y11" s="36">
        <v>51</v>
      </c>
      <c r="Z11" s="37">
        <f t="shared" si="8"/>
        <v>85</v>
      </c>
      <c r="AA11" s="36">
        <v>30</v>
      </c>
      <c r="AB11" s="36">
        <v>70</v>
      </c>
      <c r="AC11" s="45">
        <v>0.7</v>
      </c>
      <c r="AD11" s="37">
        <f t="shared" si="9"/>
        <v>79</v>
      </c>
      <c r="AE11" s="36"/>
      <c r="AF11" s="36"/>
      <c r="AG11" s="36"/>
      <c r="AH11" s="37"/>
      <c r="AI11" s="56">
        <v>0</v>
      </c>
      <c r="AJ11" s="56">
        <v>0</v>
      </c>
      <c r="AK11" s="55">
        <v>100</v>
      </c>
      <c r="AL11" s="55">
        <v>100</v>
      </c>
      <c r="AM11" s="55">
        <v>100</v>
      </c>
      <c r="AN11" s="55">
        <v>100</v>
      </c>
      <c r="AO11" s="55">
        <v>100</v>
      </c>
      <c r="AP11" s="55">
        <v>100</v>
      </c>
      <c r="AQ11" s="55">
        <v>100</v>
      </c>
      <c r="AR11" s="38"/>
      <c r="AS11" s="38"/>
      <c r="AT11" s="37">
        <f t="shared" si="10"/>
        <v>77.777777777777771</v>
      </c>
      <c r="AU11" s="39">
        <v>0</v>
      </c>
      <c r="AV11" s="39">
        <v>0</v>
      </c>
      <c r="AW11" s="39">
        <v>100</v>
      </c>
      <c r="AX11" s="39">
        <v>0</v>
      </c>
      <c r="AY11" s="39">
        <v>0</v>
      </c>
      <c r="AZ11" s="39">
        <v>100</v>
      </c>
      <c r="BA11" s="39">
        <v>100</v>
      </c>
      <c r="BB11" s="39">
        <v>100</v>
      </c>
      <c r="BC11" s="39">
        <v>0</v>
      </c>
      <c r="BD11" s="39">
        <v>100</v>
      </c>
      <c r="BE11" s="38"/>
      <c r="BF11" s="38"/>
      <c r="BG11" s="37">
        <f t="shared" si="11"/>
        <v>50</v>
      </c>
      <c r="BH11" s="41">
        <v>0</v>
      </c>
      <c r="BI11" s="41">
        <v>70</v>
      </c>
      <c r="BJ11" s="41">
        <v>100</v>
      </c>
      <c r="BK11" s="41">
        <v>85</v>
      </c>
      <c r="BL11" s="41">
        <v>60</v>
      </c>
      <c r="BM11" s="41">
        <v>40</v>
      </c>
      <c r="BN11" s="41">
        <v>10</v>
      </c>
      <c r="BO11" s="41">
        <v>0</v>
      </c>
      <c r="BP11" s="41">
        <v>0</v>
      </c>
      <c r="BQ11" s="41">
        <v>0</v>
      </c>
      <c r="BR11" s="37">
        <f t="shared" si="12"/>
        <v>36.5</v>
      </c>
      <c r="BS11" s="42">
        <v>100</v>
      </c>
      <c r="BT11" s="42">
        <v>100</v>
      </c>
      <c r="BU11" s="42">
        <v>100</v>
      </c>
      <c r="BV11" s="38">
        <v>0</v>
      </c>
      <c r="BW11" s="38">
        <v>0</v>
      </c>
      <c r="BX11" s="38">
        <v>0</v>
      </c>
      <c r="BY11" s="38">
        <v>100</v>
      </c>
      <c r="BZ11" s="38">
        <v>0</v>
      </c>
      <c r="CA11" s="38"/>
      <c r="CB11" s="38"/>
      <c r="CC11" s="37">
        <f t="shared" si="13"/>
        <v>50</v>
      </c>
    </row>
    <row r="12" spans="1:81" ht="15.75" customHeight="1" x14ac:dyDescent="0.2">
      <c r="A12" s="4" t="s">
        <v>9</v>
      </c>
      <c r="B12" s="29" t="s">
        <v>9</v>
      </c>
      <c r="C12" s="30"/>
      <c r="D12" s="43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3">
        <v>1</v>
      </c>
      <c r="L12" s="44" t="s">
        <v>9</v>
      </c>
      <c r="M12" s="44">
        <v>117</v>
      </c>
      <c r="N12" s="33">
        <f t="shared" si="0"/>
        <v>78</v>
      </c>
      <c r="O12" s="33">
        <f t="shared" si="1"/>
        <v>62</v>
      </c>
      <c r="P12" s="33">
        <f t="shared" si="14"/>
        <v>70</v>
      </c>
      <c r="Q12" s="33">
        <f t="shared" si="2"/>
        <v>93.333333333333329</v>
      </c>
      <c r="R12" s="33">
        <f t="shared" si="3"/>
        <v>90</v>
      </c>
      <c r="S12" s="33">
        <f t="shared" si="4"/>
        <v>86</v>
      </c>
      <c r="T12" s="33">
        <f t="shared" si="5"/>
        <v>75</v>
      </c>
      <c r="U12" s="34">
        <f t="shared" si="6"/>
        <v>0</v>
      </c>
      <c r="V12" s="35">
        <f t="shared" si="7"/>
        <v>79.116666666666674</v>
      </c>
      <c r="W12" s="33">
        <v>20</v>
      </c>
      <c r="X12" s="36">
        <v>20</v>
      </c>
      <c r="Y12" s="36">
        <v>38</v>
      </c>
      <c r="Z12" s="37">
        <f t="shared" si="8"/>
        <v>78</v>
      </c>
      <c r="AA12" s="36">
        <v>22</v>
      </c>
      <c r="AB12" s="36">
        <v>40</v>
      </c>
      <c r="AC12" s="45">
        <v>1</v>
      </c>
      <c r="AD12" s="37">
        <f t="shared" si="9"/>
        <v>62</v>
      </c>
      <c r="AE12" s="36"/>
      <c r="AF12" s="36"/>
      <c r="AG12" s="36"/>
      <c r="AH12" s="37"/>
      <c r="AI12" s="55">
        <v>100</v>
      </c>
      <c r="AJ12" s="55">
        <v>100</v>
      </c>
      <c r="AK12" s="55">
        <v>100</v>
      </c>
      <c r="AL12" s="55">
        <v>50</v>
      </c>
      <c r="AM12" s="55">
        <v>90</v>
      </c>
      <c r="AN12" s="55">
        <v>100</v>
      </c>
      <c r="AO12" s="55">
        <v>100</v>
      </c>
      <c r="AP12" s="55">
        <v>100</v>
      </c>
      <c r="AQ12" s="55">
        <v>100</v>
      </c>
      <c r="AR12" s="38"/>
      <c r="AS12" s="38"/>
      <c r="AT12" s="37">
        <f t="shared" si="10"/>
        <v>93.333333333333329</v>
      </c>
      <c r="AU12" s="39">
        <v>0</v>
      </c>
      <c r="AV12" s="39">
        <v>100</v>
      </c>
      <c r="AW12" s="39">
        <v>100</v>
      </c>
      <c r="AX12" s="39">
        <v>100</v>
      </c>
      <c r="AY12" s="39">
        <v>100</v>
      </c>
      <c r="AZ12" s="39">
        <v>100</v>
      </c>
      <c r="BA12" s="39">
        <v>100</v>
      </c>
      <c r="BB12" s="39">
        <v>100</v>
      </c>
      <c r="BC12" s="39">
        <v>100</v>
      </c>
      <c r="BD12" s="39">
        <v>100</v>
      </c>
      <c r="BE12" s="38"/>
      <c r="BF12" s="38"/>
      <c r="BG12" s="37">
        <f t="shared" si="11"/>
        <v>90</v>
      </c>
      <c r="BH12" s="41">
        <v>100</v>
      </c>
      <c r="BI12" s="41">
        <v>100</v>
      </c>
      <c r="BJ12" s="41">
        <v>100</v>
      </c>
      <c r="BK12" s="41">
        <v>95</v>
      </c>
      <c r="BL12" s="41">
        <v>95</v>
      </c>
      <c r="BM12" s="41">
        <v>100</v>
      </c>
      <c r="BN12" s="41">
        <v>85</v>
      </c>
      <c r="BO12" s="41">
        <v>95</v>
      </c>
      <c r="BP12" s="41">
        <v>0</v>
      </c>
      <c r="BQ12" s="41">
        <v>90</v>
      </c>
      <c r="BR12" s="37">
        <f t="shared" si="12"/>
        <v>86</v>
      </c>
      <c r="BS12" s="42">
        <v>100</v>
      </c>
      <c r="BT12" s="42">
        <v>100</v>
      </c>
      <c r="BU12" s="42">
        <v>0</v>
      </c>
      <c r="BV12" s="38">
        <v>100</v>
      </c>
      <c r="BW12" s="38">
        <v>100</v>
      </c>
      <c r="BX12" s="38">
        <v>100</v>
      </c>
      <c r="BY12" s="38">
        <v>100</v>
      </c>
      <c r="BZ12" s="38">
        <v>0</v>
      </c>
      <c r="CA12" s="38"/>
      <c r="CB12" s="38"/>
      <c r="CC12" s="37">
        <f t="shared" si="13"/>
        <v>75</v>
      </c>
    </row>
    <row r="13" spans="1:81" ht="15.75" customHeight="1" x14ac:dyDescent="0.2">
      <c r="A13" s="4" t="s">
        <v>9</v>
      </c>
      <c r="B13" s="29" t="s">
        <v>9</v>
      </c>
      <c r="C13" s="30"/>
      <c r="D13" s="43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3">
        <v>1</v>
      </c>
      <c r="L13" s="44" t="s">
        <v>9</v>
      </c>
      <c r="M13" s="44">
        <v>129</v>
      </c>
      <c r="N13" s="33">
        <f t="shared" si="0"/>
        <v>100</v>
      </c>
      <c r="O13" s="33">
        <f t="shared" si="1"/>
        <v>95</v>
      </c>
      <c r="P13" s="33">
        <f t="shared" si="14"/>
        <v>97.5</v>
      </c>
      <c r="Q13" s="33">
        <f t="shared" si="2"/>
        <v>100</v>
      </c>
      <c r="R13" s="33">
        <f t="shared" si="3"/>
        <v>100</v>
      </c>
      <c r="S13" s="33">
        <f t="shared" si="4"/>
        <v>100</v>
      </c>
      <c r="T13" s="33">
        <f t="shared" si="5"/>
        <v>100</v>
      </c>
      <c r="U13" s="34">
        <f t="shared" si="6"/>
        <v>0</v>
      </c>
      <c r="V13" s="35">
        <f t="shared" si="7"/>
        <v>98.75</v>
      </c>
      <c r="W13" s="33">
        <v>20</v>
      </c>
      <c r="X13" s="36">
        <v>20</v>
      </c>
      <c r="Y13" s="36">
        <v>60</v>
      </c>
      <c r="Z13" s="37">
        <f t="shared" si="8"/>
        <v>100</v>
      </c>
      <c r="AA13" s="36">
        <v>30</v>
      </c>
      <c r="AB13" s="36">
        <v>65</v>
      </c>
      <c r="AC13" s="45">
        <v>1</v>
      </c>
      <c r="AD13" s="37">
        <f t="shared" si="9"/>
        <v>95</v>
      </c>
      <c r="AE13" s="36"/>
      <c r="AF13" s="36"/>
      <c r="AG13" s="36"/>
      <c r="AH13" s="37"/>
      <c r="AI13" s="55">
        <v>100</v>
      </c>
      <c r="AJ13" s="55">
        <v>100</v>
      </c>
      <c r="AK13" s="55">
        <v>100</v>
      </c>
      <c r="AL13" s="55">
        <v>100</v>
      </c>
      <c r="AM13" s="55">
        <v>100</v>
      </c>
      <c r="AN13" s="55">
        <v>100</v>
      </c>
      <c r="AO13" s="55">
        <v>100</v>
      </c>
      <c r="AP13" s="55">
        <v>100</v>
      </c>
      <c r="AQ13" s="55">
        <v>100</v>
      </c>
      <c r="AR13" s="38"/>
      <c r="AS13" s="38"/>
      <c r="AT13" s="37">
        <f t="shared" si="10"/>
        <v>100</v>
      </c>
      <c r="AU13" s="39">
        <v>100</v>
      </c>
      <c r="AV13" s="39">
        <v>100</v>
      </c>
      <c r="AW13" s="39">
        <v>100</v>
      </c>
      <c r="AX13" s="39">
        <v>100</v>
      </c>
      <c r="AY13" s="39">
        <v>100</v>
      </c>
      <c r="AZ13" s="39">
        <v>100</v>
      </c>
      <c r="BA13" s="39">
        <v>100</v>
      </c>
      <c r="BB13" s="39">
        <v>100</v>
      </c>
      <c r="BC13" s="39">
        <v>100</v>
      </c>
      <c r="BD13" s="39">
        <v>100</v>
      </c>
      <c r="BE13" s="38"/>
      <c r="BF13" s="38"/>
      <c r="BG13" s="37">
        <f t="shared" si="11"/>
        <v>100</v>
      </c>
      <c r="BH13" s="41">
        <v>100</v>
      </c>
      <c r="BI13" s="41">
        <v>100</v>
      </c>
      <c r="BJ13" s="41">
        <v>100</v>
      </c>
      <c r="BK13" s="41">
        <v>100</v>
      </c>
      <c r="BL13" s="41">
        <v>100</v>
      </c>
      <c r="BM13" s="41">
        <v>100</v>
      </c>
      <c r="BN13" s="41">
        <v>100</v>
      </c>
      <c r="BO13" s="41">
        <v>100</v>
      </c>
      <c r="BP13" s="41">
        <v>100</v>
      </c>
      <c r="BQ13" s="41">
        <v>100</v>
      </c>
      <c r="BR13" s="37">
        <f t="shared" si="12"/>
        <v>100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3"/>
        <v>100</v>
      </c>
    </row>
    <row r="14" spans="1:81" ht="15.75" customHeight="1" x14ac:dyDescent="0.2">
      <c r="A14" s="4" t="s">
        <v>9</v>
      </c>
      <c r="B14" s="29" t="s">
        <v>9</v>
      </c>
      <c r="C14" s="30"/>
      <c r="D14" s="43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3">
        <v>2</v>
      </c>
      <c r="L14" s="44" t="s">
        <v>9</v>
      </c>
      <c r="M14" s="44">
        <v>224</v>
      </c>
      <c r="N14" s="33">
        <f t="shared" si="0"/>
        <v>91</v>
      </c>
      <c r="O14" s="33">
        <f t="shared" si="1"/>
        <v>37</v>
      </c>
      <c r="P14" s="33">
        <f t="shared" si="14"/>
        <v>64</v>
      </c>
      <c r="Q14" s="33">
        <f t="shared" si="2"/>
        <v>94.444444444444443</v>
      </c>
      <c r="R14" s="33">
        <f t="shared" si="3"/>
        <v>50</v>
      </c>
      <c r="S14" s="33">
        <f t="shared" si="4"/>
        <v>98.5</v>
      </c>
      <c r="T14" s="33">
        <f t="shared" si="5"/>
        <v>70.875</v>
      </c>
      <c r="U14" s="34">
        <f t="shared" si="6"/>
        <v>0</v>
      </c>
      <c r="V14" s="35">
        <f t="shared" si="7"/>
        <v>76.632638888888891</v>
      </c>
      <c r="W14" s="33">
        <v>20</v>
      </c>
      <c r="X14" s="36">
        <v>14</v>
      </c>
      <c r="Y14" s="36">
        <v>57</v>
      </c>
      <c r="Z14" s="37">
        <f t="shared" si="8"/>
        <v>91</v>
      </c>
      <c r="AA14" s="36">
        <v>23</v>
      </c>
      <c r="AB14" s="36">
        <v>20</v>
      </c>
      <c r="AC14" s="45">
        <v>0.7</v>
      </c>
      <c r="AD14" s="37">
        <f t="shared" si="9"/>
        <v>37</v>
      </c>
      <c r="AE14" s="36"/>
      <c r="AF14" s="36"/>
      <c r="AG14" s="36"/>
      <c r="AH14" s="37"/>
      <c r="AI14" s="55">
        <v>50</v>
      </c>
      <c r="AJ14" s="55">
        <v>100</v>
      </c>
      <c r="AK14" s="55">
        <v>100</v>
      </c>
      <c r="AL14" s="55">
        <v>100</v>
      </c>
      <c r="AM14" s="55">
        <v>100</v>
      </c>
      <c r="AN14" s="55">
        <v>100</v>
      </c>
      <c r="AO14" s="55">
        <v>100</v>
      </c>
      <c r="AP14" s="55">
        <v>100</v>
      </c>
      <c r="AQ14" s="55">
        <v>100</v>
      </c>
      <c r="AR14" s="38"/>
      <c r="AS14" s="38"/>
      <c r="AT14" s="37">
        <f t="shared" si="10"/>
        <v>94.444444444444443</v>
      </c>
      <c r="AU14" s="39">
        <v>0</v>
      </c>
      <c r="AV14" s="39">
        <v>100</v>
      </c>
      <c r="AW14" s="39">
        <v>100</v>
      </c>
      <c r="AX14" s="39">
        <v>0</v>
      </c>
      <c r="AY14" s="39">
        <v>0</v>
      </c>
      <c r="AZ14" s="39">
        <v>100</v>
      </c>
      <c r="BA14" s="39">
        <v>100</v>
      </c>
      <c r="BB14" s="39">
        <v>100</v>
      </c>
      <c r="BC14" s="39">
        <v>0</v>
      </c>
      <c r="BD14" s="39">
        <v>0</v>
      </c>
      <c r="BE14" s="38"/>
      <c r="BF14" s="38"/>
      <c r="BG14" s="37">
        <f t="shared" si="11"/>
        <v>50</v>
      </c>
      <c r="BH14" s="41">
        <v>100</v>
      </c>
      <c r="BI14" s="41">
        <v>95</v>
      </c>
      <c r="BJ14" s="41">
        <v>100</v>
      </c>
      <c r="BK14" s="41">
        <v>100</v>
      </c>
      <c r="BL14" s="41">
        <v>100</v>
      </c>
      <c r="BM14" s="41">
        <v>90</v>
      </c>
      <c r="BN14" s="41">
        <v>100</v>
      </c>
      <c r="BO14" s="41">
        <v>100</v>
      </c>
      <c r="BP14" s="41">
        <v>100</v>
      </c>
      <c r="BQ14" s="41">
        <v>100</v>
      </c>
      <c r="BR14" s="37">
        <f t="shared" si="12"/>
        <v>98.5</v>
      </c>
      <c r="BS14" s="42">
        <v>67</v>
      </c>
      <c r="BT14" s="42">
        <v>100</v>
      </c>
      <c r="BU14" s="42">
        <v>100</v>
      </c>
      <c r="BV14" s="38">
        <v>100</v>
      </c>
      <c r="BW14" s="38">
        <v>0</v>
      </c>
      <c r="BX14" s="38">
        <v>100</v>
      </c>
      <c r="BY14" s="38">
        <v>0</v>
      </c>
      <c r="BZ14" s="38">
        <v>100</v>
      </c>
      <c r="CA14" s="38"/>
      <c r="CB14" s="38"/>
      <c r="CC14" s="37">
        <f t="shared" si="13"/>
        <v>70.875</v>
      </c>
    </row>
    <row r="15" spans="1:81" ht="15.75" customHeight="1" x14ac:dyDescent="0.2">
      <c r="A15" s="4" t="s">
        <v>9</v>
      </c>
      <c r="B15" s="29" t="s">
        <v>9</v>
      </c>
      <c r="C15" s="30"/>
      <c r="D15" s="43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3">
        <v>1</v>
      </c>
      <c r="L15" s="44" t="s">
        <v>9</v>
      </c>
      <c r="M15" s="44">
        <v>312</v>
      </c>
      <c r="N15" s="33">
        <f t="shared" si="0"/>
        <v>56</v>
      </c>
      <c r="O15" s="33">
        <f t="shared" si="1"/>
        <v>27</v>
      </c>
      <c r="P15" s="33">
        <f t="shared" si="14"/>
        <v>59.849999999999994</v>
      </c>
      <c r="Q15" s="33">
        <f t="shared" si="2"/>
        <v>88.888888888888886</v>
      </c>
      <c r="R15" s="33">
        <f t="shared" si="3"/>
        <v>100</v>
      </c>
      <c r="S15" s="33">
        <f t="shared" si="4"/>
        <v>82</v>
      </c>
      <c r="T15" s="33">
        <f t="shared" si="5"/>
        <v>75</v>
      </c>
      <c r="U15" s="34">
        <f t="shared" si="6"/>
        <v>63.699999999999996</v>
      </c>
      <c r="V15" s="35">
        <f t="shared" si="7"/>
        <v>72.852777777777774</v>
      </c>
      <c r="W15" s="33">
        <v>16</v>
      </c>
      <c r="X15" s="36">
        <v>13</v>
      </c>
      <c r="Y15" s="36">
        <v>27</v>
      </c>
      <c r="Z15" s="37">
        <f t="shared" si="8"/>
        <v>56</v>
      </c>
      <c r="AA15" s="36">
        <v>27</v>
      </c>
      <c r="AB15" s="36">
        <v>0</v>
      </c>
      <c r="AC15" s="45">
        <v>0.7</v>
      </c>
      <c r="AD15" s="37">
        <f t="shared" si="9"/>
        <v>27</v>
      </c>
      <c r="AE15" s="36">
        <v>40</v>
      </c>
      <c r="AF15" s="36">
        <v>51</v>
      </c>
      <c r="AG15" s="33" t="s">
        <v>47</v>
      </c>
      <c r="AH15" s="37">
        <f>(AE15+AF15)*0.7</f>
        <v>63.699999999999996</v>
      </c>
      <c r="AI15" s="55">
        <v>100</v>
      </c>
      <c r="AJ15" s="55">
        <v>100</v>
      </c>
      <c r="AK15" s="55">
        <v>100</v>
      </c>
      <c r="AL15" s="55">
        <v>100</v>
      </c>
      <c r="AM15" s="55">
        <v>100</v>
      </c>
      <c r="AN15" s="55">
        <v>100</v>
      </c>
      <c r="AO15" s="55">
        <v>100</v>
      </c>
      <c r="AP15" s="55">
        <v>100</v>
      </c>
      <c r="AQ15" s="55">
        <v>0</v>
      </c>
      <c r="AR15" s="38"/>
      <c r="AS15" s="38"/>
      <c r="AT15" s="37">
        <f t="shared" si="10"/>
        <v>88.888888888888886</v>
      </c>
      <c r="AU15" s="39">
        <v>100</v>
      </c>
      <c r="AV15" s="39">
        <v>100</v>
      </c>
      <c r="AW15" s="39">
        <v>100</v>
      </c>
      <c r="AX15" s="39">
        <v>100</v>
      </c>
      <c r="AY15" s="39">
        <v>100</v>
      </c>
      <c r="AZ15" s="39">
        <v>100</v>
      </c>
      <c r="BA15" s="39">
        <v>100</v>
      </c>
      <c r="BB15" s="39">
        <v>100</v>
      </c>
      <c r="BC15" s="39">
        <v>100</v>
      </c>
      <c r="BD15" s="39">
        <v>100</v>
      </c>
      <c r="BE15" s="38"/>
      <c r="BF15" s="38"/>
      <c r="BG15" s="37">
        <f t="shared" si="11"/>
        <v>100</v>
      </c>
      <c r="BH15" s="41">
        <v>100</v>
      </c>
      <c r="BI15" s="41">
        <v>100</v>
      </c>
      <c r="BJ15" s="41">
        <v>100</v>
      </c>
      <c r="BK15" s="41">
        <v>100</v>
      </c>
      <c r="BL15" s="41">
        <v>100</v>
      </c>
      <c r="BM15" s="41">
        <v>70</v>
      </c>
      <c r="BN15" s="41">
        <v>55</v>
      </c>
      <c r="BO15" s="41">
        <v>100</v>
      </c>
      <c r="BP15" s="41">
        <v>0</v>
      </c>
      <c r="BQ15" s="41">
        <v>95</v>
      </c>
      <c r="BR15" s="37">
        <f t="shared" si="12"/>
        <v>82</v>
      </c>
      <c r="BS15" s="42">
        <v>100</v>
      </c>
      <c r="BT15" s="42">
        <v>100</v>
      </c>
      <c r="BU15" s="42">
        <v>0</v>
      </c>
      <c r="BV15" s="38">
        <v>100</v>
      </c>
      <c r="BW15" s="38">
        <v>0</v>
      </c>
      <c r="BX15" s="38">
        <v>100</v>
      </c>
      <c r="BY15" s="38">
        <v>100</v>
      </c>
      <c r="BZ15" s="38">
        <v>100</v>
      </c>
      <c r="CA15" s="38"/>
      <c r="CB15" s="38"/>
      <c r="CC15" s="37">
        <f t="shared" si="13"/>
        <v>75</v>
      </c>
    </row>
    <row r="16" spans="1:81" ht="15.75" customHeight="1" x14ac:dyDescent="0.2">
      <c r="A16" s="4" t="s">
        <v>9</v>
      </c>
      <c r="B16" s="29" t="s">
        <v>9</v>
      </c>
      <c r="C16" s="30"/>
      <c r="D16" s="43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3">
        <v>1</v>
      </c>
      <c r="L16" s="44" t="s">
        <v>9</v>
      </c>
      <c r="M16" s="44">
        <v>131</v>
      </c>
      <c r="N16" s="33">
        <f t="shared" si="0"/>
        <v>98</v>
      </c>
      <c r="O16" s="33">
        <f t="shared" si="1"/>
        <v>24.1</v>
      </c>
      <c r="P16" s="33">
        <f>AVERAGE(N16,O16,U16)</f>
        <v>67.7</v>
      </c>
      <c r="Q16" s="33">
        <f t="shared" si="2"/>
        <v>88.888888888888886</v>
      </c>
      <c r="R16" s="33">
        <f t="shared" si="3"/>
        <v>100</v>
      </c>
      <c r="S16" s="33">
        <f t="shared" si="4"/>
        <v>99</v>
      </c>
      <c r="T16" s="33">
        <f t="shared" si="5"/>
        <v>100</v>
      </c>
      <c r="U16" s="34">
        <f t="shared" si="6"/>
        <v>81</v>
      </c>
      <c r="V16" s="35">
        <f t="shared" si="7"/>
        <v>81.427777777777777</v>
      </c>
      <c r="W16" s="33">
        <v>20</v>
      </c>
      <c r="X16" s="36">
        <v>18</v>
      </c>
      <c r="Y16" s="36">
        <v>60</v>
      </c>
      <c r="Z16" s="37">
        <f t="shared" si="8"/>
        <v>98</v>
      </c>
      <c r="AA16" s="36">
        <v>15</v>
      </c>
      <c r="AB16" s="36">
        <v>13</v>
      </c>
      <c r="AC16" s="45">
        <v>0.7</v>
      </c>
      <c r="AD16" s="37">
        <f t="shared" si="9"/>
        <v>24.1</v>
      </c>
      <c r="AE16" s="36">
        <v>40</v>
      </c>
      <c r="AF16" s="36">
        <v>41</v>
      </c>
      <c r="AG16" s="36">
        <v>1</v>
      </c>
      <c r="AH16" s="37">
        <f>(AE16+AF16)*AG16</f>
        <v>81</v>
      </c>
      <c r="AI16" s="55">
        <v>100</v>
      </c>
      <c r="AJ16" s="55">
        <v>100</v>
      </c>
      <c r="AK16" s="55">
        <v>100</v>
      </c>
      <c r="AL16" s="55">
        <v>100</v>
      </c>
      <c r="AM16" s="55">
        <v>100</v>
      </c>
      <c r="AN16" s="55">
        <v>100</v>
      </c>
      <c r="AO16" s="55">
        <v>100</v>
      </c>
      <c r="AP16" s="55">
        <v>100</v>
      </c>
      <c r="AQ16" s="55">
        <v>0</v>
      </c>
      <c r="AR16" s="38"/>
      <c r="AS16" s="38"/>
      <c r="AT16" s="37">
        <f t="shared" si="10"/>
        <v>88.888888888888886</v>
      </c>
      <c r="AU16" s="39">
        <v>100</v>
      </c>
      <c r="AV16" s="39">
        <v>100</v>
      </c>
      <c r="AW16" s="39">
        <v>100</v>
      </c>
      <c r="AX16" s="39">
        <v>100</v>
      </c>
      <c r="AY16" s="39">
        <v>100</v>
      </c>
      <c r="AZ16" s="39">
        <v>100</v>
      </c>
      <c r="BA16" s="39">
        <v>100</v>
      </c>
      <c r="BB16" s="39">
        <v>100</v>
      </c>
      <c r="BC16" s="39">
        <v>100</v>
      </c>
      <c r="BD16" s="39">
        <v>100</v>
      </c>
      <c r="BE16" s="38"/>
      <c r="BF16" s="38"/>
      <c r="BG16" s="37">
        <f t="shared" si="11"/>
        <v>100</v>
      </c>
      <c r="BH16" s="41">
        <v>100</v>
      </c>
      <c r="BI16" s="41">
        <v>100</v>
      </c>
      <c r="BJ16" s="41">
        <v>100</v>
      </c>
      <c r="BK16" s="41">
        <v>100</v>
      </c>
      <c r="BL16" s="41">
        <v>95</v>
      </c>
      <c r="BM16" s="41">
        <v>100</v>
      </c>
      <c r="BN16" s="41">
        <v>100</v>
      </c>
      <c r="BO16" s="41">
        <v>100</v>
      </c>
      <c r="BP16" s="41">
        <v>100</v>
      </c>
      <c r="BQ16" s="41">
        <v>95</v>
      </c>
      <c r="BR16" s="37">
        <f t="shared" si="12"/>
        <v>99</v>
      </c>
      <c r="BS16" s="42">
        <v>100</v>
      </c>
      <c r="BT16" s="42">
        <v>100</v>
      </c>
      <c r="BU16" s="42">
        <v>100</v>
      </c>
      <c r="BV16" s="38">
        <v>100</v>
      </c>
      <c r="BW16" s="38">
        <v>100</v>
      </c>
      <c r="BX16" s="38">
        <v>100</v>
      </c>
      <c r="BY16" s="38">
        <v>100</v>
      </c>
      <c r="BZ16" s="38">
        <v>100</v>
      </c>
      <c r="CA16" s="38"/>
      <c r="CB16" s="38"/>
      <c r="CC16" s="37">
        <f t="shared" si="13"/>
        <v>100</v>
      </c>
    </row>
    <row r="17" spans="1:81" ht="15.75" customHeight="1" x14ac:dyDescent="0.2">
      <c r="A17" s="4" t="s">
        <v>9</v>
      </c>
      <c r="B17" s="29" t="s">
        <v>9</v>
      </c>
      <c r="C17" s="30"/>
      <c r="D17" s="43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3">
        <v>1</v>
      </c>
      <c r="L17" s="44" t="s">
        <v>9</v>
      </c>
      <c r="M17" s="44">
        <v>236</v>
      </c>
      <c r="N17" s="33">
        <f t="shared" si="0"/>
        <v>35</v>
      </c>
      <c r="O17" s="33">
        <f t="shared" si="1"/>
        <v>0</v>
      </c>
      <c r="P17" s="33">
        <f>IF(AH17="",0.5*N17+0.5*O17,(SUM(N17,O17,AH17)-MIN(N17,O17))/2)</f>
        <v>17.5</v>
      </c>
      <c r="Q17" s="33">
        <f t="shared" si="2"/>
        <v>72.222222222222229</v>
      </c>
      <c r="R17" s="33">
        <f t="shared" si="3"/>
        <v>80</v>
      </c>
      <c r="S17" s="33">
        <f t="shared" si="4"/>
        <v>57</v>
      </c>
      <c r="T17" s="33">
        <f t="shared" si="5"/>
        <v>75</v>
      </c>
      <c r="U17" s="34">
        <f t="shared" si="6"/>
        <v>0</v>
      </c>
      <c r="V17" s="35">
        <f t="shared" si="7"/>
        <v>17.5</v>
      </c>
      <c r="W17" s="33">
        <v>18</v>
      </c>
      <c r="X17" s="36">
        <v>17</v>
      </c>
      <c r="Y17" s="36">
        <v>0</v>
      </c>
      <c r="Z17" s="37">
        <f t="shared" si="8"/>
        <v>35</v>
      </c>
      <c r="AA17" s="36">
        <v>0</v>
      </c>
      <c r="AB17" s="36">
        <v>0</v>
      </c>
      <c r="AC17" s="45">
        <v>0</v>
      </c>
      <c r="AD17" s="37">
        <f t="shared" si="9"/>
        <v>0</v>
      </c>
      <c r="AE17" s="36"/>
      <c r="AF17" s="36"/>
      <c r="AG17" s="36"/>
      <c r="AH17" s="37"/>
      <c r="AI17" s="55">
        <v>50</v>
      </c>
      <c r="AJ17" s="55">
        <v>100</v>
      </c>
      <c r="AK17" s="55">
        <v>0</v>
      </c>
      <c r="AL17" s="55">
        <v>100</v>
      </c>
      <c r="AM17" s="55">
        <v>100</v>
      </c>
      <c r="AN17" s="55">
        <v>100</v>
      </c>
      <c r="AO17" s="55">
        <v>100</v>
      </c>
      <c r="AP17" s="55">
        <v>100</v>
      </c>
      <c r="AQ17" s="56">
        <v>0</v>
      </c>
      <c r="AR17" s="38"/>
      <c r="AS17" s="38"/>
      <c r="AT17" s="37">
        <f t="shared" si="10"/>
        <v>72.222222222222229</v>
      </c>
      <c r="AU17" s="39">
        <v>100</v>
      </c>
      <c r="AV17" s="39">
        <v>100</v>
      </c>
      <c r="AW17" s="39">
        <v>100</v>
      </c>
      <c r="AX17" s="39">
        <v>100</v>
      </c>
      <c r="AY17" s="39">
        <v>100</v>
      </c>
      <c r="AZ17" s="39">
        <v>0</v>
      </c>
      <c r="BA17" s="39">
        <v>100</v>
      </c>
      <c r="BB17" s="39">
        <v>100</v>
      </c>
      <c r="BC17" s="39">
        <v>100</v>
      </c>
      <c r="BD17" s="39">
        <v>0</v>
      </c>
      <c r="BE17" s="38"/>
      <c r="BF17" s="38"/>
      <c r="BG17" s="37">
        <f t="shared" si="11"/>
        <v>80</v>
      </c>
      <c r="BH17" s="41">
        <v>100</v>
      </c>
      <c r="BI17" s="41">
        <v>100</v>
      </c>
      <c r="BJ17" s="41">
        <v>100</v>
      </c>
      <c r="BK17" s="41">
        <v>95</v>
      </c>
      <c r="BL17" s="41">
        <v>0</v>
      </c>
      <c r="BM17" s="41">
        <v>90</v>
      </c>
      <c r="BN17" s="41">
        <v>85</v>
      </c>
      <c r="BO17" s="41">
        <v>0</v>
      </c>
      <c r="BP17" s="41">
        <v>0</v>
      </c>
      <c r="BQ17" s="41">
        <v>0</v>
      </c>
      <c r="BR17" s="37">
        <f t="shared" si="12"/>
        <v>57</v>
      </c>
      <c r="BS17" s="42">
        <v>100</v>
      </c>
      <c r="BT17" s="42">
        <v>100</v>
      </c>
      <c r="BU17" s="42">
        <v>100</v>
      </c>
      <c r="BV17" s="38">
        <v>100</v>
      </c>
      <c r="BW17" s="38">
        <v>100</v>
      </c>
      <c r="BX17" s="38">
        <v>100</v>
      </c>
      <c r="BY17" s="38">
        <v>0</v>
      </c>
      <c r="BZ17" s="38">
        <v>0</v>
      </c>
      <c r="CA17" s="38"/>
      <c r="CB17" s="38"/>
      <c r="CC17" s="37">
        <f t="shared" si="13"/>
        <v>75</v>
      </c>
    </row>
    <row r="18" spans="1:81" ht="15.75" customHeight="1" x14ac:dyDescent="0.2">
      <c r="A18" s="4" t="s">
        <v>9</v>
      </c>
      <c r="B18" s="29" t="s">
        <v>9</v>
      </c>
      <c r="C18" s="30"/>
      <c r="D18" s="43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3">
        <v>1</v>
      </c>
      <c r="L18" s="44" t="s">
        <v>9</v>
      </c>
      <c r="M18" s="44">
        <v>160</v>
      </c>
      <c r="N18" s="33">
        <f t="shared" si="0"/>
        <v>97</v>
      </c>
      <c r="O18" s="33">
        <f t="shared" si="1"/>
        <v>10</v>
      </c>
      <c r="P18" s="33">
        <f>AVERAGE(N18,O18,U18)</f>
        <v>69</v>
      </c>
      <c r="Q18" s="33">
        <f t="shared" si="2"/>
        <v>92.555555555555557</v>
      </c>
      <c r="R18" s="33">
        <f t="shared" si="3"/>
        <v>100</v>
      </c>
      <c r="S18" s="33">
        <f t="shared" si="4"/>
        <v>100</v>
      </c>
      <c r="T18" s="33">
        <f t="shared" si="5"/>
        <v>87.5</v>
      </c>
      <c r="U18" s="34">
        <f t="shared" si="6"/>
        <v>100</v>
      </c>
      <c r="V18" s="35">
        <f t="shared" si="7"/>
        <v>82.38611111111112</v>
      </c>
      <c r="W18" s="33">
        <v>20</v>
      </c>
      <c r="X18" s="36">
        <v>17</v>
      </c>
      <c r="Y18" s="36">
        <v>60</v>
      </c>
      <c r="Z18" s="37">
        <f t="shared" si="8"/>
        <v>97</v>
      </c>
      <c r="AA18" s="36">
        <v>6</v>
      </c>
      <c r="AB18" s="36">
        <v>4</v>
      </c>
      <c r="AC18" s="45">
        <v>1</v>
      </c>
      <c r="AD18" s="37">
        <f t="shared" si="9"/>
        <v>10</v>
      </c>
      <c r="AE18" s="36">
        <v>40</v>
      </c>
      <c r="AF18" s="36">
        <v>60</v>
      </c>
      <c r="AG18" s="36">
        <v>1</v>
      </c>
      <c r="AH18" s="37">
        <f>(AE18+AF18)*AG18</f>
        <v>100</v>
      </c>
      <c r="AI18" s="55">
        <v>50</v>
      </c>
      <c r="AJ18" s="55">
        <v>100</v>
      </c>
      <c r="AK18" s="55">
        <v>100</v>
      </c>
      <c r="AL18" s="55">
        <v>100</v>
      </c>
      <c r="AM18" s="55">
        <v>100</v>
      </c>
      <c r="AN18" s="55">
        <v>83</v>
      </c>
      <c r="AO18" s="55">
        <v>100</v>
      </c>
      <c r="AP18" s="55">
        <v>100</v>
      </c>
      <c r="AQ18" s="55">
        <v>100</v>
      </c>
      <c r="AR18" s="38"/>
      <c r="AS18" s="38"/>
      <c r="AT18" s="37">
        <f t="shared" si="10"/>
        <v>92.555555555555557</v>
      </c>
      <c r="AU18" s="39">
        <v>100</v>
      </c>
      <c r="AV18" s="39">
        <v>100</v>
      </c>
      <c r="AW18" s="39">
        <v>100</v>
      </c>
      <c r="AX18" s="39">
        <v>100</v>
      </c>
      <c r="AY18" s="39">
        <v>100</v>
      </c>
      <c r="AZ18" s="39">
        <v>100</v>
      </c>
      <c r="BA18" s="39">
        <v>100</v>
      </c>
      <c r="BB18" s="39">
        <v>100</v>
      </c>
      <c r="BC18" s="39">
        <v>100</v>
      </c>
      <c r="BD18" s="39">
        <v>100</v>
      </c>
      <c r="BE18" s="38"/>
      <c r="BF18" s="38"/>
      <c r="BG18" s="37">
        <f t="shared" si="11"/>
        <v>100</v>
      </c>
      <c r="BH18" s="41">
        <v>100</v>
      </c>
      <c r="BI18" s="41">
        <v>100</v>
      </c>
      <c r="BJ18" s="41">
        <v>100</v>
      </c>
      <c r="BK18" s="41">
        <v>100</v>
      </c>
      <c r="BL18" s="41">
        <v>100</v>
      </c>
      <c r="BM18" s="41">
        <v>100</v>
      </c>
      <c r="BN18" s="41">
        <v>100</v>
      </c>
      <c r="BO18" s="41">
        <v>100</v>
      </c>
      <c r="BP18" s="41">
        <v>100</v>
      </c>
      <c r="BQ18" s="41">
        <v>100</v>
      </c>
      <c r="BR18" s="37">
        <f t="shared" si="12"/>
        <v>100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0</v>
      </c>
      <c r="BZ18" s="38">
        <v>100</v>
      </c>
      <c r="CA18" s="38"/>
      <c r="CB18" s="38"/>
      <c r="CC18" s="37">
        <f t="shared" si="13"/>
        <v>87.5</v>
      </c>
    </row>
    <row r="19" spans="1:81" ht="15.75" customHeight="1" x14ac:dyDescent="0.2">
      <c r="A19" s="4" t="s">
        <v>9</v>
      </c>
      <c r="B19" s="29" t="s">
        <v>9</v>
      </c>
      <c r="C19" s="30"/>
      <c r="D19" s="43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3">
        <v>1</v>
      </c>
      <c r="L19" s="44" t="s">
        <v>9</v>
      </c>
      <c r="M19" s="44">
        <v>148</v>
      </c>
      <c r="N19" s="33">
        <f t="shared" si="0"/>
        <v>69</v>
      </c>
      <c r="O19" s="33">
        <f t="shared" si="1"/>
        <v>0</v>
      </c>
      <c r="P19" s="33">
        <f>AVERAGE(N19,O19,U19)</f>
        <v>53</v>
      </c>
      <c r="Q19" s="33">
        <f t="shared" si="2"/>
        <v>98.888888888888886</v>
      </c>
      <c r="R19" s="33">
        <f t="shared" si="3"/>
        <v>100</v>
      </c>
      <c r="S19" s="33">
        <f t="shared" si="4"/>
        <v>99.5</v>
      </c>
      <c r="T19" s="33">
        <f t="shared" si="5"/>
        <v>87.5</v>
      </c>
      <c r="U19" s="34">
        <f t="shared" si="6"/>
        <v>90</v>
      </c>
      <c r="V19" s="35">
        <f t="shared" si="7"/>
        <v>53</v>
      </c>
      <c r="W19" s="33">
        <v>20</v>
      </c>
      <c r="X19" s="36">
        <v>19</v>
      </c>
      <c r="Y19" s="36">
        <v>30</v>
      </c>
      <c r="Z19" s="37">
        <f t="shared" si="8"/>
        <v>69</v>
      </c>
      <c r="AA19" s="36">
        <v>0</v>
      </c>
      <c r="AB19" s="36">
        <v>0</v>
      </c>
      <c r="AC19" s="45">
        <v>0</v>
      </c>
      <c r="AD19" s="37">
        <f t="shared" si="9"/>
        <v>0</v>
      </c>
      <c r="AE19" s="36">
        <v>40</v>
      </c>
      <c r="AF19" s="36">
        <v>50</v>
      </c>
      <c r="AG19" s="36">
        <v>1</v>
      </c>
      <c r="AH19" s="37">
        <f>(AE19+AF19)*AG19</f>
        <v>90</v>
      </c>
      <c r="AI19" s="55">
        <v>100</v>
      </c>
      <c r="AJ19" s="55">
        <v>100</v>
      </c>
      <c r="AK19" s="55">
        <v>100</v>
      </c>
      <c r="AL19" s="55">
        <v>100</v>
      </c>
      <c r="AM19" s="55">
        <v>90</v>
      </c>
      <c r="AN19" s="55">
        <v>100</v>
      </c>
      <c r="AO19" s="55">
        <v>100</v>
      </c>
      <c r="AP19" s="55">
        <v>100</v>
      </c>
      <c r="AQ19" s="55">
        <v>100</v>
      </c>
      <c r="AR19" s="38"/>
      <c r="AS19" s="38"/>
      <c r="AT19" s="37">
        <f t="shared" si="10"/>
        <v>98.888888888888886</v>
      </c>
      <c r="AU19" s="39">
        <v>100</v>
      </c>
      <c r="AV19" s="39">
        <v>100</v>
      </c>
      <c r="AW19" s="39">
        <v>100</v>
      </c>
      <c r="AX19" s="39">
        <v>100</v>
      </c>
      <c r="AY19" s="39">
        <v>100</v>
      </c>
      <c r="AZ19" s="39">
        <v>100</v>
      </c>
      <c r="BA19" s="39">
        <v>100</v>
      </c>
      <c r="BB19" s="39">
        <v>100</v>
      </c>
      <c r="BC19" s="39">
        <v>100</v>
      </c>
      <c r="BD19" s="39">
        <v>100</v>
      </c>
      <c r="BE19" s="38"/>
      <c r="BF19" s="38"/>
      <c r="BG19" s="37">
        <f t="shared" si="11"/>
        <v>100</v>
      </c>
      <c r="BH19" s="41">
        <v>100</v>
      </c>
      <c r="BI19" s="41">
        <v>100</v>
      </c>
      <c r="BJ19" s="41">
        <v>100</v>
      </c>
      <c r="BK19" s="41">
        <v>100</v>
      </c>
      <c r="BL19" s="41">
        <v>100</v>
      </c>
      <c r="BM19" s="41">
        <v>100</v>
      </c>
      <c r="BN19" s="41">
        <v>100</v>
      </c>
      <c r="BO19" s="41">
        <v>100</v>
      </c>
      <c r="BP19" s="41">
        <v>100</v>
      </c>
      <c r="BQ19" s="41">
        <v>95</v>
      </c>
      <c r="BR19" s="37">
        <f t="shared" si="12"/>
        <v>99.5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0</v>
      </c>
      <c r="CA19" s="38"/>
      <c r="CB19" s="38"/>
      <c r="CC19" s="37">
        <f t="shared" si="13"/>
        <v>87.5</v>
      </c>
    </row>
    <row r="20" spans="1:81" ht="15.75" customHeight="1" x14ac:dyDescent="0.2">
      <c r="A20" s="4" t="s">
        <v>9</v>
      </c>
      <c r="B20" s="29" t="s">
        <v>9</v>
      </c>
      <c r="C20" s="30"/>
      <c r="D20" s="43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3">
        <v>1</v>
      </c>
      <c r="L20" s="44" t="s">
        <v>9</v>
      </c>
      <c r="M20" s="44">
        <v>450</v>
      </c>
      <c r="N20" s="33">
        <f t="shared" si="0"/>
        <v>88</v>
      </c>
      <c r="O20" s="33">
        <f t="shared" si="1"/>
        <v>95</v>
      </c>
      <c r="P20" s="33">
        <f>IF(AH20="",0.5*N20+0.5*O20,(SUM(N20,O20,AH20)-MIN(N20,O20))/2)</f>
        <v>91.5</v>
      </c>
      <c r="Q20" s="33">
        <f t="shared" si="2"/>
        <v>100</v>
      </c>
      <c r="R20" s="33">
        <f t="shared" si="3"/>
        <v>100</v>
      </c>
      <c r="S20" s="33">
        <f t="shared" si="4"/>
        <v>99.5</v>
      </c>
      <c r="T20" s="33">
        <f t="shared" si="5"/>
        <v>100</v>
      </c>
      <c r="U20" s="34">
        <f t="shared" si="6"/>
        <v>0</v>
      </c>
      <c r="V20" s="35">
        <f t="shared" si="7"/>
        <v>95.65</v>
      </c>
      <c r="W20" s="33">
        <v>20</v>
      </c>
      <c r="X20" s="36">
        <v>17</v>
      </c>
      <c r="Y20" s="36">
        <v>51</v>
      </c>
      <c r="Z20" s="37">
        <f t="shared" si="8"/>
        <v>88</v>
      </c>
      <c r="AA20" s="36">
        <v>30</v>
      </c>
      <c r="AB20" s="36">
        <v>65</v>
      </c>
      <c r="AC20" s="45">
        <v>1</v>
      </c>
      <c r="AD20" s="37">
        <f t="shared" si="9"/>
        <v>95</v>
      </c>
      <c r="AE20" s="36"/>
      <c r="AF20" s="36"/>
      <c r="AG20" s="36"/>
      <c r="AH20" s="37"/>
      <c r="AI20" s="55">
        <v>100</v>
      </c>
      <c r="AJ20" s="55">
        <v>100</v>
      </c>
      <c r="AK20" s="55">
        <v>100</v>
      </c>
      <c r="AL20" s="55">
        <v>100</v>
      </c>
      <c r="AM20" s="55">
        <v>100</v>
      </c>
      <c r="AN20" s="55">
        <v>100</v>
      </c>
      <c r="AO20" s="55">
        <v>100</v>
      </c>
      <c r="AP20" s="55">
        <v>100</v>
      </c>
      <c r="AQ20" s="55">
        <v>100</v>
      </c>
      <c r="AR20" s="38"/>
      <c r="AS20" s="38"/>
      <c r="AT20" s="37">
        <f t="shared" si="10"/>
        <v>100</v>
      </c>
      <c r="AU20" s="39">
        <v>100</v>
      </c>
      <c r="AV20" s="39">
        <v>100</v>
      </c>
      <c r="AW20" s="39">
        <v>100</v>
      </c>
      <c r="AX20" s="39">
        <v>100</v>
      </c>
      <c r="AY20" s="39">
        <v>100</v>
      </c>
      <c r="AZ20" s="39">
        <v>100</v>
      </c>
      <c r="BA20" s="39">
        <v>100</v>
      </c>
      <c r="BB20" s="39">
        <v>100</v>
      </c>
      <c r="BC20" s="39">
        <v>100</v>
      </c>
      <c r="BD20" s="39">
        <v>100</v>
      </c>
      <c r="BE20" s="38"/>
      <c r="BF20" s="38"/>
      <c r="BG20" s="37">
        <f t="shared" si="11"/>
        <v>100</v>
      </c>
      <c r="BH20" s="41">
        <v>100</v>
      </c>
      <c r="BI20" s="41">
        <v>100</v>
      </c>
      <c r="BJ20" s="41">
        <v>100</v>
      </c>
      <c r="BK20" s="41">
        <v>100</v>
      </c>
      <c r="BL20" s="41">
        <v>95</v>
      </c>
      <c r="BM20" s="41">
        <v>100</v>
      </c>
      <c r="BN20" s="41">
        <v>100</v>
      </c>
      <c r="BO20" s="41">
        <v>100</v>
      </c>
      <c r="BP20" s="41">
        <v>100</v>
      </c>
      <c r="BQ20" s="41">
        <v>100</v>
      </c>
      <c r="BR20" s="37">
        <f t="shared" si="12"/>
        <v>99.5</v>
      </c>
      <c r="BS20" s="42">
        <v>100</v>
      </c>
      <c r="BT20" s="42">
        <v>100</v>
      </c>
      <c r="BU20" s="42">
        <v>100</v>
      </c>
      <c r="BV20" s="38">
        <v>100</v>
      </c>
      <c r="BW20" s="38">
        <v>100</v>
      </c>
      <c r="BX20" s="38">
        <v>100</v>
      </c>
      <c r="BY20" s="38">
        <v>100</v>
      </c>
      <c r="BZ20" s="38">
        <v>100</v>
      </c>
      <c r="CA20" s="38"/>
      <c r="CB20" s="38"/>
      <c r="CC20" s="37">
        <f t="shared" si="13"/>
        <v>100</v>
      </c>
    </row>
    <row r="21" spans="1:81" ht="15.75" customHeight="1" x14ac:dyDescent="0.2">
      <c r="A21" s="4" t="s">
        <v>9</v>
      </c>
      <c r="B21" s="29" t="s">
        <v>9</v>
      </c>
      <c r="C21" s="30"/>
      <c r="D21" s="43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3">
        <v>2</v>
      </c>
      <c r="L21" s="44" t="s">
        <v>9</v>
      </c>
      <c r="M21" s="44"/>
      <c r="N21" s="33">
        <f t="shared" si="0"/>
        <v>72</v>
      </c>
      <c r="O21" s="33">
        <f t="shared" si="1"/>
        <v>0</v>
      </c>
      <c r="P21" s="33">
        <f>AVERAGE(N21,O21,U21)</f>
        <v>24</v>
      </c>
      <c r="Q21" s="33">
        <f t="shared" si="2"/>
        <v>87.777777777777771</v>
      </c>
      <c r="R21" s="33">
        <f t="shared" si="3"/>
        <v>50</v>
      </c>
      <c r="S21" s="33">
        <f t="shared" si="4"/>
        <v>51.5</v>
      </c>
      <c r="T21" s="33">
        <f t="shared" si="5"/>
        <v>37.5</v>
      </c>
      <c r="U21" s="34">
        <f t="shared" si="6"/>
        <v>0</v>
      </c>
      <c r="V21" s="35">
        <f t="shared" si="7"/>
        <v>24</v>
      </c>
      <c r="W21" s="33">
        <v>18</v>
      </c>
      <c r="X21" s="36">
        <v>18</v>
      </c>
      <c r="Y21" s="36">
        <v>36</v>
      </c>
      <c r="Z21" s="37">
        <f t="shared" si="8"/>
        <v>72</v>
      </c>
      <c r="AA21" s="36">
        <v>0</v>
      </c>
      <c r="AB21" s="36">
        <v>0</v>
      </c>
      <c r="AC21" s="45">
        <v>0</v>
      </c>
      <c r="AD21" s="37">
        <f t="shared" si="9"/>
        <v>0</v>
      </c>
      <c r="AE21" s="36">
        <v>14</v>
      </c>
      <c r="AF21" s="36">
        <v>0</v>
      </c>
      <c r="AG21" s="36">
        <v>0</v>
      </c>
      <c r="AH21" s="37">
        <f>(AE21+AF21)*AG21</f>
        <v>0</v>
      </c>
      <c r="AI21" s="55">
        <v>50</v>
      </c>
      <c r="AJ21" s="55">
        <v>100</v>
      </c>
      <c r="AK21" s="55">
        <v>100</v>
      </c>
      <c r="AL21" s="55">
        <v>50</v>
      </c>
      <c r="AM21" s="55">
        <v>90</v>
      </c>
      <c r="AN21" s="55">
        <v>100</v>
      </c>
      <c r="AO21" s="55">
        <v>100</v>
      </c>
      <c r="AP21" s="55">
        <v>100</v>
      </c>
      <c r="AQ21" s="55">
        <v>100</v>
      </c>
      <c r="AR21" s="38"/>
      <c r="AS21" s="38"/>
      <c r="AT21" s="37">
        <f t="shared" si="10"/>
        <v>87.777777777777771</v>
      </c>
      <c r="AU21" s="39">
        <v>100</v>
      </c>
      <c r="AV21" s="39">
        <v>100</v>
      </c>
      <c r="AW21" s="39">
        <v>100</v>
      </c>
      <c r="AX21" s="39">
        <v>0</v>
      </c>
      <c r="AY21" s="39">
        <v>100</v>
      </c>
      <c r="AZ21" s="39">
        <v>0</v>
      </c>
      <c r="BA21" s="39">
        <v>0</v>
      </c>
      <c r="BB21" s="39">
        <v>100</v>
      </c>
      <c r="BC21" s="39">
        <v>0</v>
      </c>
      <c r="BD21" s="39">
        <v>0</v>
      </c>
      <c r="BE21" s="38"/>
      <c r="BF21" s="38"/>
      <c r="BG21" s="37">
        <f t="shared" si="11"/>
        <v>50</v>
      </c>
      <c r="BH21" s="41">
        <v>100</v>
      </c>
      <c r="BI21" s="41">
        <v>100</v>
      </c>
      <c r="BJ21" s="41">
        <v>100</v>
      </c>
      <c r="BK21" s="41">
        <v>95</v>
      </c>
      <c r="BL21" s="41">
        <v>35</v>
      </c>
      <c r="BM21" s="41">
        <v>0</v>
      </c>
      <c r="BN21" s="41">
        <v>0</v>
      </c>
      <c r="BO21" s="41">
        <v>85</v>
      </c>
      <c r="BP21" s="41">
        <v>0</v>
      </c>
      <c r="BQ21" s="41">
        <v>0</v>
      </c>
      <c r="BR21" s="37">
        <f t="shared" si="12"/>
        <v>51.5</v>
      </c>
      <c r="BS21" s="42">
        <v>100</v>
      </c>
      <c r="BT21" s="42">
        <v>100</v>
      </c>
      <c r="BU21" s="42">
        <v>0</v>
      </c>
      <c r="BV21" s="38">
        <v>0</v>
      </c>
      <c r="BW21" s="38">
        <v>0</v>
      </c>
      <c r="BX21" s="38">
        <v>0</v>
      </c>
      <c r="BY21" s="38">
        <v>100</v>
      </c>
      <c r="BZ21" s="38">
        <v>0</v>
      </c>
      <c r="CA21" s="38"/>
      <c r="CB21" s="38"/>
      <c r="CC21" s="37">
        <f t="shared" si="13"/>
        <v>37.5</v>
      </c>
    </row>
    <row r="22" spans="1:81" ht="15.75" customHeight="1" x14ac:dyDescent="0.2">
      <c r="A22" s="4" t="s">
        <v>9</v>
      </c>
      <c r="B22" s="29" t="s">
        <v>9</v>
      </c>
      <c r="C22" s="30"/>
      <c r="D22" s="43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3">
        <v>2</v>
      </c>
      <c r="L22" s="44" t="s">
        <v>9</v>
      </c>
      <c r="M22" s="44">
        <v>155</v>
      </c>
      <c r="N22" s="33">
        <f t="shared" si="0"/>
        <v>84</v>
      </c>
      <c r="O22" s="33">
        <f t="shared" si="1"/>
        <v>26</v>
      </c>
      <c r="P22" s="33">
        <f t="shared" ref="P22:P39" si="15">IF(AH22="",0.5*N22+0.5*O22,(SUM(N22,O22,AH22)-MIN(N22,O22))/2)</f>
        <v>55</v>
      </c>
      <c r="Q22" s="33">
        <f t="shared" si="2"/>
        <v>71.111111111111114</v>
      </c>
      <c r="R22" s="33">
        <f t="shared" si="3"/>
        <v>10</v>
      </c>
      <c r="S22" s="33">
        <f t="shared" si="4"/>
        <v>7</v>
      </c>
      <c r="T22" s="33">
        <f t="shared" si="5"/>
        <v>0</v>
      </c>
      <c r="U22" s="34">
        <f t="shared" si="6"/>
        <v>0</v>
      </c>
      <c r="V22" s="35">
        <f t="shared" si="7"/>
        <v>43.62222222222222</v>
      </c>
      <c r="W22" s="33">
        <v>20</v>
      </c>
      <c r="X22" s="36">
        <v>19</v>
      </c>
      <c r="Y22" s="36">
        <v>45</v>
      </c>
      <c r="Z22" s="37">
        <f t="shared" si="8"/>
        <v>84</v>
      </c>
      <c r="AA22" s="36">
        <v>26</v>
      </c>
      <c r="AB22" s="36">
        <v>30</v>
      </c>
      <c r="AC22" s="45">
        <v>0</v>
      </c>
      <c r="AD22" s="37">
        <f t="shared" si="9"/>
        <v>26</v>
      </c>
      <c r="AE22" s="36"/>
      <c r="AF22" s="36"/>
      <c r="AG22" s="36"/>
      <c r="AH22" s="37"/>
      <c r="AI22" s="55">
        <v>100</v>
      </c>
      <c r="AJ22" s="55">
        <v>90</v>
      </c>
      <c r="AK22" s="55">
        <v>0</v>
      </c>
      <c r="AL22" s="55">
        <v>50</v>
      </c>
      <c r="AM22" s="55">
        <v>100</v>
      </c>
      <c r="AN22" s="55">
        <v>100</v>
      </c>
      <c r="AO22" s="55">
        <v>100</v>
      </c>
      <c r="AP22" s="55">
        <v>100</v>
      </c>
      <c r="AQ22" s="55">
        <v>0</v>
      </c>
      <c r="AR22" s="38"/>
      <c r="AS22" s="38"/>
      <c r="AT22" s="37">
        <f t="shared" si="10"/>
        <v>71.111111111111114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100</v>
      </c>
      <c r="BE22" s="38"/>
      <c r="BF22" s="38"/>
      <c r="BG22" s="37">
        <f t="shared" si="11"/>
        <v>10</v>
      </c>
      <c r="BH22" s="41">
        <v>70</v>
      </c>
      <c r="BI22" s="41">
        <v>0</v>
      </c>
      <c r="BJ22" s="41">
        <v>0</v>
      </c>
      <c r="BK22" s="41">
        <v>0</v>
      </c>
      <c r="BL22" s="41">
        <v>0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37">
        <f t="shared" si="12"/>
        <v>7</v>
      </c>
      <c r="BS22" s="42">
        <v>0</v>
      </c>
      <c r="BT22" s="42">
        <v>0</v>
      </c>
      <c r="BU22" s="42">
        <v>0</v>
      </c>
      <c r="BV22" s="38">
        <v>0</v>
      </c>
      <c r="BW22" s="38">
        <v>0</v>
      </c>
      <c r="BX22" s="38">
        <v>0</v>
      </c>
      <c r="BY22" s="38">
        <v>0</v>
      </c>
      <c r="BZ22" s="38">
        <v>0</v>
      </c>
      <c r="CA22" s="38"/>
      <c r="CB22" s="38"/>
      <c r="CC22" s="37">
        <f t="shared" si="13"/>
        <v>0</v>
      </c>
    </row>
    <row r="23" spans="1:81" ht="15.75" customHeight="1" x14ac:dyDescent="0.2">
      <c r="A23" s="4" t="s">
        <v>9</v>
      </c>
      <c r="B23" s="29" t="s">
        <v>9</v>
      </c>
      <c r="C23" s="30"/>
      <c r="D23" s="43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3">
        <v>2</v>
      </c>
      <c r="L23" s="44" t="s">
        <v>9</v>
      </c>
      <c r="M23" s="44">
        <v>396</v>
      </c>
      <c r="N23" s="33">
        <f t="shared" si="0"/>
        <v>97</v>
      </c>
      <c r="O23" s="33">
        <f t="shared" si="1"/>
        <v>65</v>
      </c>
      <c r="P23" s="33">
        <f t="shared" si="15"/>
        <v>81</v>
      </c>
      <c r="Q23" s="33">
        <f t="shared" si="2"/>
        <v>90.333333333333329</v>
      </c>
      <c r="R23" s="33">
        <f t="shared" si="3"/>
        <v>100</v>
      </c>
      <c r="S23" s="33">
        <f t="shared" si="4"/>
        <v>96.5</v>
      </c>
      <c r="T23" s="33">
        <f t="shared" si="5"/>
        <v>100</v>
      </c>
      <c r="U23" s="34">
        <f t="shared" si="6"/>
        <v>0</v>
      </c>
      <c r="V23" s="35">
        <f t="shared" si="7"/>
        <v>87.86666666666666</v>
      </c>
      <c r="W23" s="33">
        <v>20</v>
      </c>
      <c r="X23" s="36">
        <v>17</v>
      </c>
      <c r="Y23" s="36">
        <v>60</v>
      </c>
      <c r="Z23" s="37">
        <f t="shared" si="8"/>
        <v>97</v>
      </c>
      <c r="AA23" s="36">
        <v>30</v>
      </c>
      <c r="AB23" s="36">
        <v>35</v>
      </c>
      <c r="AC23" s="45">
        <v>1</v>
      </c>
      <c r="AD23" s="37">
        <f t="shared" si="9"/>
        <v>65</v>
      </c>
      <c r="AE23" s="36"/>
      <c r="AF23" s="36"/>
      <c r="AG23" s="36"/>
      <c r="AH23" s="37"/>
      <c r="AI23" s="55">
        <v>63</v>
      </c>
      <c r="AJ23" s="55">
        <v>100</v>
      </c>
      <c r="AK23" s="55">
        <v>100</v>
      </c>
      <c r="AL23" s="55">
        <v>50</v>
      </c>
      <c r="AM23" s="55">
        <v>100</v>
      </c>
      <c r="AN23" s="55">
        <v>100</v>
      </c>
      <c r="AO23" s="55">
        <v>100</v>
      </c>
      <c r="AP23" s="55">
        <v>100</v>
      </c>
      <c r="AQ23" s="55">
        <v>100</v>
      </c>
      <c r="AR23" s="38"/>
      <c r="AS23" s="38"/>
      <c r="AT23" s="37">
        <f t="shared" si="10"/>
        <v>90.333333333333329</v>
      </c>
      <c r="AU23" s="39">
        <v>100</v>
      </c>
      <c r="AV23" s="39">
        <v>100</v>
      </c>
      <c r="AW23" s="39">
        <v>100</v>
      </c>
      <c r="AX23" s="39">
        <v>100</v>
      </c>
      <c r="AY23" s="39">
        <v>100</v>
      </c>
      <c r="AZ23" s="39">
        <v>100</v>
      </c>
      <c r="BA23" s="39">
        <v>100</v>
      </c>
      <c r="BB23" s="39">
        <v>100</v>
      </c>
      <c r="BC23" s="39">
        <v>100</v>
      </c>
      <c r="BD23" s="39">
        <v>100</v>
      </c>
      <c r="BE23" s="38"/>
      <c r="BF23" s="38"/>
      <c r="BG23" s="37">
        <f t="shared" si="11"/>
        <v>100</v>
      </c>
      <c r="BH23" s="41">
        <v>100</v>
      </c>
      <c r="BI23" s="41">
        <v>100</v>
      </c>
      <c r="BJ23" s="41">
        <v>100</v>
      </c>
      <c r="BK23" s="41">
        <v>95</v>
      </c>
      <c r="BL23" s="41">
        <v>100</v>
      </c>
      <c r="BM23" s="41">
        <v>90</v>
      </c>
      <c r="BN23" s="41">
        <v>100</v>
      </c>
      <c r="BO23" s="41">
        <v>85</v>
      </c>
      <c r="BP23" s="41">
        <v>95</v>
      </c>
      <c r="BQ23" s="41">
        <v>100</v>
      </c>
      <c r="BR23" s="37">
        <f t="shared" si="12"/>
        <v>96.5</v>
      </c>
      <c r="BS23" s="42">
        <v>100</v>
      </c>
      <c r="BT23" s="42">
        <v>100</v>
      </c>
      <c r="BU23" s="42">
        <v>100</v>
      </c>
      <c r="BV23" s="38">
        <v>100</v>
      </c>
      <c r="BW23" s="38">
        <v>100</v>
      </c>
      <c r="BX23" s="38">
        <v>100</v>
      </c>
      <c r="BY23" s="38">
        <v>100</v>
      </c>
      <c r="BZ23" s="38">
        <v>100</v>
      </c>
      <c r="CA23" s="38"/>
      <c r="CB23" s="38"/>
      <c r="CC23" s="37">
        <f t="shared" si="13"/>
        <v>100</v>
      </c>
    </row>
    <row r="24" spans="1:81" ht="15.75" customHeight="1" x14ac:dyDescent="0.2">
      <c r="A24" s="4" t="s">
        <v>9</v>
      </c>
      <c r="B24" s="29" t="s">
        <v>9</v>
      </c>
      <c r="C24" s="30"/>
      <c r="D24" s="43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3">
        <v>1</v>
      </c>
      <c r="L24" s="44" t="s">
        <v>9</v>
      </c>
      <c r="M24" s="44">
        <v>278</v>
      </c>
      <c r="N24" s="33">
        <f t="shared" si="0"/>
        <v>94</v>
      </c>
      <c r="O24" s="33">
        <f t="shared" si="1"/>
        <v>75.5</v>
      </c>
      <c r="P24" s="33">
        <f t="shared" si="15"/>
        <v>84.75</v>
      </c>
      <c r="Q24" s="33">
        <f t="shared" si="2"/>
        <v>99.444444444444443</v>
      </c>
      <c r="R24" s="33">
        <f t="shared" si="3"/>
        <v>90</v>
      </c>
      <c r="S24" s="33">
        <f t="shared" si="4"/>
        <v>99</v>
      </c>
      <c r="T24" s="33">
        <f t="shared" si="5"/>
        <v>91.75</v>
      </c>
      <c r="U24" s="34">
        <f t="shared" si="6"/>
        <v>0</v>
      </c>
      <c r="V24" s="35">
        <f t="shared" si="7"/>
        <v>91.151388888888889</v>
      </c>
      <c r="W24" s="33">
        <v>20</v>
      </c>
      <c r="X24" s="36">
        <v>20</v>
      </c>
      <c r="Y24" s="36">
        <v>54</v>
      </c>
      <c r="Z24" s="37">
        <f t="shared" si="8"/>
        <v>94</v>
      </c>
      <c r="AA24" s="36">
        <v>30</v>
      </c>
      <c r="AB24" s="36">
        <v>65</v>
      </c>
      <c r="AC24" s="45">
        <v>0.7</v>
      </c>
      <c r="AD24" s="37">
        <f t="shared" si="9"/>
        <v>75.5</v>
      </c>
      <c r="AE24" s="36"/>
      <c r="AF24" s="36"/>
      <c r="AG24" s="36"/>
      <c r="AH24" s="37"/>
      <c r="AI24" s="55">
        <v>100</v>
      </c>
      <c r="AJ24" s="55">
        <v>95</v>
      </c>
      <c r="AK24" s="55">
        <v>100</v>
      </c>
      <c r="AL24" s="55">
        <v>100</v>
      </c>
      <c r="AM24" s="55">
        <v>100</v>
      </c>
      <c r="AN24" s="55">
        <v>100</v>
      </c>
      <c r="AO24" s="55">
        <v>100</v>
      </c>
      <c r="AP24" s="55">
        <v>100</v>
      </c>
      <c r="AQ24" s="55">
        <v>100</v>
      </c>
      <c r="AR24" s="38"/>
      <c r="AS24" s="38"/>
      <c r="AT24" s="37">
        <f t="shared" si="10"/>
        <v>99.444444444444443</v>
      </c>
      <c r="AU24" s="39">
        <v>100</v>
      </c>
      <c r="AV24" s="39">
        <v>100</v>
      </c>
      <c r="AW24" s="39">
        <v>100</v>
      </c>
      <c r="AX24" s="39">
        <v>100</v>
      </c>
      <c r="AY24" s="39">
        <v>100</v>
      </c>
      <c r="AZ24" s="39">
        <v>100</v>
      </c>
      <c r="BA24" s="39">
        <v>100</v>
      </c>
      <c r="BB24" s="39">
        <v>0</v>
      </c>
      <c r="BC24" s="39">
        <v>100</v>
      </c>
      <c r="BD24" s="39">
        <v>100</v>
      </c>
      <c r="BE24" s="38"/>
      <c r="BF24" s="38"/>
      <c r="BG24" s="37">
        <f t="shared" si="11"/>
        <v>90</v>
      </c>
      <c r="BH24" s="41">
        <v>100</v>
      </c>
      <c r="BI24" s="41">
        <v>100</v>
      </c>
      <c r="BJ24" s="41">
        <v>100</v>
      </c>
      <c r="BK24" s="41">
        <v>100</v>
      </c>
      <c r="BL24" s="41">
        <v>100</v>
      </c>
      <c r="BM24" s="41">
        <v>90</v>
      </c>
      <c r="BN24" s="41">
        <v>100</v>
      </c>
      <c r="BO24" s="41">
        <v>100</v>
      </c>
      <c r="BP24" s="41">
        <v>100</v>
      </c>
      <c r="BQ24" s="41">
        <v>100</v>
      </c>
      <c r="BR24" s="37">
        <f t="shared" si="12"/>
        <v>99</v>
      </c>
      <c r="BS24" s="42">
        <v>67</v>
      </c>
      <c r="BT24" s="42">
        <v>100</v>
      </c>
      <c r="BU24" s="42">
        <v>100</v>
      </c>
      <c r="BV24" s="38">
        <v>100</v>
      </c>
      <c r="BW24" s="38">
        <v>100</v>
      </c>
      <c r="BX24" s="38">
        <v>100</v>
      </c>
      <c r="BY24" s="38">
        <v>67</v>
      </c>
      <c r="BZ24" s="38">
        <v>100</v>
      </c>
      <c r="CA24" s="38"/>
      <c r="CB24" s="38"/>
      <c r="CC24" s="37">
        <f t="shared" si="13"/>
        <v>91.75</v>
      </c>
    </row>
    <row r="25" spans="1:81" ht="15.75" customHeight="1" x14ac:dyDescent="0.2">
      <c r="A25" s="4" t="s">
        <v>9</v>
      </c>
      <c r="B25" s="29" t="s">
        <v>9</v>
      </c>
      <c r="C25" s="30"/>
      <c r="D25" s="43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3">
        <v>2</v>
      </c>
      <c r="L25" s="44" t="s">
        <v>9</v>
      </c>
      <c r="M25" s="44">
        <v>348</v>
      </c>
      <c r="N25" s="33">
        <f t="shared" si="0"/>
        <v>88</v>
      </c>
      <c r="O25" s="33">
        <f t="shared" si="1"/>
        <v>26</v>
      </c>
      <c r="P25" s="33">
        <f t="shared" si="15"/>
        <v>90.5</v>
      </c>
      <c r="Q25" s="33">
        <f t="shared" si="2"/>
        <v>81.111111111111114</v>
      </c>
      <c r="R25" s="33">
        <f t="shared" si="3"/>
        <v>50</v>
      </c>
      <c r="S25" s="33">
        <f t="shared" si="4"/>
        <v>78.5</v>
      </c>
      <c r="T25" s="33">
        <f t="shared" si="5"/>
        <v>8.375</v>
      </c>
      <c r="U25" s="34">
        <f t="shared" si="6"/>
        <v>93</v>
      </c>
      <c r="V25" s="35">
        <f t="shared" si="7"/>
        <v>80.090972222222234</v>
      </c>
      <c r="W25" s="33">
        <v>20</v>
      </c>
      <c r="X25" s="36">
        <v>14</v>
      </c>
      <c r="Y25" s="36">
        <v>54</v>
      </c>
      <c r="Z25" s="37">
        <f t="shared" si="8"/>
        <v>88</v>
      </c>
      <c r="AA25" s="36">
        <v>26</v>
      </c>
      <c r="AB25" s="36">
        <v>10</v>
      </c>
      <c r="AC25" s="45">
        <v>0</v>
      </c>
      <c r="AD25" s="37">
        <f t="shared" si="9"/>
        <v>26</v>
      </c>
      <c r="AE25" s="36">
        <v>40</v>
      </c>
      <c r="AF25" s="36">
        <v>53</v>
      </c>
      <c r="AG25" s="36">
        <v>1</v>
      </c>
      <c r="AH25" s="37">
        <f>(AE25+AF25)*AG25</f>
        <v>93</v>
      </c>
      <c r="AI25" s="56">
        <v>0</v>
      </c>
      <c r="AJ25" s="55">
        <v>100</v>
      </c>
      <c r="AK25" s="55">
        <v>100</v>
      </c>
      <c r="AL25" s="55">
        <v>50</v>
      </c>
      <c r="AM25" s="55">
        <v>80</v>
      </c>
      <c r="AN25" s="55">
        <v>100</v>
      </c>
      <c r="AO25" s="55">
        <v>100</v>
      </c>
      <c r="AP25" s="55">
        <v>100</v>
      </c>
      <c r="AQ25" s="55">
        <v>100</v>
      </c>
      <c r="AR25" s="38"/>
      <c r="AS25" s="38"/>
      <c r="AT25" s="37">
        <f t="shared" si="10"/>
        <v>81.111111111111114</v>
      </c>
      <c r="AU25" s="39">
        <v>0</v>
      </c>
      <c r="AV25" s="39">
        <v>100</v>
      </c>
      <c r="AW25" s="39">
        <v>100</v>
      </c>
      <c r="AX25" s="39">
        <v>0</v>
      </c>
      <c r="AY25" s="39">
        <v>0</v>
      </c>
      <c r="AZ25" s="39">
        <v>100</v>
      </c>
      <c r="BA25" s="39">
        <v>0</v>
      </c>
      <c r="BB25" s="39">
        <v>100</v>
      </c>
      <c r="BC25" s="39">
        <v>0</v>
      </c>
      <c r="BD25" s="39">
        <v>100</v>
      </c>
      <c r="BE25" s="38"/>
      <c r="BF25" s="38"/>
      <c r="BG25" s="37">
        <f t="shared" si="11"/>
        <v>50</v>
      </c>
      <c r="BH25" s="41">
        <v>100</v>
      </c>
      <c r="BI25" s="41">
        <v>90</v>
      </c>
      <c r="BJ25" s="41">
        <v>100</v>
      </c>
      <c r="BK25" s="41">
        <v>100</v>
      </c>
      <c r="BL25" s="41">
        <v>100</v>
      </c>
      <c r="BM25" s="41">
        <v>100</v>
      </c>
      <c r="BN25" s="41">
        <v>0</v>
      </c>
      <c r="BO25" s="41">
        <v>100</v>
      </c>
      <c r="BP25" s="41">
        <v>0</v>
      </c>
      <c r="BQ25" s="41">
        <v>95</v>
      </c>
      <c r="BR25" s="37">
        <f t="shared" si="12"/>
        <v>78.5</v>
      </c>
      <c r="BS25" s="42">
        <v>67</v>
      </c>
      <c r="BT25" s="42">
        <v>0</v>
      </c>
      <c r="BU25" s="42">
        <v>0</v>
      </c>
      <c r="BV25" s="38">
        <v>0</v>
      </c>
      <c r="BW25" s="38">
        <v>0</v>
      </c>
      <c r="BX25" s="38">
        <v>0</v>
      </c>
      <c r="BY25" s="38">
        <v>0</v>
      </c>
      <c r="BZ25" s="38">
        <v>0</v>
      </c>
      <c r="CA25" s="38"/>
      <c r="CB25" s="38"/>
      <c r="CC25" s="37">
        <f t="shared" si="13"/>
        <v>8.375</v>
      </c>
    </row>
    <row r="26" spans="1:81" ht="15.75" customHeight="1" x14ac:dyDescent="0.2">
      <c r="A26" s="4" t="s">
        <v>9</v>
      </c>
      <c r="B26" s="29" t="s">
        <v>9</v>
      </c>
      <c r="C26" s="30"/>
      <c r="D26" s="43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3">
        <v>1</v>
      </c>
      <c r="L26" s="44" t="s">
        <v>9</v>
      </c>
      <c r="M26" s="44">
        <v>197</v>
      </c>
      <c r="N26" s="33">
        <f t="shared" si="0"/>
        <v>90</v>
      </c>
      <c r="O26" s="33">
        <f t="shared" si="1"/>
        <v>55</v>
      </c>
      <c r="P26" s="33">
        <f t="shared" si="15"/>
        <v>72.5</v>
      </c>
      <c r="Q26" s="33">
        <f t="shared" si="2"/>
        <v>100</v>
      </c>
      <c r="R26" s="33">
        <f t="shared" si="3"/>
        <v>100</v>
      </c>
      <c r="S26" s="33">
        <f t="shared" si="4"/>
        <v>87.5</v>
      </c>
      <c r="T26" s="33">
        <f t="shared" si="5"/>
        <v>100</v>
      </c>
      <c r="U26" s="34">
        <f t="shared" si="6"/>
        <v>0</v>
      </c>
      <c r="V26" s="35">
        <f t="shared" si="7"/>
        <v>83.75</v>
      </c>
      <c r="W26" s="33">
        <v>20</v>
      </c>
      <c r="X26" s="36">
        <v>19</v>
      </c>
      <c r="Y26" s="36">
        <v>51</v>
      </c>
      <c r="Z26" s="37">
        <f t="shared" si="8"/>
        <v>90</v>
      </c>
      <c r="AA26" s="36">
        <v>30</v>
      </c>
      <c r="AB26" s="36">
        <v>25</v>
      </c>
      <c r="AC26" s="45">
        <v>1</v>
      </c>
      <c r="AD26" s="37">
        <f t="shared" si="9"/>
        <v>55</v>
      </c>
      <c r="AE26" s="36"/>
      <c r="AF26" s="36"/>
      <c r="AG26" s="36"/>
      <c r="AH26" s="37"/>
      <c r="AI26" s="55">
        <v>100</v>
      </c>
      <c r="AJ26" s="55">
        <v>100</v>
      </c>
      <c r="AK26" s="55">
        <v>100</v>
      </c>
      <c r="AL26" s="55">
        <v>100</v>
      </c>
      <c r="AM26" s="55">
        <v>100</v>
      </c>
      <c r="AN26" s="55">
        <v>100</v>
      </c>
      <c r="AO26" s="55">
        <v>100</v>
      </c>
      <c r="AP26" s="55">
        <v>100</v>
      </c>
      <c r="AQ26" s="55">
        <v>100</v>
      </c>
      <c r="AR26" s="38"/>
      <c r="AS26" s="38"/>
      <c r="AT26" s="37">
        <f t="shared" si="10"/>
        <v>100</v>
      </c>
      <c r="AU26" s="39">
        <v>100</v>
      </c>
      <c r="AV26" s="39">
        <v>100</v>
      </c>
      <c r="AW26" s="39">
        <v>100</v>
      </c>
      <c r="AX26" s="39">
        <v>100</v>
      </c>
      <c r="AY26" s="39">
        <v>100</v>
      </c>
      <c r="AZ26" s="39">
        <v>100</v>
      </c>
      <c r="BA26" s="39">
        <v>100</v>
      </c>
      <c r="BB26" s="39">
        <v>100</v>
      </c>
      <c r="BC26" s="39">
        <v>100</v>
      </c>
      <c r="BD26" s="39">
        <v>100</v>
      </c>
      <c r="BE26" s="38"/>
      <c r="BF26" s="38"/>
      <c r="BG26" s="37">
        <f t="shared" si="11"/>
        <v>100</v>
      </c>
      <c r="BH26" s="41">
        <v>100</v>
      </c>
      <c r="BI26" s="41">
        <v>100</v>
      </c>
      <c r="BJ26" s="41">
        <v>100</v>
      </c>
      <c r="BK26" s="41">
        <v>90</v>
      </c>
      <c r="BL26" s="41">
        <v>100</v>
      </c>
      <c r="BM26" s="41">
        <v>100</v>
      </c>
      <c r="BN26" s="41">
        <v>100</v>
      </c>
      <c r="BO26" s="41">
        <v>100</v>
      </c>
      <c r="BP26" s="41">
        <v>85</v>
      </c>
      <c r="BQ26" s="41">
        <v>0</v>
      </c>
      <c r="BR26" s="37">
        <f t="shared" si="12"/>
        <v>87.5</v>
      </c>
      <c r="BS26" s="42">
        <v>100</v>
      </c>
      <c r="BT26" s="42">
        <v>100</v>
      </c>
      <c r="BU26" s="42">
        <v>100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3"/>
        <v>100</v>
      </c>
    </row>
    <row r="27" spans="1:81" ht="15.75" customHeight="1" x14ac:dyDescent="0.2">
      <c r="A27" s="4" t="s">
        <v>9</v>
      </c>
      <c r="B27" s="29" t="s">
        <v>9</v>
      </c>
      <c r="C27" s="30"/>
      <c r="D27" s="43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3">
        <v>1</v>
      </c>
      <c r="L27" s="44" t="s">
        <v>9</v>
      </c>
      <c r="M27" s="44">
        <v>83</v>
      </c>
      <c r="N27" s="33">
        <f t="shared" si="0"/>
        <v>36</v>
      </c>
      <c r="O27" s="33">
        <f t="shared" si="1"/>
        <v>92</v>
      </c>
      <c r="P27" s="33">
        <f t="shared" si="15"/>
        <v>64</v>
      </c>
      <c r="Q27" s="33">
        <f t="shared" si="2"/>
        <v>90</v>
      </c>
      <c r="R27" s="33">
        <f t="shared" si="3"/>
        <v>100</v>
      </c>
      <c r="S27" s="33">
        <f t="shared" si="4"/>
        <v>80</v>
      </c>
      <c r="T27" s="33">
        <f t="shared" si="5"/>
        <v>37.5</v>
      </c>
      <c r="U27" s="34">
        <f t="shared" si="6"/>
        <v>0</v>
      </c>
      <c r="V27" s="35">
        <f t="shared" si="7"/>
        <v>72.875</v>
      </c>
      <c r="W27" s="33">
        <v>18</v>
      </c>
      <c r="X27" s="36">
        <v>18</v>
      </c>
      <c r="Y27" s="36">
        <v>0</v>
      </c>
      <c r="Z27" s="37">
        <f t="shared" si="8"/>
        <v>36</v>
      </c>
      <c r="AA27" s="36">
        <v>27</v>
      </c>
      <c r="AB27" s="36">
        <v>65</v>
      </c>
      <c r="AC27" s="45">
        <v>1</v>
      </c>
      <c r="AD27" s="37">
        <f t="shared" si="9"/>
        <v>92</v>
      </c>
      <c r="AE27" s="36"/>
      <c r="AF27" s="36"/>
      <c r="AG27" s="36"/>
      <c r="AH27" s="37"/>
      <c r="AI27" s="55">
        <v>100</v>
      </c>
      <c r="AJ27" s="55">
        <v>20</v>
      </c>
      <c r="AK27" s="55">
        <v>100</v>
      </c>
      <c r="AL27" s="55">
        <v>100</v>
      </c>
      <c r="AM27" s="55">
        <v>90</v>
      </c>
      <c r="AN27" s="55">
        <v>100</v>
      </c>
      <c r="AO27" s="55">
        <v>100</v>
      </c>
      <c r="AP27" s="55">
        <v>100</v>
      </c>
      <c r="AQ27" s="55">
        <v>100</v>
      </c>
      <c r="AR27" s="38"/>
      <c r="AS27" s="38"/>
      <c r="AT27" s="37">
        <f t="shared" si="10"/>
        <v>90</v>
      </c>
      <c r="AU27" s="39">
        <v>100</v>
      </c>
      <c r="AV27" s="39">
        <v>100</v>
      </c>
      <c r="AW27" s="39">
        <v>100</v>
      </c>
      <c r="AX27" s="39">
        <v>100</v>
      </c>
      <c r="AY27" s="39">
        <v>100</v>
      </c>
      <c r="AZ27" s="39">
        <v>100</v>
      </c>
      <c r="BA27" s="39">
        <v>100</v>
      </c>
      <c r="BB27" s="39">
        <v>100</v>
      </c>
      <c r="BC27" s="39">
        <v>100</v>
      </c>
      <c r="BD27" s="39">
        <v>100</v>
      </c>
      <c r="BE27" s="38"/>
      <c r="BF27" s="38"/>
      <c r="BG27" s="37">
        <f t="shared" si="11"/>
        <v>100</v>
      </c>
      <c r="BH27" s="41">
        <v>100</v>
      </c>
      <c r="BI27" s="41">
        <v>100</v>
      </c>
      <c r="BJ27" s="41">
        <v>100</v>
      </c>
      <c r="BK27" s="41">
        <v>100</v>
      </c>
      <c r="BL27" s="41">
        <v>100</v>
      </c>
      <c r="BM27" s="41">
        <v>100</v>
      </c>
      <c r="BN27" s="41">
        <v>100</v>
      </c>
      <c r="BO27" s="41">
        <v>0</v>
      </c>
      <c r="BP27" s="41">
        <v>100</v>
      </c>
      <c r="BQ27" s="41">
        <v>0</v>
      </c>
      <c r="BR27" s="37">
        <f t="shared" si="12"/>
        <v>80</v>
      </c>
      <c r="BS27" s="42">
        <v>100</v>
      </c>
      <c r="BT27" s="42">
        <v>100</v>
      </c>
      <c r="BU27" s="42">
        <v>0</v>
      </c>
      <c r="BV27" s="38">
        <v>100</v>
      </c>
      <c r="BW27" s="38">
        <v>0</v>
      </c>
      <c r="BX27" s="38">
        <v>0</v>
      </c>
      <c r="BY27" s="38">
        <v>0</v>
      </c>
      <c r="BZ27" s="38">
        <v>0</v>
      </c>
      <c r="CA27" s="38"/>
      <c r="CB27" s="38"/>
      <c r="CC27" s="37">
        <f t="shared" si="13"/>
        <v>37.5</v>
      </c>
    </row>
    <row r="28" spans="1:81" ht="15.75" customHeight="1" x14ac:dyDescent="0.2">
      <c r="A28" s="4" t="s">
        <v>9</v>
      </c>
      <c r="B28" s="29" t="s">
        <v>9</v>
      </c>
      <c r="C28" s="30"/>
      <c r="D28" s="43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3">
        <v>2</v>
      </c>
      <c r="L28" s="44" t="s">
        <v>9</v>
      </c>
      <c r="M28" s="44">
        <v>415</v>
      </c>
      <c r="N28" s="33">
        <f t="shared" si="0"/>
        <v>88</v>
      </c>
      <c r="O28" s="33">
        <f t="shared" si="1"/>
        <v>75.5</v>
      </c>
      <c r="P28" s="33">
        <f t="shared" si="15"/>
        <v>81.75</v>
      </c>
      <c r="Q28" s="33">
        <f t="shared" si="2"/>
        <v>96.333333333333329</v>
      </c>
      <c r="R28" s="33">
        <f t="shared" si="3"/>
        <v>100</v>
      </c>
      <c r="S28" s="33">
        <f t="shared" si="4"/>
        <v>89.5</v>
      </c>
      <c r="T28" s="33">
        <f t="shared" si="5"/>
        <v>87.5</v>
      </c>
      <c r="U28" s="34">
        <f t="shared" si="6"/>
        <v>0</v>
      </c>
      <c r="V28" s="35">
        <f t="shared" si="7"/>
        <v>87.416666666666671</v>
      </c>
      <c r="W28" s="33">
        <v>20</v>
      </c>
      <c r="X28" s="36">
        <v>17</v>
      </c>
      <c r="Y28" s="36">
        <v>51</v>
      </c>
      <c r="Z28" s="37">
        <f t="shared" si="8"/>
        <v>88</v>
      </c>
      <c r="AA28" s="36">
        <v>30</v>
      </c>
      <c r="AB28" s="36">
        <v>65</v>
      </c>
      <c r="AC28" s="45">
        <v>0.7</v>
      </c>
      <c r="AD28" s="37">
        <f t="shared" si="9"/>
        <v>75.5</v>
      </c>
      <c r="AE28" s="36"/>
      <c r="AF28" s="36"/>
      <c r="AG28" s="36"/>
      <c r="AH28" s="37"/>
      <c r="AI28" s="55">
        <v>100</v>
      </c>
      <c r="AJ28" s="55">
        <v>100</v>
      </c>
      <c r="AK28" s="55">
        <v>100</v>
      </c>
      <c r="AL28" s="55">
        <v>67</v>
      </c>
      <c r="AM28" s="55">
        <v>100</v>
      </c>
      <c r="AN28" s="55">
        <v>100</v>
      </c>
      <c r="AO28" s="55">
        <v>100</v>
      </c>
      <c r="AP28" s="55">
        <v>100</v>
      </c>
      <c r="AQ28" s="55">
        <v>100</v>
      </c>
      <c r="AR28" s="38"/>
      <c r="AS28" s="38"/>
      <c r="AT28" s="37">
        <f t="shared" si="10"/>
        <v>96.333333333333329</v>
      </c>
      <c r="AU28" s="39">
        <v>100</v>
      </c>
      <c r="AV28" s="39">
        <v>100</v>
      </c>
      <c r="AW28" s="39">
        <v>100</v>
      </c>
      <c r="AX28" s="39">
        <v>100</v>
      </c>
      <c r="AY28" s="39">
        <v>100</v>
      </c>
      <c r="AZ28" s="39">
        <v>100</v>
      </c>
      <c r="BA28" s="39">
        <v>100</v>
      </c>
      <c r="BB28" s="39">
        <v>100</v>
      </c>
      <c r="BC28" s="39">
        <v>100</v>
      </c>
      <c r="BD28" s="39">
        <v>100</v>
      </c>
      <c r="BE28" s="38"/>
      <c r="BF28" s="38"/>
      <c r="BG28" s="37">
        <f t="shared" si="11"/>
        <v>100</v>
      </c>
      <c r="BH28" s="41">
        <v>100</v>
      </c>
      <c r="BI28" s="41">
        <v>100</v>
      </c>
      <c r="BJ28" s="41">
        <v>100</v>
      </c>
      <c r="BK28" s="41">
        <v>100</v>
      </c>
      <c r="BL28" s="41">
        <v>100</v>
      </c>
      <c r="BM28" s="41">
        <v>100</v>
      </c>
      <c r="BN28" s="41">
        <v>100</v>
      </c>
      <c r="BO28" s="41">
        <v>95</v>
      </c>
      <c r="BP28" s="41">
        <v>0</v>
      </c>
      <c r="BQ28" s="41">
        <v>100</v>
      </c>
      <c r="BR28" s="37">
        <f t="shared" si="12"/>
        <v>89.5</v>
      </c>
      <c r="BS28" s="42">
        <v>100</v>
      </c>
      <c r="BT28" s="42">
        <v>100</v>
      </c>
      <c r="BU28" s="42">
        <v>100</v>
      </c>
      <c r="BV28" s="38">
        <v>100</v>
      </c>
      <c r="BW28" s="38">
        <v>100</v>
      </c>
      <c r="BX28" s="38">
        <v>100</v>
      </c>
      <c r="BY28" s="38">
        <v>0</v>
      </c>
      <c r="BZ28" s="38">
        <v>100</v>
      </c>
      <c r="CA28" s="38"/>
      <c r="CB28" s="38"/>
      <c r="CC28" s="37">
        <f t="shared" si="13"/>
        <v>87.5</v>
      </c>
    </row>
    <row r="29" spans="1:81" ht="15.75" customHeight="1" x14ac:dyDescent="0.2">
      <c r="A29" s="4" t="s">
        <v>9</v>
      </c>
      <c r="B29" s="29" t="s">
        <v>9</v>
      </c>
      <c r="C29" s="30"/>
      <c r="D29" s="43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3">
        <v>1</v>
      </c>
      <c r="L29" s="44" t="s">
        <v>9</v>
      </c>
      <c r="M29" s="44">
        <v>126</v>
      </c>
      <c r="N29" s="33">
        <f t="shared" si="0"/>
        <v>0</v>
      </c>
      <c r="O29" s="33">
        <f t="shared" si="1"/>
        <v>0</v>
      </c>
      <c r="P29" s="33">
        <f t="shared" si="15"/>
        <v>0</v>
      </c>
      <c r="Q29" s="33">
        <f t="shared" si="2"/>
        <v>32.222222222222221</v>
      </c>
      <c r="R29" s="33">
        <f t="shared" si="3"/>
        <v>50</v>
      </c>
      <c r="S29" s="33">
        <f t="shared" si="4"/>
        <v>34</v>
      </c>
      <c r="T29" s="33">
        <f t="shared" si="5"/>
        <v>0</v>
      </c>
      <c r="U29" s="34">
        <f t="shared" si="6"/>
        <v>0</v>
      </c>
      <c r="V29" s="35">
        <f t="shared" si="7"/>
        <v>0</v>
      </c>
      <c r="W29" s="33">
        <v>0</v>
      </c>
      <c r="X29" s="36"/>
      <c r="Y29" s="36"/>
      <c r="Z29" s="37">
        <f t="shared" si="8"/>
        <v>0</v>
      </c>
      <c r="AA29" s="36"/>
      <c r="AB29" s="36"/>
      <c r="AC29" s="45"/>
      <c r="AD29" s="37">
        <f t="shared" si="9"/>
        <v>0</v>
      </c>
      <c r="AE29" s="36"/>
      <c r="AF29" s="36"/>
      <c r="AG29" s="36"/>
      <c r="AH29" s="37"/>
      <c r="AI29" s="55">
        <v>0</v>
      </c>
      <c r="AJ29" s="55">
        <v>100</v>
      </c>
      <c r="AK29" s="55">
        <v>100</v>
      </c>
      <c r="AL29" s="55">
        <v>0</v>
      </c>
      <c r="AM29" s="55">
        <v>90</v>
      </c>
      <c r="AN29" s="55">
        <v>0</v>
      </c>
      <c r="AO29" s="56">
        <v>0</v>
      </c>
      <c r="AP29" s="56">
        <v>0</v>
      </c>
      <c r="AQ29" s="56">
        <v>0</v>
      </c>
      <c r="AR29" s="38"/>
      <c r="AS29" s="38"/>
      <c r="AT29" s="37">
        <f t="shared" si="10"/>
        <v>32.222222222222221</v>
      </c>
      <c r="AU29" s="39">
        <v>100</v>
      </c>
      <c r="AV29" s="39">
        <v>100</v>
      </c>
      <c r="AW29" s="39">
        <v>100</v>
      </c>
      <c r="AX29" s="39">
        <v>0</v>
      </c>
      <c r="AY29" s="39">
        <v>100</v>
      </c>
      <c r="AZ29" s="39">
        <v>100</v>
      </c>
      <c r="BA29" s="39">
        <v>0</v>
      </c>
      <c r="BB29" s="39">
        <v>0</v>
      </c>
      <c r="BC29" s="39">
        <v>0</v>
      </c>
      <c r="BD29" s="39">
        <v>0</v>
      </c>
      <c r="BE29" s="38"/>
      <c r="BF29" s="38"/>
      <c r="BG29" s="37">
        <f t="shared" si="11"/>
        <v>50</v>
      </c>
      <c r="BH29" s="41">
        <v>100</v>
      </c>
      <c r="BI29" s="41">
        <v>100</v>
      </c>
      <c r="BJ29" s="41">
        <v>100</v>
      </c>
      <c r="BK29" s="41">
        <v>0</v>
      </c>
      <c r="BL29" s="41">
        <v>0</v>
      </c>
      <c r="BM29" s="41">
        <v>40</v>
      </c>
      <c r="BN29" s="41">
        <v>0</v>
      </c>
      <c r="BO29" s="41">
        <v>0</v>
      </c>
      <c r="BP29" s="41">
        <v>0</v>
      </c>
      <c r="BQ29" s="41">
        <v>0</v>
      </c>
      <c r="BR29" s="37">
        <f t="shared" si="12"/>
        <v>34</v>
      </c>
      <c r="BS29" s="42">
        <v>0</v>
      </c>
      <c r="BT29" s="42">
        <v>0</v>
      </c>
      <c r="BU29" s="42">
        <v>0</v>
      </c>
      <c r="BV29" s="38">
        <v>0</v>
      </c>
      <c r="BW29" s="38">
        <v>0</v>
      </c>
      <c r="BX29" s="38">
        <v>0</v>
      </c>
      <c r="BY29" s="38">
        <v>0</v>
      </c>
      <c r="BZ29" s="38">
        <v>0</v>
      </c>
      <c r="CA29" s="38"/>
      <c r="CB29" s="38"/>
      <c r="CC29" s="37">
        <f t="shared" si="13"/>
        <v>0</v>
      </c>
    </row>
    <row r="30" spans="1:81" ht="15.75" customHeight="1" x14ac:dyDescent="0.2">
      <c r="A30" s="4" t="s">
        <v>9</v>
      </c>
      <c r="B30" s="29" t="s">
        <v>9</v>
      </c>
      <c r="C30" s="30"/>
      <c r="D30" s="43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3">
        <v>1</v>
      </c>
      <c r="L30" s="44" t="s">
        <v>9</v>
      </c>
      <c r="M30" s="44">
        <v>380</v>
      </c>
      <c r="N30" s="33">
        <f t="shared" si="0"/>
        <v>77</v>
      </c>
      <c r="O30" s="33">
        <f t="shared" si="1"/>
        <v>86</v>
      </c>
      <c r="P30" s="33">
        <f t="shared" si="15"/>
        <v>81.5</v>
      </c>
      <c r="Q30" s="33">
        <f t="shared" si="2"/>
        <v>94.444444444444443</v>
      </c>
      <c r="R30" s="33">
        <f t="shared" si="3"/>
        <v>90</v>
      </c>
      <c r="S30" s="33">
        <f t="shared" si="4"/>
        <v>92.5</v>
      </c>
      <c r="T30" s="33">
        <f t="shared" si="5"/>
        <v>81.25</v>
      </c>
      <c r="U30" s="34">
        <f t="shared" si="6"/>
        <v>0</v>
      </c>
      <c r="V30" s="35">
        <f t="shared" si="7"/>
        <v>86.701388888888886</v>
      </c>
      <c r="W30" s="33">
        <v>20</v>
      </c>
      <c r="X30" s="36">
        <v>18</v>
      </c>
      <c r="Y30" s="36">
        <v>39</v>
      </c>
      <c r="Z30" s="37">
        <f t="shared" si="8"/>
        <v>77</v>
      </c>
      <c r="AA30" s="36">
        <v>26</v>
      </c>
      <c r="AB30" s="36">
        <v>60</v>
      </c>
      <c r="AC30" s="45">
        <v>1</v>
      </c>
      <c r="AD30" s="37">
        <f t="shared" si="9"/>
        <v>86</v>
      </c>
      <c r="AE30" s="36"/>
      <c r="AF30" s="36"/>
      <c r="AG30" s="36"/>
      <c r="AH30" s="37"/>
      <c r="AI30" s="55">
        <v>100</v>
      </c>
      <c r="AJ30" s="55">
        <v>100</v>
      </c>
      <c r="AK30" s="55">
        <v>100</v>
      </c>
      <c r="AL30" s="55">
        <v>50</v>
      </c>
      <c r="AM30" s="55">
        <v>100</v>
      </c>
      <c r="AN30" s="55">
        <v>100</v>
      </c>
      <c r="AO30" s="55">
        <v>100</v>
      </c>
      <c r="AP30" s="55">
        <v>100</v>
      </c>
      <c r="AQ30" s="55">
        <v>100</v>
      </c>
      <c r="AR30" s="38"/>
      <c r="AS30" s="38"/>
      <c r="AT30" s="37">
        <f t="shared" si="10"/>
        <v>94.444444444444443</v>
      </c>
      <c r="AU30" s="39">
        <v>0</v>
      </c>
      <c r="AV30" s="39">
        <v>100</v>
      </c>
      <c r="AW30" s="39">
        <v>100</v>
      </c>
      <c r="AX30" s="39">
        <v>100</v>
      </c>
      <c r="AY30" s="39">
        <v>100</v>
      </c>
      <c r="AZ30" s="39">
        <v>100</v>
      </c>
      <c r="BA30" s="39">
        <v>100</v>
      </c>
      <c r="BB30" s="39">
        <v>100</v>
      </c>
      <c r="BC30" s="39">
        <v>100</v>
      </c>
      <c r="BD30" s="39">
        <v>100</v>
      </c>
      <c r="BE30" s="38"/>
      <c r="BF30" s="38"/>
      <c r="BG30" s="37">
        <f t="shared" si="11"/>
        <v>90</v>
      </c>
      <c r="BH30" s="41">
        <v>100</v>
      </c>
      <c r="BI30" s="41">
        <v>100</v>
      </c>
      <c r="BJ30" s="41">
        <v>90</v>
      </c>
      <c r="BK30" s="41">
        <v>100</v>
      </c>
      <c r="BL30" s="41">
        <v>100</v>
      </c>
      <c r="BM30" s="41">
        <v>90</v>
      </c>
      <c r="BN30" s="41">
        <v>100</v>
      </c>
      <c r="BO30" s="41">
        <v>100</v>
      </c>
      <c r="BP30" s="41">
        <v>50</v>
      </c>
      <c r="BQ30" s="41">
        <v>95</v>
      </c>
      <c r="BR30" s="37">
        <f t="shared" si="12"/>
        <v>92.5</v>
      </c>
      <c r="BS30" s="42">
        <v>100</v>
      </c>
      <c r="BT30" s="42">
        <v>100</v>
      </c>
      <c r="BU30" s="42">
        <v>100</v>
      </c>
      <c r="BV30" s="38">
        <v>0</v>
      </c>
      <c r="BW30" s="38">
        <v>100</v>
      </c>
      <c r="BX30" s="38">
        <v>50</v>
      </c>
      <c r="BY30" s="38">
        <v>100</v>
      </c>
      <c r="BZ30" s="38">
        <v>100</v>
      </c>
      <c r="CA30" s="38"/>
      <c r="CB30" s="38"/>
      <c r="CC30" s="37">
        <f t="shared" si="13"/>
        <v>81.25</v>
      </c>
    </row>
    <row r="31" spans="1:81" ht="15.75" customHeight="1" x14ac:dyDescent="0.2">
      <c r="A31" s="4" t="s">
        <v>9</v>
      </c>
      <c r="B31" s="29" t="s">
        <v>9</v>
      </c>
      <c r="C31" s="30"/>
      <c r="D31" s="43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3">
        <v>1</v>
      </c>
      <c r="L31" s="44" t="s">
        <v>9</v>
      </c>
      <c r="M31" s="44">
        <v>141</v>
      </c>
      <c r="N31" s="33">
        <f t="shared" si="0"/>
        <v>69</v>
      </c>
      <c r="O31" s="33">
        <f t="shared" si="1"/>
        <v>19.899999999999999</v>
      </c>
      <c r="P31" s="33">
        <f t="shared" si="15"/>
        <v>44.45</v>
      </c>
      <c r="Q31" s="33">
        <f t="shared" si="2"/>
        <v>100</v>
      </c>
      <c r="R31" s="33">
        <f t="shared" si="3"/>
        <v>100</v>
      </c>
      <c r="S31" s="33">
        <f t="shared" si="4"/>
        <v>87.5</v>
      </c>
      <c r="T31" s="33">
        <f t="shared" si="5"/>
        <v>87.5</v>
      </c>
      <c r="U31" s="34">
        <f t="shared" si="6"/>
        <v>0</v>
      </c>
      <c r="V31" s="35">
        <f t="shared" si="7"/>
        <v>44.45</v>
      </c>
      <c r="W31" s="33">
        <v>20</v>
      </c>
      <c r="X31" s="36">
        <v>19</v>
      </c>
      <c r="Y31" s="36">
        <v>30</v>
      </c>
      <c r="Z31" s="37">
        <f t="shared" si="8"/>
        <v>69</v>
      </c>
      <c r="AA31" s="36">
        <v>8</v>
      </c>
      <c r="AB31" s="36">
        <v>17</v>
      </c>
      <c r="AC31" s="45">
        <v>0.7</v>
      </c>
      <c r="AD31" s="37">
        <f t="shared" si="9"/>
        <v>19.899999999999999</v>
      </c>
      <c r="AE31" s="36"/>
      <c r="AF31" s="36"/>
      <c r="AG31" s="36"/>
      <c r="AH31" s="37"/>
      <c r="AI31" s="55">
        <v>100</v>
      </c>
      <c r="AJ31" s="55">
        <v>100</v>
      </c>
      <c r="AK31" s="55">
        <v>100</v>
      </c>
      <c r="AL31" s="55">
        <v>100</v>
      </c>
      <c r="AM31" s="55">
        <v>100</v>
      </c>
      <c r="AN31" s="55">
        <v>100</v>
      </c>
      <c r="AO31" s="55">
        <v>100</v>
      </c>
      <c r="AP31" s="55">
        <v>100</v>
      </c>
      <c r="AQ31" s="55">
        <v>100</v>
      </c>
      <c r="AR31" s="38"/>
      <c r="AS31" s="38"/>
      <c r="AT31" s="37">
        <f t="shared" si="10"/>
        <v>100</v>
      </c>
      <c r="AU31" s="39">
        <v>100</v>
      </c>
      <c r="AV31" s="39">
        <v>100</v>
      </c>
      <c r="AW31" s="39">
        <v>100</v>
      </c>
      <c r="AX31" s="39">
        <v>100</v>
      </c>
      <c r="AY31" s="39">
        <v>100</v>
      </c>
      <c r="AZ31" s="39">
        <v>100</v>
      </c>
      <c r="BA31" s="39">
        <v>100</v>
      </c>
      <c r="BB31" s="39">
        <v>100</v>
      </c>
      <c r="BC31" s="39">
        <v>100</v>
      </c>
      <c r="BD31" s="39">
        <v>100</v>
      </c>
      <c r="BE31" s="38"/>
      <c r="BF31" s="38"/>
      <c r="BG31" s="37">
        <f t="shared" si="11"/>
        <v>100</v>
      </c>
      <c r="BH31" s="56">
        <v>0</v>
      </c>
      <c r="BI31" s="41">
        <v>100</v>
      </c>
      <c r="BJ31" s="41">
        <v>90</v>
      </c>
      <c r="BK31" s="41">
        <v>85</v>
      </c>
      <c r="BL31" s="41">
        <v>100</v>
      </c>
      <c r="BM31" s="41">
        <v>100</v>
      </c>
      <c r="BN31" s="41">
        <v>100</v>
      </c>
      <c r="BO31" s="41">
        <v>100</v>
      </c>
      <c r="BP31" s="41">
        <v>100</v>
      </c>
      <c r="BQ31" s="41">
        <v>100</v>
      </c>
      <c r="BR31" s="37">
        <f t="shared" si="12"/>
        <v>87.5</v>
      </c>
      <c r="BS31" s="42">
        <v>100</v>
      </c>
      <c r="BT31" s="42">
        <v>100</v>
      </c>
      <c r="BU31" s="42">
        <v>100</v>
      </c>
      <c r="BV31" s="38">
        <v>100</v>
      </c>
      <c r="BW31" s="38">
        <v>100</v>
      </c>
      <c r="BX31" s="38">
        <v>100</v>
      </c>
      <c r="BY31" s="38">
        <v>100</v>
      </c>
      <c r="BZ31" s="38">
        <v>0</v>
      </c>
      <c r="CA31" s="38"/>
      <c r="CB31" s="38"/>
      <c r="CC31" s="37">
        <f t="shared" si="13"/>
        <v>87.5</v>
      </c>
    </row>
    <row r="32" spans="1:81" ht="15.75" customHeight="1" x14ac:dyDescent="0.2">
      <c r="A32" s="4" t="s">
        <v>9</v>
      </c>
      <c r="B32" s="29" t="s">
        <v>9</v>
      </c>
      <c r="C32" s="30"/>
      <c r="D32" s="43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3">
        <v>1</v>
      </c>
      <c r="L32" s="44" t="s">
        <v>9</v>
      </c>
      <c r="M32" s="44">
        <v>112</v>
      </c>
      <c r="N32" s="33">
        <f t="shared" si="0"/>
        <v>87</v>
      </c>
      <c r="O32" s="33">
        <f t="shared" si="1"/>
        <v>95</v>
      </c>
      <c r="P32" s="33">
        <f t="shared" si="15"/>
        <v>91</v>
      </c>
      <c r="Q32" s="33">
        <f t="shared" si="2"/>
        <v>95.555555555555557</v>
      </c>
      <c r="R32" s="33">
        <f t="shared" si="3"/>
        <v>100</v>
      </c>
      <c r="S32" s="33">
        <f t="shared" si="4"/>
        <v>90</v>
      </c>
      <c r="T32" s="33">
        <f t="shared" si="5"/>
        <v>100</v>
      </c>
      <c r="U32" s="34">
        <f t="shared" si="6"/>
        <v>0</v>
      </c>
      <c r="V32" s="35">
        <f t="shared" si="7"/>
        <v>92.611111111111114</v>
      </c>
      <c r="W32" s="33">
        <v>20</v>
      </c>
      <c r="X32" s="36">
        <v>10</v>
      </c>
      <c r="Y32" s="36">
        <v>57</v>
      </c>
      <c r="Z32" s="37">
        <f t="shared" si="8"/>
        <v>87</v>
      </c>
      <c r="AA32" s="36">
        <v>30</v>
      </c>
      <c r="AB32" s="36">
        <v>65</v>
      </c>
      <c r="AC32" s="45">
        <v>1</v>
      </c>
      <c r="AD32" s="37">
        <f t="shared" si="9"/>
        <v>95</v>
      </c>
      <c r="AE32" s="36"/>
      <c r="AF32" s="36"/>
      <c r="AG32" s="36"/>
      <c r="AH32" s="37"/>
      <c r="AI32" s="55">
        <v>100</v>
      </c>
      <c r="AJ32" s="55">
        <v>100</v>
      </c>
      <c r="AK32" s="55">
        <v>100</v>
      </c>
      <c r="AL32" s="55">
        <v>100</v>
      </c>
      <c r="AM32" s="55">
        <v>80</v>
      </c>
      <c r="AN32" s="55">
        <v>80</v>
      </c>
      <c r="AO32" s="55">
        <v>100</v>
      </c>
      <c r="AP32" s="55">
        <v>100</v>
      </c>
      <c r="AQ32" s="55">
        <v>100</v>
      </c>
      <c r="AR32" s="38"/>
      <c r="AS32" s="38"/>
      <c r="AT32" s="37">
        <f t="shared" si="10"/>
        <v>95.555555555555557</v>
      </c>
      <c r="AU32" s="39">
        <v>100</v>
      </c>
      <c r="AV32" s="39">
        <v>100</v>
      </c>
      <c r="AW32" s="39">
        <v>100</v>
      </c>
      <c r="AX32" s="39">
        <v>100</v>
      </c>
      <c r="AY32" s="39">
        <v>100</v>
      </c>
      <c r="AZ32" s="39">
        <v>100</v>
      </c>
      <c r="BA32" s="39">
        <v>100</v>
      </c>
      <c r="BB32" s="39">
        <v>100</v>
      </c>
      <c r="BC32" s="39">
        <v>100</v>
      </c>
      <c r="BD32" s="39">
        <v>100</v>
      </c>
      <c r="BE32" s="38"/>
      <c r="BF32" s="38"/>
      <c r="BG32" s="37">
        <f t="shared" si="11"/>
        <v>100</v>
      </c>
      <c r="BH32" s="41">
        <v>100</v>
      </c>
      <c r="BI32" s="41">
        <v>100</v>
      </c>
      <c r="BJ32" s="41">
        <v>100</v>
      </c>
      <c r="BK32" s="41">
        <v>100</v>
      </c>
      <c r="BL32" s="41">
        <v>100</v>
      </c>
      <c r="BM32" s="41">
        <v>100</v>
      </c>
      <c r="BN32" s="41">
        <v>0</v>
      </c>
      <c r="BO32" s="41">
        <v>100</v>
      </c>
      <c r="BP32" s="41">
        <v>100</v>
      </c>
      <c r="BQ32" s="41">
        <v>100</v>
      </c>
      <c r="BR32" s="37">
        <f t="shared" si="12"/>
        <v>90</v>
      </c>
      <c r="BS32" s="42">
        <v>100</v>
      </c>
      <c r="BT32" s="42">
        <v>100</v>
      </c>
      <c r="BU32" s="42">
        <v>100</v>
      </c>
      <c r="BV32" s="38">
        <v>100</v>
      </c>
      <c r="BW32" s="38">
        <v>100</v>
      </c>
      <c r="BX32" s="38">
        <v>100</v>
      </c>
      <c r="BY32" s="38">
        <v>100</v>
      </c>
      <c r="BZ32" s="38">
        <v>100</v>
      </c>
      <c r="CA32" s="38"/>
      <c r="CB32" s="38"/>
      <c r="CC32" s="37">
        <f t="shared" si="13"/>
        <v>100</v>
      </c>
    </row>
    <row r="33" spans="1:81" ht="15.75" customHeight="1" x14ac:dyDescent="0.2">
      <c r="A33" s="4" t="s">
        <v>9</v>
      </c>
      <c r="B33" s="29" t="s">
        <v>9</v>
      </c>
      <c r="C33" s="30"/>
      <c r="D33" s="43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3">
        <v>1</v>
      </c>
      <c r="L33" s="44" t="s">
        <v>9</v>
      </c>
      <c r="M33" s="44">
        <v>272</v>
      </c>
      <c r="N33" s="33">
        <f t="shared" si="0"/>
        <v>100</v>
      </c>
      <c r="O33" s="33">
        <f t="shared" si="1"/>
        <v>91</v>
      </c>
      <c r="P33" s="33">
        <f t="shared" si="15"/>
        <v>95.5</v>
      </c>
      <c r="Q33" s="33">
        <f t="shared" si="2"/>
        <v>100</v>
      </c>
      <c r="R33" s="33">
        <f t="shared" si="3"/>
        <v>90</v>
      </c>
      <c r="S33" s="33">
        <f t="shared" si="4"/>
        <v>100</v>
      </c>
      <c r="T33" s="33">
        <f t="shared" si="5"/>
        <v>87.5</v>
      </c>
      <c r="U33" s="34">
        <f t="shared" si="6"/>
        <v>0</v>
      </c>
      <c r="V33" s="35">
        <f t="shared" si="7"/>
        <v>96.625</v>
      </c>
      <c r="W33" s="33">
        <v>20</v>
      </c>
      <c r="X33" s="36">
        <v>20</v>
      </c>
      <c r="Y33" s="36">
        <v>60</v>
      </c>
      <c r="Z33" s="37">
        <f t="shared" si="8"/>
        <v>100</v>
      </c>
      <c r="AA33" s="36">
        <v>26</v>
      </c>
      <c r="AB33" s="36">
        <v>65</v>
      </c>
      <c r="AC33" s="45">
        <v>1</v>
      </c>
      <c r="AD33" s="37">
        <f t="shared" si="9"/>
        <v>91</v>
      </c>
      <c r="AE33" s="36"/>
      <c r="AF33" s="36"/>
      <c r="AG33" s="36"/>
      <c r="AH33" s="37"/>
      <c r="AI33" s="55">
        <v>100</v>
      </c>
      <c r="AJ33" s="55">
        <v>100</v>
      </c>
      <c r="AK33" s="55">
        <v>100</v>
      </c>
      <c r="AL33" s="55">
        <v>100</v>
      </c>
      <c r="AM33" s="55">
        <v>100</v>
      </c>
      <c r="AN33" s="55">
        <v>100</v>
      </c>
      <c r="AO33" s="55">
        <v>100</v>
      </c>
      <c r="AP33" s="55">
        <v>100</v>
      </c>
      <c r="AQ33" s="55">
        <v>100</v>
      </c>
      <c r="AR33" s="38"/>
      <c r="AS33" s="38"/>
      <c r="AT33" s="37">
        <f t="shared" si="10"/>
        <v>100</v>
      </c>
      <c r="AU33" s="39">
        <v>100</v>
      </c>
      <c r="AV33" s="39">
        <v>100</v>
      </c>
      <c r="AW33" s="39">
        <v>100</v>
      </c>
      <c r="AX33" s="39">
        <v>0</v>
      </c>
      <c r="AY33" s="39">
        <v>100</v>
      </c>
      <c r="AZ33" s="39">
        <v>100</v>
      </c>
      <c r="BA33" s="39">
        <v>100</v>
      </c>
      <c r="BB33" s="39">
        <v>100</v>
      </c>
      <c r="BC33" s="39">
        <v>100</v>
      </c>
      <c r="BD33" s="39">
        <v>100</v>
      </c>
      <c r="BE33" s="38"/>
      <c r="BF33" s="38"/>
      <c r="BG33" s="37">
        <f t="shared" si="11"/>
        <v>90</v>
      </c>
      <c r="BH33" s="41">
        <v>100</v>
      </c>
      <c r="BI33" s="41">
        <v>100</v>
      </c>
      <c r="BJ33" s="41">
        <v>100</v>
      </c>
      <c r="BK33" s="41">
        <v>100</v>
      </c>
      <c r="BL33" s="41">
        <v>100</v>
      </c>
      <c r="BM33" s="41">
        <v>100</v>
      </c>
      <c r="BN33" s="41">
        <v>100</v>
      </c>
      <c r="BO33" s="41">
        <v>100</v>
      </c>
      <c r="BP33" s="41">
        <v>100</v>
      </c>
      <c r="BQ33" s="41">
        <v>100</v>
      </c>
      <c r="BR33" s="37">
        <f t="shared" si="12"/>
        <v>100</v>
      </c>
      <c r="BS33" s="42">
        <v>100</v>
      </c>
      <c r="BT33" s="42">
        <v>100</v>
      </c>
      <c r="BU33" s="42">
        <v>0</v>
      </c>
      <c r="BV33" s="38">
        <v>100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13"/>
        <v>87.5</v>
      </c>
    </row>
    <row r="34" spans="1:81" ht="15.75" customHeight="1" x14ac:dyDescent="0.2">
      <c r="A34" s="4" t="s">
        <v>9</v>
      </c>
      <c r="B34" s="29" t="s">
        <v>9</v>
      </c>
      <c r="C34" s="30"/>
      <c r="D34" s="43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3">
        <v>1</v>
      </c>
      <c r="L34" s="44" t="s">
        <v>9</v>
      </c>
      <c r="M34" s="44">
        <v>271</v>
      </c>
      <c r="N34" s="33">
        <f t="shared" si="0"/>
        <v>60</v>
      </c>
      <c r="O34" s="33">
        <f t="shared" si="1"/>
        <v>0</v>
      </c>
      <c r="P34" s="33">
        <f t="shared" si="15"/>
        <v>30</v>
      </c>
      <c r="Q34" s="33">
        <f t="shared" si="2"/>
        <v>100</v>
      </c>
      <c r="R34" s="33">
        <f t="shared" si="3"/>
        <v>60</v>
      </c>
      <c r="S34" s="33">
        <f t="shared" si="4"/>
        <v>46</v>
      </c>
      <c r="T34" s="33">
        <f t="shared" si="5"/>
        <v>87.5</v>
      </c>
      <c r="U34" s="34">
        <f t="shared" si="6"/>
        <v>0</v>
      </c>
      <c r="V34" s="35">
        <f t="shared" si="7"/>
        <v>30</v>
      </c>
      <c r="W34" s="33">
        <v>16</v>
      </c>
      <c r="X34" s="36">
        <v>20</v>
      </c>
      <c r="Y34" s="36">
        <v>24</v>
      </c>
      <c r="Z34" s="37">
        <f t="shared" si="8"/>
        <v>60</v>
      </c>
      <c r="AA34" s="36"/>
      <c r="AB34" s="36"/>
      <c r="AC34" s="45"/>
      <c r="AD34" s="37">
        <f t="shared" si="9"/>
        <v>0</v>
      </c>
      <c r="AE34" s="36"/>
      <c r="AF34" s="36"/>
      <c r="AG34" s="36"/>
      <c r="AH34" s="37"/>
      <c r="AI34" s="55">
        <v>100</v>
      </c>
      <c r="AJ34" s="55">
        <v>100</v>
      </c>
      <c r="AK34" s="55">
        <v>100</v>
      </c>
      <c r="AL34" s="55">
        <v>100</v>
      </c>
      <c r="AM34" s="55">
        <v>100</v>
      </c>
      <c r="AN34" s="55">
        <v>100</v>
      </c>
      <c r="AO34" s="55">
        <v>100</v>
      </c>
      <c r="AP34" s="55">
        <v>100</v>
      </c>
      <c r="AQ34" s="55">
        <v>100</v>
      </c>
      <c r="AR34" s="38"/>
      <c r="AS34" s="38"/>
      <c r="AT34" s="37">
        <f t="shared" si="10"/>
        <v>100</v>
      </c>
      <c r="AU34" s="39">
        <v>0</v>
      </c>
      <c r="AV34" s="39">
        <v>0</v>
      </c>
      <c r="AW34" s="39">
        <v>100</v>
      </c>
      <c r="AX34" s="39">
        <v>100</v>
      </c>
      <c r="AY34" s="39">
        <v>100</v>
      </c>
      <c r="AZ34" s="39">
        <v>100</v>
      </c>
      <c r="BA34" s="39">
        <v>0</v>
      </c>
      <c r="BB34" s="39">
        <v>100</v>
      </c>
      <c r="BC34" s="39">
        <v>0</v>
      </c>
      <c r="BD34" s="39">
        <v>100</v>
      </c>
      <c r="BE34" s="38"/>
      <c r="BF34" s="38"/>
      <c r="BG34" s="37">
        <f t="shared" si="11"/>
        <v>60</v>
      </c>
      <c r="BH34" s="41">
        <v>70</v>
      </c>
      <c r="BI34" s="41">
        <v>100</v>
      </c>
      <c r="BJ34" s="41">
        <v>100</v>
      </c>
      <c r="BK34" s="41">
        <v>95</v>
      </c>
      <c r="BL34" s="41">
        <v>95</v>
      </c>
      <c r="BM34" s="41">
        <v>0</v>
      </c>
      <c r="BN34" s="41">
        <v>0</v>
      </c>
      <c r="BO34" s="41">
        <v>0</v>
      </c>
      <c r="BP34" s="41">
        <v>0</v>
      </c>
      <c r="BQ34" s="41">
        <v>0</v>
      </c>
      <c r="BR34" s="37">
        <f t="shared" si="12"/>
        <v>46</v>
      </c>
      <c r="BS34" s="42">
        <v>100</v>
      </c>
      <c r="BT34" s="42">
        <v>100</v>
      </c>
      <c r="BU34" s="42">
        <v>100</v>
      </c>
      <c r="BV34" s="38">
        <v>100</v>
      </c>
      <c r="BW34" s="38">
        <v>100</v>
      </c>
      <c r="BX34" s="38">
        <v>100</v>
      </c>
      <c r="BY34" s="38">
        <v>0</v>
      </c>
      <c r="BZ34" s="38">
        <v>100</v>
      </c>
      <c r="CA34" s="38"/>
      <c r="CB34" s="38"/>
      <c r="CC34" s="37">
        <f t="shared" si="13"/>
        <v>87.5</v>
      </c>
    </row>
    <row r="35" spans="1:81" ht="15.75" customHeight="1" x14ac:dyDescent="0.2">
      <c r="A35" s="4" t="s">
        <v>9</v>
      </c>
      <c r="B35" s="29" t="s">
        <v>9</v>
      </c>
      <c r="C35" s="30"/>
      <c r="D35" s="43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3">
        <v>1</v>
      </c>
      <c r="L35" s="44" t="s">
        <v>9</v>
      </c>
      <c r="M35" s="44">
        <v>92</v>
      </c>
      <c r="N35" s="33">
        <f t="shared" si="0"/>
        <v>91</v>
      </c>
      <c r="O35" s="33">
        <f t="shared" si="1"/>
        <v>75.5</v>
      </c>
      <c r="P35" s="33">
        <f t="shared" si="15"/>
        <v>83.25</v>
      </c>
      <c r="Q35" s="33">
        <f t="shared" si="2"/>
        <v>98.888888888888886</v>
      </c>
      <c r="R35" s="33">
        <f t="shared" si="3"/>
        <v>100</v>
      </c>
      <c r="S35" s="33">
        <f t="shared" si="4"/>
        <v>99</v>
      </c>
      <c r="T35" s="33">
        <f t="shared" si="5"/>
        <v>100</v>
      </c>
      <c r="U35" s="34">
        <f t="shared" si="6"/>
        <v>0</v>
      </c>
      <c r="V35" s="35">
        <f t="shared" si="7"/>
        <v>91.202777777777769</v>
      </c>
      <c r="W35" s="33">
        <v>20</v>
      </c>
      <c r="X35" s="36">
        <v>11</v>
      </c>
      <c r="Y35" s="36">
        <v>60</v>
      </c>
      <c r="Z35" s="37">
        <f t="shared" si="8"/>
        <v>91</v>
      </c>
      <c r="AA35" s="36">
        <v>30</v>
      </c>
      <c r="AB35" s="36">
        <v>65</v>
      </c>
      <c r="AC35" s="45">
        <v>0.7</v>
      </c>
      <c r="AD35" s="37">
        <f t="shared" si="9"/>
        <v>75.5</v>
      </c>
      <c r="AE35" s="36"/>
      <c r="AF35" s="36"/>
      <c r="AG35" s="36"/>
      <c r="AH35" s="37"/>
      <c r="AI35" s="55">
        <v>100</v>
      </c>
      <c r="AJ35" s="55">
        <v>100</v>
      </c>
      <c r="AK35" s="55">
        <v>100</v>
      </c>
      <c r="AL35" s="55">
        <v>100</v>
      </c>
      <c r="AM35" s="55">
        <v>90</v>
      </c>
      <c r="AN35" s="55">
        <v>100</v>
      </c>
      <c r="AO35" s="55">
        <v>100</v>
      </c>
      <c r="AP35" s="55">
        <v>100</v>
      </c>
      <c r="AQ35" s="55">
        <v>100</v>
      </c>
      <c r="AR35" s="38"/>
      <c r="AS35" s="38"/>
      <c r="AT35" s="37">
        <f t="shared" si="10"/>
        <v>98.888888888888886</v>
      </c>
      <c r="AU35" s="39">
        <v>100</v>
      </c>
      <c r="AV35" s="39">
        <v>100</v>
      </c>
      <c r="AW35" s="39">
        <v>100</v>
      </c>
      <c r="AX35" s="39">
        <v>100</v>
      </c>
      <c r="AY35" s="39">
        <v>100</v>
      </c>
      <c r="AZ35" s="39">
        <v>100</v>
      </c>
      <c r="BA35" s="39">
        <v>100</v>
      </c>
      <c r="BB35" s="39">
        <v>100</v>
      </c>
      <c r="BC35" s="39">
        <v>100</v>
      </c>
      <c r="BD35" s="39">
        <v>100</v>
      </c>
      <c r="BE35" s="38"/>
      <c r="BF35" s="38"/>
      <c r="BG35" s="37">
        <f t="shared" si="11"/>
        <v>100</v>
      </c>
      <c r="BH35" s="41">
        <v>100</v>
      </c>
      <c r="BI35" s="41">
        <v>100</v>
      </c>
      <c r="BJ35" s="41">
        <v>90</v>
      </c>
      <c r="BK35" s="41">
        <v>100</v>
      </c>
      <c r="BL35" s="41">
        <v>100</v>
      </c>
      <c r="BM35" s="41">
        <v>100</v>
      </c>
      <c r="BN35" s="41">
        <v>100</v>
      </c>
      <c r="BO35" s="41">
        <v>100</v>
      </c>
      <c r="BP35" s="41">
        <v>100</v>
      </c>
      <c r="BQ35" s="41">
        <v>100</v>
      </c>
      <c r="BR35" s="37">
        <f t="shared" si="12"/>
        <v>99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13"/>
        <v>100</v>
      </c>
    </row>
    <row r="36" spans="1:81" ht="15.75" customHeight="1" x14ac:dyDescent="0.2">
      <c r="A36" s="4" t="s">
        <v>9</v>
      </c>
      <c r="B36" s="29" t="s">
        <v>9</v>
      </c>
      <c r="C36" s="30"/>
      <c r="D36" s="43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3">
        <v>1</v>
      </c>
      <c r="L36" s="44" t="s">
        <v>9</v>
      </c>
      <c r="M36" s="44">
        <v>158</v>
      </c>
      <c r="N36" s="33">
        <f t="shared" si="0"/>
        <v>99</v>
      </c>
      <c r="O36" s="33">
        <f t="shared" si="1"/>
        <v>26</v>
      </c>
      <c r="P36" s="33">
        <f t="shared" si="15"/>
        <v>62.5</v>
      </c>
      <c r="Q36" s="33">
        <f t="shared" si="2"/>
        <v>84.444444444444443</v>
      </c>
      <c r="R36" s="33">
        <f t="shared" si="3"/>
        <v>90</v>
      </c>
      <c r="S36" s="33">
        <f t="shared" si="4"/>
        <v>100</v>
      </c>
      <c r="T36" s="33">
        <f t="shared" si="5"/>
        <v>100</v>
      </c>
      <c r="U36" s="34">
        <f t="shared" si="6"/>
        <v>0</v>
      </c>
      <c r="V36" s="35">
        <f t="shared" si="7"/>
        <v>77.638888888888886</v>
      </c>
      <c r="W36" s="33">
        <v>20</v>
      </c>
      <c r="X36" s="36">
        <v>19</v>
      </c>
      <c r="Y36" s="36">
        <v>60</v>
      </c>
      <c r="Z36" s="37">
        <f t="shared" si="8"/>
        <v>99</v>
      </c>
      <c r="AA36" s="36">
        <v>26</v>
      </c>
      <c r="AB36" s="36">
        <v>15</v>
      </c>
      <c r="AC36" s="45">
        <v>0</v>
      </c>
      <c r="AD36" s="37">
        <f t="shared" si="9"/>
        <v>26</v>
      </c>
      <c r="AE36" s="36"/>
      <c r="AF36" s="36"/>
      <c r="AG36" s="36"/>
      <c r="AH36" s="37"/>
      <c r="AI36" s="55">
        <v>100</v>
      </c>
      <c r="AJ36" s="55">
        <v>60</v>
      </c>
      <c r="AK36" s="55">
        <v>100</v>
      </c>
      <c r="AL36" s="55">
        <v>100</v>
      </c>
      <c r="AM36" s="55">
        <v>100</v>
      </c>
      <c r="AN36" s="55">
        <v>100</v>
      </c>
      <c r="AO36" s="55">
        <v>0</v>
      </c>
      <c r="AP36" s="55">
        <v>100</v>
      </c>
      <c r="AQ36" s="55">
        <v>100</v>
      </c>
      <c r="AR36" s="38"/>
      <c r="AS36" s="38"/>
      <c r="AT36" s="37">
        <f t="shared" si="10"/>
        <v>84.444444444444443</v>
      </c>
      <c r="AU36" s="39">
        <v>100</v>
      </c>
      <c r="AV36" s="39">
        <v>100</v>
      </c>
      <c r="AW36" s="39">
        <v>100</v>
      </c>
      <c r="AX36" s="39">
        <v>0</v>
      </c>
      <c r="AY36" s="39">
        <v>100</v>
      </c>
      <c r="AZ36" s="39">
        <v>100</v>
      </c>
      <c r="BA36" s="39">
        <v>100</v>
      </c>
      <c r="BB36" s="39">
        <v>100</v>
      </c>
      <c r="BC36" s="39">
        <v>100</v>
      </c>
      <c r="BD36" s="39">
        <v>100</v>
      </c>
      <c r="BE36" s="38"/>
      <c r="BF36" s="38"/>
      <c r="BG36" s="37">
        <f t="shared" si="11"/>
        <v>90</v>
      </c>
      <c r="BH36" s="41">
        <v>100</v>
      </c>
      <c r="BI36" s="41">
        <v>100</v>
      </c>
      <c r="BJ36" s="41">
        <v>100</v>
      </c>
      <c r="BK36" s="41">
        <v>100</v>
      </c>
      <c r="BL36" s="41">
        <v>100</v>
      </c>
      <c r="BM36" s="41">
        <v>100</v>
      </c>
      <c r="BN36" s="41">
        <v>100</v>
      </c>
      <c r="BO36" s="41">
        <v>100</v>
      </c>
      <c r="BP36" s="41">
        <v>100</v>
      </c>
      <c r="BQ36" s="41">
        <v>100</v>
      </c>
      <c r="BR36" s="37">
        <f t="shared" si="12"/>
        <v>100</v>
      </c>
      <c r="BS36" s="42">
        <v>100</v>
      </c>
      <c r="BT36" s="42">
        <v>100</v>
      </c>
      <c r="BU36" s="42">
        <v>100</v>
      </c>
      <c r="BV36" s="38">
        <v>100</v>
      </c>
      <c r="BW36" s="38">
        <v>100</v>
      </c>
      <c r="BX36" s="38">
        <v>100</v>
      </c>
      <c r="BY36" s="38">
        <v>100</v>
      </c>
      <c r="BZ36" s="38">
        <v>100</v>
      </c>
      <c r="CA36" s="38"/>
      <c r="CB36" s="38"/>
      <c r="CC36" s="37">
        <f t="shared" si="13"/>
        <v>100</v>
      </c>
    </row>
    <row r="37" spans="1:81" ht="15.75" customHeight="1" x14ac:dyDescent="0.2">
      <c r="A37" s="4" t="s">
        <v>9</v>
      </c>
      <c r="B37" s="29" t="s">
        <v>9</v>
      </c>
      <c r="C37" s="30"/>
      <c r="D37" s="43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3">
        <v>1</v>
      </c>
      <c r="L37" s="44" t="s">
        <v>9</v>
      </c>
      <c r="M37" s="44">
        <v>346</v>
      </c>
      <c r="N37" s="33">
        <f t="shared" si="0"/>
        <v>22</v>
      </c>
      <c r="O37" s="33">
        <f t="shared" si="1"/>
        <v>0</v>
      </c>
      <c r="P37" s="33">
        <f t="shared" si="15"/>
        <v>11</v>
      </c>
      <c r="Q37" s="33">
        <f t="shared" si="2"/>
        <v>80</v>
      </c>
      <c r="R37" s="33">
        <f t="shared" si="3"/>
        <v>70</v>
      </c>
      <c r="S37" s="33">
        <f t="shared" si="4"/>
        <v>32.5</v>
      </c>
      <c r="T37" s="33">
        <f t="shared" si="5"/>
        <v>0</v>
      </c>
      <c r="U37" s="34">
        <f t="shared" si="6"/>
        <v>0</v>
      </c>
      <c r="V37" s="35">
        <f t="shared" si="7"/>
        <v>11</v>
      </c>
      <c r="W37" s="33">
        <v>20</v>
      </c>
      <c r="X37" s="36">
        <v>2</v>
      </c>
      <c r="Y37" s="36">
        <v>0</v>
      </c>
      <c r="Z37" s="37">
        <f t="shared" si="8"/>
        <v>22</v>
      </c>
      <c r="AA37" s="36"/>
      <c r="AB37" s="36"/>
      <c r="AC37" s="45"/>
      <c r="AD37" s="37">
        <f t="shared" si="9"/>
        <v>0</v>
      </c>
      <c r="AE37" s="36"/>
      <c r="AF37" s="36"/>
      <c r="AG37" s="36"/>
      <c r="AH37" s="37"/>
      <c r="AI37" s="55">
        <v>0</v>
      </c>
      <c r="AJ37" s="55">
        <v>100</v>
      </c>
      <c r="AK37" s="55">
        <v>100</v>
      </c>
      <c r="AL37" s="55">
        <v>100</v>
      </c>
      <c r="AM37" s="55">
        <v>70</v>
      </c>
      <c r="AN37" s="55">
        <v>100</v>
      </c>
      <c r="AO37" s="55">
        <v>100</v>
      </c>
      <c r="AP37" s="55">
        <v>50</v>
      </c>
      <c r="AQ37" s="55">
        <v>100</v>
      </c>
      <c r="AR37" s="38"/>
      <c r="AS37" s="38"/>
      <c r="AT37" s="37">
        <f t="shared" si="10"/>
        <v>80</v>
      </c>
      <c r="AU37" s="39">
        <v>100</v>
      </c>
      <c r="AV37" s="39">
        <v>100</v>
      </c>
      <c r="AW37" s="39">
        <v>100</v>
      </c>
      <c r="AX37" s="39">
        <v>100</v>
      </c>
      <c r="AY37" s="39">
        <v>100</v>
      </c>
      <c r="AZ37" s="39">
        <v>100</v>
      </c>
      <c r="BA37" s="39">
        <v>0</v>
      </c>
      <c r="BB37" s="39">
        <v>100</v>
      </c>
      <c r="BC37" s="39">
        <v>0</v>
      </c>
      <c r="BD37" s="39">
        <v>0</v>
      </c>
      <c r="BE37" s="38"/>
      <c r="BF37" s="38"/>
      <c r="BG37" s="37">
        <f t="shared" si="11"/>
        <v>70</v>
      </c>
      <c r="BH37" s="41">
        <v>100</v>
      </c>
      <c r="BI37" s="41">
        <v>40</v>
      </c>
      <c r="BJ37" s="41">
        <v>100</v>
      </c>
      <c r="BK37" s="41">
        <v>85</v>
      </c>
      <c r="BL37" s="41">
        <v>0</v>
      </c>
      <c r="BM37" s="41">
        <v>0</v>
      </c>
      <c r="BN37" s="41">
        <v>0</v>
      </c>
      <c r="BO37" s="41">
        <v>0</v>
      </c>
      <c r="BP37" s="41">
        <v>0</v>
      </c>
      <c r="BQ37" s="41">
        <v>0</v>
      </c>
      <c r="BR37" s="37">
        <f t="shared" si="12"/>
        <v>32.5</v>
      </c>
      <c r="BS37" s="42">
        <v>0</v>
      </c>
      <c r="BT37" s="42">
        <v>0</v>
      </c>
      <c r="BU37" s="42">
        <v>0</v>
      </c>
      <c r="BV37" s="38">
        <v>0</v>
      </c>
      <c r="BW37" s="38">
        <v>0</v>
      </c>
      <c r="BX37" s="38">
        <v>0</v>
      </c>
      <c r="BY37" s="38">
        <v>0</v>
      </c>
      <c r="BZ37" s="38">
        <v>0</v>
      </c>
      <c r="CA37" s="38"/>
      <c r="CB37" s="38"/>
      <c r="CC37" s="37">
        <f t="shared" si="13"/>
        <v>0</v>
      </c>
    </row>
    <row r="38" spans="1:81" ht="15.75" customHeight="1" x14ac:dyDescent="0.2">
      <c r="A38" s="4" t="s">
        <v>9</v>
      </c>
      <c r="B38" s="29" t="s">
        <v>9</v>
      </c>
      <c r="C38" s="30"/>
      <c r="D38" s="43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3">
        <v>2</v>
      </c>
      <c r="L38" s="44" t="s">
        <v>9</v>
      </c>
      <c r="M38" s="44">
        <v>132</v>
      </c>
      <c r="N38" s="33">
        <f t="shared" si="0"/>
        <v>98</v>
      </c>
      <c r="O38" s="33">
        <f t="shared" si="1"/>
        <v>85</v>
      </c>
      <c r="P38" s="33">
        <f t="shared" si="15"/>
        <v>91.5</v>
      </c>
      <c r="Q38" s="33">
        <f t="shared" si="2"/>
        <v>95.888888888888886</v>
      </c>
      <c r="R38" s="33">
        <f t="shared" si="3"/>
        <v>90</v>
      </c>
      <c r="S38" s="33">
        <f t="shared" si="4"/>
        <v>98.5</v>
      </c>
      <c r="T38" s="33">
        <f t="shared" si="5"/>
        <v>100</v>
      </c>
      <c r="U38" s="34">
        <f t="shared" si="6"/>
        <v>0</v>
      </c>
      <c r="V38" s="35">
        <f t="shared" si="7"/>
        <v>94.12777777777778</v>
      </c>
      <c r="W38" s="33">
        <v>20</v>
      </c>
      <c r="X38" s="36">
        <v>18</v>
      </c>
      <c r="Y38" s="36">
        <v>60</v>
      </c>
      <c r="Z38" s="37">
        <f t="shared" si="8"/>
        <v>98</v>
      </c>
      <c r="AA38" s="36">
        <v>30</v>
      </c>
      <c r="AB38" s="36">
        <v>55</v>
      </c>
      <c r="AC38" s="45">
        <v>1</v>
      </c>
      <c r="AD38" s="37">
        <f t="shared" si="9"/>
        <v>85</v>
      </c>
      <c r="AE38" s="36"/>
      <c r="AF38" s="36"/>
      <c r="AG38" s="36"/>
      <c r="AH38" s="37"/>
      <c r="AI38" s="55">
        <v>63</v>
      </c>
      <c r="AJ38" s="55">
        <v>100</v>
      </c>
      <c r="AK38" s="55">
        <v>100</v>
      </c>
      <c r="AL38" s="55">
        <v>100</v>
      </c>
      <c r="AM38" s="55">
        <v>100</v>
      </c>
      <c r="AN38" s="55">
        <v>100</v>
      </c>
      <c r="AO38" s="55">
        <v>100</v>
      </c>
      <c r="AP38" s="55">
        <v>100</v>
      </c>
      <c r="AQ38" s="55">
        <v>100</v>
      </c>
      <c r="AR38" s="38"/>
      <c r="AS38" s="38"/>
      <c r="AT38" s="37">
        <f t="shared" si="10"/>
        <v>95.888888888888886</v>
      </c>
      <c r="AU38" s="39">
        <v>100</v>
      </c>
      <c r="AV38" s="39">
        <v>0</v>
      </c>
      <c r="AW38" s="39">
        <v>100</v>
      </c>
      <c r="AX38" s="39">
        <v>100</v>
      </c>
      <c r="AY38" s="39">
        <v>100</v>
      </c>
      <c r="AZ38" s="39">
        <v>100</v>
      </c>
      <c r="BA38" s="39">
        <v>100</v>
      </c>
      <c r="BB38" s="39">
        <v>100</v>
      </c>
      <c r="BC38" s="39">
        <v>100</v>
      </c>
      <c r="BD38" s="39">
        <v>100</v>
      </c>
      <c r="BE38" s="38"/>
      <c r="BF38" s="38"/>
      <c r="BG38" s="37">
        <f t="shared" si="11"/>
        <v>90</v>
      </c>
      <c r="BH38" s="41">
        <v>100</v>
      </c>
      <c r="BI38" s="41">
        <v>90</v>
      </c>
      <c r="BJ38" s="41">
        <v>100</v>
      </c>
      <c r="BK38" s="41">
        <v>95</v>
      </c>
      <c r="BL38" s="41">
        <v>100</v>
      </c>
      <c r="BM38" s="41">
        <v>100</v>
      </c>
      <c r="BN38" s="41">
        <v>100</v>
      </c>
      <c r="BO38" s="41">
        <v>100</v>
      </c>
      <c r="BP38" s="41">
        <v>100</v>
      </c>
      <c r="BQ38" s="41">
        <v>100</v>
      </c>
      <c r="BR38" s="37">
        <f t="shared" si="12"/>
        <v>98.5</v>
      </c>
      <c r="BS38" s="42">
        <v>100</v>
      </c>
      <c r="BT38" s="42">
        <v>100</v>
      </c>
      <c r="BU38" s="42">
        <v>100</v>
      </c>
      <c r="BV38" s="38">
        <v>100</v>
      </c>
      <c r="BW38" s="38">
        <v>100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13"/>
        <v>100</v>
      </c>
    </row>
    <row r="39" spans="1:81" ht="15.75" customHeight="1" x14ac:dyDescent="0.2">
      <c r="A39" s="4" t="s">
        <v>9</v>
      </c>
      <c r="B39" s="29" t="s">
        <v>9</v>
      </c>
      <c r="C39" s="30"/>
      <c r="D39" s="43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3">
        <v>1</v>
      </c>
      <c r="L39" s="44" t="s">
        <v>9</v>
      </c>
      <c r="M39" s="44">
        <v>381</v>
      </c>
      <c r="N39" s="33">
        <f t="shared" si="0"/>
        <v>98</v>
      </c>
      <c r="O39" s="33">
        <f t="shared" si="1"/>
        <v>79</v>
      </c>
      <c r="P39" s="33">
        <f t="shared" si="15"/>
        <v>88.5</v>
      </c>
      <c r="Q39" s="33">
        <f t="shared" si="2"/>
        <v>100</v>
      </c>
      <c r="R39" s="33">
        <f t="shared" si="3"/>
        <v>100</v>
      </c>
      <c r="S39" s="33">
        <f t="shared" si="4"/>
        <v>90</v>
      </c>
      <c r="T39" s="33">
        <f t="shared" si="5"/>
        <v>100</v>
      </c>
      <c r="U39" s="34">
        <f t="shared" si="6"/>
        <v>0</v>
      </c>
      <c r="V39" s="35">
        <f t="shared" si="7"/>
        <v>92.25</v>
      </c>
      <c r="W39" s="33">
        <v>20</v>
      </c>
      <c r="X39" s="36">
        <v>18</v>
      </c>
      <c r="Y39" s="36">
        <v>60</v>
      </c>
      <c r="Z39" s="37">
        <f t="shared" si="8"/>
        <v>98</v>
      </c>
      <c r="AA39" s="36">
        <v>30</v>
      </c>
      <c r="AB39" s="36">
        <v>70</v>
      </c>
      <c r="AC39" s="45">
        <v>0.7</v>
      </c>
      <c r="AD39" s="37">
        <f t="shared" si="9"/>
        <v>79</v>
      </c>
      <c r="AE39" s="36"/>
      <c r="AF39" s="36"/>
      <c r="AG39" s="36"/>
      <c r="AH39" s="37"/>
      <c r="AI39" s="55">
        <v>100</v>
      </c>
      <c r="AJ39" s="55">
        <v>100</v>
      </c>
      <c r="AK39" s="55">
        <v>100</v>
      </c>
      <c r="AL39" s="55">
        <v>100</v>
      </c>
      <c r="AM39" s="55">
        <v>100</v>
      </c>
      <c r="AN39" s="55">
        <v>100</v>
      </c>
      <c r="AO39" s="55">
        <v>100</v>
      </c>
      <c r="AP39" s="55">
        <v>100</v>
      </c>
      <c r="AQ39" s="55">
        <v>100</v>
      </c>
      <c r="AR39" s="38"/>
      <c r="AS39" s="38"/>
      <c r="AT39" s="37">
        <f t="shared" si="10"/>
        <v>100</v>
      </c>
      <c r="AU39" s="39">
        <v>100</v>
      </c>
      <c r="AV39" s="39">
        <v>100</v>
      </c>
      <c r="AW39" s="39">
        <v>100</v>
      </c>
      <c r="AX39" s="39">
        <v>100</v>
      </c>
      <c r="AY39" s="39">
        <v>100</v>
      </c>
      <c r="AZ39" s="39">
        <v>100</v>
      </c>
      <c r="BA39" s="39">
        <v>100</v>
      </c>
      <c r="BB39" s="39">
        <v>100</v>
      </c>
      <c r="BC39" s="39">
        <v>100</v>
      </c>
      <c r="BD39" s="39">
        <v>100</v>
      </c>
      <c r="BE39" s="38"/>
      <c r="BF39" s="38"/>
      <c r="BG39" s="37">
        <f t="shared" si="11"/>
        <v>100</v>
      </c>
      <c r="BH39" s="56">
        <v>0</v>
      </c>
      <c r="BI39" s="41">
        <v>100</v>
      </c>
      <c r="BJ39" s="41">
        <v>100</v>
      </c>
      <c r="BK39" s="41">
        <v>100</v>
      </c>
      <c r="BL39" s="41">
        <v>100</v>
      </c>
      <c r="BM39" s="41">
        <v>100</v>
      </c>
      <c r="BN39" s="41">
        <v>100</v>
      </c>
      <c r="BO39" s="41">
        <v>100</v>
      </c>
      <c r="BP39" s="41">
        <v>100</v>
      </c>
      <c r="BQ39" s="41">
        <v>100</v>
      </c>
      <c r="BR39" s="37">
        <f t="shared" si="12"/>
        <v>90</v>
      </c>
      <c r="BS39" s="42">
        <v>100</v>
      </c>
      <c r="BT39" s="42">
        <v>100</v>
      </c>
      <c r="BU39" s="42">
        <v>100</v>
      </c>
      <c r="BV39" s="38">
        <v>100</v>
      </c>
      <c r="BW39" s="38">
        <v>100</v>
      </c>
      <c r="BX39" s="38">
        <v>100</v>
      </c>
      <c r="BY39" s="38">
        <v>100</v>
      </c>
      <c r="BZ39" s="38">
        <v>100</v>
      </c>
      <c r="CA39" s="38"/>
      <c r="CB39" s="38"/>
      <c r="CC39" s="37">
        <f t="shared" si="13"/>
        <v>100</v>
      </c>
    </row>
    <row r="40" spans="1:81" ht="15.75" customHeight="1" x14ac:dyDescent="0.2">
      <c r="A40" s="4" t="s">
        <v>9</v>
      </c>
      <c r="B40" s="29" t="s">
        <v>9</v>
      </c>
      <c r="C40" s="30"/>
      <c r="D40" s="43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3">
        <v>1</v>
      </c>
      <c r="L40" s="44" t="s">
        <v>9</v>
      </c>
      <c r="M40" s="44">
        <v>266</v>
      </c>
      <c r="N40" s="33">
        <f t="shared" si="0"/>
        <v>59</v>
      </c>
      <c r="O40" s="33">
        <f t="shared" si="1"/>
        <v>14</v>
      </c>
      <c r="P40" s="33">
        <f>AVERAGE(N40,O40,U40)</f>
        <v>54.333333333333336</v>
      </c>
      <c r="Q40" s="33">
        <f t="shared" si="2"/>
        <v>98.888888888888886</v>
      </c>
      <c r="R40" s="33">
        <f t="shared" si="3"/>
        <v>100</v>
      </c>
      <c r="S40" s="33">
        <f t="shared" si="4"/>
        <v>88</v>
      </c>
      <c r="T40" s="33">
        <f t="shared" si="5"/>
        <v>87.5</v>
      </c>
      <c r="U40" s="34">
        <f t="shared" si="6"/>
        <v>90</v>
      </c>
      <c r="V40" s="35">
        <f t="shared" si="7"/>
        <v>54.333333333333336</v>
      </c>
      <c r="W40" s="33">
        <v>20</v>
      </c>
      <c r="X40" s="36">
        <v>15</v>
      </c>
      <c r="Y40" s="36">
        <v>24</v>
      </c>
      <c r="Z40" s="37">
        <f t="shared" si="8"/>
        <v>59</v>
      </c>
      <c r="AA40" s="36">
        <v>8</v>
      </c>
      <c r="AB40" s="36">
        <v>6</v>
      </c>
      <c r="AC40" s="45">
        <v>1</v>
      </c>
      <c r="AD40" s="37">
        <f t="shared" si="9"/>
        <v>14</v>
      </c>
      <c r="AE40" s="36">
        <v>40</v>
      </c>
      <c r="AF40" s="36">
        <v>50</v>
      </c>
      <c r="AG40" s="36">
        <v>1</v>
      </c>
      <c r="AH40" s="37">
        <f>(AE40+AF40)*AG40</f>
        <v>90</v>
      </c>
      <c r="AI40" s="55">
        <v>100</v>
      </c>
      <c r="AJ40" s="55">
        <v>100</v>
      </c>
      <c r="AK40" s="55">
        <v>100</v>
      </c>
      <c r="AL40" s="55">
        <v>100</v>
      </c>
      <c r="AM40" s="55">
        <v>90</v>
      </c>
      <c r="AN40" s="55">
        <v>100</v>
      </c>
      <c r="AO40" s="55">
        <v>100</v>
      </c>
      <c r="AP40" s="55">
        <v>100</v>
      </c>
      <c r="AQ40" s="55">
        <v>100</v>
      </c>
      <c r="AR40" s="38"/>
      <c r="AS40" s="38"/>
      <c r="AT40" s="37">
        <f t="shared" si="10"/>
        <v>98.888888888888886</v>
      </c>
      <c r="AU40" s="39">
        <v>100</v>
      </c>
      <c r="AV40" s="39">
        <v>100</v>
      </c>
      <c r="AW40" s="39">
        <v>100</v>
      </c>
      <c r="AX40" s="39">
        <v>100</v>
      </c>
      <c r="AY40" s="39">
        <v>100</v>
      </c>
      <c r="AZ40" s="39">
        <v>100</v>
      </c>
      <c r="BA40" s="39">
        <v>100</v>
      </c>
      <c r="BB40" s="39">
        <v>100</v>
      </c>
      <c r="BC40" s="39">
        <v>100</v>
      </c>
      <c r="BD40" s="39">
        <v>100</v>
      </c>
      <c r="BE40" s="38"/>
      <c r="BF40" s="38"/>
      <c r="BG40" s="37">
        <f t="shared" si="11"/>
        <v>100</v>
      </c>
      <c r="BH40" s="41">
        <v>100</v>
      </c>
      <c r="BI40" s="41">
        <v>100</v>
      </c>
      <c r="BJ40" s="41">
        <v>100</v>
      </c>
      <c r="BK40" s="41">
        <v>100</v>
      </c>
      <c r="BL40" s="41">
        <v>0</v>
      </c>
      <c r="BM40" s="41">
        <v>90</v>
      </c>
      <c r="BN40" s="41">
        <v>95</v>
      </c>
      <c r="BO40" s="41">
        <v>100</v>
      </c>
      <c r="BP40" s="41">
        <v>100</v>
      </c>
      <c r="BQ40" s="41">
        <v>95</v>
      </c>
      <c r="BR40" s="37">
        <f t="shared" si="12"/>
        <v>88</v>
      </c>
      <c r="BS40" s="42">
        <v>100</v>
      </c>
      <c r="BT40" s="42">
        <v>100</v>
      </c>
      <c r="BU40" s="42">
        <v>100</v>
      </c>
      <c r="BV40" s="38">
        <v>100</v>
      </c>
      <c r="BW40" s="38">
        <v>100</v>
      </c>
      <c r="BX40" s="38">
        <v>100</v>
      </c>
      <c r="BY40" s="38">
        <v>100</v>
      </c>
      <c r="BZ40" s="38">
        <v>0</v>
      </c>
      <c r="CA40" s="38"/>
      <c r="CB40" s="38"/>
      <c r="CC40" s="37">
        <f t="shared" si="13"/>
        <v>87.5</v>
      </c>
    </row>
    <row r="41" spans="1:81" ht="15.75" customHeight="1" x14ac:dyDescent="0.2">
      <c r="A41" s="4" t="s">
        <v>9</v>
      </c>
      <c r="B41" s="29" t="s">
        <v>9</v>
      </c>
      <c r="C41" s="30"/>
      <c r="D41" s="43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3">
        <v>1</v>
      </c>
      <c r="L41" s="44" t="s">
        <v>9</v>
      </c>
      <c r="M41" s="44">
        <v>318</v>
      </c>
      <c r="N41" s="33">
        <f t="shared" si="0"/>
        <v>0</v>
      </c>
      <c r="O41" s="33">
        <f t="shared" si="1"/>
        <v>0</v>
      </c>
      <c r="P41" s="33">
        <f>IF(AH41="",0.5*N41+0.5*O41,(SUM(N41,O41,AH41)-MIN(N41,O41))/2)</f>
        <v>0</v>
      </c>
      <c r="Q41" s="33">
        <f t="shared" si="2"/>
        <v>41.666666666666664</v>
      </c>
      <c r="R41" s="33">
        <f t="shared" si="3"/>
        <v>30</v>
      </c>
      <c r="S41" s="33">
        <f t="shared" si="4"/>
        <v>20</v>
      </c>
      <c r="T41" s="33">
        <f t="shared" si="5"/>
        <v>12.5</v>
      </c>
      <c r="U41" s="34">
        <f t="shared" si="6"/>
        <v>0</v>
      </c>
      <c r="V41" s="35">
        <f t="shared" si="7"/>
        <v>0</v>
      </c>
      <c r="W41" s="33"/>
      <c r="X41" s="36"/>
      <c r="Y41" s="36"/>
      <c r="Z41" s="37">
        <f t="shared" si="8"/>
        <v>0</v>
      </c>
      <c r="AA41" s="36"/>
      <c r="AB41" s="36"/>
      <c r="AC41" s="45"/>
      <c r="AD41" s="37">
        <f t="shared" si="9"/>
        <v>0</v>
      </c>
      <c r="AE41" s="36"/>
      <c r="AF41" s="36"/>
      <c r="AG41" s="36"/>
      <c r="AH41" s="37"/>
      <c r="AI41" s="55">
        <v>75</v>
      </c>
      <c r="AJ41" s="55">
        <v>100</v>
      </c>
      <c r="AK41" s="55">
        <v>100</v>
      </c>
      <c r="AL41" s="55">
        <v>100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38"/>
      <c r="AS41" s="38"/>
      <c r="AT41" s="37">
        <f t="shared" si="10"/>
        <v>41.666666666666664</v>
      </c>
      <c r="AU41" s="39">
        <v>100</v>
      </c>
      <c r="AV41" s="39">
        <v>100</v>
      </c>
      <c r="AW41" s="39">
        <v>100</v>
      </c>
      <c r="AX41" s="39">
        <v>0</v>
      </c>
      <c r="AY41" s="39">
        <v>0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8"/>
      <c r="BF41" s="38"/>
      <c r="BG41" s="37">
        <f t="shared" si="11"/>
        <v>30</v>
      </c>
      <c r="BH41" s="41">
        <v>100</v>
      </c>
      <c r="BI41" s="41">
        <v>100</v>
      </c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0</v>
      </c>
      <c r="BQ41" s="41">
        <v>0</v>
      </c>
      <c r="BR41" s="37">
        <f t="shared" si="12"/>
        <v>20</v>
      </c>
      <c r="BS41" s="42">
        <v>100</v>
      </c>
      <c r="BT41" s="42">
        <v>0</v>
      </c>
      <c r="BU41" s="42">
        <v>0</v>
      </c>
      <c r="BV41" s="38">
        <v>0</v>
      </c>
      <c r="BW41" s="38">
        <v>0</v>
      </c>
      <c r="BX41" s="38">
        <v>0</v>
      </c>
      <c r="BY41" s="38">
        <v>0</v>
      </c>
      <c r="BZ41" s="38">
        <v>0</v>
      </c>
      <c r="CA41" s="38"/>
      <c r="CB41" s="38"/>
      <c r="CC41" s="37">
        <f t="shared" si="13"/>
        <v>12.5</v>
      </c>
    </row>
    <row r="42" spans="1:81" ht="15.75" customHeight="1" x14ac:dyDescent="0.2">
      <c r="A42" s="4" t="s">
        <v>9</v>
      </c>
      <c r="B42" s="29" t="s">
        <v>9</v>
      </c>
      <c r="C42" s="30"/>
      <c r="D42" s="43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3">
        <v>1</v>
      </c>
      <c r="L42" s="44" t="s">
        <v>9</v>
      </c>
      <c r="M42" s="44">
        <v>53</v>
      </c>
      <c r="N42" s="33">
        <f t="shared" si="0"/>
        <v>94</v>
      </c>
      <c r="O42" s="33">
        <f t="shared" si="1"/>
        <v>54.5</v>
      </c>
      <c r="P42" s="33">
        <f>IF(AH42="",0.5*N42+0.5*O42,(SUM(N42,O42,AH42)-MIN(N42,O42))/2)</f>
        <v>74.25</v>
      </c>
      <c r="Q42" s="33">
        <f t="shared" si="2"/>
        <v>100</v>
      </c>
      <c r="R42" s="33">
        <f t="shared" si="3"/>
        <v>100</v>
      </c>
      <c r="S42" s="33">
        <f t="shared" si="4"/>
        <v>88</v>
      </c>
      <c r="T42" s="33">
        <f t="shared" si="5"/>
        <v>87.5</v>
      </c>
      <c r="U42" s="34">
        <f t="shared" si="6"/>
        <v>0</v>
      </c>
      <c r="V42" s="35">
        <f t="shared" si="7"/>
        <v>84.1</v>
      </c>
      <c r="W42" s="33">
        <v>18</v>
      </c>
      <c r="X42" s="36">
        <v>19</v>
      </c>
      <c r="Y42" s="36">
        <v>57</v>
      </c>
      <c r="Z42" s="37">
        <f t="shared" si="8"/>
        <v>94</v>
      </c>
      <c r="AA42" s="36">
        <v>30</v>
      </c>
      <c r="AB42" s="36">
        <v>35</v>
      </c>
      <c r="AC42" s="45">
        <v>0.7</v>
      </c>
      <c r="AD42" s="37">
        <f t="shared" si="9"/>
        <v>54.5</v>
      </c>
      <c r="AE42" s="36"/>
      <c r="AF42" s="36"/>
      <c r="AG42" s="36"/>
      <c r="AH42" s="37"/>
      <c r="AI42" s="55">
        <v>100</v>
      </c>
      <c r="AJ42" s="55">
        <v>100</v>
      </c>
      <c r="AK42" s="55">
        <v>100</v>
      </c>
      <c r="AL42" s="55">
        <v>100</v>
      </c>
      <c r="AM42" s="55">
        <v>100</v>
      </c>
      <c r="AN42" s="55">
        <v>100</v>
      </c>
      <c r="AO42" s="55">
        <v>100</v>
      </c>
      <c r="AP42" s="55">
        <v>100</v>
      </c>
      <c r="AQ42" s="55">
        <v>100</v>
      </c>
      <c r="AR42" s="38"/>
      <c r="AS42" s="38"/>
      <c r="AT42" s="37">
        <f t="shared" si="10"/>
        <v>100</v>
      </c>
      <c r="AU42" s="39">
        <v>100</v>
      </c>
      <c r="AV42" s="39">
        <v>100</v>
      </c>
      <c r="AW42" s="39">
        <v>100</v>
      </c>
      <c r="AX42" s="39">
        <v>100</v>
      </c>
      <c r="AY42" s="39">
        <v>100</v>
      </c>
      <c r="AZ42" s="39">
        <v>100</v>
      </c>
      <c r="BA42" s="39">
        <v>100</v>
      </c>
      <c r="BB42" s="39">
        <v>100</v>
      </c>
      <c r="BC42" s="39">
        <v>100</v>
      </c>
      <c r="BD42" s="39">
        <v>100</v>
      </c>
      <c r="BE42" s="38"/>
      <c r="BF42" s="38"/>
      <c r="BG42" s="37">
        <f t="shared" si="11"/>
        <v>100</v>
      </c>
      <c r="BH42" s="41">
        <v>100</v>
      </c>
      <c r="BI42" s="41">
        <v>100</v>
      </c>
      <c r="BJ42" s="41">
        <v>100</v>
      </c>
      <c r="BK42" s="41">
        <v>100</v>
      </c>
      <c r="BL42" s="41">
        <v>100</v>
      </c>
      <c r="BM42" s="41">
        <v>100</v>
      </c>
      <c r="BN42" s="41">
        <v>95</v>
      </c>
      <c r="BO42" s="41">
        <v>0</v>
      </c>
      <c r="BP42" s="41">
        <v>85</v>
      </c>
      <c r="BQ42" s="41">
        <v>100</v>
      </c>
      <c r="BR42" s="37">
        <f t="shared" si="12"/>
        <v>88</v>
      </c>
      <c r="BS42" s="42">
        <v>100</v>
      </c>
      <c r="BT42" s="42">
        <v>100</v>
      </c>
      <c r="BU42" s="42">
        <v>100</v>
      </c>
      <c r="BV42" s="38">
        <v>100</v>
      </c>
      <c r="BW42" s="38">
        <v>100</v>
      </c>
      <c r="BX42" s="38">
        <v>0</v>
      </c>
      <c r="BY42" s="38">
        <v>100</v>
      </c>
      <c r="BZ42" s="38">
        <v>100</v>
      </c>
      <c r="CA42" s="38"/>
      <c r="CB42" s="38"/>
      <c r="CC42" s="37">
        <f t="shared" si="13"/>
        <v>87.5</v>
      </c>
    </row>
    <row r="43" spans="1:81" ht="15.75" customHeight="1" x14ac:dyDescent="0.2">
      <c r="A43" s="4" t="s">
        <v>9</v>
      </c>
      <c r="B43" s="29" t="s">
        <v>9</v>
      </c>
      <c r="C43" s="30"/>
      <c r="D43" s="43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3">
        <v>1</v>
      </c>
      <c r="L43" s="44" t="s">
        <v>9</v>
      </c>
      <c r="M43" s="44">
        <v>416</v>
      </c>
      <c r="N43" s="33">
        <f t="shared" si="0"/>
        <v>87</v>
      </c>
      <c r="O43" s="33">
        <f t="shared" si="1"/>
        <v>83</v>
      </c>
      <c r="P43" s="33">
        <f>IF(AH43="",0.5*N43+0.5*O43,(SUM(N43,O43,AH43)-MIN(N43,O43))/2)</f>
        <v>85</v>
      </c>
      <c r="Q43" s="33">
        <f t="shared" si="2"/>
        <v>93.333333333333329</v>
      </c>
      <c r="R43" s="33">
        <f t="shared" si="3"/>
        <v>90</v>
      </c>
      <c r="S43" s="33">
        <f t="shared" si="4"/>
        <v>93.5</v>
      </c>
      <c r="T43" s="33">
        <f t="shared" si="5"/>
        <v>100</v>
      </c>
      <c r="U43" s="34">
        <f t="shared" si="6"/>
        <v>0</v>
      </c>
      <c r="V43" s="35">
        <f t="shared" si="7"/>
        <v>89.366666666666674</v>
      </c>
      <c r="W43" s="33">
        <v>20</v>
      </c>
      <c r="X43" s="36">
        <v>13</v>
      </c>
      <c r="Y43" s="36">
        <v>54</v>
      </c>
      <c r="Z43" s="37">
        <f t="shared" si="8"/>
        <v>87</v>
      </c>
      <c r="AA43" s="36">
        <v>23</v>
      </c>
      <c r="AB43" s="36">
        <v>60</v>
      </c>
      <c r="AC43" s="45">
        <v>1</v>
      </c>
      <c r="AD43" s="37">
        <f t="shared" si="9"/>
        <v>83</v>
      </c>
      <c r="AE43" s="36"/>
      <c r="AF43" s="36"/>
      <c r="AG43" s="36"/>
      <c r="AH43" s="37"/>
      <c r="AI43" s="55">
        <v>50</v>
      </c>
      <c r="AJ43" s="55">
        <v>100</v>
      </c>
      <c r="AK43" s="55">
        <v>100</v>
      </c>
      <c r="AL43" s="55">
        <v>100</v>
      </c>
      <c r="AM43" s="55">
        <v>90</v>
      </c>
      <c r="AN43" s="55">
        <v>100</v>
      </c>
      <c r="AO43" s="55">
        <v>100</v>
      </c>
      <c r="AP43" s="55">
        <v>100</v>
      </c>
      <c r="AQ43" s="55">
        <v>100</v>
      </c>
      <c r="AR43" s="38"/>
      <c r="AS43" s="38"/>
      <c r="AT43" s="37">
        <f t="shared" si="10"/>
        <v>93.333333333333329</v>
      </c>
      <c r="AU43" s="39">
        <v>100</v>
      </c>
      <c r="AV43" s="39">
        <v>100</v>
      </c>
      <c r="AW43" s="39">
        <v>100</v>
      </c>
      <c r="AX43" s="39">
        <v>0</v>
      </c>
      <c r="AY43" s="39">
        <v>100</v>
      </c>
      <c r="AZ43" s="39">
        <v>100</v>
      </c>
      <c r="BA43" s="39">
        <v>100</v>
      </c>
      <c r="BB43" s="39">
        <v>100</v>
      </c>
      <c r="BC43" s="39">
        <v>100</v>
      </c>
      <c r="BD43" s="39">
        <v>100</v>
      </c>
      <c r="BE43" s="38"/>
      <c r="BF43" s="38"/>
      <c r="BG43" s="37">
        <f t="shared" si="11"/>
        <v>90</v>
      </c>
      <c r="BH43" s="41">
        <v>100</v>
      </c>
      <c r="BI43" s="41">
        <v>40</v>
      </c>
      <c r="BJ43" s="41">
        <v>100</v>
      </c>
      <c r="BK43" s="41">
        <v>100</v>
      </c>
      <c r="BL43" s="41">
        <v>95</v>
      </c>
      <c r="BM43" s="41">
        <v>100</v>
      </c>
      <c r="BN43" s="41">
        <v>100</v>
      </c>
      <c r="BO43" s="41">
        <v>100</v>
      </c>
      <c r="BP43" s="41">
        <v>100</v>
      </c>
      <c r="BQ43" s="41">
        <v>100</v>
      </c>
      <c r="BR43" s="37">
        <f t="shared" si="12"/>
        <v>93.5</v>
      </c>
      <c r="BS43" s="42">
        <v>100</v>
      </c>
      <c r="BT43" s="42">
        <v>100</v>
      </c>
      <c r="BU43" s="42">
        <v>100</v>
      </c>
      <c r="BV43" s="38">
        <v>100</v>
      </c>
      <c r="BW43" s="38">
        <v>100</v>
      </c>
      <c r="BX43" s="38">
        <v>100</v>
      </c>
      <c r="BY43" s="38">
        <v>100</v>
      </c>
      <c r="BZ43" s="38">
        <v>100</v>
      </c>
      <c r="CA43" s="38"/>
      <c r="CB43" s="38"/>
      <c r="CC43" s="37">
        <f t="shared" si="13"/>
        <v>100</v>
      </c>
    </row>
    <row r="44" spans="1:81" ht="15.75" customHeight="1" x14ac:dyDescent="0.2">
      <c r="A44" s="4" t="s">
        <v>9</v>
      </c>
      <c r="B44" s="29" t="s">
        <v>9</v>
      </c>
      <c r="C44" s="30"/>
      <c r="D44" s="43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3">
        <v>1</v>
      </c>
      <c r="L44" s="44" t="s">
        <v>9</v>
      </c>
      <c r="M44" s="44">
        <v>255</v>
      </c>
      <c r="N44" s="33">
        <f t="shared" si="0"/>
        <v>90</v>
      </c>
      <c r="O44" s="33">
        <f t="shared" si="1"/>
        <v>79</v>
      </c>
      <c r="P44" s="33">
        <f>IF(AH44="",0.5*N44+0.5*O44,(SUM(N44,O44,AH44)-MIN(N44,O44))/2)</f>
        <v>84.5</v>
      </c>
      <c r="Q44" s="33">
        <f t="shared" si="2"/>
        <v>96.333333333333329</v>
      </c>
      <c r="R44" s="33">
        <f t="shared" si="3"/>
        <v>100</v>
      </c>
      <c r="S44" s="33">
        <f t="shared" si="4"/>
        <v>91</v>
      </c>
      <c r="T44" s="33">
        <f t="shared" si="5"/>
        <v>100</v>
      </c>
      <c r="U44" s="34">
        <f t="shared" si="6"/>
        <v>0</v>
      </c>
      <c r="V44" s="35">
        <f t="shared" si="7"/>
        <v>89.716666666666669</v>
      </c>
      <c r="W44" s="33">
        <v>20</v>
      </c>
      <c r="X44" s="36">
        <v>19</v>
      </c>
      <c r="Y44" s="36">
        <v>51</v>
      </c>
      <c r="Z44" s="37">
        <f t="shared" si="8"/>
        <v>90</v>
      </c>
      <c r="AA44" s="36">
        <v>30</v>
      </c>
      <c r="AB44" s="36">
        <v>70</v>
      </c>
      <c r="AC44" s="45">
        <v>0.7</v>
      </c>
      <c r="AD44" s="37">
        <f t="shared" si="9"/>
        <v>79</v>
      </c>
      <c r="AE44" s="36"/>
      <c r="AF44" s="36"/>
      <c r="AG44" s="36"/>
      <c r="AH44" s="37"/>
      <c r="AI44" s="55">
        <v>100</v>
      </c>
      <c r="AJ44" s="55">
        <v>100</v>
      </c>
      <c r="AK44" s="55">
        <v>100</v>
      </c>
      <c r="AL44" s="55">
        <v>67</v>
      </c>
      <c r="AM44" s="55">
        <v>100</v>
      </c>
      <c r="AN44" s="55">
        <v>100</v>
      </c>
      <c r="AO44" s="55">
        <v>100</v>
      </c>
      <c r="AP44" s="55">
        <v>100</v>
      </c>
      <c r="AQ44" s="55">
        <v>100</v>
      </c>
      <c r="AR44" s="38"/>
      <c r="AS44" s="38"/>
      <c r="AT44" s="37">
        <f t="shared" si="10"/>
        <v>96.333333333333329</v>
      </c>
      <c r="AU44" s="39">
        <v>100</v>
      </c>
      <c r="AV44" s="39">
        <v>100</v>
      </c>
      <c r="AW44" s="39">
        <v>100</v>
      </c>
      <c r="AX44" s="39">
        <v>100</v>
      </c>
      <c r="AY44" s="39">
        <v>100</v>
      </c>
      <c r="AZ44" s="39">
        <v>100</v>
      </c>
      <c r="BA44" s="39">
        <v>100</v>
      </c>
      <c r="BB44" s="39">
        <v>100</v>
      </c>
      <c r="BC44" s="39">
        <v>100</v>
      </c>
      <c r="BD44" s="39">
        <v>100</v>
      </c>
      <c r="BE44" s="38"/>
      <c r="BF44" s="38"/>
      <c r="BG44" s="37">
        <f t="shared" si="11"/>
        <v>100</v>
      </c>
      <c r="BH44" s="41">
        <v>100</v>
      </c>
      <c r="BI44" s="41">
        <v>100</v>
      </c>
      <c r="BJ44" s="41">
        <v>100</v>
      </c>
      <c r="BK44" s="41">
        <v>100</v>
      </c>
      <c r="BL44" s="41">
        <v>95</v>
      </c>
      <c r="BM44" s="41">
        <v>50</v>
      </c>
      <c r="BN44" s="41">
        <v>100</v>
      </c>
      <c r="BO44" s="41">
        <v>85</v>
      </c>
      <c r="BP44" s="41">
        <v>85</v>
      </c>
      <c r="BQ44" s="41">
        <v>95</v>
      </c>
      <c r="BR44" s="37">
        <f t="shared" si="12"/>
        <v>91</v>
      </c>
      <c r="BS44" s="42">
        <v>100</v>
      </c>
      <c r="BT44" s="42">
        <v>100</v>
      </c>
      <c r="BU44" s="42">
        <v>100</v>
      </c>
      <c r="BV44" s="38">
        <v>100</v>
      </c>
      <c r="BW44" s="38">
        <v>100</v>
      </c>
      <c r="BX44" s="38">
        <v>100</v>
      </c>
      <c r="BY44" s="38">
        <v>100</v>
      </c>
      <c r="BZ44" s="38">
        <v>100</v>
      </c>
      <c r="CA44" s="38"/>
      <c r="CB44" s="38"/>
      <c r="CC44" s="37">
        <f t="shared" si="13"/>
        <v>100</v>
      </c>
    </row>
    <row r="45" spans="1:81" ht="15.75" customHeight="1" x14ac:dyDescent="0.2">
      <c r="A45" s="4" t="s">
        <v>9</v>
      </c>
      <c r="B45" s="29" t="s">
        <v>9</v>
      </c>
      <c r="C45" s="30"/>
      <c r="D45" s="43" t="s">
        <v>9</v>
      </c>
      <c r="E45" s="44" t="s">
        <v>9</v>
      </c>
      <c r="F45" s="44" t="s">
        <v>9</v>
      </c>
      <c r="G45" s="44" t="s">
        <v>9</v>
      </c>
      <c r="H45" s="44" t="s">
        <v>9</v>
      </c>
      <c r="I45" s="44" t="s">
        <v>9</v>
      </c>
      <c r="J45" s="44" t="s">
        <v>9</v>
      </c>
      <c r="K45" s="43">
        <v>1</v>
      </c>
      <c r="L45" s="44" t="s">
        <v>9</v>
      </c>
      <c r="M45" s="44">
        <v>128</v>
      </c>
      <c r="N45" s="33">
        <v>40</v>
      </c>
      <c r="O45" s="33">
        <f t="shared" si="1"/>
        <v>0</v>
      </c>
      <c r="P45" s="33">
        <f>IF(AH45="",0.5*N45+0.5*O45,(SUM(N45,O45,AH45)-MIN(N45,O45))/2)</f>
        <v>20</v>
      </c>
      <c r="Q45" s="33">
        <f t="shared" si="2"/>
        <v>75.555555555555557</v>
      </c>
      <c r="R45" s="33">
        <f t="shared" si="3"/>
        <v>100</v>
      </c>
      <c r="S45" s="33">
        <f t="shared" si="4"/>
        <v>50.5</v>
      </c>
      <c r="T45" s="33">
        <f t="shared" si="5"/>
        <v>87.5</v>
      </c>
      <c r="U45" s="34">
        <f t="shared" si="6"/>
        <v>0</v>
      </c>
      <c r="V45" s="35">
        <f t="shared" si="7"/>
        <v>20</v>
      </c>
      <c r="W45" s="33"/>
      <c r="X45" s="36"/>
      <c r="Y45" s="36"/>
      <c r="Z45" s="37">
        <f t="shared" si="8"/>
        <v>0</v>
      </c>
      <c r="AA45" s="36"/>
      <c r="AB45" s="36"/>
      <c r="AC45" s="45"/>
      <c r="AD45" s="37">
        <f t="shared" si="9"/>
        <v>0</v>
      </c>
      <c r="AE45" s="36"/>
      <c r="AF45" s="36"/>
      <c r="AG45" s="36"/>
      <c r="AH45" s="37"/>
      <c r="AI45" s="55">
        <v>100</v>
      </c>
      <c r="AJ45" s="55">
        <v>100</v>
      </c>
      <c r="AK45" s="55">
        <v>0</v>
      </c>
      <c r="AL45" s="55">
        <v>0</v>
      </c>
      <c r="AM45" s="55">
        <v>80</v>
      </c>
      <c r="AN45" s="55">
        <v>100</v>
      </c>
      <c r="AO45" s="55">
        <v>100</v>
      </c>
      <c r="AP45" s="55">
        <v>100</v>
      </c>
      <c r="AQ45" s="55">
        <v>100</v>
      </c>
      <c r="AR45" s="38"/>
      <c r="AS45" s="38"/>
      <c r="AT45" s="37">
        <f t="shared" si="10"/>
        <v>75.555555555555557</v>
      </c>
      <c r="AU45" s="39">
        <v>100</v>
      </c>
      <c r="AV45" s="39">
        <v>100</v>
      </c>
      <c r="AW45" s="39">
        <v>100</v>
      </c>
      <c r="AX45" s="39">
        <v>100</v>
      </c>
      <c r="AY45" s="39">
        <v>100</v>
      </c>
      <c r="AZ45" s="39">
        <v>100</v>
      </c>
      <c r="BA45" s="39">
        <v>100</v>
      </c>
      <c r="BB45" s="39">
        <v>100</v>
      </c>
      <c r="BC45" s="39">
        <v>100</v>
      </c>
      <c r="BD45" s="39">
        <v>100</v>
      </c>
      <c r="BE45" s="38"/>
      <c r="BF45" s="38"/>
      <c r="BG45" s="37">
        <f t="shared" si="11"/>
        <v>100</v>
      </c>
      <c r="BH45" s="41">
        <v>100</v>
      </c>
      <c r="BI45" s="41">
        <v>100</v>
      </c>
      <c r="BJ45" s="41">
        <v>100</v>
      </c>
      <c r="BK45" s="41">
        <v>90</v>
      </c>
      <c r="BL45" s="41">
        <v>95</v>
      </c>
      <c r="BM45" s="41">
        <v>0</v>
      </c>
      <c r="BN45" s="41">
        <v>20</v>
      </c>
      <c r="BO45" s="41">
        <v>0</v>
      </c>
      <c r="BP45" s="41">
        <v>0</v>
      </c>
      <c r="BQ45" s="41">
        <v>0</v>
      </c>
      <c r="BR45" s="37">
        <f t="shared" si="12"/>
        <v>50.5</v>
      </c>
      <c r="BS45" s="42">
        <v>100</v>
      </c>
      <c r="BT45" s="42">
        <v>100</v>
      </c>
      <c r="BU45" s="42">
        <v>100</v>
      </c>
      <c r="BV45" s="38">
        <v>100</v>
      </c>
      <c r="BW45" s="38">
        <v>100</v>
      </c>
      <c r="BX45" s="38">
        <v>100</v>
      </c>
      <c r="BY45" s="38">
        <v>0</v>
      </c>
      <c r="BZ45" s="38">
        <v>100</v>
      </c>
      <c r="CA45" s="38"/>
      <c r="CB45" s="38"/>
      <c r="CC45" s="37">
        <f t="shared" si="13"/>
        <v>87.5</v>
      </c>
    </row>
    <row r="46" spans="1:81" ht="15.75" customHeight="1" x14ac:dyDescent="0.2">
      <c r="A46" s="4" t="s">
        <v>9</v>
      </c>
      <c r="B46" s="29" t="s">
        <v>9</v>
      </c>
      <c r="C46" s="30"/>
      <c r="D46" s="43" t="s">
        <v>9</v>
      </c>
      <c r="E46" s="44" t="s">
        <v>9</v>
      </c>
      <c r="F46" s="44" t="s">
        <v>9</v>
      </c>
      <c r="G46" s="44" t="s">
        <v>9</v>
      </c>
      <c r="H46" s="44" t="s">
        <v>9</v>
      </c>
      <c r="I46" s="44" t="s">
        <v>9</v>
      </c>
      <c r="J46" s="44" t="s">
        <v>9</v>
      </c>
      <c r="K46" s="43">
        <v>1</v>
      </c>
      <c r="L46" s="44" t="s">
        <v>9</v>
      </c>
      <c r="M46" s="44">
        <v>70</v>
      </c>
      <c r="N46" s="33">
        <f>Z46</f>
        <v>70</v>
      </c>
      <c r="O46" s="33">
        <f t="shared" si="1"/>
        <v>30</v>
      </c>
      <c r="P46" s="33">
        <f>AVERAGE(N46,O46,U46)</f>
        <v>65.333333333333329</v>
      </c>
      <c r="Q46" s="33">
        <f t="shared" si="2"/>
        <v>94.444444444444443</v>
      </c>
      <c r="R46" s="33">
        <f t="shared" si="3"/>
        <v>100</v>
      </c>
      <c r="S46" s="33">
        <f t="shared" si="4"/>
        <v>97</v>
      </c>
      <c r="T46" s="33">
        <f t="shared" si="5"/>
        <v>100</v>
      </c>
      <c r="U46" s="34">
        <f t="shared" si="6"/>
        <v>96</v>
      </c>
      <c r="V46" s="35">
        <f t="shared" si="7"/>
        <v>80.955555555555563</v>
      </c>
      <c r="W46" s="33">
        <v>16</v>
      </c>
      <c r="X46" s="36">
        <v>18</v>
      </c>
      <c r="Y46" s="36">
        <v>36</v>
      </c>
      <c r="Z46" s="37">
        <f t="shared" si="8"/>
        <v>70</v>
      </c>
      <c r="AA46" s="36">
        <v>30</v>
      </c>
      <c r="AB46" s="36">
        <v>0</v>
      </c>
      <c r="AC46" s="45">
        <v>1</v>
      </c>
      <c r="AD46" s="37">
        <f t="shared" si="9"/>
        <v>30</v>
      </c>
      <c r="AE46" s="36">
        <v>40</v>
      </c>
      <c r="AF46" s="36">
        <v>56</v>
      </c>
      <c r="AG46" s="36">
        <v>1</v>
      </c>
      <c r="AH46" s="37">
        <f>(AE46+AF46)*AG46</f>
        <v>96</v>
      </c>
      <c r="AI46" s="55">
        <v>100</v>
      </c>
      <c r="AJ46" s="55">
        <v>100</v>
      </c>
      <c r="AK46" s="55">
        <v>100</v>
      </c>
      <c r="AL46" s="55">
        <v>50</v>
      </c>
      <c r="AM46" s="55">
        <v>100</v>
      </c>
      <c r="AN46" s="55">
        <v>100</v>
      </c>
      <c r="AO46" s="55">
        <v>100</v>
      </c>
      <c r="AP46" s="55">
        <v>100</v>
      </c>
      <c r="AQ46" s="55">
        <v>100</v>
      </c>
      <c r="AR46" s="38"/>
      <c r="AS46" s="38"/>
      <c r="AT46" s="37">
        <f t="shared" si="10"/>
        <v>94.444444444444443</v>
      </c>
      <c r="AU46" s="39">
        <v>100</v>
      </c>
      <c r="AV46" s="39">
        <v>100</v>
      </c>
      <c r="AW46" s="39">
        <v>100</v>
      </c>
      <c r="AX46" s="39">
        <v>100</v>
      </c>
      <c r="AY46" s="39">
        <v>100</v>
      </c>
      <c r="AZ46" s="39">
        <v>100</v>
      </c>
      <c r="BA46" s="39">
        <v>100</v>
      </c>
      <c r="BB46" s="39">
        <v>100</v>
      </c>
      <c r="BC46" s="39">
        <v>100</v>
      </c>
      <c r="BD46" s="39">
        <v>100</v>
      </c>
      <c r="BE46" s="38"/>
      <c r="BF46" s="38"/>
      <c r="BG46" s="37">
        <f t="shared" si="11"/>
        <v>100</v>
      </c>
      <c r="BH46" s="41">
        <v>90</v>
      </c>
      <c r="BI46" s="41">
        <v>100</v>
      </c>
      <c r="BJ46" s="41">
        <v>100</v>
      </c>
      <c r="BK46" s="41">
        <v>95</v>
      </c>
      <c r="BL46" s="41">
        <v>90</v>
      </c>
      <c r="BM46" s="41">
        <v>100</v>
      </c>
      <c r="BN46" s="41">
        <v>100</v>
      </c>
      <c r="BO46" s="41">
        <v>100</v>
      </c>
      <c r="BP46" s="41">
        <v>100</v>
      </c>
      <c r="BQ46" s="41">
        <v>95</v>
      </c>
      <c r="BR46" s="37">
        <f t="shared" si="12"/>
        <v>97</v>
      </c>
      <c r="BS46" s="42">
        <v>100</v>
      </c>
      <c r="BT46" s="42">
        <v>100</v>
      </c>
      <c r="BU46" s="42">
        <v>100</v>
      </c>
      <c r="BV46" s="38">
        <v>100</v>
      </c>
      <c r="BW46" s="38">
        <v>100</v>
      </c>
      <c r="BX46" s="38">
        <v>100</v>
      </c>
      <c r="BY46" s="38">
        <v>100</v>
      </c>
      <c r="BZ46" s="38">
        <v>100</v>
      </c>
      <c r="CA46" s="38"/>
      <c r="CB46" s="38"/>
      <c r="CC46" s="37">
        <f t="shared" si="13"/>
        <v>100</v>
      </c>
    </row>
    <row r="47" spans="1:81" ht="15.75" customHeight="1" x14ac:dyDescent="0.2">
      <c r="A47" s="4" t="s">
        <v>9</v>
      </c>
      <c r="B47" s="29" t="s">
        <v>9</v>
      </c>
      <c r="C47" s="30"/>
      <c r="D47" s="43" t="s">
        <v>9</v>
      </c>
      <c r="E47" s="44" t="s">
        <v>9</v>
      </c>
      <c r="F47" s="44" t="s">
        <v>9</v>
      </c>
      <c r="G47" s="44" t="s">
        <v>9</v>
      </c>
      <c r="H47" s="44" t="s">
        <v>9</v>
      </c>
      <c r="I47" s="44" t="s">
        <v>9</v>
      </c>
      <c r="J47" s="44" t="s">
        <v>9</v>
      </c>
      <c r="K47" s="43">
        <v>2</v>
      </c>
      <c r="L47" s="44" t="s">
        <v>9</v>
      </c>
      <c r="M47" s="44">
        <v>93</v>
      </c>
      <c r="N47" s="33">
        <f>Z47</f>
        <v>99</v>
      </c>
      <c r="O47" s="33">
        <f t="shared" si="1"/>
        <v>90</v>
      </c>
      <c r="P47" s="33">
        <f>IF(AH47="",0.5*N47+0.5*O47,(SUM(N47,O47,AH47)-MIN(N47,O47))/2)</f>
        <v>94.5</v>
      </c>
      <c r="Q47" s="33">
        <f t="shared" si="2"/>
        <v>100</v>
      </c>
      <c r="R47" s="33">
        <f t="shared" si="3"/>
        <v>100</v>
      </c>
      <c r="S47" s="33">
        <f t="shared" si="4"/>
        <v>99.5</v>
      </c>
      <c r="T47" s="33">
        <f t="shared" si="5"/>
        <v>100</v>
      </c>
      <c r="U47" s="34">
        <f t="shared" si="6"/>
        <v>0</v>
      </c>
      <c r="V47" s="35">
        <f t="shared" si="7"/>
        <v>97.15</v>
      </c>
      <c r="W47" s="33">
        <v>20</v>
      </c>
      <c r="X47" s="36">
        <v>19</v>
      </c>
      <c r="Y47" s="36">
        <v>60</v>
      </c>
      <c r="Z47" s="37">
        <f t="shared" si="8"/>
        <v>99</v>
      </c>
      <c r="AA47" s="36">
        <v>30</v>
      </c>
      <c r="AB47" s="36">
        <v>60</v>
      </c>
      <c r="AC47" s="45">
        <v>1</v>
      </c>
      <c r="AD47" s="37">
        <f t="shared" si="9"/>
        <v>90</v>
      </c>
      <c r="AE47" s="36"/>
      <c r="AF47" s="36"/>
      <c r="AG47" s="36"/>
      <c r="AH47" s="37"/>
      <c r="AI47" s="55">
        <v>100</v>
      </c>
      <c r="AJ47" s="55">
        <v>100</v>
      </c>
      <c r="AK47" s="55">
        <v>100</v>
      </c>
      <c r="AL47" s="55">
        <v>100</v>
      </c>
      <c r="AM47" s="55">
        <v>100</v>
      </c>
      <c r="AN47" s="55">
        <v>100</v>
      </c>
      <c r="AO47" s="55">
        <v>100</v>
      </c>
      <c r="AP47" s="55">
        <v>100</v>
      </c>
      <c r="AQ47" s="55">
        <v>100</v>
      </c>
      <c r="AR47" s="38"/>
      <c r="AS47" s="38"/>
      <c r="AT47" s="37">
        <f t="shared" si="10"/>
        <v>100</v>
      </c>
      <c r="AU47" s="39">
        <v>100</v>
      </c>
      <c r="AV47" s="39">
        <v>100</v>
      </c>
      <c r="AW47" s="39">
        <v>100</v>
      </c>
      <c r="AX47" s="39">
        <v>100</v>
      </c>
      <c r="AY47" s="39">
        <v>100</v>
      </c>
      <c r="AZ47" s="39">
        <v>100</v>
      </c>
      <c r="BA47" s="39">
        <v>100</v>
      </c>
      <c r="BB47" s="39">
        <v>100</v>
      </c>
      <c r="BC47" s="39">
        <v>100</v>
      </c>
      <c r="BD47" s="39">
        <v>100</v>
      </c>
      <c r="BE47" s="38"/>
      <c r="BF47" s="38"/>
      <c r="BG47" s="37">
        <f t="shared" si="11"/>
        <v>100</v>
      </c>
      <c r="BH47" s="41">
        <v>100</v>
      </c>
      <c r="BI47" s="41">
        <v>100</v>
      </c>
      <c r="BJ47" s="41">
        <v>100</v>
      </c>
      <c r="BK47" s="41">
        <v>100</v>
      </c>
      <c r="BL47" s="41">
        <v>95</v>
      </c>
      <c r="BM47" s="41">
        <v>100</v>
      </c>
      <c r="BN47" s="41">
        <v>100</v>
      </c>
      <c r="BO47" s="41">
        <v>100</v>
      </c>
      <c r="BP47" s="41">
        <v>100</v>
      </c>
      <c r="BQ47" s="41">
        <v>100</v>
      </c>
      <c r="BR47" s="37">
        <f t="shared" si="12"/>
        <v>99.5</v>
      </c>
      <c r="BS47" s="42">
        <v>100</v>
      </c>
      <c r="BT47" s="42">
        <v>100</v>
      </c>
      <c r="BU47" s="42">
        <v>100</v>
      </c>
      <c r="BV47" s="38">
        <v>100</v>
      </c>
      <c r="BW47" s="38">
        <v>100</v>
      </c>
      <c r="BX47" s="38">
        <v>100</v>
      </c>
      <c r="BY47" s="38">
        <v>100</v>
      </c>
      <c r="BZ47" s="38">
        <v>100</v>
      </c>
      <c r="CA47" s="38"/>
      <c r="CB47" s="38"/>
      <c r="CC47" s="37">
        <f t="shared" si="13"/>
        <v>100</v>
      </c>
    </row>
    <row r="48" spans="1:81" ht="15.75" customHeight="1" x14ac:dyDescent="0.2">
      <c r="A48" s="4" t="s">
        <v>9</v>
      </c>
      <c r="B48" s="29" t="s">
        <v>9</v>
      </c>
      <c r="C48" s="30"/>
      <c r="D48" s="43" t="s">
        <v>9</v>
      </c>
      <c r="E48" s="44" t="s">
        <v>9</v>
      </c>
      <c r="F48" s="44" t="s">
        <v>9</v>
      </c>
      <c r="G48" s="44" t="s">
        <v>9</v>
      </c>
      <c r="H48" s="44" t="s">
        <v>9</v>
      </c>
      <c r="I48" s="44" t="s">
        <v>9</v>
      </c>
      <c r="J48" s="44" t="s">
        <v>9</v>
      </c>
      <c r="K48" s="43">
        <v>1</v>
      </c>
      <c r="L48" s="44" t="s">
        <v>9</v>
      </c>
      <c r="M48" s="44">
        <v>115</v>
      </c>
      <c r="N48" s="33">
        <f>Z48</f>
        <v>88</v>
      </c>
      <c r="O48" s="33">
        <f t="shared" si="1"/>
        <v>58</v>
      </c>
      <c r="P48" s="33">
        <f>IF(AH48="",0.5*N48+0.5*O48,(SUM(N48,O48,AH48)-MIN(N48,O48))/2)</f>
        <v>73</v>
      </c>
      <c r="Q48" s="33">
        <f t="shared" si="2"/>
        <v>100</v>
      </c>
      <c r="R48" s="33">
        <f t="shared" si="3"/>
        <v>100</v>
      </c>
      <c r="S48" s="33">
        <f t="shared" si="4"/>
        <v>82</v>
      </c>
      <c r="T48" s="33">
        <f t="shared" si="5"/>
        <v>46.625</v>
      </c>
      <c r="U48" s="34">
        <f t="shared" si="6"/>
        <v>0</v>
      </c>
      <c r="V48" s="35">
        <f t="shared" si="7"/>
        <v>80.231250000000003</v>
      </c>
      <c r="W48" s="33">
        <v>18</v>
      </c>
      <c r="X48" s="36">
        <v>19</v>
      </c>
      <c r="Y48" s="36">
        <v>51</v>
      </c>
      <c r="Z48" s="37">
        <f t="shared" si="8"/>
        <v>88</v>
      </c>
      <c r="AA48" s="36">
        <v>18</v>
      </c>
      <c r="AB48" s="36">
        <v>40</v>
      </c>
      <c r="AC48" s="45">
        <v>1</v>
      </c>
      <c r="AD48" s="37">
        <f t="shared" si="9"/>
        <v>58</v>
      </c>
      <c r="AE48" s="36"/>
      <c r="AF48" s="36"/>
      <c r="AG48" s="36"/>
      <c r="AH48" s="37"/>
      <c r="AI48" s="55">
        <v>100</v>
      </c>
      <c r="AJ48" s="55">
        <v>100</v>
      </c>
      <c r="AK48" s="55">
        <v>100</v>
      </c>
      <c r="AL48" s="55">
        <v>100</v>
      </c>
      <c r="AM48" s="55">
        <v>100</v>
      </c>
      <c r="AN48" s="55">
        <v>100</v>
      </c>
      <c r="AO48" s="55">
        <v>100</v>
      </c>
      <c r="AP48" s="55">
        <v>100</v>
      </c>
      <c r="AQ48" s="55">
        <v>100</v>
      </c>
      <c r="AR48" s="38"/>
      <c r="AS48" s="38"/>
      <c r="AT48" s="37">
        <f t="shared" si="10"/>
        <v>100</v>
      </c>
      <c r="AU48" s="39">
        <v>100</v>
      </c>
      <c r="AV48" s="39">
        <v>100</v>
      </c>
      <c r="AW48" s="39">
        <v>100</v>
      </c>
      <c r="AX48" s="39">
        <v>100</v>
      </c>
      <c r="AY48" s="39">
        <v>100</v>
      </c>
      <c r="AZ48" s="39">
        <v>100</v>
      </c>
      <c r="BA48" s="39">
        <v>100</v>
      </c>
      <c r="BB48" s="39">
        <v>100</v>
      </c>
      <c r="BC48" s="39">
        <v>100</v>
      </c>
      <c r="BD48" s="39">
        <v>100</v>
      </c>
      <c r="BE48" s="38"/>
      <c r="BF48" s="38"/>
      <c r="BG48" s="37">
        <f t="shared" si="11"/>
        <v>100</v>
      </c>
      <c r="BH48" s="41">
        <v>100</v>
      </c>
      <c r="BI48" s="41">
        <v>0</v>
      </c>
      <c r="BJ48" s="41">
        <v>100</v>
      </c>
      <c r="BK48" s="41">
        <v>90</v>
      </c>
      <c r="BL48" s="41">
        <v>95</v>
      </c>
      <c r="BM48" s="41">
        <v>100</v>
      </c>
      <c r="BN48" s="41">
        <v>85</v>
      </c>
      <c r="BO48" s="41">
        <v>100</v>
      </c>
      <c r="BP48" s="41">
        <v>55</v>
      </c>
      <c r="BQ48" s="41">
        <v>95</v>
      </c>
      <c r="BR48" s="37">
        <f t="shared" si="12"/>
        <v>82</v>
      </c>
      <c r="BS48" s="42">
        <v>100</v>
      </c>
      <c r="BT48" s="42">
        <v>73</v>
      </c>
      <c r="BU48" s="42">
        <v>100</v>
      </c>
      <c r="BV48" s="38">
        <v>0</v>
      </c>
      <c r="BW48" s="38">
        <v>0</v>
      </c>
      <c r="BX48" s="38">
        <v>0</v>
      </c>
      <c r="BY48" s="38">
        <v>100</v>
      </c>
      <c r="BZ48" s="38">
        <v>0</v>
      </c>
      <c r="CA48" s="38"/>
      <c r="CB48" s="38"/>
      <c r="CC48" s="37">
        <f t="shared" si="13"/>
        <v>46.625</v>
      </c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>IF(COUNT(N5:N48)&gt;0,ROUND(SUM(N5:N48)/COUNTIF(N5:N48,"&lt;&gt;"),0),0)</f>
        <v>75</v>
      </c>
      <c r="O49" s="46">
        <f>IF(COUNT(O5:O48)&gt;0,ROUND(SUM(O5:O48)/COUNTIF(O5:O48,"&lt;&gt;"),0),0)</f>
        <v>47</v>
      </c>
      <c r="P49" s="46">
        <f>IF(COUNT(P5:P48)&gt;0,ROUND(SUM(P5:P48)/COUNTIF(P5:P48,"&lt;&gt;"),0),0)</f>
        <v>64</v>
      </c>
      <c r="Q49" s="46">
        <f>IF(COUNT(Q5:Q48)&gt;0,ROUND(SUM(Q5:Q48)/COUNTIF(Q5:Q48,"&lt;&gt;"),0),0)</f>
        <v>90</v>
      </c>
      <c r="R49" s="46"/>
      <c r="S49" s="46">
        <f>IF(COUNT(S5:S48)&gt;0,ROUND(SUM(S5:S48)/COUNTIF(S5:S48,"&lt;&gt;"),0),0)</f>
        <v>81</v>
      </c>
      <c r="T49" s="46"/>
      <c r="U49" s="46">
        <f t="shared" ref="U49:AL49" si="16">IF(COUNT(U5:U48)&gt;0,ROUND(SUM(U5:U48)/COUNTIF(U5:U48,"&lt;&gt;"),0),0)</f>
        <v>16</v>
      </c>
      <c r="V49" s="46">
        <f t="shared" si="16"/>
        <v>69</v>
      </c>
      <c r="W49" s="47">
        <f t="shared" si="16"/>
        <v>19</v>
      </c>
      <c r="X49" s="47">
        <f t="shared" si="16"/>
        <v>17</v>
      </c>
      <c r="Y49" s="47">
        <f t="shared" si="16"/>
        <v>44</v>
      </c>
      <c r="Z49" s="47">
        <f t="shared" si="16"/>
        <v>75</v>
      </c>
      <c r="AA49" s="47">
        <f t="shared" si="16"/>
        <v>23</v>
      </c>
      <c r="AB49" s="47">
        <f t="shared" si="16"/>
        <v>36</v>
      </c>
      <c r="AC49" s="47">
        <f t="shared" si="16"/>
        <v>1</v>
      </c>
      <c r="AD49" s="47">
        <f t="shared" si="16"/>
        <v>47</v>
      </c>
      <c r="AE49" s="47">
        <f t="shared" si="16"/>
        <v>37</v>
      </c>
      <c r="AF49" s="47">
        <f t="shared" si="16"/>
        <v>47</v>
      </c>
      <c r="AG49" s="47">
        <f t="shared" si="16"/>
        <v>1</v>
      </c>
      <c r="AH49" s="47">
        <f t="shared" si="16"/>
        <v>79</v>
      </c>
      <c r="AI49" s="47">
        <f t="shared" si="16"/>
        <v>83</v>
      </c>
      <c r="AJ49" s="47">
        <f t="shared" si="16"/>
        <v>95</v>
      </c>
      <c r="AK49" s="47">
        <f t="shared" si="16"/>
        <v>91</v>
      </c>
      <c r="AL49" s="47">
        <f t="shared" si="16"/>
        <v>85</v>
      </c>
      <c r="AM49" s="47"/>
      <c r="AN49" s="47"/>
      <c r="AO49" s="47"/>
      <c r="AP49" s="47"/>
      <c r="AQ49" s="47"/>
      <c r="AR49" s="47"/>
      <c r="AS49" s="47"/>
      <c r="AT49" s="47">
        <f>IF(COUNT(AT5:AT48)&gt;0,ROUND(SUM(AT5:AT48)/COUNTIF(AT5:AT48,"&lt;&gt;"),0),0)</f>
        <v>90</v>
      </c>
      <c r="AU49" s="47">
        <f>IF(COUNT(AU5:AU48)&gt;0,ROUND(SUM(AU5:AU48)/COUNTIF(AU5:AU48,"&lt;&gt;"),0),0)</f>
        <v>82</v>
      </c>
      <c r="AV49" s="47">
        <f>IF(COUNT(AV5:AV48)&gt;0,ROUND(SUM(AV5:AV48)/COUNTIF(AV5:AV48,"&lt;&gt;"),0),0)</f>
        <v>89</v>
      </c>
      <c r="AW49" s="47"/>
      <c r="AX49" s="47"/>
      <c r="AY49" s="47"/>
      <c r="AZ49" s="47"/>
      <c r="BA49" s="47">
        <f>IF(COUNT(BA5:BA48)&gt;0,ROUND(SUM(BA5:BA48)/COUNTIF(BA5:BA48,"&lt;&gt;"),0),0)</f>
        <v>80</v>
      </c>
      <c r="BB49" s="47"/>
      <c r="BC49" s="47"/>
      <c r="BD49" s="47">
        <f>IF(COUNT(BD5:BD48)&gt;0,ROUND(SUM(BD5:BD48)/COUNTIF(BD5:BD48,"&lt;&gt;"),0),0)</f>
        <v>84</v>
      </c>
      <c r="BE49" s="47"/>
      <c r="BF49" s="47"/>
      <c r="BG49" s="47">
        <f>IF(COUNT(BG5:BG48)&gt;0,ROUND(SUM(BG5:BG48)/COUNTIF(BG5:BG48,"&lt;&gt;"),0),0)</f>
        <v>84</v>
      </c>
      <c r="BH49" s="47">
        <f>IF(COUNT(BH5:BH48)&gt;0,ROUND(SUM(BH5:BH48)/COUNTIF(BH5:BH48,"&lt;&gt;"),0),0)</f>
        <v>91</v>
      </c>
      <c r="BI49" s="47">
        <f>IF(COUNT(BI5:BI48)&gt;0,ROUND(SUM(BI5:BI48)/COUNTIF(BI5:BI48,"&lt;&gt;"),0),0)</f>
        <v>91</v>
      </c>
      <c r="BJ49" s="47"/>
      <c r="BK49" s="47"/>
      <c r="BL49" s="47"/>
      <c r="BM49" s="47"/>
      <c r="BN49" s="47">
        <f>IF(COUNT(BN5:BN48)&gt;0,ROUND(SUM(BN5:BN48)/COUNTIF(BN5:BN48,"&lt;&gt;"),0),0)</f>
        <v>73</v>
      </c>
      <c r="BO49" s="47"/>
      <c r="BP49" s="47"/>
      <c r="BQ49" s="47">
        <f>IF(COUNT(BQ5:BQ48)&gt;0,ROUND(SUM(BQ5:BQ48)/COUNTIF(BQ5:BQ48,"&lt;&gt;"),0),0)</f>
        <v>71</v>
      </c>
      <c r="BR49" s="47">
        <f>IF(COUNT(BR5:BR48)&gt;0,ROUND(SUM(BR5:BR48)/COUNTIF(BR5:BR48,"&lt;&gt;"),0),0)</f>
        <v>81</v>
      </c>
      <c r="BS49" s="47">
        <f>IF(COUNT(BS5:BS48)&gt;0,ROUND(SUM(BS5:BS48)/COUNTIF(BS5:BS48,"&lt;&gt;"),0),0)</f>
        <v>91</v>
      </c>
      <c r="BT49" s="47">
        <f>IF(COUNT(BT5:BT48)&gt;0,ROUND(SUM(BT5:BT48)/COUNTIF(BT5:BT48,"&lt;&gt;"),0),0)</f>
        <v>86</v>
      </c>
      <c r="BU49" s="47">
        <f>IF(COUNT(BU5:BU48)&gt;0,ROUND(SUM(BU5:BU48)/COUNTIF(BU5:BU48,"&lt;&gt;"),0),0)</f>
        <v>75</v>
      </c>
      <c r="BV49" s="47"/>
      <c r="BW49" s="47"/>
      <c r="BX49" s="47"/>
      <c r="BY49" s="47"/>
      <c r="BZ49" s="47"/>
      <c r="CA49" s="47"/>
      <c r="CB49" s="47">
        <f>IF(COUNT(CB5:CB48)&gt;0,ROUND(SUM(CB5:CB48)/COUNTIF(CB5:CB48,"&lt;&gt;"),0),0)</f>
        <v>0</v>
      </c>
      <c r="CC49" s="47">
        <f>IF(COUNT(CC5:CC48)&gt;0,ROUND(SUM(CC5:CC48)/COUNTIF(CC5:CC48,"&lt;&gt;"),0),0)</f>
        <v>75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MAX(N5:N48)</f>
        <v>100</v>
      </c>
      <c r="O50" s="47">
        <f>MAX(O5:O48)</f>
        <v>95</v>
      </c>
      <c r="P50" s="47">
        <f>MAX(P5:P48)</f>
        <v>97.5</v>
      </c>
      <c r="Q50" s="47">
        <f>MAX(Q5:Q48)</f>
        <v>100</v>
      </c>
      <c r="R50" s="47"/>
      <c r="S50" s="47">
        <f>MAX(S5:S48)</f>
        <v>100</v>
      </c>
      <c r="T50" s="47"/>
      <c r="U50" s="47">
        <f t="shared" ref="U50:AL50" si="17">MAX(U5:U48)</f>
        <v>100</v>
      </c>
      <c r="V50" s="47">
        <f t="shared" si="17"/>
        <v>98.75</v>
      </c>
      <c r="W50" s="47">
        <f t="shared" si="17"/>
        <v>20</v>
      </c>
      <c r="X50" s="47">
        <f t="shared" si="17"/>
        <v>20</v>
      </c>
      <c r="Y50" s="47">
        <f t="shared" si="17"/>
        <v>60</v>
      </c>
      <c r="Z50" s="47">
        <f t="shared" si="17"/>
        <v>100</v>
      </c>
      <c r="AA50" s="47">
        <f t="shared" si="17"/>
        <v>30</v>
      </c>
      <c r="AB50" s="47">
        <f t="shared" si="17"/>
        <v>70</v>
      </c>
      <c r="AC50" s="47">
        <f t="shared" si="17"/>
        <v>1</v>
      </c>
      <c r="AD50" s="47">
        <f t="shared" si="17"/>
        <v>95</v>
      </c>
      <c r="AE50" s="47">
        <f t="shared" si="17"/>
        <v>40</v>
      </c>
      <c r="AF50" s="47">
        <f t="shared" si="17"/>
        <v>60</v>
      </c>
      <c r="AG50" s="47">
        <f t="shared" si="17"/>
        <v>1</v>
      </c>
      <c r="AH50" s="47">
        <f t="shared" si="17"/>
        <v>100</v>
      </c>
      <c r="AI50" s="47">
        <f t="shared" si="17"/>
        <v>100</v>
      </c>
      <c r="AJ50" s="47">
        <f t="shared" si="17"/>
        <v>100</v>
      </c>
      <c r="AK50" s="47">
        <f t="shared" si="17"/>
        <v>100</v>
      </c>
      <c r="AL50" s="47">
        <f t="shared" si="17"/>
        <v>100</v>
      </c>
      <c r="AM50" s="47"/>
      <c r="AN50" s="47"/>
      <c r="AO50" s="47"/>
      <c r="AP50" s="47"/>
      <c r="AQ50" s="47"/>
      <c r="AR50" s="47"/>
      <c r="AS50" s="47"/>
      <c r="AT50" s="47">
        <f>MAX(AT5:AT48)</f>
        <v>100</v>
      </c>
      <c r="AU50" s="47">
        <f>MAX(AU5:AU48)</f>
        <v>100</v>
      </c>
      <c r="AV50" s="47">
        <f>MAX(AV5:AV48)</f>
        <v>100</v>
      </c>
      <c r="AW50" s="47"/>
      <c r="AX50" s="47"/>
      <c r="AY50" s="47"/>
      <c r="AZ50" s="47"/>
      <c r="BA50" s="47">
        <f>MAX(BA5:BA48)</f>
        <v>100</v>
      </c>
      <c r="BB50" s="47"/>
      <c r="BC50" s="47"/>
      <c r="BD50" s="47">
        <f>MAX(BD5:BD48)</f>
        <v>100</v>
      </c>
      <c r="BE50" s="47"/>
      <c r="BF50" s="47"/>
      <c r="BG50" s="49">
        <f>MAX(BG5:BG48)</f>
        <v>100</v>
      </c>
      <c r="BH50" s="47">
        <f>MAX(BH5:BH48)</f>
        <v>100</v>
      </c>
      <c r="BI50" s="47">
        <f>MAX(BI5:BI48)</f>
        <v>100</v>
      </c>
      <c r="BJ50" s="47"/>
      <c r="BK50" s="47"/>
      <c r="BL50" s="47"/>
      <c r="BM50" s="47"/>
      <c r="BN50" s="47">
        <f>MAX(BN5:BN48)</f>
        <v>100</v>
      </c>
      <c r="BO50" s="47"/>
      <c r="BP50" s="47"/>
      <c r="BQ50" s="47">
        <f>MAX(BQ5:BQ48)</f>
        <v>100</v>
      </c>
      <c r="BR50" s="49">
        <f>MAX(BR5:BR48)</f>
        <v>100</v>
      </c>
      <c r="BS50" s="47">
        <f>MAX(BS5:BS48)</f>
        <v>100</v>
      </c>
      <c r="BT50" s="47">
        <f>MAX(BT5:BT48)</f>
        <v>100</v>
      </c>
      <c r="BU50" s="47">
        <f>MAX(BU5:BU48)</f>
        <v>100</v>
      </c>
      <c r="BV50" s="47"/>
      <c r="BW50" s="47"/>
      <c r="BX50" s="47"/>
      <c r="BY50" s="47"/>
      <c r="BZ50" s="47"/>
      <c r="CA50" s="47"/>
      <c r="CB50" s="47">
        <f>MAX(CB5:CB48)</f>
        <v>0</v>
      </c>
      <c r="CC50" s="49">
        <f>MAX(CC5:CC48)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MIN(N5:N48)</f>
        <v>0</v>
      </c>
      <c r="O51" s="47">
        <f>MIN(O5:O48)</f>
        <v>0</v>
      </c>
      <c r="P51" s="47">
        <f>MIN(P5:P48)</f>
        <v>0</v>
      </c>
      <c r="Q51" s="47">
        <f>MIN(Q5:Q48)</f>
        <v>32.222222222222221</v>
      </c>
      <c r="R51" s="47"/>
      <c r="S51" s="47">
        <f>MIN(S5:S48)</f>
        <v>7</v>
      </c>
      <c r="T51" s="47"/>
      <c r="U51" s="47">
        <f t="shared" ref="U51:AL51" si="18">MIN(U5:U48)</f>
        <v>0</v>
      </c>
      <c r="V51" s="47">
        <f t="shared" si="18"/>
        <v>0</v>
      </c>
      <c r="W51" s="47">
        <f t="shared" si="18"/>
        <v>0</v>
      </c>
      <c r="X51" s="47">
        <f t="shared" si="18"/>
        <v>2</v>
      </c>
      <c r="Y51" s="47">
        <f t="shared" si="18"/>
        <v>0</v>
      </c>
      <c r="Z51" s="47">
        <f t="shared" si="18"/>
        <v>0</v>
      </c>
      <c r="AA51" s="47">
        <f t="shared" si="18"/>
        <v>0</v>
      </c>
      <c r="AB51" s="47">
        <f t="shared" si="18"/>
        <v>0</v>
      </c>
      <c r="AC51" s="47">
        <f t="shared" si="18"/>
        <v>0</v>
      </c>
      <c r="AD51" s="47">
        <f t="shared" si="18"/>
        <v>0</v>
      </c>
      <c r="AE51" s="47">
        <f t="shared" si="18"/>
        <v>14</v>
      </c>
      <c r="AF51" s="47">
        <f t="shared" si="18"/>
        <v>0</v>
      </c>
      <c r="AG51" s="47">
        <f t="shared" si="18"/>
        <v>0</v>
      </c>
      <c r="AH51" s="47">
        <f t="shared" si="18"/>
        <v>0</v>
      </c>
      <c r="AI51" s="47">
        <f t="shared" si="18"/>
        <v>0</v>
      </c>
      <c r="AJ51" s="47">
        <f t="shared" si="18"/>
        <v>0</v>
      </c>
      <c r="AK51" s="47">
        <f t="shared" si="18"/>
        <v>0</v>
      </c>
      <c r="AL51" s="47">
        <f t="shared" si="18"/>
        <v>0</v>
      </c>
      <c r="AM51" s="47"/>
      <c r="AN51" s="47"/>
      <c r="AO51" s="47"/>
      <c r="AP51" s="47"/>
      <c r="AQ51" s="47"/>
      <c r="AR51" s="47"/>
      <c r="AS51" s="47"/>
      <c r="AT51" s="47">
        <f>MIN(AT5:AT48)</f>
        <v>32.222222222222221</v>
      </c>
      <c r="AU51" s="47">
        <f>MIN(AU5:AU48)</f>
        <v>0</v>
      </c>
      <c r="AV51" s="47">
        <f>MIN(AV5:AV48)</f>
        <v>0</v>
      </c>
      <c r="AW51" s="47"/>
      <c r="AX51" s="47"/>
      <c r="AY51" s="47"/>
      <c r="AZ51" s="47"/>
      <c r="BA51" s="47">
        <f>MIN(BA5:BA48)</f>
        <v>0</v>
      </c>
      <c r="BB51" s="47"/>
      <c r="BC51" s="47"/>
      <c r="BD51" s="47">
        <f>MIN(BD5:BD48)</f>
        <v>0</v>
      </c>
      <c r="BE51" s="47"/>
      <c r="BF51" s="47"/>
      <c r="BG51" s="49">
        <f>MIN(BG5:BG48)</f>
        <v>10</v>
      </c>
      <c r="BH51" s="47">
        <f>MIN(BH5:BH48)</f>
        <v>0</v>
      </c>
      <c r="BI51" s="47">
        <f>MIN(BI5:BI48)</f>
        <v>0</v>
      </c>
      <c r="BJ51" s="47"/>
      <c r="BK51" s="47"/>
      <c r="BL51" s="47"/>
      <c r="BM51" s="47"/>
      <c r="BN51" s="47">
        <f>MIN(BN5:BN48)</f>
        <v>0</v>
      </c>
      <c r="BO51" s="47"/>
      <c r="BP51" s="47"/>
      <c r="BQ51" s="47">
        <f>MIN(BQ5:BQ48)</f>
        <v>0</v>
      </c>
      <c r="BR51" s="49">
        <f>MIN(BR5:BR48)</f>
        <v>7</v>
      </c>
      <c r="BS51" s="47">
        <f>MIN(BS5:BS48)</f>
        <v>0</v>
      </c>
      <c r="BT51" s="47">
        <f>MIN(BT5:BT48)</f>
        <v>0</v>
      </c>
      <c r="BU51" s="47">
        <f>MIN(BU5:BU48)</f>
        <v>0</v>
      </c>
      <c r="BV51" s="47"/>
      <c r="BW51" s="47"/>
      <c r="BX51" s="47"/>
      <c r="BY51" s="47"/>
      <c r="BZ51" s="47"/>
      <c r="CA51" s="47"/>
      <c r="CB51" s="47">
        <f>MIN(CB5:CB48)</f>
        <v>0</v>
      </c>
      <c r="CC51" s="49">
        <f>MIN(CC5:CC48)</f>
        <v>0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COUNTIF(N5:N48,"&gt;=55")</f>
        <v>37</v>
      </c>
      <c r="O52" s="50">
        <f>COUNTIF(O5:O48,"&gt;=55")</f>
        <v>22</v>
      </c>
      <c r="P52" s="50">
        <f>COUNTIF(P5:P48,"&gt;=55")</f>
        <v>33</v>
      </c>
      <c r="Q52" s="50">
        <f>COUNTIF(Q5:Q48,"&gt;=55")</f>
        <v>42</v>
      </c>
      <c r="R52" s="50"/>
      <c r="S52" s="50">
        <f>COUNTIF(S5:S48,"&gt;=55")</f>
        <v>35</v>
      </c>
      <c r="T52" s="50"/>
      <c r="U52" s="50">
        <f t="shared" ref="U52:AL52" si="19">COUNTIF(U5:U48,"&gt;=55")</f>
        <v>8</v>
      </c>
      <c r="V52" s="50">
        <f t="shared" si="19"/>
        <v>32</v>
      </c>
      <c r="W52" s="50">
        <f t="shared" si="19"/>
        <v>0</v>
      </c>
      <c r="X52" s="50">
        <f t="shared" si="19"/>
        <v>0</v>
      </c>
      <c r="Y52" s="50">
        <f t="shared" si="19"/>
        <v>15</v>
      </c>
      <c r="Z52" s="50">
        <f t="shared" si="19"/>
        <v>37</v>
      </c>
      <c r="AA52" s="50">
        <f t="shared" si="19"/>
        <v>0</v>
      </c>
      <c r="AB52" s="50">
        <f t="shared" si="19"/>
        <v>16</v>
      </c>
      <c r="AC52" s="50">
        <f t="shared" si="19"/>
        <v>0</v>
      </c>
      <c r="AD52" s="50">
        <f t="shared" si="19"/>
        <v>22</v>
      </c>
      <c r="AE52" s="50">
        <f t="shared" si="19"/>
        <v>0</v>
      </c>
      <c r="AF52" s="50">
        <f t="shared" si="19"/>
        <v>3</v>
      </c>
      <c r="AG52" s="50">
        <f t="shared" si="19"/>
        <v>0</v>
      </c>
      <c r="AH52" s="50">
        <f t="shared" si="19"/>
        <v>8</v>
      </c>
      <c r="AI52" s="50">
        <f t="shared" si="19"/>
        <v>35</v>
      </c>
      <c r="AJ52" s="50">
        <f t="shared" si="19"/>
        <v>42</v>
      </c>
      <c r="AK52" s="50">
        <f t="shared" si="19"/>
        <v>40</v>
      </c>
      <c r="AL52" s="50">
        <f t="shared" si="19"/>
        <v>34</v>
      </c>
      <c r="AM52" s="50"/>
      <c r="AN52" s="50"/>
      <c r="AO52" s="50"/>
      <c r="AP52" s="50"/>
      <c r="AQ52" s="50"/>
      <c r="AR52" s="50"/>
      <c r="AS52" s="50"/>
      <c r="AT52" s="47">
        <f>COUNTIF(AT5:AT48,"&gt;=55")</f>
        <v>42</v>
      </c>
      <c r="AU52" s="50">
        <f>COUNTIF(AU5:AU48,"&gt;=55")</f>
        <v>36</v>
      </c>
      <c r="AV52" s="50">
        <f>COUNTIF(AV5:AV48,"&gt;=55")</f>
        <v>39</v>
      </c>
      <c r="AW52" s="50"/>
      <c r="AX52" s="50"/>
      <c r="AY52" s="50"/>
      <c r="AZ52" s="50"/>
      <c r="BA52" s="50">
        <f>COUNTIF(BA5:BA48,"&gt;=55")</f>
        <v>35</v>
      </c>
      <c r="BB52" s="50"/>
      <c r="BC52" s="50"/>
      <c r="BD52" s="50">
        <f>COUNTIF(BD5:BD48,"&gt;=55")</f>
        <v>37</v>
      </c>
      <c r="BE52" s="50"/>
      <c r="BF52" s="50"/>
      <c r="BG52" s="49">
        <f>COUNTIF(BG5:BG48,"&gt;=55")</f>
        <v>36</v>
      </c>
      <c r="BH52" s="50">
        <f>COUNTIF(BH5:BH48,"&gt;=55")</f>
        <v>41</v>
      </c>
      <c r="BI52" s="50">
        <f>COUNTIF(BI5:BI48,"&gt;=55")</f>
        <v>40</v>
      </c>
      <c r="BJ52" s="50"/>
      <c r="BK52" s="50"/>
      <c r="BL52" s="50"/>
      <c r="BM52" s="50"/>
      <c r="BN52" s="50">
        <f>COUNTIF(BN5:BN48,"&gt;=55")</f>
        <v>33</v>
      </c>
      <c r="BO52" s="50"/>
      <c r="BP52" s="50"/>
      <c r="BQ52" s="50">
        <f>COUNTIF(BQ5:BQ48,"&gt;=55")</f>
        <v>32</v>
      </c>
      <c r="BR52" s="49">
        <f>COUNTIF(BR5:BR48,"&gt;=55")</f>
        <v>35</v>
      </c>
      <c r="BS52" s="50">
        <f>COUNTIF(BS5:BS48,"&gt;=55")</f>
        <v>41</v>
      </c>
      <c r="BT52" s="50">
        <f>COUNTIF(BT5:BT48,"&gt;=55")</f>
        <v>38</v>
      </c>
      <c r="BU52" s="50">
        <f>COUNTIF(BU5:BU48,"&gt;=55")</f>
        <v>33</v>
      </c>
      <c r="BV52" s="50"/>
      <c r="BW52" s="50"/>
      <c r="BX52" s="50"/>
      <c r="BY52" s="50"/>
      <c r="BZ52" s="50"/>
      <c r="CA52" s="50"/>
      <c r="CB52" s="50">
        <f>COUNTIF(CB5:CB48,"&gt;=55")</f>
        <v>0</v>
      </c>
      <c r="CC52" s="49">
        <f>COUNTIF(CC5:CC48,"&gt;=55")</f>
        <v>33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7</v>
      </c>
      <c r="O53" s="50">
        <f>+$J$54-O52</f>
        <v>22</v>
      </c>
      <c r="P53" s="50">
        <f>+$J$54-P52</f>
        <v>11</v>
      </c>
      <c r="Q53" s="50">
        <f>+$J$54-Q52</f>
        <v>2</v>
      </c>
      <c r="R53" s="50"/>
      <c r="S53" s="50">
        <f>+$J$54-S52</f>
        <v>9</v>
      </c>
      <c r="T53" s="50"/>
      <c r="U53" s="50">
        <f t="shared" ref="U53:AL53" si="20">+$J$54-U52</f>
        <v>36</v>
      </c>
      <c r="V53" s="50">
        <f t="shared" si="20"/>
        <v>12</v>
      </c>
      <c r="W53" s="50">
        <f t="shared" si="20"/>
        <v>44</v>
      </c>
      <c r="X53" s="50">
        <f t="shared" si="20"/>
        <v>44</v>
      </c>
      <c r="Y53" s="50">
        <f t="shared" si="20"/>
        <v>29</v>
      </c>
      <c r="Z53" s="50">
        <f t="shared" si="20"/>
        <v>7</v>
      </c>
      <c r="AA53" s="50">
        <f t="shared" si="20"/>
        <v>44</v>
      </c>
      <c r="AB53" s="50">
        <f t="shared" si="20"/>
        <v>28</v>
      </c>
      <c r="AC53" s="50">
        <f t="shared" si="20"/>
        <v>44</v>
      </c>
      <c r="AD53" s="50">
        <f t="shared" si="20"/>
        <v>22</v>
      </c>
      <c r="AE53" s="50">
        <f t="shared" si="20"/>
        <v>44</v>
      </c>
      <c r="AF53" s="50">
        <f t="shared" si="20"/>
        <v>41</v>
      </c>
      <c r="AG53" s="50">
        <f t="shared" si="20"/>
        <v>44</v>
      </c>
      <c r="AH53" s="50">
        <f t="shared" si="20"/>
        <v>36</v>
      </c>
      <c r="AI53" s="50">
        <f t="shared" si="20"/>
        <v>9</v>
      </c>
      <c r="AJ53" s="50">
        <f t="shared" si="20"/>
        <v>2</v>
      </c>
      <c r="AK53" s="50">
        <f t="shared" si="20"/>
        <v>4</v>
      </c>
      <c r="AL53" s="50">
        <f t="shared" si="20"/>
        <v>10</v>
      </c>
      <c r="AM53" s="50"/>
      <c r="AN53" s="50"/>
      <c r="AO53" s="50"/>
      <c r="AP53" s="50"/>
      <c r="AQ53" s="50"/>
      <c r="AR53" s="50"/>
      <c r="AS53" s="50"/>
      <c r="AT53" s="47">
        <f>+$J$54-AT52</f>
        <v>2</v>
      </c>
      <c r="AU53" s="50">
        <f>+$J$54-AU52</f>
        <v>8</v>
      </c>
      <c r="AV53" s="50">
        <f>+$J$54-AV52</f>
        <v>5</v>
      </c>
      <c r="AW53" s="50"/>
      <c r="AX53" s="50"/>
      <c r="AY53" s="50"/>
      <c r="AZ53" s="50"/>
      <c r="BA53" s="50">
        <f>+$J$54-BA52</f>
        <v>9</v>
      </c>
      <c r="BB53" s="50"/>
      <c r="BC53" s="50"/>
      <c r="BD53" s="50">
        <f>+$J$54-BD52</f>
        <v>7</v>
      </c>
      <c r="BE53" s="50"/>
      <c r="BF53" s="50"/>
      <c r="BG53" s="49">
        <f>+$J$54-BG52</f>
        <v>8</v>
      </c>
      <c r="BH53" s="50">
        <f>+$J$54-BH52</f>
        <v>3</v>
      </c>
      <c r="BI53" s="50">
        <f>+$J$54-BI52</f>
        <v>4</v>
      </c>
      <c r="BJ53" s="50"/>
      <c r="BK53" s="50"/>
      <c r="BL53" s="50"/>
      <c r="BM53" s="50"/>
      <c r="BN53" s="50">
        <f>+$J$54-BN52</f>
        <v>11</v>
      </c>
      <c r="BO53" s="50"/>
      <c r="BP53" s="50"/>
      <c r="BQ53" s="50">
        <f>+$J$54-BQ52</f>
        <v>12</v>
      </c>
      <c r="BR53" s="49">
        <f>+$J$54-BR52</f>
        <v>9</v>
      </c>
      <c r="BS53" s="50">
        <f>+$J$54-BS52</f>
        <v>3</v>
      </c>
      <c r="BT53" s="50">
        <f>+$J$54-BT52</f>
        <v>6</v>
      </c>
      <c r="BU53" s="50">
        <f>+$J$54-BU52</f>
        <v>11</v>
      </c>
      <c r="BV53" s="50"/>
      <c r="BW53" s="50"/>
      <c r="BX53" s="50"/>
      <c r="BY53" s="50"/>
      <c r="BZ53" s="50"/>
      <c r="CA53" s="50"/>
      <c r="CB53" s="50">
        <f>+$J$54-CB52</f>
        <v>44</v>
      </c>
      <c r="CC53" s="49">
        <f>+$J$54-CC52</f>
        <v>11</v>
      </c>
    </row>
    <row r="54" spans="1:81" ht="15.75" customHeight="1" x14ac:dyDescent="0.15">
      <c r="I54" s="4" t="s">
        <v>44</v>
      </c>
      <c r="J54" s="4">
        <f>COUNTA(J5:J48)</f>
        <v>44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9:Y49 Z5:Z49 AA49:AC49 AD5:AD49 AE49:AG49 AH5:AH49 AI49:AS49 AT5:BG49 BH49:BQ49 BR5:CC49">
    <cfRule type="cellIs" dxfId="89" priority="1" operator="lessThan">
      <formula>54.5</formula>
    </cfRule>
  </conditionalFormatting>
  <conditionalFormatting sqref="Z5:Z48 AD5:AD48 AH5:BQ48 BS5:CB48">
    <cfRule type="containsText" dxfId="88" priority="2" operator="containsText" text="A">
      <formula>NOT(ISERROR(SEARCH(("A"),(Z5))))</formula>
    </cfRule>
  </conditionalFormatting>
  <conditionalFormatting sqref="BG50:BG53 BR50:CC53">
    <cfRule type="cellIs" dxfId="87" priority="3" operator="lessThan">
      <formula>54.5</formula>
    </cfRule>
  </conditionalFormatting>
  <conditionalFormatting sqref="BG51 BR51:CC51">
    <cfRule type="cellIs" dxfId="86" priority="4" operator="lessThan">
      <formula>54.5</formula>
    </cfRule>
  </conditionalFormatting>
  <conditionalFormatting sqref="BG52 BR52:CC52">
    <cfRule type="cellIs" dxfId="85" priority="5" operator="lessThan">
      <formula>54.5</formula>
    </cfRule>
  </conditionalFormatting>
  <conditionalFormatting sqref="BG53 BR53:CC53">
    <cfRule type="cellIs" dxfId="84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19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31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>
        <v>449</v>
      </c>
      <c r="N5" s="33">
        <f t="shared" ref="N5:N47" si="0">Z5</f>
        <v>85</v>
      </c>
      <c r="O5" s="33">
        <f t="shared" ref="O5:O47" si="1">AD5</f>
        <v>0</v>
      </c>
      <c r="P5" s="33">
        <f>AVERAGE(N5:O5,U5)</f>
        <v>61.666666666666664</v>
      </c>
      <c r="Q5" s="33">
        <f t="shared" ref="Q5:Q47" si="2">AT5</f>
        <v>70</v>
      </c>
      <c r="R5" s="33">
        <f t="shared" ref="R5:R47" si="3">BG5</f>
        <v>88.888888888888886</v>
      </c>
      <c r="S5" s="33">
        <f t="shared" ref="S5:S47" si="4">BR5</f>
        <v>95.5</v>
      </c>
      <c r="T5" s="33">
        <f t="shared" ref="T5:T47" si="5">CC5</f>
        <v>87.5</v>
      </c>
      <c r="U5" s="62">
        <v>100</v>
      </c>
      <c r="V5" s="63">
        <f t="shared" ref="V5:V47" si="6">IF(P5&gt;=55,P5*0.5+0.2*Q5+0.05*R5+0.2*S5+0.05*T5,P5)</f>
        <v>72.752777777777766</v>
      </c>
      <c r="W5" s="33">
        <v>20</v>
      </c>
      <c r="X5" s="36">
        <v>20</v>
      </c>
      <c r="Y5" s="36">
        <v>45</v>
      </c>
      <c r="Z5" s="37">
        <f t="shared" ref="Z5:Z47" si="7">SUM(W5:Y5)</f>
        <v>85</v>
      </c>
      <c r="AA5" s="64">
        <v>0</v>
      </c>
      <c r="AB5" s="64">
        <v>0</v>
      </c>
      <c r="AC5" s="65">
        <v>0</v>
      </c>
      <c r="AD5" s="37">
        <f t="shared" ref="AD5:AD47" si="8">AA5+AB5*AC5</f>
        <v>0</v>
      </c>
      <c r="AE5" s="36"/>
      <c r="AF5" s="36"/>
      <c r="AG5" s="36"/>
      <c r="AH5" s="37"/>
      <c r="AI5" s="55">
        <v>100</v>
      </c>
      <c r="AJ5" s="55">
        <v>0</v>
      </c>
      <c r="AK5" s="55">
        <v>100</v>
      </c>
      <c r="AL5" s="55">
        <v>100</v>
      </c>
      <c r="AM5" s="55">
        <v>80</v>
      </c>
      <c r="AN5" s="55">
        <v>50</v>
      </c>
      <c r="AO5" s="55">
        <v>100</v>
      </c>
      <c r="AP5" s="55">
        <v>100</v>
      </c>
      <c r="AQ5" s="55">
        <v>0</v>
      </c>
      <c r="AR5" s="38"/>
      <c r="AS5" s="38"/>
      <c r="AT5" s="37">
        <f t="shared" ref="AT5:AT47" si="9">AVERAGE(AI5:AQ5)</f>
        <v>70</v>
      </c>
      <c r="AU5" s="55">
        <v>100</v>
      </c>
      <c r="AV5" s="55">
        <v>100</v>
      </c>
      <c r="AW5" s="55">
        <v>100</v>
      </c>
      <c r="AX5" s="55">
        <v>0</v>
      </c>
      <c r="AY5" s="55">
        <v>100</v>
      </c>
      <c r="AZ5" s="55">
        <v>100</v>
      </c>
      <c r="BA5" s="55">
        <v>100</v>
      </c>
      <c r="BB5" s="55">
        <v>100</v>
      </c>
      <c r="BC5" s="55">
        <v>100</v>
      </c>
      <c r="BD5" s="38">
        <v>100</v>
      </c>
      <c r="BE5" s="38"/>
      <c r="BF5" s="38"/>
      <c r="BG5" s="37">
        <f t="shared" ref="BG5:BG47" si="10">AVERAGE(AU5:BC5)</f>
        <v>88.888888888888886</v>
      </c>
      <c r="BH5" s="66">
        <v>95</v>
      </c>
      <c r="BI5" s="67">
        <v>95</v>
      </c>
      <c r="BJ5" s="55">
        <v>100</v>
      </c>
      <c r="BK5" s="41">
        <v>100</v>
      </c>
      <c r="BL5" s="68">
        <v>100</v>
      </c>
      <c r="BM5" s="55">
        <v>100</v>
      </c>
      <c r="BN5" s="55">
        <v>100</v>
      </c>
      <c r="BO5" s="55">
        <v>70</v>
      </c>
      <c r="BP5" s="55">
        <v>100</v>
      </c>
      <c r="BQ5" s="55">
        <v>95</v>
      </c>
      <c r="BR5" s="37">
        <f t="shared" ref="BR5:BR47" si="11">AVERAGE(BH5:BQ5)</f>
        <v>95.5</v>
      </c>
      <c r="BS5" s="42">
        <v>100</v>
      </c>
      <c r="BT5" s="42">
        <v>100</v>
      </c>
      <c r="BU5" s="42">
        <v>100</v>
      </c>
      <c r="BV5" s="38">
        <v>100</v>
      </c>
      <c r="BW5" s="38">
        <v>100</v>
      </c>
      <c r="BX5" s="38">
        <v>100</v>
      </c>
      <c r="BY5" s="38">
        <v>100</v>
      </c>
      <c r="BZ5" s="38">
        <v>0</v>
      </c>
      <c r="CA5" s="38"/>
      <c r="CB5" s="38"/>
      <c r="CC5" s="37">
        <f t="shared" ref="CC5:CC47" si="12">AVERAGE(BS5:CB5)</f>
        <v>87.5</v>
      </c>
    </row>
    <row r="6" spans="1:81" ht="15.75" customHeight="1" x14ac:dyDescent="0.2">
      <c r="A6" s="4" t="s">
        <v>9</v>
      </c>
      <c r="B6" s="29" t="s">
        <v>9</v>
      </c>
      <c r="C6" s="30"/>
      <c r="D6" s="43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>
        <v>161</v>
      </c>
      <c r="N6" s="33">
        <f t="shared" si="0"/>
        <v>100</v>
      </c>
      <c r="O6" s="33">
        <f t="shared" si="1"/>
        <v>100</v>
      </c>
      <c r="P6" s="33">
        <f>AVERAGE(N6:O6)</f>
        <v>100</v>
      </c>
      <c r="Q6" s="33">
        <f t="shared" si="2"/>
        <v>100</v>
      </c>
      <c r="R6" s="33">
        <f t="shared" si="3"/>
        <v>100</v>
      </c>
      <c r="S6" s="33">
        <f t="shared" si="4"/>
        <v>96</v>
      </c>
      <c r="T6" s="33">
        <f t="shared" si="5"/>
        <v>100</v>
      </c>
      <c r="U6" s="34"/>
      <c r="V6" s="63">
        <f t="shared" si="6"/>
        <v>99.2</v>
      </c>
      <c r="W6" s="33">
        <v>20</v>
      </c>
      <c r="X6" s="36">
        <v>20</v>
      </c>
      <c r="Y6" s="36">
        <v>60</v>
      </c>
      <c r="Z6" s="37">
        <f t="shared" si="7"/>
        <v>100</v>
      </c>
      <c r="AA6" s="64">
        <v>30</v>
      </c>
      <c r="AB6" s="64">
        <v>70</v>
      </c>
      <c r="AC6" s="65">
        <v>1</v>
      </c>
      <c r="AD6" s="37">
        <f t="shared" si="8"/>
        <v>100</v>
      </c>
      <c r="AE6" s="36"/>
      <c r="AF6" s="36"/>
      <c r="AG6" s="36"/>
      <c r="AH6" s="37"/>
      <c r="AI6" s="55">
        <v>100</v>
      </c>
      <c r="AJ6" s="55">
        <v>100</v>
      </c>
      <c r="AK6" s="55">
        <v>100</v>
      </c>
      <c r="AL6" s="55">
        <v>100</v>
      </c>
      <c r="AM6" s="55">
        <v>100</v>
      </c>
      <c r="AN6" s="55">
        <v>100</v>
      </c>
      <c r="AO6" s="55">
        <v>100</v>
      </c>
      <c r="AP6" s="55">
        <v>100</v>
      </c>
      <c r="AQ6" s="55">
        <v>100</v>
      </c>
      <c r="AR6" s="38"/>
      <c r="AS6" s="38"/>
      <c r="AT6" s="37">
        <f t="shared" si="9"/>
        <v>100</v>
      </c>
      <c r="AU6" s="55">
        <v>100</v>
      </c>
      <c r="AV6" s="55">
        <v>100</v>
      </c>
      <c r="AW6" s="55">
        <v>100</v>
      </c>
      <c r="AX6" s="55">
        <v>100</v>
      </c>
      <c r="AY6" s="55">
        <v>100</v>
      </c>
      <c r="AZ6" s="55">
        <v>100</v>
      </c>
      <c r="BA6" s="55">
        <v>100</v>
      </c>
      <c r="BB6" s="55">
        <v>100</v>
      </c>
      <c r="BC6" s="55">
        <v>100</v>
      </c>
      <c r="BD6" s="38">
        <v>100</v>
      </c>
      <c r="BE6" s="38"/>
      <c r="BF6" s="38"/>
      <c r="BG6" s="37">
        <f t="shared" si="10"/>
        <v>100</v>
      </c>
      <c r="BH6" s="67">
        <v>95</v>
      </c>
      <c r="BI6" s="67">
        <v>100</v>
      </c>
      <c r="BJ6" s="55">
        <v>90</v>
      </c>
      <c r="BK6" s="41">
        <v>95</v>
      </c>
      <c r="BL6" s="68">
        <v>100</v>
      </c>
      <c r="BM6" s="55">
        <v>100</v>
      </c>
      <c r="BN6" s="55">
        <v>100</v>
      </c>
      <c r="BO6" s="55">
        <v>80</v>
      </c>
      <c r="BP6" s="55">
        <v>100</v>
      </c>
      <c r="BQ6" s="55">
        <v>100</v>
      </c>
      <c r="BR6" s="37">
        <f t="shared" si="11"/>
        <v>96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100</v>
      </c>
      <c r="BY6" s="38">
        <v>100</v>
      </c>
      <c r="BZ6" s="38">
        <v>100</v>
      </c>
      <c r="CA6" s="38"/>
      <c r="CB6" s="38"/>
      <c r="CC6" s="37">
        <f t="shared" si="12"/>
        <v>100</v>
      </c>
    </row>
    <row r="7" spans="1:81" ht="15.75" customHeight="1" x14ac:dyDescent="0.2">
      <c r="A7" s="4" t="s">
        <v>9</v>
      </c>
      <c r="B7" s="29" t="s">
        <v>9</v>
      </c>
      <c r="C7" s="30"/>
      <c r="D7" s="43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2</v>
      </c>
      <c r="L7" s="44" t="s">
        <v>9</v>
      </c>
      <c r="M7" s="44">
        <v>355</v>
      </c>
      <c r="N7" s="33">
        <f t="shared" si="0"/>
        <v>100</v>
      </c>
      <c r="O7" s="33">
        <f t="shared" si="1"/>
        <v>0</v>
      </c>
      <c r="P7" s="33">
        <f>AVERAGE(N7:O7,U7)</f>
        <v>66.666666666666671</v>
      </c>
      <c r="Q7" s="33">
        <f t="shared" si="2"/>
        <v>86.666666666666671</v>
      </c>
      <c r="R7" s="33">
        <f t="shared" si="3"/>
        <v>100</v>
      </c>
      <c r="S7" s="33">
        <f t="shared" si="4"/>
        <v>92.5</v>
      </c>
      <c r="T7" s="33">
        <f t="shared" si="5"/>
        <v>100</v>
      </c>
      <c r="U7" s="62">
        <v>100</v>
      </c>
      <c r="V7" s="63">
        <f t="shared" si="6"/>
        <v>79.166666666666671</v>
      </c>
      <c r="W7" s="33">
        <v>20</v>
      </c>
      <c r="X7" s="36">
        <v>20</v>
      </c>
      <c r="Y7" s="36">
        <v>60</v>
      </c>
      <c r="Z7" s="37">
        <f t="shared" si="7"/>
        <v>100</v>
      </c>
      <c r="AA7" s="64">
        <v>0</v>
      </c>
      <c r="AB7" s="64">
        <v>0</v>
      </c>
      <c r="AC7" s="65">
        <v>0</v>
      </c>
      <c r="AD7" s="37">
        <f t="shared" si="8"/>
        <v>0</v>
      </c>
      <c r="AE7" s="36"/>
      <c r="AF7" s="36"/>
      <c r="AG7" s="36"/>
      <c r="AH7" s="37"/>
      <c r="AI7" s="55">
        <v>100</v>
      </c>
      <c r="AJ7" s="55">
        <v>100</v>
      </c>
      <c r="AK7" s="55">
        <v>100</v>
      </c>
      <c r="AL7" s="55">
        <v>100</v>
      </c>
      <c r="AM7" s="55">
        <v>80</v>
      </c>
      <c r="AN7" s="55">
        <v>100</v>
      </c>
      <c r="AO7" s="55">
        <v>100</v>
      </c>
      <c r="AP7" s="55">
        <v>100</v>
      </c>
      <c r="AQ7" s="55">
        <v>0</v>
      </c>
      <c r="AR7" s="38"/>
      <c r="AS7" s="38"/>
      <c r="AT7" s="37">
        <f t="shared" si="9"/>
        <v>86.666666666666671</v>
      </c>
      <c r="AU7" s="55">
        <v>100</v>
      </c>
      <c r="AV7" s="55">
        <v>100</v>
      </c>
      <c r="AW7" s="55">
        <v>100</v>
      </c>
      <c r="AX7" s="55">
        <v>100</v>
      </c>
      <c r="AY7" s="55">
        <v>100</v>
      </c>
      <c r="AZ7" s="55">
        <v>100</v>
      </c>
      <c r="BA7" s="55">
        <v>100</v>
      </c>
      <c r="BB7" s="55">
        <v>100</v>
      </c>
      <c r="BC7" s="55">
        <v>100</v>
      </c>
      <c r="BD7" s="38">
        <v>100</v>
      </c>
      <c r="BE7" s="38"/>
      <c r="BF7" s="38"/>
      <c r="BG7" s="37">
        <f t="shared" si="10"/>
        <v>100</v>
      </c>
      <c r="BH7" s="67">
        <v>90</v>
      </c>
      <c r="BI7" s="67">
        <v>95</v>
      </c>
      <c r="BJ7" s="55">
        <v>100</v>
      </c>
      <c r="BK7" s="41">
        <v>100</v>
      </c>
      <c r="BL7" s="68">
        <v>95</v>
      </c>
      <c r="BM7" s="55">
        <v>100</v>
      </c>
      <c r="BN7" s="55">
        <v>100</v>
      </c>
      <c r="BO7" s="55">
        <v>80</v>
      </c>
      <c r="BP7" s="55">
        <v>70</v>
      </c>
      <c r="BQ7" s="55">
        <v>95</v>
      </c>
      <c r="BR7" s="37">
        <f t="shared" si="11"/>
        <v>92.5</v>
      </c>
      <c r="BS7" s="42">
        <v>100</v>
      </c>
      <c r="BT7" s="42">
        <v>100</v>
      </c>
      <c r="BU7" s="42">
        <v>100</v>
      </c>
      <c r="BV7" s="38">
        <v>100</v>
      </c>
      <c r="BW7" s="38">
        <v>100</v>
      </c>
      <c r="BX7" s="38">
        <v>100</v>
      </c>
      <c r="BY7" s="38">
        <v>100</v>
      </c>
      <c r="BZ7" s="38">
        <v>100</v>
      </c>
      <c r="CA7" s="38"/>
      <c r="CB7" s="38"/>
      <c r="CC7" s="37">
        <f t="shared" si="12"/>
        <v>100</v>
      </c>
    </row>
    <row r="8" spans="1:81" ht="15.75" customHeight="1" x14ac:dyDescent="0.2">
      <c r="A8" s="4" t="s">
        <v>9</v>
      </c>
      <c r="B8" s="29" t="s">
        <v>9</v>
      </c>
      <c r="C8" s="30"/>
      <c r="D8" s="43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>
        <v>199</v>
      </c>
      <c r="N8" s="33">
        <f t="shared" si="0"/>
        <v>100</v>
      </c>
      <c r="O8" s="33">
        <f t="shared" si="1"/>
        <v>100</v>
      </c>
      <c r="P8" s="33">
        <f t="shared" ref="P8:P46" si="13">AVERAGE(N8:O8)</f>
        <v>100</v>
      </c>
      <c r="Q8" s="33">
        <f t="shared" si="2"/>
        <v>88.888888888888886</v>
      </c>
      <c r="R8" s="33">
        <f t="shared" si="3"/>
        <v>100</v>
      </c>
      <c r="S8" s="33">
        <f t="shared" si="4"/>
        <v>100</v>
      </c>
      <c r="T8" s="33">
        <f t="shared" si="5"/>
        <v>100</v>
      </c>
      <c r="U8" s="34"/>
      <c r="V8" s="63">
        <f t="shared" si="6"/>
        <v>97.777777777777771</v>
      </c>
      <c r="W8" s="33">
        <v>20</v>
      </c>
      <c r="X8" s="36">
        <v>20</v>
      </c>
      <c r="Y8" s="36">
        <v>60</v>
      </c>
      <c r="Z8" s="37">
        <f t="shared" si="7"/>
        <v>100</v>
      </c>
      <c r="AA8" s="64">
        <v>30</v>
      </c>
      <c r="AB8" s="64">
        <v>70</v>
      </c>
      <c r="AC8" s="65">
        <v>1</v>
      </c>
      <c r="AD8" s="37">
        <f t="shared" si="8"/>
        <v>100</v>
      </c>
      <c r="AE8" s="36"/>
      <c r="AF8" s="36"/>
      <c r="AG8" s="36"/>
      <c r="AH8" s="37"/>
      <c r="AI8" s="55">
        <v>100</v>
      </c>
      <c r="AJ8" s="55">
        <v>100</v>
      </c>
      <c r="AK8" s="55">
        <v>100</v>
      </c>
      <c r="AL8" s="55">
        <v>0</v>
      </c>
      <c r="AM8" s="55">
        <v>100</v>
      </c>
      <c r="AN8" s="55">
        <v>100</v>
      </c>
      <c r="AO8" s="55">
        <v>100</v>
      </c>
      <c r="AP8" s="55">
        <v>100</v>
      </c>
      <c r="AQ8" s="55">
        <v>100</v>
      </c>
      <c r="AR8" s="38"/>
      <c r="AS8" s="38"/>
      <c r="AT8" s="37">
        <f t="shared" si="9"/>
        <v>88.888888888888886</v>
      </c>
      <c r="AU8" s="55">
        <v>100</v>
      </c>
      <c r="AV8" s="55">
        <v>100</v>
      </c>
      <c r="AW8" s="55">
        <v>100</v>
      </c>
      <c r="AX8" s="55">
        <v>100</v>
      </c>
      <c r="AY8" s="55">
        <v>100</v>
      </c>
      <c r="AZ8" s="55">
        <v>100</v>
      </c>
      <c r="BA8" s="55">
        <v>100</v>
      </c>
      <c r="BB8" s="55">
        <v>100</v>
      </c>
      <c r="BC8" s="55">
        <v>100</v>
      </c>
      <c r="BD8" s="38">
        <v>100</v>
      </c>
      <c r="BE8" s="38"/>
      <c r="BF8" s="38"/>
      <c r="BG8" s="37">
        <f t="shared" si="10"/>
        <v>100</v>
      </c>
      <c r="BH8" s="67">
        <v>100</v>
      </c>
      <c r="BI8" s="67">
        <v>100</v>
      </c>
      <c r="BJ8" s="69">
        <v>100</v>
      </c>
      <c r="BK8" s="41">
        <v>100</v>
      </c>
      <c r="BL8" s="68">
        <v>100</v>
      </c>
      <c r="BM8" s="55">
        <v>100</v>
      </c>
      <c r="BN8" s="55">
        <v>100</v>
      </c>
      <c r="BO8" s="55">
        <v>100</v>
      </c>
      <c r="BP8" s="55">
        <v>100</v>
      </c>
      <c r="BQ8" s="55">
        <v>100</v>
      </c>
      <c r="BR8" s="37">
        <f t="shared" si="11"/>
        <v>100</v>
      </c>
      <c r="BS8" s="42">
        <v>100</v>
      </c>
      <c r="BT8" s="42">
        <v>100</v>
      </c>
      <c r="BU8" s="42">
        <v>100</v>
      </c>
      <c r="BV8" s="38">
        <v>100</v>
      </c>
      <c r="BW8" s="38">
        <v>100</v>
      </c>
      <c r="BX8" s="38">
        <v>100</v>
      </c>
      <c r="BY8" s="38">
        <v>100</v>
      </c>
      <c r="BZ8" s="38">
        <v>100</v>
      </c>
      <c r="CA8" s="38"/>
      <c r="CB8" s="38"/>
      <c r="CC8" s="37">
        <f t="shared" si="12"/>
        <v>100</v>
      </c>
    </row>
    <row r="9" spans="1:81" ht="15.75" customHeight="1" x14ac:dyDescent="0.2">
      <c r="A9" s="4" t="s">
        <v>9</v>
      </c>
      <c r="B9" s="29" t="s">
        <v>9</v>
      </c>
      <c r="C9" s="30"/>
      <c r="D9" s="43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1</v>
      </c>
      <c r="L9" s="44" t="s">
        <v>9</v>
      </c>
      <c r="M9" s="44"/>
      <c r="N9" s="33">
        <f t="shared" si="0"/>
        <v>93</v>
      </c>
      <c r="O9" s="33">
        <f t="shared" si="1"/>
        <v>100</v>
      </c>
      <c r="P9" s="33">
        <f t="shared" si="13"/>
        <v>96.5</v>
      </c>
      <c r="Q9" s="33">
        <f t="shared" si="2"/>
        <v>36.666666666666664</v>
      </c>
      <c r="R9" s="33">
        <f t="shared" si="3"/>
        <v>77.777777777777771</v>
      </c>
      <c r="S9" s="33">
        <f t="shared" si="4"/>
        <v>85</v>
      </c>
      <c r="T9" s="33">
        <f t="shared" si="5"/>
        <v>0</v>
      </c>
      <c r="U9" s="34"/>
      <c r="V9" s="63">
        <f t="shared" si="6"/>
        <v>76.472222222222229</v>
      </c>
      <c r="W9" s="33">
        <v>16</v>
      </c>
      <c r="X9" s="36">
        <v>17</v>
      </c>
      <c r="Y9" s="36">
        <v>60</v>
      </c>
      <c r="Z9" s="37">
        <f t="shared" si="7"/>
        <v>93</v>
      </c>
      <c r="AA9" s="64">
        <v>30</v>
      </c>
      <c r="AB9" s="64">
        <v>70</v>
      </c>
      <c r="AC9" s="65">
        <v>1</v>
      </c>
      <c r="AD9" s="37">
        <f t="shared" si="8"/>
        <v>100</v>
      </c>
      <c r="AE9" s="36"/>
      <c r="AF9" s="36"/>
      <c r="AG9" s="36"/>
      <c r="AH9" s="37"/>
      <c r="AI9" s="55">
        <v>100</v>
      </c>
      <c r="AJ9" s="55">
        <v>100</v>
      </c>
      <c r="AK9" s="55">
        <v>0</v>
      </c>
      <c r="AL9" s="56">
        <v>0</v>
      </c>
      <c r="AM9" s="55">
        <v>30</v>
      </c>
      <c r="AN9" s="55">
        <v>100</v>
      </c>
      <c r="AO9" s="56">
        <v>0</v>
      </c>
      <c r="AP9" s="56">
        <v>0</v>
      </c>
      <c r="AQ9" s="56">
        <v>0</v>
      </c>
      <c r="AR9" s="38"/>
      <c r="AS9" s="38"/>
      <c r="AT9" s="37">
        <f t="shared" si="9"/>
        <v>36.666666666666664</v>
      </c>
      <c r="AU9" s="55">
        <v>100</v>
      </c>
      <c r="AV9" s="55">
        <v>100</v>
      </c>
      <c r="AW9" s="55">
        <v>100</v>
      </c>
      <c r="AX9" s="56">
        <v>100</v>
      </c>
      <c r="AY9" s="55">
        <v>100</v>
      </c>
      <c r="AZ9" s="55">
        <v>100</v>
      </c>
      <c r="BA9" s="56">
        <v>0</v>
      </c>
      <c r="BB9" s="56">
        <v>100</v>
      </c>
      <c r="BC9" s="56">
        <v>0</v>
      </c>
      <c r="BD9" s="38">
        <v>0</v>
      </c>
      <c r="BE9" s="38"/>
      <c r="BF9" s="38"/>
      <c r="BG9" s="37">
        <f t="shared" si="10"/>
        <v>77.777777777777771</v>
      </c>
      <c r="BH9" s="67">
        <v>100</v>
      </c>
      <c r="BI9" s="67">
        <v>100</v>
      </c>
      <c r="BJ9" s="55">
        <v>100</v>
      </c>
      <c r="BK9" s="41">
        <v>90</v>
      </c>
      <c r="BL9" s="68">
        <v>100</v>
      </c>
      <c r="BM9" s="55">
        <v>90</v>
      </c>
      <c r="BN9" s="55">
        <v>100</v>
      </c>
      <c r="BO9" s="55">
        <v>70</v>
      </c>
      <c r="BP9" s="55">
        <v>100</v>
      </c>
      <c r="BQ9" s="55">
        <v>0</v>
      </c>
      <c r="BR9" s="37">
        <f t="shared" si="11"/>
        <v>85</v>
      </c>
      <c r="BS9" s="42">
        <v>0</v>
      </c>
      <c r="BT9" s="42">
        <v>0</v>
      </c>
      <c r="BU9" s="42">
        <v>0</v>
      </c>
      <c r="BV9" s="38">
        <v>0</v>
      </c>
      <c r="BW9" s="38">
        <v>0</v>
      </c>
      <c r="BX9" s="38">
        <v>0</v>
      </c>
      <c r="BY9" s="38">
        <v>0</v>
      </c>
      <c r="BZ9" s="38">
        <v>0</v>
      </c>
      <c r="CA9" s="38"/>
      <c r="CB9" s="38"/>
      <c r="CC9" s="37">
        <f t="shared" si="12"/>
        <v>0</v>
      </c>
    </row>
    <row r="10" spans="1:81" ht="15.75" customHeight="1" x14ac:dyDescent="0.2">
      <c r="A10" s="4" t="s">
        <v>9</v>
      </c>
      <c r="B10" s="29" t="s">
        <v>9</v>
      </c>
      <c r="C10" s="30"/>
      <c r="D10" s="43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1</v>
      </c>
      <c r="L10" s="44" t="s">
        <v>9</v>
      </c>
      <c r="M10" s="44">
        <v>23</v>
      </c>
      <c r="N10" s="33">
        <f t="shared" si="0"/>
        <v>100</v>
      </c>
      <c r="O10" s="33">
        <f t="shared" si="1"/>
        <v>100</v>
      </c>
      <c r="P10" s="33">
        <f t="shared" si="13"/>
        <v>100</v>
      </c>
      <c r="Q10" s="33">
        <f t="shared" si="2"/>
        <v>97.777777777777771</v>
      </c>
      <c r="R10" s="33">
        <f t="shared" si="3"/>
        <v>100</v>
      </c>
      <c r="S10" s="33">
        <f t="shared" si="4"/>
        <v>99</v>
      </c>
      <c r="T10" s="33">
        <f t="shared" si="5"/>
        <v>100</v>
      </c>
      <c r="U10" s="34"/>
      <c r="V10" s="63">
        <f t="shared" si="6"/>
        <v>99.355555555555554</v>
      </c>
      <c r="W10" s="33">
        <v>20</v>
      </c>
      <c r="X10" s="36">
        <v>20</v>
      </c>
      <c r="Y10" s="36">
        <v>60</v>
      </c>
      <c r="Z10" s="37">
        <f t="shared" si="7"/>
        <v>100</v>
      </c>
      <c r="AA10" s="64">
        <v>30</v>
      </c>
      <c r="AB10" s="64">
        <v>70</v>
      </c>
      <c r="AC10" s="65">
        <v>1</v>
      </c>
      <c r="AD10" s="37">
        <f t="shared" si="8"/>
        <v>100</v>
      </c>
      <c r="AE10" s="36"/>
      <c r="AF10" s="36"/>
      <c r="AG10" s="36"/>
      <c r="AH10" s="37"/>
      <c r="AI10" s="55">
        <v>100</v>
      </c>
      <c r="AJ10" s="55">
        <v>100</v>
      </c>
      <c r="AK10" s="55">
        <v>100</v>
      </c>
      <c r="AL10" s="55">
        <v>100</v>
      </c>
      <c r="AM10" s="55">
        <v>100</v>
      </c>
      <c r="AN10" s="55">
        <v>80</v>
      </c>
      <c r="AO10" s="55">
        <v>100</v>
      </c>
      <c r="AP10" s="55">
        <v>100</v>
      </c>
      <c r="AQ10" s="55">
        <v>100</v>
      </c>
      <c r="AR10" s="38"/>
      <c r="AS10" s="38"/>
      <c r="AT10" s="37">
        <f t="shared" si="9"/>
        <v>97.777777777777771</v>
      </c>
      <c r="AU10" s="55">
        <v>100</v>
      </c>
      <c r="AV10" s="55">
        <v>100</v>
      </c>
      <c r="AW10" s="55">
        <v>100</v>
      </c>
      <c r="AX10" s="55">
        <v>100</v>
      </c>
      <c r="AY10" s="55">
        <v>100</v>
      </c>
      <c r="AZ10" s="55">
        <v>100</v>
      </c>
      <c r="BA10" s="55">
        <v>100</v>
      </c>
      <c r="BB10" s="55">
        <v>100</v>
      </c>
      <c r="BC10" s="55">
        <v>100</v>
      </c>
      <c r="BD10" s="38">
        <v>100</v>
      </c>
      <c r="BE10" s="38"/>
      <c r="BF10" s="38"/>
      <c r="BG10" s="37">
        <f t="shared" si="10"/>
        <v>100</v>
      </c>
      <c r="BH10" s="67">
        <v>100</v>
      </c>
      <c r="BI10" s="67">
        <v>90</v>
      </c>
      <c r="BJ10" s="69">
        <v>100</v>
      </c>
      <c r="BK10" s="41">
        <v>100</v>
      </c>
      <c r="BL10" s="68">
        <v>100</v>
      </c>
      <c r="BM10" s="55">
        <v>100</v>
      </c>
      <c r="BN10" s="55">
        <v>100</v>
      </c>
      <c r="BO10" s="55">
        <v>100</v>
      </c>
      <c r="BP10" s="55">
        <v>100</v>
      </c>
      <c r="BQ10" s="55">
        <v>100</v>
      </c>
      <c r="BR10" s="37">
        <f t="shared" si="11"/>
        <v>99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100</v>
      </c>
      <c r="CA10" s="38"/>
      <c r="CB10" s="38"/>
      <c r="CC10" s="37">
        <f t="shared" si="12"/>
        <v>100</v>
      </c>
    </row>
    <row r="11" spans="1:81" ht="15.75" customHeight="1" x14ac:dyDescent="0.2">
      <c r="A11" s="4" t="s">
        <v>9</v>
      </c>
      <c r="B11" s="29" t="s">
        <v>9</v>
      </c>
      <c r="C11" s="30"/>
      <c r="D11" s="43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1</v>
      </c>
      <c r="L11" s="44" t="s">
        <v>9</v>
      </c>
      <c r="M11" s="44">
        <v>110</v>
      </c>
      <c r="N11" s="33">
        <f t="shared" si="0"/>
        <v>100</v>
      </c>
      <c r="O11" s="33">
        <f t="shared" si="1"/>
        <v>96</v>
      </c>
      <c r="P11" s="33">
        <f t="shared" si="13"/>
        <v>98</v>
      </c>
      <c r="Q11" s="33">
        <f t="shared" si="2"/>
        <v>98.888888888888886</v>
      </c>
      <c r="R11" s="33">
        <f t="shared" si="3"/>
        <v>88.888888888888886</v>
      </c>
      <c r="S11" s="33">
        <f t="shared" si="4"/>
        <v>92.5</v>
      </c>
      <c r="T11" s="33">
        <f t="shared" si="5"/>
        <v>100</v>
      </c>
      <c r="U11" s="34"/>
      <c r="V11" s="63">
        <f t="shared" si="6"/>
        <v>96.722222222222214</v>
      </c>
      <c r="W11" s="33">
        <v>20</v>
      </c>
      <c r="X11" s="36">
        <v>20</v>
      </c>
      <c r="Y11" s="36">
        <v>60</v>
      </c>
      <c r="Z11" s="37">
        <f t="shared" si="7"/>
        <v>100</v>
      </c>
      <c r="AA11" s="64">
        <v>26</v>
      </c>
      <c r="AB11" s="64">
        <v>70</v>
      </c>
      <c r="AC11" s="65">
        <v>1</v>
      </c>
      <c r="AD11" s="37">
        <f t="shared" si="8"/>
        <v>96</v>
      </c>
      <c r="AE11" s="36"/>
      <c r="AF11" s="36"/>
      <c r="AG11" s="36"/>
      <c r="AH11" s="37"/>
      <c r="AI11" s="55">
        <v>100</v>
      </c>
      <c r="AJ11" s="55">
        <v>100</v>
      </c>
      <c r="AK11" s="55">
        <v>100</v>
      </c>
      <c r="AL11" s="55">
        <v>100</v>
      </c>
      <c r="AM11" s="55">
        <v>90</v>
      </c>
      <c r="AN11" s="55">
        <v>100</v>
      </c>
      <c r="AO11" s="55">
        <v>100</v>
      </c>
      <c r="AP11" s="55">
        <v>100</v>
      </c>
      <c r="AQ11" s="55">
        <v>100</v>
      </c>
      <c r="AR11" s="38"/>
      <c r="AS11" s="38"/>
      <c r="AT11" s="37">
        <f t="shared" si="9"/>
        <v>98.888888888888886</v>
      </c>
      <c r="AU11" s="55">
        <v>100</v>
      </c>
      <c r="AV11" s="55">
        <v>100</v>
      </c>
      <c r="AW11" s="55">
        <v>100</v>
      </c>
      <c r="AX11" s="55">
        <v>0</v>
      </c>
      <c r="AY11" s="55">
        <v>100</v>
      </c>
      <c r="AZ11" s="55">
        <v>100</v>
      </c>
      <c r="BA11" s="55">
        <v>100</v>
      </c>
      <c r="BB11" s="55">
        <v>100</v>
      </c>
      <c r="BC11" s="55">
        <v>100</v>
      </c>
      <c r="BD11" s="38">
        <v>100</v>
      </c>
      <c r="BE11" s="38"/>
      <c r="BF11" s="38"/>
      <c r="BG11" s="37">
        <f t="shared" si="10"/>
        <v>88.888888888888886</v>
      </c>
      <c r="BH11" s="67">
        <v>90</v>
      </c>
      <c r="BI11" s="67">
        <v>100</v>
      </c>
      <c r="BJ11" s="55">
        <v>100</v>
      </c>
      <c r="BK11" s="41">
        <v>90</v>
      </c>
      <c r="BL11" s="68">
        <v>95</v>
      </c>
      <c r="BM11" s="55">
        <v>100</v>
      </c>
      <c r="BN11" s="55">
        <v>100</v>
      </c>
      <c r="BO11" s="55">
        <v>60</v>
      </c>
      <c r="BP11" s="69">
        <v>90</v>
      </c>
      <c r="BQ11" s="55">
        <v>100</v>
      </c>
      <c r="BR11" s="37">
        <f t="shared" si="11"/>
        <v>92.5</v>
      </c>
      <c r="BS11" s="42">
        <v>100</v>
      </c>
      <c r="BT11" s="42">
        <v>100</v>
      </c>
      <c r="BU11" s="42">
        <v>100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12"/>
        <v>100</v>
      </c>
    </row>
    <row r="12" spans="1:81" ht="15.75" customHeight="1" x14ac:dyDescent="0.2">
      <c r="A12" s="4" t="s">
        <v>9</v>
      </c>
      <c r="B12" s="29" t="s">
        <v>9</v>
      </c>
      <c r="C12" s="30"/>
      <c r="D12" s="43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1</v>
      </c>
      <c r="L12" s="44" t="s">
        <v>9</v>
      </c>
      <c r="M12" s="44">
        <v>26</v>
      </c>
      <c r="N12" s="33">
        <f t="shared" si="0"/>
        <v>100</v>
      </c>
      <c r="O12" s="33">
        <f t="shared" si="1"/>
        <v>95</v>
      </c>
      <c r="P12" s="33">
        <f t="shared" si="13"/>
        <v>97.5</v>
      </c>
      <c r="Q12" s="33">
        <f t="shared" si="2"/>
        <v>96.333333333333329</v>
      </c>
      <c r="R12" s="33">
        <f t="shared" si="3"/>
        <v>100</v>
      </c>
      <c r="S12" s="33">
        <f t="shared" si="4"/>
        <v>89</v>
      </c>
      <c r="T12" s="33">
        <f t="shared" si="5"/>
        <v>100</v>
      </c>
      <c r="U12" s="34"/>
      <c r="V12" s="63">
        <f t="shared" si="6"/>
        <v>95.816666666666663</v>
      </c>
      <c r="W12" s="33">
        <v>20</v>
      </c>
      <c r="X12" s="36">
        <v>20</v>
      </c>
      <c r="Y12" s="36">
        <v>60</v>
      </c>
      <c r="Z12" s="37">
        <f t="shared" si="7"/>
        <v>100</v>
      </c>
      <c r="AA12" s="64">
        <v>30</v>
      </c>
      <c r="AB12" s="64">
        <v>65</v>
      </c>
      <c r="AC12" s="65">
        <v>1</v>
      </c>
      <c r="AD12" s="37">
        <f t="shared" si="8"/>
        <v>95</v>
      </c>
      <c r="AE12" s="36"/>
      <c r="AF12" s="36"/>
      <c r="AG12" s="36"/>
      <c r="AH12" s="37"/>
      <c r="AI12" s="55">
        <v>100</v>
      </c>
      <c r="AJ12" s="55">
        <v>100</v>
      </c>
      <c r="AK12" s="55">
        <v>100</v>
      </c>
      <c r="AL12" s="55">
        <v>67</v>
      </c>
      <c r="AM12" s="55">
        <v>100</v>
      </c>
      <c r="AN12" s="55">
        <v>100</v>
      </c>
      <c r="AO12" s="55">
        <v>100</v>
      </c>
      <c r="AP12" s="55">
        <v>100</v>
      </c>
      <c r="AQ12" s="55">
        <v>100</v>
      </c>
      <c r="AR12" s="38"/>
      <c r="AS12" s="38"/>
      <c r="AT12" s="37">
        <f t="shared" si="9"/>
        <v>96.333333333333329</v>
      </c>
      <c r="AU12" s="55">
        <v>100</v>
      </c>
      <c r="AV12" s="55">
        <v>100</v>
      </c>
      <c r="AW12" s="55">
        <v>100</v>
      </c>
      <c r="AX12" s="55">
        <v>100</v>
      </c>
      <c r="AY12" s="55">
        <v>100</v>
      </c>
      <c r="AZ12" s="55">
        <v>100</v>
      </c>
      <c r="BA12" s="55">
        <v>100</v>
      </c>
      <c r="BB12" s="55">
        <v>100</v>
      </c>
      <c r="BC12" s="55">
        <v>100</v>
      </c>
      <c r="BD12" s="38">
        <v>100</v>
      </c>
      <c r="BE12" s="38"/>
      <c r="BF12" s="38"/>
      <c r="BG12" s="37">
        <f t="shared" si="10"/>
        <v>100</v>
      </c>
      <c r="BH12" s="67">
        <v>100</v>
      </c>
      <c r="BI12" s="67">
        <v>100</v>
      </c>
      <c r="BJ12" s="55">
        <v>100</v>
      </c>
      <c r="BK12" s="41">
        <v>90</v>
      </c>
      <c r="BL12" s="68">
        <v>100</v>
      </c>
      <c r="BM12" s="55">
        <v>100</v>
      </c>
      <c r="BN12" s="55">
        <v>100</v>
      </c>
      <c r="BO12" s="55">
        <v>100</v>
      </c>
      <c r="BP12" s="70">
        <v>0</v>
      </c>
      <c r="BQ12" s="55">
        <v>100</v>
      </c>
      <c r="BR12" s="37">
        <f t="shared" si="11"/>
        <v>89</v>
      </c>
      <c r="BS12" s="42">
        <v>100</v>
      </c>
      <c r="BT12" s="42">
        <v>100</v>
      </c>
      <c r="BU12" s="42">
        <v>100</v>
      </c>
      <c r="BV12" s="38">
        <v>100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2"/>
        <v>100</v>
      </c>
    </row>
    <row r="13" spans="1:81" ht="15.75" customHeight="1" x14ac:dyDescent="0.2">
      <c r="A13" s="4" t="s">
        <v>9</v>
      </c>
      <c r="B13" s="29" t="s">
        <v>9</v>
      </c>
      <c r="C13" s="30"/>
      <c r="D13" s="43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2</v>
      </c>
      <c r="L13" s="44" t="s">
        <v>9</v>
      </c>
      <c r="M13" s="44">
        <v>366</v>
      </c>
      <c r="N13" s="33">
        <f t="shared" si="0"/>
        <v>98</v>
      </c>
      <c r="O13" s="33">
        <f t="shared" si="1"/>
        <v>95</v>
      </c>
      <c r="P13" s="33">
        <f t="shared" si="13"/>
        <v>96.5</v>
      </c>
      <c r="Q13" s="33">
        <f t="shared" si="2"/>
        <v>87</v>
      </c>
      <c r="R13" s="33">
        <f t="shared" si="3"/>
        <v>100</v>
      </c>
      <c r="S13" s="33">
        <f t="shared" si="4"/>
        <v>80.5</v>
      </c>
      <c r="T13" s="33">
        <f t="shared" si="5"/>
        <v>100</v>
      </c>
      <c r="U13" s="34"/>
      <c r="V13" s="63">
        <f t="shared" si="6"/>
        <v>91.75</v>
      </c>
      <c r="W13" s="33">
        <v>18</v>
      </c>
      <c r="X13" s="36">
        <v>20</v>
      </c>
      <c r="Y13" s="36">
        <v>60</v>
      </c>
      <c r="Z13" s="37">
        <f t="shared" si="7"/>
        <v>98</v>
      </c>
      <c r="AA13" s="64">
        <v>30</v>
      </c>
      <c r="AB13" s="64">
        <v>65</v>
      </c>
      <c r="AC13" s="65">
        <v>1</v>
      </c>
      <c r="AD13" s="37">
        <f t="shared" si="8"/>
        <v>95</v>
      </c>
      <c r="AE13" s="36"/>
      <c r="AF13" s="36"/>
      <c r="AG13" s="36"/>
      <c r="AH13" s="37"/>
      <c r="AI13" s="55">
        <v>100</v>
      </c>
      <c r="AJ13" s="55">
        <v>100</v>
      </c>
      <c r="AK13" s="55">
        <v>100</v>
      </c>
      <c r="AL13" s="55">
        <v>50</v>
      </c>
      <c r="AM13" s="55">
        <v>100</v>
      </c>
      <c r="AN13" s="55">
        <v>33</v>
      </c>
      <c r="AO13" s="55">
        <v>100</v>
      </c>
      <c r="AP13" s="55">
        <v>100</v>
      </c>
      <c r="AQ13" s="55">
        <v>100</v>
      </c>
      <c r="AR13" s="38"/>
      <c r="AS13" s="38"/>
      <c r="AT13" s="37">
        <f t="shared" si="9"/>
        <v>87</v>
      </c>
      <c r="AU13" s="55">
        <v>100</v>
      </c>
      <c r="AV13" s="55">
        <v>100</v>
      </c>
      <c r="AW13" s="55">
        <v>100</v>
      </c>
      <c r="AX13" s="55">
        <v>100</v>
      </c>
      <c r="AY13" s="55">
        <v>100</v>
      </c>
      <c r="AZ13" s="55">
        <v>100</v>
      </c>
      <c r="BA13" s="55">
        <v>100</v>
      </c>
      <c r="BB13" s="55">
        <v>100</v>
      </c>
      <c r="BC13" s="55">
        <v>100</v>
      </c>
      <c r="BD13" s="38">
        <v>100</v>
      </c>
      <c r="BE13" s="38"/>
      <c r="BF13" s="38"/>
      <c r="BG13" s="37">
        <f t="shared" si="10"/>
        <v>100</v>
      </c>
      <c r="BH13" s="67">
        <v>95</v>
      </c>
      <c r="BI13" s="67">
        <v>85</v>
      </c>
      <c r="BJ13" s="55">
        <v>70</v>
      </c>
      <c r="BK13" s="41">
        <v>95</v>
      </c>
      <c r="BL13" s="68">
        <v>90</v>
      </c>
      <c r="BM13" s="71">
        <v>90</v>
      </c>
      <c r="BN13" s="71">
        <v>95</v>
      </c>
      <c r="BO13" s="55">
        <v>85</v>
      </c>
      <c r="BP13" s="71">
        <v>100</v>
      </c>
      <c r="BQ13" s="55">
        <v>0</v>
      </c>
      <c r="BR13" s="37">
        <f t="shared" si="11"/>
        <v>80.5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2"/>
        <v>100</v>
      </c>
    </row>
    <row r="14" spans="1:81" ht="15.75" customHeight="1" x14ac:dyDescent="0.2">
      <c r="A14" s="4" t="s">
        <v>9</v>
      </c>
      <c r="B14" s="29" t="s">
        <v>9</v>
      </c>
      <c r="C14" s="30"/>
      <c r="D14" s="43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>
        <v>519</v>
      </c>
      <c r="N14" s="33">
        <f t="shared" si="0"/>
        <v>98</v>
      </c>
      <c r="O14" s="33">
        <f t="shared" si="1"/>
        <v>95</v>
      </c>
      <c r="P14" s="33">
        <f t="shared" si="13"/>
        <v>96.5</v>
      </c>
      <c r="Q14" s="33">
        <f t="shared" si="2"/>
        <v>88.888888888888886</v>
      </c>
      <c r="R14" s="33">
        <f t="shared" si="3"/>
        <v>88.888888888888886</v>
      </c>
      <c r="S14" s="33">
        <f t="shared" si="4"/>
        <v>93</v>
      </c>
      <c r="T14" s="33">
        <f t="shared" si="5"/>
        <v>87.5</v>
      </c>
      <c r="U14" s="34"/>
      <c r="V14" s="63">
        <f t="shared" si="6"/>
        <v>93.447222222222223</v>
      </c>
      <c r="W14" s="33">
        <v>20</v>
      </c>
      <c r="X14" s="36">
        <v>18</v>
      </c>
      <c r="Y14" s="36">
        <v>60</v>
      </c>
      <c r="Z14" s="37">
        <f t="shared" si="7"/>
        <v>98</v>
      </c>
      <c r="AA14" s="64">
        <v>30</v>
      </c>
      <c r="AB14" s="64">
        <v>65</v>
      </c>
      <c r="AC14" s="65">
        <v>1</v>
      </c>
      <c r="AD14" s="37">
        <f t="shared" si="8"/>
        <v>95</v>
      </c>
      <c r="AE14" s="36"/>
      <c r="AF14" s="36"/>
      <c r="AG14" s="36"/>
      <c r="AH14" s="37"/>
      <c r="AI14" s="55">
        <v>100</v>
      </c>
      <c r="AJ14" s="55">
        <v>0</v>
      </c>
      <c r="AK14" s="55">
        <v>100</v>
      </c>
      <c r="AL14" s="55">
        <v>100</v>
      </c>
      <c r="AM14" s="55">
        <v>100</v>
      </c>
      <c r="AN14" s="55">
        <v>100</v>
      </c>
      <c r="AO14" s="55">
        <v>100</v>
      </c>
      <c r="AP14" s="55">
        <v>100</v>
      </c>
      <c r="AQ14" s="55">
        <v>100</v>
      </c>
      <c r="AR14" s="38"/>
      <c r="AS14" s="38"/>
      <c r="AT14" s="37">
        <f t="shared" si="9"/>
        <v>88.888888888888886</v>
      </c>
      <c r="AU14" s="55">
        <v>100</v>
      </c>
      <c r="AV14" s="55">
        <v>100</v>
      </c>
      <c r="AW14" s="55">
        <v>100</v>
      </c>
      <c r="AX14" s="55">
        <v>0</v>
      </c>
      <c r="AY14" s="55">
        <v>100</v>
      </c>
      <c r="AZ14" s="55">
        <v>100</v>
      </c>
      <c r="BA14" s="55">
        <v>100</v>
      </c>
      <c r="BB14" s="55">
        <v>100</v>
      </c>
      <c r="BC14" s="55">
        <v>100</v>
      </c>
      <c r="BD14" s="38">
        <v>100</v>
      </c>
      <c r="BE14" s="38"/>
      <c r="BF14" s="38"/>
      <c r="BG14" s="37">
        <f t="shared" si="10"/>
        <v>88.888888888888886</v>
      </c>
      <c r="BH14" s="67">
        <v>70</v>
      </c>
      <c r="BI14" s="67">
        <v>100</v>
      </c>
      <c r="BJ14" s="55">
        <v>100</v>
      </c>
      <c r="BK14" s="41">
        <v>95</v>
      </c>
      <c r="BL14" s="68">
        <v>100</v>
      </c>
      <c r="BM14" s="55">
        <v>80</v>
      </c>
      <c r="BN14" s="55">
        <v>85</v>
      </c>
      <c r="BO14" s="55">
        <v>100</v>
      </c>
      <c r="BP14" s="55">
        <v>100</v>
      </c>
      <c r="BQ14" s="55">
        <v>100</v>
      </c>
      <c r="BR14" s="37">
        <f t="shared" si="11"/>
        <v>93</v>
      </c>
      <c r="BS14" s="42">
        <v>100</v>
      </c>
      <c r="BT14" s="42">
        <v>100</v>
      </c>
      <c r="BU14" s="42">
        <v>0</v>
      </c>
      <c r="BV14" s="38">
        <v>100</v>
      </c>
      <c r="BW14" s="38">
        <v>100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12"/>
        <v>87.5</v>
      </c>
    </row>
    <row r="15" spans="1:81" ht="15.75" customHeight="1" x14ac:dyDescent="0.2">
      <c r="A15" s="4" t="s">
        <v>9</v>
      </c>
      <c r="B15" s="29" t="s">
        <v>9</v>
      </c>
      <c r="C15" s="30"/>
      <c r="D15" s="43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1</v>
      </c>
      <c r="L15" s="44" t="s">
        <v>9</v>
      </c>
      <c r="M15" s="44">
        <v>211</v>
      </c>
      <c r="N15" s="33">
        <f t="shared" si="0"/>
        <v>99</v>
      </c>
      <c r="O15" s="33">
        <f t="shared" si="1"/>
        <v>100</v>
      </c>
      <c r="P15" s="33">
        <f t="shared" si="13"/>
        <v>99.5</v>
      </c>
      <c r="Q15" s="33">
        <f t="shared" si="2"/>
        <v>96.666666666666671</v>
      </c>
      <c r="R15" s="33">
        <f t="shared" si="3"/>
        <v>100</v>
      </c>
      <c r="S15" s="33">
        <f t="shared" si="4"/>
        <v>97</v>
      </c>
      <c r="T15" s="33">
        <f t="shared" si="5"/>
        <v>100</v>
      </c>
      <c r="U15" s="34"/>
      <c r="V15" s="63">
        <f t="shared" si="6"/>
        <v>98.483333333333348</v>
      </c>
      <c r="W15" s="33">
        <v>20</v>
      </c>
      <c r="X15" s="36">
        <v>19</v>
      </c>
      <c r="Y15" s="36">
        <v>60</v>
      </c>
      <c r="Z15" s="37">
        <f t="shared" si="7"/>
        <v>99</v>
      </c>
      <c r="AA15" s="64">
        <v>30</v>
      </c>
      <c r="AB15" s="64">
        <v>70</v>
      </c>
      <c r="AC15" s="65">
        <v>1</v>
      </c>
      <c r="AD15" s="37">
        <f t="shared" si="8"/>
        <v>100</v>
      </c>
      <c r="AE15" s="36"/>
      <c r="AF15" s="36"/>
      <c r="AG15" s="36"/>
      <c r="AH15" s="37"/>
      <c r="AI15" s="55">
        <v>100</v>
      </c>
      <c r="AJ15" s="55">
        <v>100</v>
      </c>
      <c r="AK15" s="55">
        <v>100</v>
      </c>
      <c r="AL15" s="55">
        <v>100</v>
      </c>
      <c r="AM15" s="55">
        <v>70</v>
      </c>
      <c r="AN15" s="55">
        <v>100</v>
      </c>
      <c r="AO15" s="55">
        <v>100</v>
      </c>
      <c r="AP15" s="55">
        <v>100</v>
      </c>
      <c r="AQ15" s="55">
        <v>100</v>
      </c>
      <c r="AR15" s="38"/>
      <c r="AS15" s="38"/>
      <c r="AT15" s="37">
        <f t="shared" si="9"/>
        <v>96.666666666666671</v>
      </c>
      <c r="AU15" s="55">
        <v>100</v>
      </c>
      <c r="AV15" s="55">
        <v>100</v>
      </c>
      <c r="AW15" s="55">
        <v>100</v>
      </c>
      <c r="AX15" s="55">
        <v>100</v>
      </c>
      <c r="AY15" s="55">
        <v>100</v>
      </c>
      <c r="AZ15" s="55">
        <v>100</v>
      </c>
      <c r="BA15" s="55">
        <v>100</v>
      </c>
      <c r="BB15" s="55">
        <v>100</v>
      </c>
      <c r="BC15" s="55">
        <v>100</v>
      </c>
      <c r="BD15" s="38">
        <v>100</v>
      </c>
      <c r="BE15" s="38"/>
      <c r="BF15" s="38"/>
      <c r="BG15" s="37">
        <f t="shared" si="10"/>
        <v>100</v>
      </c>
      <c r="BH15" s="67">
        <v>90</v>
      </c>
      <c r="BI15" s="67">
        <v>100</v>
      </c>
      <c r="BJ15" s="55">
        <v>100</v>
      </c>
      <c r="BK15" s="41">
        <v>100</v>
      </c>
      <c r="BL15" s="68">
        <v>100</v>
      </c>
      <c r="BM15" s="55">
        <v>100</v>
      </c>
      <c r="BN15" s="55">
        <v>100</v>
      </c>
      <c r="BO15" s="55">
        <v>80</v>
      </c>
      <c r="BP15" s="55">
        <v>100</v>
      </c>
      <c r="BQ15" s="55">
        <v>100</v>
      </c>
      <c r="BR15" s="37">
        <f t="shared" si="11"/>
        <v>97</v>
      </c>
      <c r="BS15" s="42">
        <v>100</v>
      </c>
      <c r="BT15" s="42">
        <v>100</v>
      </c>
      <c r="BU15" s="42">
        <v>100</v>
      </c>
      <c r="BV15" s="38">
        <v>100</v>
      </c>
      <c r="BW15" s="38">
        <v>100</v>
      </c>
      <c r="BX15" s="38">
        <v>100</v>
      </c>
      <c r="BY15" s="38">
        <v>100</v>
      </c>
      <c r="BZ15" s="38">
        <v>100</v>
      </c>
      <c r="CA15" s="38"/>
      <c r="CB15" s="38"/>
      <c r="CC15" s="37">
        <f t="shared" si="12"/>
        <v>100</v>
      </c>
    </row>
    <row r="16" spans="1:81" ht="15.75" customHeight="1" x14ac:dyDescent="0.2">
      <c r="A16" s="4" t="s">
        <v>9</v>
      </c>
      <c r="B16" s="29" t="s">
        <v>9</v>
      </c>
      <c r="C16" s="30"/>
      <c r="D16" s="43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186</v>
      </c>
      <c r="N16" s="33">
        <f t="shared" si="0"/>
        <v>94</v>
      </c>
      <c r="O16" s="33">
        <f t="shared" si="1"/>
        <v>0</v>
      </c>
      <c r="P16" s="33">
        <f t="shared" si="13"/>
        <v>47</v>
      </c>
      <c r="Q16" s="33">
        <f t="shared" si="2"/>
        <v>50</v>
      </c>
      <c r="R16" s="33">
        <f t="shared" si="3"/>
        <v>77.777777777777771</v>
      </c>
      <c r="S16" s="33">
        <f t="shared" si="4"/>
        <v>50.5</v>
      </c>
      <c r="T16" s="33">
        <f t="shared" si="5"/>
        <v>25</v>
      </c>
      <c r="U16" s="34"/>
      <c r="V16" s="63">
        <f t="shared" si="6"/>
        <v>47</v>
      </c>
      <c r="W16" s="33">
        <v>18</v>
      </c>
      <c r="X16" s="36">
        <v>16</v>
      </c>
      <c r="Y16" s="36">
        <v>60</v>
      </c>
      <c r="Z16" s="37">
        <f t="shared" si="7"/>
        <v>94</v>
      </c>
      <c r="AA16" s="64">
        <v>0</v>
      </c>
      <c r="AB16" s="64">
        <v>0</v>
      </c>
      <c r="AC16" s="65">
        <v>0</v>
      </c>
      <c r="AD16" s="37">
        <f t="shared" si="8"/>
        <v>0</v>
      </c>
      <c r="AE16" s="36"/>
      <c r="AF16" s="36"/>
      <c r="AG16" s="36"/>
      <c r="AH16" s="37"/>
      <c r="AI16" s="56">
        <v>0</v>
      </c>
      <c r="AJ16" s="55">
        <v>100</v>
      </c>
      <c r="AK16" s="55">
        <v>100</v>
      </c>
      <c r="AL16" s="55">
        <v>50</v>
      </c>
      <c r="AM16" s="56">
        <v>0</v>
      </c>
      <c r="AN16" s="55">
        <v>100</v>
      </c>
      <c r="AO16" s="55">
        <v>100</v>
      </c>
      <c r="AP16" s="56">
        <v>0</v>
      </c>
      <c r="AQ16" s="56">
        <v>0</v>
      </c>
      <c r="AR16" s="38"/>
      <c r="AS16" s="38"/>
      <c r="AT16" s="37">
        <f t="shared" si="9"/>
        <v>50</v>
      </c>
      <c r="AU16" s="56">
        <v>100</v>
      </c>
      <c r="AV16" s="55">
        <v>100</v>
      </c>
      <c r="AW16" s="55">
        <v>100</v>
      </c>
      <c r="AX16" s="55">
        <v>100</v>
      </c>
      <c r="AY16" s="56">
        <v>0</v>
      </c>
      <c r="AZ16" s="55">
        <v>100</v>
      </c>
      <c r="BA16" s="55">
        <v>100</v>
      </c>
      <c r="BB16" s="56">
        <v>100</v>
      </c>
      <c r="BC16" s="56">
        <v>0</v>
      </c>
      <c r="BD16" s="38">
        <v>100</v>
      </c>
      <c r="BE16" s="38"/>
      <c r="BF16" s="38"/>
      <c r="BG16" s="37">
        <f t="shared" si="10"/>
        <v>77.777777777777771</v>
      </c>
      <c r="BH16" s="67">
        <v>100</v>
      </c>
      <c r="BI16" s="67">
        <v>90</v>
      </c>
      <c r="BJ16" s="55">
        <v>100</v>
      </c>
      <c r="BK16" s="41">
        <v>100</v>
      </c>
      <c r="BL16" s="70">
        <v>0</v>
      </c>
      <c r="BM16" s="55">
        <v>40</v>
      </c>
      <c r="BN16" s="69">
        <v>75</v>
      </c>
      <c r="BO16" s="70">
        <v>0</v>
      </c>
      <c r="BP16" s="70">
        <v>0</v>
      </c>
      <c r="BQ16" s="69">
        <v>0</v>
      </c>
      <c r="BR16" s="37">
        <f t="shared" si="11"/>
        <v>50.5</v>
      </c>
      <c r="BS16" s="42">
        <v>100</v>
      </c>
      <c r="BT16" s="42">
        <v>100</v>
      </c>
      <c r="BU16" s="42">
        <v>0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/>
      <c r="CB16" s="38"/>
      <c r="CC16" s="37">
        <f t="shared" si="12"/>
        <v>25</v>
      </c>
    </row>
    <row r="17" spans="1:81" ht="15.75" customHeight="1" x14ac:dyDescent="0.2">
      <c r="A17" s="4" t="s">
        <v>9</v>
      </c>
      <c r="B17" s="29" t="s">
        <v>9</v>
      </c>
      <c r="C17" s="30"/>
      <c r="D17" s="43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1</v>
      </c>
      <c r="L17" s="44" t="s">
        <v>9</v>
      </c>
      <c r="M17" s="44">
        <v>434</v>
      </c>
      <c r="N17" s="33">
        <f t="shared" si="0"/>
        <v>84</v>
      </c>
      <c r="O17" s="33">
        <f t="shared" si="1"/>
        <v>71</v>
      </c>
      <c r="P17" s="33">
        <f t="shared" si="13"/>
        <v>77.5</v>
      </c>
      <c r="Q17" s="33">
        <f t="shared" si="2"/>
        <v>85.555555555555557</v>
      </c>
      <c r="R17" s="33">
        <f t="shared" si="3"/>
        <v>100</v>
      </c>
      <c r="S17" s="33">
        <f t="shared" si="4"/>
        <v>87</v>
      </c>
      <c r="T17" s="33">
        <f t="shared" si="5"/>
        <v>70.875</v>
      </c>
      <c r="U17" s="34"/>
      <c r="V17" s="63">
        <f t="shared" si="6"/>
        <v>81.804861111111123</v>
      </c>
      <c r="W17" s="33">
        <v>16</v>
      </c>
      <c r="X17" s="36">
        <v>20</v>
      </c>
      <c r="Y17" s="36">
        <v>48</v>
      </c>
      <c r="Z17" s="37">
        <f t="shared" si="7"/>
        <v>84</v>
      </c>
      <c r="AA17" s="64">
        <v>26</v>
      </c>
      <c r="AB17" s="64">
        <v>45</v>
      </c>
      <c r="AC17" s="65">
        <v>1</v>
      </c>
      <c r="AD17" s="37">
        <f t="shared" si="8"/>
        <v>71</v>
      </c>
      <c r="AE17" s="36"/>
      <c r="AF17" s="36"/>
      <c r="AG17" s="36"/>
      <c r="AH17" s="37"/>
      <c r="AI17" s="55">
        <v>100</v>
      </c>
      <c r="AJ17" s="55">
        <v>100</v>
      </c>
      <c r="AK17" s="55">
        <v>100</v>
      </c>
      <c r="AL17" s="55">
        <v>100</v>
      </c>
      <c r="AM17" s="55">
        <v>70</v>
      </c>
      <c r="AN17" s="55">
        <v>100</v>
      </c>
      <c r="AO17" s="55">
        <v>100</v>
      </c>
      <c r="AP17" s="55">
        <v>100</v>
      </c>
      <c r="AQ17" s="56">
        <v>0</v>
      </c>
      <c r="AR17" s="38"/>
      <c r="AS17" s="38"/>
      <c r="AT17" s="37">
        <f t="shared" si="9"/>
        <v>85.555555555555557</v>
      </c>
      <c r="AU17" s="55">
        <v>100</v>
      </c>
      <c r="AV17" s="55">
        <v>100</v>
      </c>
      <c r="AW17" s="55">
        <v>100</v>
      </c>
      <c r="AX17" s="55">
        <v>100</v>
      </c>
      <c r="AY17" s="55">
        <v>100</v>
      </c>
      <c r="AZ17" s="55">
        <v>100</v>
      </c>
      <c r="BA17" s="55">
        <v>100</v>
      </c>
      <c r="BB17" s="55">
        <v>100</v>
      </c>
      <c r="BC17" s="56">
        <v>100</v>
      </c>
      <c r="BD17" s="38">
        <v>100</v>
      </c>
      <c r="BE17" s="38"/>
      <c r="BF17" s="38"/>
      <c r="BG17" s="37">
        <f t="shared" si="10"/>
        <v>100</v>
      </c>
      <c r="BH17" s="72">
        <v>100</v>
      </c>
      <c r="BI17" s="67">
        <v>100</v>
      </c>
      <c r="BJ17" s="55">
        <v>100</v>
      </c>
      <c r="BK17" s="41">
        <v>100</v>
      </c>
      <c r="BL17" s="68">
        <v>95</v>
      </c>
      <c r="BM17" s="55">
        <v>90</v>
      </c>
      <c r="BN17" s="55">
        <v>95</v>
      </c>
      <c r="BO17" s="55">
        <v>60</v>
      </c>
      <c r="BP17" s="55">
        <v>30</v>
      </c>
      <c r="BQ17" s="55">
        <v>100</v>
      </c>
      <c r="BR17" s="37">
        <f t="shared" si="11"/>
        <v>87</v>
      </c>
      <c r="BS17" s="42">
        <v>100</v>
      </c>
      <c r="BT17" s="42">
        <v>100</v>
      </c>
      <c r="BU17" s="42">
        <v>100</v>
      </c>
      <c r="BV17" s="38">
        <v>67</v>
      </c>
      <c r="BW17" s="38">
        <v>100</v>
      </c>
      <c r="BX17" s="38">
        <v>0</v>
      </c>
      <c r="BY17" s="38">
        <v>100</v>
      </c>
      <c r="BZ17" s="38">
        <v>0</v>
      </c>
      <c r="CA17" s="38"/>
      <c r="CB17" s="38"/>
      <c r="CC17" s="37">
        <f t="shared" si="12"/>
        <v>70.875</v>
      </c>
    </row>
    <row r="18" spans="1:81" ht="15.75" customHeight="1" x14ac:dyDescent="0.2">
      <c r="A18" s="4" t="s">
        <v>9</v>
      </c>
      <c r="B18" s="29" t="s">
        <v>9</v>
      </c>
      <c r="C18" s="30"/>
      <c r="D18" s="43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1</v>
      </c>
      <c r="L18" s="44" t="s">
        <v>9</v>
      </c>
      <c r="M18" s="44">
        <v>510</v>
      </c>
      <c r="N18" s="33">
        <f t="shared" si="0"/>
        <v>97</v>
      </c>
      <c r="O18" s="33">
        <f t="shared" si="1"/>
        <v>70</v>
      </c>
      <c r="P18" s="33">
        <f t="shared" si="13"/>
        <v>83.5</v>
      </c>
      <c r="Q18" s="33">
        <f t="shared" si="2"/>
        <v>92.555555555555557</v>
      </c>
      <c r="R18" s="33">
        <f t="shared" si="3"/>
        <v>100</v>
      </c>
      <c r="S18" s="33">
        <f t="shared" si="4"/>
        <v>80</v>
      </c>
      <c r="T18" s="33">
        <f t="shared" si="5"/>
        <v>100</v>
      </c>
      <c r="U18" s="34"/>
      <c r="V18" s="63">
        <f t="shared" si="6"/>
        <v>86.26111111111112</v>
      </c>
      <c r="W18" s="33">
        <v>20</v>
      </c>
      <c r="X18" s="36">
        <v>20</v>
      </c>
      <c r="Y18" s="36">
        <v>57</v>
      </c>
      <c r="Z18" s="37">
        <f t="shared" si="7"/>
        <v>97</v>
      </c>
      <c r="AA18" s="64">
        <v>30</v>
      </c>
      <c r="AB18" s="64">
        <v>40</v>
      </c>
      <c r="AC18" s="65">
        <v>1</v>
      </c>
      <c r="AD18" s="37">
        <f t="shared" si="8"/>
        <v>70</v>
      </c>
      <c r="AE18" s="36"/>
      <c r="AF18" s="36"/>
      <c r="AG18" s="36"/>
      <c r="AH18" s="37"/>
      <c r="AI18" s="55">
        <v>100</v>
      </c>
      <c r="AJ18" s="55">
        <v>100</v>
      </c>
      <c r="AK18" s="55">
        <v>100</v>
      </c>
      <c r="AL18" s="55">
        <v>100</v>
      </c>
      <c r="AM18" s="55">
        <v>100</v>
      </c>
      <c r="AN18" s="55">
        <v>33</v>
      </c>
      <c r="AO18" s="55">
        <v>100</v>
      </c>
      <c r="AP18" s="55">
        <v>100</v>
      </c>
      <c r="AQ18" s="55">
        <v>100</v>
      </c>
      <c r="AR18" s="38"/>
      <c r="AS18" s="38"/>
      <c r="AT18" s="37">
        <f t="shared" si="9"/>
        <v>92.555555555555557</v>
      </c>
      <c r="AU18" s="55">
        <v>100</v>
      </c>
      <c r="AV18" s="55">
        <v>100</v>
      </c>
      <c r="AW18" s="55">
        <v>100</v>
      </c>
      <c r="AX18" s="55">
        <v>100</v>
      </c>
      <c r="AY18" s="55">
        <v>100</v>
      </c>
      <c r="AZ18" s="55">
        <v>100</v>
      </c>
      <c r="BA18" s="55">
        <v>100</v>
      </c>
      <c r="BB18" s="55">
        <v>100</v>
      </c>
      <c r="BC18" s="55">
        <v>100</v>
      </c>
      <c r="BD18" s="38">
        <v>100</v>
      </c>
      <c r="BE18" s="38"/>
      <c r="BF18" s="38"/>
      <c r="BG18" s="37">
        <f t="shared" si="10"/>
        <v>100</v>
      </c>
      <c r="BH18" s="67">
        <v>100</v>
      </c>
      <c r="BI18" s="67">
        <v>100</v>
      </c>
      <c r="BJ18" s="55">
        <v>100</v>
      </c>
      <c r="BK18" s="41">
        <v>100</v>
      </c>
      <c r="BL18" s="68">
        <v>100</v>
      </c>
      <c r="BM18" s="70">
        <v>0</v>
      </c>
      <c r="BN18" s="55">
        <v>100</v>
      </c>
      <c r="BO18" s="55">
        <v>25</v>
      </c>
      <c r="BP18" s="55">
        <v>85</v>
      </c>
      <c r="BQ18" s="55">
        <v>90</v>
      </c>
      <c r="BR18" s="37">
        <f t="shared" si="11"/>
        <v>80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12"/>
        <v>100</v>
      </c>
    </row>
    <row r="19" spans="1:81" ht="15.75" customHeight="1" x14ac:dyDescent="0.2">
      <c r="A19" s="4" t="s">
        <v>9</v>
      </c>
      <c r="B19" s="29" t="s">
        <v>9</v>
      </c>
      <c r="C19" s="30"/>
      <c r="D19" s="43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1</v>
      </c>
      <c r="L19" s="44" t="s">
        <v>9</v>
      </c>
      <c r="M19" s="44"/>
      <c r="N19" s="33">
        <f t="shared" si="0"/>
        <v>94</v>
      </c>
      <c r="O19" s="33">
        <f t="shared" si="1"/>
        <v>96</v>
      </c>
      <c r="P19" s="33">
        <f t="shared" si="13"/>
        <v>95</v>
      </c>
      <c r="Q19" s="33">
        <f t="shared" si="2"/>
        <v>82.222222222222229</v>
      </c>
      <c r="R19" s="33">
        <f t="shared" si="3"/>
        <v>77.777777777777771</v>
      </c>
      <c r="S19" s="33">
        <f t="shared" si="4"/>
        <v>89</v>
      </c>
      <c r="T19" s="33">
        <f t="shared" si="5"/>
        <v>100</v>
      </c>
      <c r="U19" s="34"/>
      <c r="V19" s="63">
        <f t="shared" si="6"/>
        <v>90.633333333333326</v>
      </c>
      <c r="W19" s="33">
        <v>16</v>
      </c>
      <c r="X19" s="36">
        <v>18</v>
      </c>
      <c r="Y19" s="36">
        <v>60</v>
      </c>
      <c r="Z19" s="37">
        <f t="shared" si="7"/>
        <v>94</v>
      </c>
      <c r="AA19" s="64">
        <v>26</v>
      </c>
      <c r="AB19" s="64">
        <v>70</v>
      </c>
      <c r="AC19" s="65">
        <v>1</v>
      </c>
      <c r="AD19" s="37">
        <f t="shared" si="8"/>
        <v>96</v>
      </c>
      <c r="AE19" s="36"/>
      <c r="AF19" s="36"/>
      <c r="AG19" s="36"/>
      <c r="AH19" s="37"/>
      <c r="AI19" s="55">
        <v>100</v>
      </c>
      <c r="AJ19" s="55">
        <v>0</v>
      </c>
      <c r="AK19" s="55">
        <v>100</v>
      </c>
      <c r="AL19" s="55">
        <v>50</v>
      </c>
      <c r="AM19" s="55">
        <v>90</v>
      </c>
      <c r="AN19" s="55">
        <v>100</v>
      </c>
      <c r="AO19" s="55">
        <v>100</v>
      </c>
      <c r="AP19" s="55">
        <v>100</v>
      </c>
      <c r="AQ19" s="55">
        <v>100</v>
      </c>
      <c r="AR19" s="38"/>
      <c r="AS19" s="38"/>
      <c r="AT19" s="37">
        <f t="shared" si="9"/>
        <v>82.222222222222229</v>
      </c>
      <c r="AU19" s="55">
        <v>100</v>
      </c>
      <c r="AV19" s="55">
        <v>0</v>
      </c>
      <c r="AW19" s="55">
        <v>100</v>
      </c>
      <c r="AX19" s="55">
        <v>0</v>
      </c>
      <c r="AY19" s="55">
        <v>100</v>
      </c>
      <c r="AZ19" s="55">
        <v>100</v>
      </c>
      <c r="BA19" s="55">
        <v>100</v>
      </c>
      <c r="BB19" s="55">
        <v>100</v>
      </c>
      <c r="BC19" s="55">
        <v>100</v>
      </c>
      <c r="BD19" s="38">
        <v>100</v>
      </c>
      <c r="BE19" s="38"/>
      <c r="BF19" s="38"/>
      <c r="BG19" s="37">
        <f t="shared" si="10"/>
        <v>77.777777777777771</v>
      </c>
      <c r="BH19" s="67">
        <v>95</v>
      </c>
      <c r="BI19" s="67">
        <v>95</v>
      </c>
      <c r="BJ19" s="55">
        <v>100</v>
      </c>
      <c r="BK19" s="41">
        <v>90</v>
      </c>
      <c r="BL19" s="68">
        <v>90</v>
      </c>
      <c r="BM19" s="55">
        <v>100</v>
      </c>
      <c r="BN19" s="55">
        <v>100</v>
      </c>
      <c r="BO19" s="55">
        <v>80</v>
      </c>
      <c r="BP19" s="55">
        <v>100</v>
      </c>
      <c r="BQ19" s="55">
        <v>40</v>
      </c>
      <c r="BR19" s="37">
        <f t="shared" si="11"/>
        <v>89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2"/>
        <v>100</v>
      </c>
    </row>
    <row r="20" spans="1:81" ht="15.75" customHeight="1" x14ac:dyDescent="0.2">
      <c r="A20" s="4" t="s">
        <v>9</v>
      </c>
      <c r="B20" s="29" t="s">
        <v>9</v>
      </c>
      <c r="C20" s="30"/>
      <c r="D20" s="43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>
        <v>175</v>
      </c>
      <c r="N20" s="33">
        <f t="shared" si="0"/>
        <v>94</v>
      </c>
      <c r="O20" s="33">
        <f t="shared" si="1"/>
        <v>95</v>
      </c>
      <c r="P20" s="33">
        <f t="shared" si="13"/>
        <v>94.5</v>
      </c>
      <c r="Q20" s="33">
        <f t="shared" si="2"/>
        <v>100</v>
      </c>
      <c r="R20" s="33">
        <f t="shared" si="3"/>
        <v>100</v>
      </c>
      <c r="S20" s="33">
        <f t="shared" si="4"/>
        <v>81</v>
      </c>
      <c r="T20" s="33">
        <f t="shared" si="5"/>
        <v>100</v>
      </c>
      <c r="U20" s="34"/>
      <c r="V20" s="63">
        <f t="shared" si="6"/>
        <v>93.45</v>
      </c>
      <c r="W20" s="33">
        <v>20</v>
      </c>
      <c r="X20" s="36">
        <v>20</v>
      </c>
      <c r="Y20" s="36">
        <v>54</v>
      </c>
      <c r="Z20" s="37">
        <f t="shared" si="7"/>
        <v>94</v>
      </c>
      <c r="AA20" s="64">
        <v>30</v>
      </c>
      <c r="AB20" s="64">
        <v>65</v>
      </c>
      <c r="AC20" s="65">
        <v>1</v>
      </c>
      <c r="AD20" s="37">
        <f t="shared" si="8"/>
        <v>95</v>
      </c>
      <c r="AE20" s="36"/>
      <c r="AF20" s="36"/>
      <c r="AG20" s="36"/>
      <c r="AH20" s="37"/>
      <c r="AI20" s="55">
        <v>100</v>
      </c>
      <c r="AJ20" s="55">
        <v>100</v>
      </c>
      <c r="AK20" s="55">
        <v>100</v>
      </c>
      <c r="AL20" s="55">
        <v>100</v>
      </c>
      <c r="AM20" s="55">
        <v>100</v>
      </c>
      <c r="AN20" s="55">
        <v>100</v>
      </c>
      <c r="AO20" s="55">
        <v>100</v>
      </c>
      <c r="AP20" s="55">
        <v>100</v>
      </c>
      <c r="AQ20" s="55">
        <v>100</v>
      </c>
      <c r="AR20" s="38"/>
      <c r="AS20" s="38"/>
      <c r="AT20" s="37">
        <f t="shared" si="9"/>
        <v>100</v>
      </c>
      <c r="AU20" s="55">
        <v>100</v>
      </c>
      <c r="AV20" s="55">
        <v>100</v>
      </c>
      <c r="AW20" s="55">
        <v>100</v>
      </c>
      <c r="AX20" s="55">
        <v>100</v>
      </c>
      <c r="AY20" s="55">
        <v>100</v>
      </c>
      <c r="AZ20" s="55">
        <v>100</v>
      </c>
      <c r="BA20" s="55">
        <v>100</v>
      </c>
      <c r="BB20" s="55">
        <v>100</v>
      </c>
      <c r="BC20" s="55">
        <v>100</v>
      </c>
      <c r="BD20" s="38">
        <v>100</v>
      </c>
      <c r="BE20" s="38"/>
      <c r="BF20" s="38"/>
      <c r="BG20" s="37">
        <f t="shared" si="10"/>
        <v>100</v>
      </c>
      <c r="BH20" s="67">
        <v>100</v>
      </c>
      <c r="BI20" s="67">
        <v>95</v>
      </c>
      <c r="BJ20" s="69">
        <v>75</v>
      </c>
      <c r="BK20" s="41">
        <v>100</v>
      </c>
      <c r="BL20" s="68">
        <v>100</v>
      </c>
      <c r="BM20" s="70">
        <v>0</v>
      </c>
      <c r="BN20" s="55">
        <v>80</v>
      </c>
      <c r="BO20" s="55">
        <v>60</v>
      </c>
      <c r="BP20" s="55">
        <v>100</v>
      </c>
      <c r="BQ20" s="55">
        <v>100</v>
      </c>
      <c r="BR20" s="37">
        <f t="shared" si="11"/>
        <v>81</v>
      </c>
      <c r="BS20" s="42">
        <v>100</v>
      </c>
      <c r="BT20" s="42">
        <v>100</v>
      </c>
      <c r="BU20" s="42">
        <v>100</v>
      </c>
      <c r="BV20" s="38">
        <v>100</v>
      </c>
      <c r="BW20" s="38">
        <v>100</v>
      </c>
      <c r="BX20" s="38">
        <v>100</v>
      </c>
      <c r="BY20" s="38">
        <v>100</v>
      </c>
      <c r="BZ20" s="38">
        <v>100</v>
      </c>
      <c r="CA20" s="38"/>
      <c r="CB20" s="38"/>
      <c r="CC20" s="37">
        <f t="shared" si="12"/>
        <v>100</v>
      </c>
    </row>
    <row r="21" spans="1:81" ht="15.75" customHeight="1" x14ac:dyDescent="0.2">
      <c r="A21" s="4" t="s">
        <v>9</v>
      </c>
      <c r="B21" s="29" t="s">
        <v>9</v>
      </c>
      <c r="C21" s="30"/>
      <c r="D21" s="43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1</v>
      </c>
      <c r="L21" s="44" t="s">
        <v>9</v>
      </c>
      <c r="M21" s="44">
        <v>354</v>
      </c>
      <c r="N21" s="33">
        <f t="shared" si="0"/>
        <v>91</v>
      </c>
      <c r="O21" s="33">
        <f t="shared" si="1"/>
        <v>80</v>
      </c>
      <c r="P21" s="33">
        <f t="shared" si="13"/>
        <v>85.5</v>
      </c>
      <c r="Q21" s="33">
        <f t="shared" si="2"/>
        <v>70</v>
      </c>
      <c r="R21" s="33">
        <f t="shared" si="3"/>
        <v>77.777777777777771</v>
      </c>
      <c r="S21" s="33">
        <f t="shared" si="4"/>
        <v>74.5</v>
      </c>
      <c r="T21" s="33">
        <f t="shared" si="5"/>
        <v>26.125</v>
      </c>
      <c r="U21" s="34"/>
      <c r="V21" s="63">
        <f t="shared" si="6"/>
        <v>76.845138888888897</v>
      </c>
      <c r="W21" s="33">
        <v>20</v>
      </c>
      <c r="X21" s="36">
        <v>20</v>
      </c>
      <c r="Y21" s="36">
        <v>51</v>
      </c>
      <c r="Z21" s="37">
        <f t="shared" si="7"/>
        <v>91</v>
      </c>
      <c r="AA21" s="64">
        <v>30</v>
      </c>
      <c r="AB21" s="64">
        <v>50</v>
      </c>
      <c r="AC21" s="65">
        <v>1</v>
      </c>
      <c r="AD21" s="37">
        <f t="shared" si="8"/>
        <v>80</v>
      </c>
      <c r="AE21" s="36"/>
      <c r="AF21" s="36"/>
      <c r="AG21" s="36"/>
      <c r="AH21" s="37"/>
      <c r="AI21" s="55">
        <v>50</v>
      </c>
      <c r="AJ21" s="55">
        <v>0</v>
      </c>
      <c r="AK21" s="55">
        <v>100</v>
      </c>
      <c r="AL21" s="55">
        <v>50</v>
      </c>
      <c r="AM21" s="55">
        <v>80</v>
      </c>
      <c r="AN21" s="55">
        <v>50</v>
      </c>
      <c r="AO21" s="55">
        <v>100</v>
      </c>
      <c r="AP21" s="55">
        <v>100</v>
      </c>
      <c r="AQ21" s="55">
        <v>100</v>
      </c>
      <c r="AR21" s="38"/>
      <c r="AS21" s="38"/>
      <c r="AT21" s="37">
        <f t="shared" si="9"/>
        <v>70</v>
      </c>
      <c r="AU21" s="55">
        <v>100</v>
      </c>
      <c r="AV21" s="55">
        <v>100</v>
      </c>
      <c r="AW21" s="55">
        <v>100</v>
      </c>
      <c r="AX21" s="55">
        <v>0</v>
      </c>
      <c r="AY21" s="55">
        <v>100</v>
      </c>
      <c r="AZ21" s="55">
        <v>100</v>
      </c>
      <c r="BA21" s="55">
        <v>100</v>
      </c>
      <c r="BB21" s="55">
        <v>100</v>
      </c>
      <c r="BC21" s="55">
        <v>0</v>
      </c>
      <c r="BD21" s="38">
        <v>100</v>
      </c>
      <c r="BE21" s="38"/>
      <c r="BF21" s="38"/>
      <c r="BG21" s="37">
        <f t="shared" si="10"/>
        <v>77.777777777777771</v>
      </c>
      <c r="BH21" s="67">
        <v>70</v>
      </c>
      <c r="BI21" s="67">
        <v>40</v>
      </c>
      <c r="BJ21" s="55">
        <v>90</v>
      </c>
      <c r="BK21" s="41">
        <v>90</v>
      </c>
      <c r="BL21" s="68">
        <v>85</v>
      </c>
      <c r="BM21" s="55">
        <v>40</v>
      </c>
      <c r="BN21" s="55">
        <v>75</v>
      </c>
      <c r="BO21" s="55">
        <v>65</v>
      </c>
      <c r="BP21" s="55">
        <v>95</v>
      </c>
      <c r="BQ21" s="55">
        <v>95</v>
      </c>
      <c r="BR21" s="37">
        <f t="shared" si="11"/>
        <v>74.5</v>
      </c>
      <c r="BS21" s="42">
        <v>67</v>
      </c>
      <c r="BT21" s="42">
        <v>0</v>
      </c>
      <c r="BU21" s="42">
        <v>0</v>
      </c>
      <c r="BV21" s="38">
        <v>67</v>
      </c>
      <c r="BW21" s="38">
        <v>0</v>
      </c>
      <c r="BX21" s="38">
        <v>0</v>
      </c>
      <c r="BY21" s="38">
        <v>0</v>
      </c>
      <c r="BZ21" s="38">
        <v>75</v>
      </c>
      <c r="CA21" s="38"/>
      <c r="CB21" s="38"/>
      <c r="CC21" s="37">
        <f t="shared" si="12"/>
        <v>26.125</v>
      </c>
    </row>
    <row r="22" spans="1:81" ht="15.75" customHeight="1" x14ac:dyDescent="0.2">
      <c r="A22" s="4" t="s">
        <v>9</v>
      </c>
      <c r="B22" s="29" t="s">
        <v>9</v>
      </c>
      <c r="C22" s="30"/>
      <c r="D22" s="43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1</v>
      </c>
      <c r="L22" s="44" t="s">
        <v>9</v>
      </c>
      <c r="M22" s="44">
        <v>178</v>
      </c>
      <c r="N22" s="33">
        <f t="shared" si="0"/>
        <v>92</v>
      </c>
      <c r="O22" s="33">
        <f t="shared" si="1"/>
        <v>95</v>
      </c>
      <c r="P22" s="33">
        <f t="shared" si="13"/>
        <v>93.5</v>
      </c>
      <c r="Q22" s="33">
        <f t="shared" si="2"/>
        <v>91.111111111111114</v>
      </c>
      <c r="R22" s="33">
        <f t="shared" si="3"/>
        <v>100</v>
      </c>
      <c r="S22" s="33">
        <f t="shared" si="4"/>
        <v>96</v>
      </c>
      <c r="T22" s="33">
        <f t="shared" si="5"/>
        <v>100</v>
      </c>
      <c r="U22" s="34"/>
      <c r="V22" s="63">
        <f t="shared" si="6"/>
        <v>94.172222222222231</v>
      </c>
      <c r="W22" s="33">
        <v>20</v>
      </c>
      <c r="X22" s="36">
        <v>12</v>
      </c>
      <c r="Y22" s="36">
        <v>60</v>
      </c>
      <c r="Z22" s="37">
        <f t="shared" si="7"/>
        <v>92</v>
      </c>
      <c r="AA22" s="64">
        <v>30</v>
      </c>
      <c r="AB22" s="64">
        <v>65</v>
      </c>
      <c r="AC22" s="65">
        <v>1</v>
      </c>
      <c r="AD22" s="37">
        <f t="shared" si="8"/>
        <v>95</v>
      </c>
      <c r="AE22" s="36"/>
      <c r="AF22" s="36"/>
      <c r="AG22" s="36"/>
      <c r="AH22" s="37"/>
      <c r="AI22" s="55">
        <v>100</v>
      </c>
      <c r="AJ22" s="55">
        <v>100</v>
      </c>
      <c r="AK22" s="55">
        <v>100</v>
      </c>
      <c r="AL22" s="55">
        <v>50</v>
      </c>
      <c r="AM22" s="55">
        <v>70</v>
      </c>
      <c r="AN22" s="55">
        <v>100</v>
      </c>
      <c r="AO22" s="55">
        <v>100</v>
      </c>
      <c r="AP22" s="55">
        <v>100</v>
      </c>
      <c r="AQ22" s="55">
        <v>100</v>
      </c>
      <c r="AR22" s="38"/>
      <c r="AS22" s="38"/>
      <c r="AT22" s="37">
        <f t="shared" si="9"/>
        <v>91.111111111111114</v>
      </c>
      <c r="AU22" s="55">
        <v>100</v>
      </c>
      <c r="AV22" s="55">
        <v>100</v>
      </c>
      <c r="AW22" s="55">
        <v>100</v>
      </c>
      <c r="AX22" s="55">
        <v>100</v>
      </c>
      <c r="AY22" s="55">
        <v>100</v>
      </c>
      <c r="AZ22" s="55">
        <v>100</v>
      </c>
      <c r="BA22" s="55">
        <v>100</v>
      </c>
      <c r="BB22" s="55">
        <v>100</v>
      </c>
      <c r="BC22" s="55">
        <v>100</v>
      </c>
      <c r="BD22" s="38">
        <v>100</v>
      </c>
      <c r="BE22" s="38"/>
      <c r="BF22" s="38"/>
      <c r="BG22" s="37">
        <f t="shared" si="10"/>
        <v>100</v>
      </c>
      <c r="BH22" s="72">
        <v>100</v>
      </c>
      <c r="BI22" s="67">
        <v>100</v>
      </c>
      <c r="BJ22" s="55">
        <v>100</v>
      </c>
      <c r="BK22" s="41">
        <v>100</v>
      </c>
      <c r="BL22" s="68">
        <v>100</v>
      </c>
      <c r="BM22" s="55">
        <v>100</v>
      </c>
      <c r="BN22" s="55">
        <v>100</v>
      </c>
      <c r="BO22" s="55">
        <v>60</v>
      </c>
      <c r="BP22" s="55">
        <v>100</v>
      </c>
      <c r="BQ22" s="55">
        <v>100</v>
      </c>
      <c r="BR22" s="37">
        <f t="shared" si="11"/>
        <v>96</v>
      </c>
      <c r="BS22" s="42">
        <v>100</v>
      </c>
      <c r="BT22" s="42">
        <v>100</v>
      </c>
      <c r="BU22" s="42">
        <v>100</v>
      </c>
      <c r="BV22" s="38">
        <v>100</v>
      </c>
      <c r="BW22" s="38">
        <v>100</v>
      </c>
      <c r="BX22" s="38">
        <v>100</v>
      </c>
      <c r="BY22" s="38">
        <v>100</v>
      </c>
      <c r="BZ22" s="38">
        <v>100</v>
      </c>
      <c r="CA22" s="38"/>
      <c r="CB22" s="38"/>
      <c r="CC22" s="37">
        <f t="shared" si="12"/>
        <v>100</v>
      </c>
    </row>
    <row r="23" spans="1:81" ht="15.75" customHeight="1" x14ac:dyDescent="0.2">
      <c r="A23" s="4" t="s">
        <v>9</v>
      </c>
      <c r="B23" s="29" t="s">
        <v>9</v>
      </c>
      <c r="C23" s="30"/>
      <c r="D23" s="43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1</v>
      </c>
      <c r="L23" s="44" t="s">
        <v>9</v>
      </c>
      <c r="M23" s="44">
        <v>397</v>
      </c>
      <c r="N23" s="33">
        <f t="shared" si="0"/>
        <v>94</v>
      </c>
      <c r="O23" s="33">
        <f t="shared" si="1"/>
        <v>100</v>
      </c>
      <c r="P23" s="33">
        <f t="shared" si="13"/>
        <v>97</v>
      </c>
      <c r="Q23" s="33">
        <f t="shared" si="2"/>
        <v>52.222222222222221</v>
      </c>
      <c r="R23" s="33">
        <f t="shared" si="3"/>
        <v>100</v>
      </c>
      <c r="S23" s="33">
        <f t="shared" si="4"/>
        <v>95</v>
      </c>
      <c r="T23" s="33">
        <f t="shared" si="5"/>
        <v>100</v>
      </c>
      <c r="U23" s="34"/>
      <c r="V23" s="63">
        <f t="shared" si="6"/>
        <v>87.944444444444443</v>
      </c>
      <c r="W23" s="33">
        <v>20</v>
      </c>
      <c r="X23" s="36">
        <v>17</v>
      </c>
      <c r="Y23" s="36">
        <v>57</v>
      </c>
      <c r="Z23" s="37">
        <f t="shared" si="7"/>
        <v>94</v>
      </c>
      <c r="AA23" s="64">
        <v>30</v>
      </c>
      <c r="AB23" s="64">
        <v>70</v>
      </c>
      <c r="AC23" s="65">
        <v>1</v>
      </c>
      <c r="AD23" s="37">
        <f t="shared" si="8"/>
        <v>100</v>
      </c>
      <c r="AE23" s="36"/>
      <c r="AF23" s="36"/>
      <c r="AG23" s="36"/>
      <c r="AH23" s="37"/>
      <c r="AI23" s="55">
        <v>100</v>
      </c>
      <c r="AJ23" s="55">
        <v>100</v>
      </c>
      <c r="AK23" s="55">
        <v>100</v>
      </c>
      <c r="AL23" s="55">
        <v>50</v>
      </c>
      <c r="AM23" s="55">
        <v>100</v>
      </c>
      <c r="AN23" s="55">
        <v>20</v>
      </c>
      <c r="AO23" s="55">
        <v>0</v>
      </c>
      <c r="AP23" s="55">
        <v>0</v>
      </c>
      <c r="AQ23" s="55">
        <v>0</v>
      </c>
      <c r="AR23" s="38"/>
      <c r="AS23" s="38"/>
      <c r="AT23" s="37">
        <f t="shared" si="9"/>
        <v>52.222222222222221</v>
      </c>
      <c r="AU23" s="55">
        <v>100</v>
      </c>
      <c r="AV23" s="55">
        <v>100</v>
      </c>
      <c r="AW23" s="55">
        <v>100</v>
      </c>
      <c r="AX23" s="55">
        <v>100</v>
      </c>
      <c r="AY23" s="55">
        <v>100</v>
      </c>
      <c r="AZ23" s="55">
        <v>100</v>
      </c>
      <c r="BA23" s="55">
        <v>100</v>
      </c>
      <c r="BB23" s="55">
        <v>100</v>
      </c>
      <c r="BC23" s="55">
        <v>100</v>
      </c>
      <c r="BD23" s="38">
        <v>100</v>
      </c>
      <c r="BE23" s="38"/>
      <c r="BF23" s="38"/>
      <c r="BG23" s="37">
        <f t="shared" si="10"/>
        <v>100</v>
      </c>
      <c r="BH23" s="67">
        <v>80</v>
      </c>
      <c r="BI23" s="67">
        <v>90</v>
      </c>
      <c r="BJ23" s="55">
        <v>100</v>
      </c>
      <c r="BK23" s="41">
        <v>100</v>
      </c>
      <c r="BL23" s="68">
        <v>95</v>
      </c>
      <c r="BM23" s="55">
        <v>100</v>
      </c>
      <c r="BN23" s="55">
        <v>100</v>
      </c>
      <c r="BO23" s="55">
        <v>90</v>
      </c>
      <c r="BP23" s="55">
        <v>100</v>
      </c>
      <c r="BQ23" s="69">
        <v>95</v>
      </c>
      <c r="BR23" s="37">
        <f t="shared" si="11"/>
        <v>95</v>
      </c>
      <c r="BS23" s="42">
        <v>100</v>
      </c>
      <c r="BT23" s="42">
        <v>100</v>
      </c>
      <c r="BU23" s="42">
        <v>100</v>
      </c>
      <c r="BV23" s="38">
        <v>100</v>
      </c>
      <c r="BW23" s="38">
        <v>100</v>
      </c>
      <c r="BX23" s="38">
        <v>100</v>
      </c>
      <c r="BY23" s="38">
        <v>100</v>
      </c>
      <c r="BZ23" s="38">
        <v>100</v>
      </c>
      <c r="CA23" s="38"/>
      <c r="CB23" s="38"/>
      <c r="CC23" s="37">
        <f t="shared" si="12"/>
        <v>100</v>
      </c>
    </row>
    <row r="24" spans="1:81" ht="15.75" customHeight="1" x14ac:dyDescent="0.2">
      <c r="A24" s="4" t="s">
        <v>9</v>
      </c>
      <c r="B24" s="29" t="s">
        <v>9</v>
      </c>
      <c r="C24" s="30"/>
      <c r="D24" s="43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4</v>
      </c>
      <c r="L24" s="44" t="s">
        <v>9</v>
      </c>
      <c r="M24" s="44">
        <v>367</v>
      </c>
      <c r="N24" s="33">
        <f t="shared" si="0"/>
        <v>98</v>
      </c>
      <c r="O24" s="33">
        <f t="shared" si="1"/>
        <v>100</v>
      </c>
      <c r="P24" s="33">
        <f t="shared" si="13"/>
        <v>99</v>
      </c>
      <c r="Q24" s="33">
        <f t="shared" si="2"/>
        <v>82.222222222222229</v>
      </c>
      <c r="R24" s="33">
        <f t="shared" si="3"/>
        <v>100</v>
      </c>
      <c r="S24" s="33">
        <f t="shared" si="4"/>
        <v>81.5</v>
      </c>
      <c r="T24" s="33">
        <f t="shared" si="5"/>
        <v>100</v>
      </c>
      <c r="U24" s="34"/>
      <c r="V24" s="63">
        <f t="shared" si="6"/>
        <v>92.24444444444444</v>
      </c>
      <c r="W24" s="33">
        <v>18</v>
      </c>
      <c r="X24" s="36">
        <v>20</v>
      </c>
      <c r="Y24" s="36">
        <v>60</v>
      </c>
      <c r="Z24" s="37">
        <f t="shared" si="7"/>
        <v>98</v>
      </c>
      <c r="AA24" s="64">
        <v>30</v>
      </c>
      <c r="AB24" s="64">
        <v>70</v>
      </c>
      <c r="AC24" s="65">
        <v>1</v>
      </c>
      <c r="AD24" s="37">
        <f t="shared" si="8"/>
        <v>100</v>
      </c>
      <c r="AE24" s="36"/>
      <c r="AF24" s="36"/>
      <c r="AG24" s="36"/>
      <c r="AH24" s="37"/>
      <c r="AI24" s="55">
        <v>100</v>
      </c>
      <c r="AJ24" s="55">
        <v>100</v>
      </c>
      <c r="AK24" s="55">
        <v>100</v>
      </c>
      <c r="AL24" s="55">
        <v>100</v>
      </c>
      <c r="AM24" s="55">
        <v>100</v>
      </c>
      <c r="AN24" s="55">
        <v>40</v>
      </c>
      <c r="AO24" s="55">
        <v>100</v>
      </c>
      <c r="AP24" s="55">
        <v>100</v>
      </c>
      <c r="AQ24" s="55">
        <v>0</v>
      </c>
      <c r="AR24" s="38"/>
      <c r="AS24" s="38"/>
      <c r="AT24" s="37">
        <f t="shared" si="9"/>
        <v>82.222222222222229</v>
      </c>
      <c r="AU24" s="55">
        <v>100</v>
      </c>
      <c r="AV24" s="55">
        <v>100</v>
      </c>
      <c r="AW24" s="55">
        <v>100</v>
      </c>
      <c r="AX24" s="55">
        <v>100</v>
      </c>
      <c r="AY24" s="55">
        <v>100</v>
      </c>
      <c r="AZ24" s="55">
        <v>100</v>
      </c>
      <c r="BA24" s="55">
        <v>100</v>
      </c>
      <c r="BB24" s="55">
        <v>100</v>
      </c>
      <c r="BC24" s="55">
        <v>100</v>
      </c>
      <c r="BD24" s="38">
        <v>100</v>
      </c>
      <c r="BE24" s="38"/>
      <c r="BF24" s="38"/>
      <c r="BG24" s="37">
        <f t="shared" si="10"/>
        <v>100</v>
      </c>
      <c r="BH24" s="67">
        <v>95</v>
      </c>
      <c r="BI24" s="67">
        <v>80</v>
      </c>
      <c r="BJ24" s="55">
        <v>90</v>
      </c>
      <c r="BK24" s="41">
        <v>95</v>
      </c>
      <c r="BL24" s="68">
        <v>90</v>
      </c>
      <c r="BM24" s="71">
        <v>100</v>
      </c>
      <c r="BN24" s="71">
        <v>100</v>
      </c>
      <c r="BO24" s="55">
        <v>65</v>
      </c>
      <c r="BP24" s="71">
        <v>100</v>
      </c>
      <c r="BQ24" s="55">
        <v>0</v>
      </c>
      <c r="BR24" s="37">
        <f t="shared" si="11"/>
        <v>81.5</v>
      </c>
      <c r="BS24" s="42">
        <v>100</v>
      </c>
      <c r="BT24" s="42">
        <v>100</v>
      </c>
      <c r="BU24" s="42">
        <v>100</v>
      </c>
      <c r="BV24" s="38">
        <v>100</v>
      </c>
      <c r="BW24" s="38">
        <v>100</v>
      </c>
      <c r="BX24" s="38">
        <v>100</v>
      </c>
      <c r="BY24" s="38">
        <v>100</v>
      </c>
      <c r="BZ24" s="38">
        <v>100</v>
      </c>
      <c r="CA24" s="38"/>
      <c r="CB24" s="38"/>
      <c r="CC24" s="37">
        <f t="shared" si="12"/>
        <v>100</v>
      </c>
    </row>
    <row r="25" spans="1:81" ht="15.75" customHeight="1" x14ac:dyDescent="0.2">
      <c r="A25" s="4" t="s">
        <v>9</v>
      </c>
      <c r="B25" s="29" t="s">
        <v>9</v>
      </c>
      <c r="C25" s="30"/>
      <c r="D25" s="43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1</v>
      </c>
      <c r="L25" s="44" t="s">
        <v>9</v>
      </c>
      <c r="M25" s="44">
        <v>24</v>
      </c>
      <c r="N25" s="33">
        <f t="shared" si="0"/>
        <v>41</v>
      </c>
      <c r="O25" s="33">
        <f t="shared" si="1"/>
        <v>100</v>
      </c>
      <c r="P25" s="33">
        <f t="shared" si="13"/>
        <v>70.5</v>
      </c>
      <c r="Q25" s="33">
        <f t="shared" si="2"/>
        <v>34.111111111111114</v>
      </c>
      <c r="R25" s="33">
        <f t="shared" si="3"/>
        <v>55.555555555555557</v>
      </c>
      <c r="S25" s="33">
        <f t="shared" si="4"/>
        <v>58</v>
      </c>
      <c r="T25" s="33">
        <f t="shared" si="5"/>
        <v>50</v>
      </c>
      <c r="U25" s="34"/>
      <c r="V25" s="63">
        <f t="shared" si="6"/>
        <v>58.95</v>
      </c>
      <c r="W25" s="33">
        <v>20</v>
      </c>
      <c r="X25" s="36">
        <v>0</v>
      </c>
      <c r="Y25" s="36">
        <v>21</v>
      </c>
      <c r="Z25" s="37">
        <f t="shared" si="7"/>
        <v>41</v>
      </c>
      <c r="AA25" s="64">
        <v>30</v>
      </c>
      <c r="AB25" s="64">
        <v>70</v>
      </c>
      <c r="AC25" s="65">
        <v>1</v>
      </c>
      <c r="AD25" s="37">
        <f t="shared" si="8"/>
        <v>100</v>
      </c>
      <c r="AE25" s="36"/>
      <c r="AF25" s="36"/>
      <c r="AG25" s="36"/>
      <c r="AH25" s="37"/>
      <c r="AI25" s="55">
        <v>100</v>
      </c>
      <c r="AJ25" s="55">
        <v>0</v>
      </c>
      <c r="AK25" s="55">
        <v>0</v>
      </c>
      <c r="AL25" s="55">
        <v>50</v>
      </c>
      <c r="AM25" s="55">
        <v>90</v>
      </c>
      <c r="AN25" s="55">
        <v>67</v>
      </c>
      <c r="AO25" s="56">
        <v>0</v>
      </c>
      <c r="AP25" s="56">
        <v>0</v>
      </c>
      <c r="AQ25" s="56">
        <v>0</v>
      </c>
      <c r="AR25" s="38"/>
      <c r="AS25" s="38"/>
      <c r="AT25" s="37">
        <f t="shared" si="9"/>
        <v>34.111111111111114</v>
      </c>
      <c r="AU25" s="55">
        <v>100</v>
      </c>
      <c r="AV25" s="55">
        <v>100</v>
      </c>
      <c r="AW25" s="55">
        <v>0</v>
      </c>
      <c r="AX25" s="55">
        <v>100</v>
      </c>
      <c r="AY25" s="55">
        <v>100</v>
      </c>
      <c r="AZ25" s="55">
        <v>100</v>
      </c>
      <c r="BA25" s="56">
        <v>0</v>
      </c>
      <c r="BB25" s="56">
        <v>0</v>
      </c>
      <c r="BC25" s="56">
        <v>0</v>
      </c>
      <c r="BD25" s="38">
        <v>0</v>
      </c>
      <c r="BE25" s="38"/>
      <c r="BF25" s="38"/>
      <c r="BG25" s="37">
        <f t="shared" si="10"/>
        <v>55.555555555555557</v>
      </c>
      <c r="BH25" s="67">
        <v>100</v>
      </c>
      <c r="BI25" s="67">
        <v>90</v>
      </c>
      <c r="BJ25" s="55">
        <v>100</v>
      </c>
      <c r="BK25" s="41">
        <v>95</v>
      </c>
      <c r="BL25" s="69">
        <v>95</v>
      </c>
      <c r="BM25" s="73">
        <v>0</v>
      </c>
      <c r="BN25" s="69">
        <v>100</v>
      </c>
      <c r="BO25" s="69">
        <v>0</v>
      </c>
      <c r="BP25" s="73">
        <v>0</v>
      </c>
      <c r="BQ25" s="69">
        <v>0</v>
      </c>
      <c r="BR25" s="37">
        <f t="shared" si="11"/>
        <v>58</v>
      </c>
      <c r="BS25" s="42">
        <v>0</v>
      </c>
      <c r="BT25" s="42">
        <v>100</v>
      </c>
      <c r="BU25" s="42">
        <v>100</v>
      </c>
      <c r="BV25" s="38">
        <v>100</v>
      </c>
      <c r="BW25" s="38">
        <v>100</v>
      </c>
      <c r="BX25" s="38">
        <v>0</v>
      </c>
      <c r="BY25" s="38">
        <v>0</v>
      </c>
      <c r="BZ25" s="38">
        <v>0</v>
      </c>
      <c r="CA25" s="38"/>
      <c r="CB25" s="38"/>
      <c r="CC25" s="37">
        <f t="shared" si="12"/>
        <v>50</v>
      </c>
    </row>
    <row r="26" spans="1:81" ht="15.75" customHeight="1" x14ac:dyDescent="0.2">
      <c r="A26" s="4" t="s">
        <v>9</v>
      </c>
      <c r="B26" s="29" t="s">
        <v>9</v>
      </c>
      <c r="C26" s="30"/>
      <c r="D26" s="43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1</v>
      </c>
      <c r="L26" s="44" t="s">
        <v>9</v>
      </c>
      <c r="M26" s="44">
        <v>173</v>
      </c>
      <c r="N26" s="33">
        <f t="shared" si="0"/>
        <v>100</v>
      </c>
      <c r="O26" s="33">
        <f t="shared" si="1"/>
        <v>100</v>
      </c>
      <c r="P26" s="33">
        <f t="shared" si="13"/>
        <v>100</v>
      </c>
      <c r="Q26" s="33">
        <f t="shared" si="2"/>
        <v>100</v>
      </c>
      <c r="R26" s="33">
        <f t="shared" si="3"/>
        <v>100</v>
      </c>
      <c r="S26" s="33">
        <f t="shared" si="4"/>
        <v>94.4</v>
      </c>
      <c r="T26" s="33">
        <f t="shared" si="5"/>
        <v>100</v>
      </c>
      <c r="U26" s="34"/>
      <c r="V26" s="63">
        <f t="shared" si="6"/>
        <v>98.88</v>
      </c>
      <c r="W26" s="33">
        <v>20</v>
      </c>
      <c r="X26" s="36">
        <v>20</v>
      </c>
      <c r="Y26" s="36">
        <v>60</v>
      </c>
      <c r="Z26" s="37">
        <f t="shared" si="7"/>
        <v>100</v>
      </c>
      <c r="AA26" s="64">
        <v>30</v>
      </c>
      <c r="AB26" s="64">
        <v>70</v>
      </c>
      <c r="AC26" s="65">
        <v>1</v>
      </c>
      <c r="AD26" s="37">
        <f t="shared" si="8"/>
        <v>100</v>
      </c>
      <c r="AE26" s="36"/>
      <c r="AF26" s="36"/>
      <c r="AG26" s="36"/>
      <c r="AH26" s="37"/>
      <c r="AI26" s="55">
        <v>100</v>
      </c>
      <c r="AJ26" s="55">
        <v>100</v>
      </c>
      <c r="AK26" s="55">
        <v>100</v>
      </c>
      <c r="AL26" s="55">
        <v>100</v>
      </c>
      <c r="AM26" s="55">
        <v>100</v>
      </c>
      <c r="AN26" s="55">
        <v>100</v>
      </c>
      <c r="AO26" s="55">
        <v>100</v>
      </c>
      <c r="AP26" s="55">
        <v>100</v>
      </c>
      <c r="AQ26" s="55">
        <v>100</v>
      </c>
      <c r="AR26" s="38"/>
      <c r="AS26" s="38"/>
      <c r="AT26" s="37">
        <f t="shared" si="9"/>
        <v>100</v>
      </c>
      <c r="AU26" s="55">
        <v>100</v>
      </c>
      <c r="AV26" s="55">
        <v>100</v>
      </c>
      <c r="AW26" s="55">
        <v>100</v>
      </c>
      <c r="AX26" s="55">
        <v>100</v>
      </c>
      <c r="AY26" s="55">
        <v>100</v>
      </c>
      <c r="AZ26" s="55">
        <v>100</v>
      </c>
      <c r="BA26" s="55">
        <v>100</v>
      </c>
      <c r="BB26" s="55">
        <v>100</v>
      </c>
      <c r="BC26" s="55">
        <v>100</v>
      </c>
      <c r="BD26" s="38">
        <v>100</v>
      </c>
      <c r="BE26" s="38"/>
      <c r="BF26" s="38"/>
      <c r="BG26" s="37">
        <f t="shared" si="10"/>
        <v>100</v>
      </c>
      <c r="BH26" s="67">
        <v>100</v>
      </c>
      <c r="BI26" s="67">
        <v>100</v>
      </c>
      <c r="BJ26" s="69">
        <v>84</v>
      </c>
      <c r="BK26" s="41">
        <v>85</v>
      </c>
      <c r="BL26" s="68">
        <v>95</v>
      </c>
      <c r="BM26" s="55">
        <v>100</v>
      </c>
      <c r="BN26" s="55">
        <v>100</v>
      </c>
      <c r="BO26" s="55">
        <v>80</v>
      </c>
      <c r="BP26" s="55">
        <v>100</v>
      </c>
      <c r="BQ26" s="55">
        <v>100</v>
      </c>
      <c r="BR26" s="37">
        <f t="shared" si="11"/>
        <v>94.4</v>
      </c>
      <c r="BS26" s="42">
        <v>100</v>
      </c>
      <c r="BT26" s="42">
        <v>100</v>
      </c>
      <c r="BU26" s="42">
        <v>100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2"/>
        <v>100</v>
      </c>
    </row>
    <row r="27" spans="1:81" ht="15.75" customHeight="1" x14ac:dyDescent="0.2">
      <c r="A27" s="4" t="s">
        <v>9</v>
      </c>
      <c r="B27" s="29" t="s">
        <v>9</v>
      </c>
      <c r="C27" s="30"/>
      <c r="D27" s="43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1</v>
      </c>
      <c r="L27" s="44" t="s">
        <v>9</v>
      </c>
      <c r="M27" s="44">
        <v>27</v>
      </c>
      <c r="N27" s="33">
        <f t="shared" si="0"/>
        <v>100</v>
      </c>
      <c r="O27" s="33">
        <f t="shared" si="1"/>
        <v>100</v>
      </c>
      <c r="P27" s="33">
        <f t="shared" si="13"/>
        <v>100</v>
      </c>
      <c r="Q27" s="33">
        <f t="shared" si="2"/>
        <v>88.888888888888886</v>
      </c>
      <c r="R27" s="33">
        <f t="shared" si="3"/>
        <v>100</v>
      </c>
      <c r="S27" s="33">
        <f t="shared" si="4"/>
        <v>97</v>
      </c>
      <c r="T27" s="33">
        <f t="shared" si="5"/>
        <v>87.5</v>
      </c>
      <c r="U27" s="34"/>
      <c r="V27" s="63">
        <f t="shared" si="6"/>
        <v>96.552777777777777</v>
      </c>
      <c r="W27" s="33">
        <v>20</v>
      </c>
      <c r="X27" s="36">
        <v>20</v>
      </c>
      <c r="Y27" s="36">
        <v>60</v>
      </c>
      <c r="Z27" s="37">
        <f t="shared" si="7"/>
        <v>100</v>
      </c>
      <c r="AA27" s="64">
        <v>30</v>
      </c>
      <c r="AB27" s="64">
        <v>70</v>
      </c>
      <c r="AC27" s="65">
        <v>1</v>
      </c>
      <c r="AD27" s="37">
        <f t="shared" si="8"/>
        <v>100</v>
      </c>
      <c r="AE27" s="36"/>
      <c r="AF27" s="36"/>
      <c r="AG27" s="36"/>
      <c r="AH27" s="37"/>
      <c r="AI27" s="55">
        <v>100</v>
      </c>
      <c r="AJ27" s="55">
        <v>0</v>
      </c>
      <c r="AK27" s="55">
        <v>100</v>
      </c>
      <c r="AL27" s="55">
        <v>100</v>
      </c>
      <c r="AM27" s="55">
        <v>100</v>
      </c>
      <c r="AN27" s="55">
        <v>100</v>
      </c>
      <c r="AO27" s="55">
        <v>100</v>
      </c>
      <c r="AP27" s="55">
        <v>100</v>
      </c>
      <c r="AQ27" s="55">
        <v>100</v>
      </c>
      <c r="AR27" s="38"/>
      <c r="AS27" s="38"/>
      <c r="AT27" s="37">
        <f t="shared" si="9"/>
        <v>88.888888888888886</v>
      </c>
      <c r="AU27" s="55">
        <v>100</v>
      </c>
      <c r="AV27" s="55">
        <v>100</v>
      </c>
      <c r="AW27" s="55">
        <v>100</v>
      </c>
      <c r="AX27" s="55">
        <v>100</v>
      </c>
      <c r="AY27" s="55">
        <v>100</v>
      </c>
      <c r="AZ27" s="55">
        <v>100</v>
      </c>
      <c r="BA27" s="55">
        <v>100</v>
      </c>
      <c r="BB27" s="55">
        <v>100</v>
      </c>
      <c r="BC27" s="55">
        <v>100</v>
      </c>
      <c r="BD27" s="38">
        <v>100</v>
      </c>
      <c r="BE27" s="38"/>
      <c r="BF27" s="38"/>
      <c r="BG27" s="37">
        <f t="shared" si="10"/>
        <v>100</v>
      </c>
      <c r="BH27" s="67">
        <v>100</v>
      </c>
      <c r="BI27" s="67">
        <v>100</v>
      </c>
      <c r="BJ27" s="55">
        <v>100</v>
      </c>
      <c r="BK27" s="41">
        <v>100</v>
      </c>
      <c r="BL27" s="68">
        <v>90</v>
      </c>
      <c r="BM27" s="55">
        <v>100</v>
      </c>
      <c r="BN27" s="55">
        <v>100</v>
      </c>
      <c r="BO27" s="55">
        <v>80</v>
      </c>
      <c r="BP27" s="55">
        <v>100</v>
      </c>
      <c r="BQ27" s="55">
        <v>100</v>
      </c>
      <c r="BR27" s="37">
        <f t="shared" si="11"/>
        <v>97</v>
      </c>
      <c r="BS27" s="42">
        <v>0</v>
      </c>
      <c r="BT27" s="42">
        <v>100</v>
      </c>
      <c r="BU27" s="42">
        <v>100</v>
      </c>
      <c r="BV27" s="38">
        <v>100</v>
      </c>
      <c r="BW27" s="38">
        <v>100</v>
      </c>
      <c r="BX27" s="38">
        <v>100</v>
      </c>
      <c r="BY27" s="38">
        <v>100</v>
      </c>
      <c r="BZ27" s="38">
        <v>100</v>
      </c>
      <c r="CA27" s="38"/>
      <c r="CB27" s="38"/>
      <c r="CC27" s="37">
        <f t="shared" si="12"/>
        <v>87.5</v>
      </c>
    </row>
    <row r="28" spans="1:81" ht="15.75" customHeight="1" x14ac:dyDescent="0.2">
      <c r="A28" s="4" t="s">
        <v>9</v>
      </c>
      <c r="B28" s="29" t="s">
        <v>9</v>
      </c>
      <c r="C28" s="30"/>
      <c r="D28" s="43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1</v>
      </c>
      <c r="L28" s="44" t="s">
        <v>9</v>
      </c>
      <c r="M28" s="44">
        <v>174</v>
      </c>
      <c r="N28" s="33">
        <f t="shared" si="0"/>
        <v>75</v>
      </c>
      <c r="O28" s="33">
        <f t="shared" si="1"/>
        <v>96</v>
      </c>
      <c r="P28" s="33">
        <f t="shared" si="13"/>
        <v>85.5</v>
      </c>
      <c r="Q28" s="33">
        <f t="shared" si="2"/>
        <v>82.222222222222229</v>
      </c>
      <c r="R28" s="33">
        <f t="shared" si="3"/>
        <v>100</v>
      </c>
      <c r="S28" s="33">
        <f t="shared" si="4"/>
        <v>90</v>
      </c>
      <c r="T28" s="33">
        <f t="shared" si="5"/>
        <v>93.75</v>
      </c>
      <c r="U28" s="34"/>
      <c r="V28" s="63">
        <f t="shared" si="6"/>
        <v>86.881944444444443</v>
      </c>
      <c r="W28" s="33">
        <v>20</v>
      </c>
      <c r="X28" s="36">
        <v>16</v>
      </c>
      <c r="Y28" s="36">
        <v>39</v>
      </c>
      <c r="Z28" s="37">
        <f t="shared" si="7"/>
        <v>75</v>
      </c>
      <c r="AA28" s="64">
        <v>26</v>
      </c>
      <c r="AB28" s="64">
        <v>70</v>
      </c>
      <c r="AC28" s="65">
        <v>1</v>
      </c>
      <c r="AD28" s="37">
        <f t="shared" si="8"/>
        <v>96</v>
      </c>
      <c r="AE28" s="36"/>
      <c r="AF28" s="36"/>
      <c r="AG28" s="36"/>
      <c r="AH28" s="37"/>
      <c r="AI28" s="55">
        <v>100</v>
      </c>
      <c r="AJ28" s="55">
        <v>0</v>
      </c>
      <c r="AK28" s="55">
        <v>100</v>
      </c>
      <c r="AL28" s="55">
        <v>50</v>
      </c>
      <c r="AM28" s="55">
        <v>90</v>
      </c>
      <c r="AN28" s="55">
        <v>100</v>
      </c>
      <c r="AO28" s="55">
        <v>100</v>
      </c>
      <c r="AP28" s="55">
        <v>100</v>
      </c>
      <c r="AQ28" s="55">
        <v>100</v>
      </c>
      <c r="AR28" s="38"/>
      <c r="AS28" s="38"/>
      <c r="AT28" s="37">
        <f t="shared" si="9"/>
        <v>82.222222222222229</v>
      </c>
      <c r="AU28" s="55">
        <v>100</v>
      </c>
      <c r="AV28" s="55">
        <v>100</v>
      </c>
      <c r="AW28" s="55">
        <v>100</v>
      </c>
      <c r="AX28" s="55">
        <v>100</v>
      </c>
      <c r="AY28" s="55">
        <v>100</v>
      </c>
      <c r="AZ28" s="55">
        <v>100</v>
      </c>
      <c r="BA28" s="55">
        <v>100</v>
      </c>
      <c r="BB28" s="55">
        <v>100</v>
      </c>
      <c r="BC28" s="55">
        <v>100</v>
      </c>
      <c r="BD28" s="38">
        <v>100</v>
      </c>
      <c r="BE28" s="38"/>
      <c r="BF28" s="38"/>
      <c r="BG28" s="37">
        <f t="shared" si="10"/>
        <v>100</v>
      </c>
      <c r="BH28" s="67">
        <v>95</v>
      </c>
      <c r="BI28" s="67">
        <v>100</v>
      </c>
      <c r="BJ28" s="69">
        <v>70</v>
      </c>
      <c r="BK28" s="41">
        <v>90</v>
      </c>
      <c r="BL28" s="68">
        <v>100</v>
      </c>
      <c r="BM28" s="55">
        <v>50</v>
      </c>
      <c r="BN28" s="55">
        <v>100</v>
      </c>
      <c r="BO28" s="55">
        <v>100</v>
      </c>
      <c r="BP28" s="55">
        <v>95</v>
      </c>
      <c r="BQ28" s="55">
        <v>100</v>
      </c>
      <c r="BR28" s="37">
        <f t="shared" si="11"/>
        <v>90</v>
      </c>
      <c r="BS28" s="42">
        <v>100</v>
      </c>
      <c r="BT28" s="42">
        <v>100</v>
      </c>
      <c r="BU28" s="42">
        <v>100</v>
      </c>
      <c r="BV28" s="38">
        <v>50</v>
      </c>
      <c r="BW28" s="38">
        <v>100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12"/>
        <v>93.75</v>
      </c>
    </row>
    <row r="29" spans="1:81" ht="15.75" customHeight="1" x14ac:dyDescent="0.2">
      <c r="A29" s="4" t="s">
        <v>9</v>
      </c>
      <c r="B29" s="29" t="s">
        <v>9</v>
      </c>
      <c r="C29" s="30"/>
      <c r="D29" s="43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1</v>
      </c>
      <c r="L29" s="44" t="s">
        <v>9</v>
      </c>
      <c r="M29" s="44">
        <v>108</v>
      </c>
      <c r="N29" s="33">
        <f t="shared" si="0"/>
        <v>56</v>
      </c>
      <c r="O29" s="33">
        <f t="shared" si="1"/>
        <v>0</v>
      </c>
      <c r="P29" s="33">
        <f t="shared" si="13"/>
        <v>28</v>
      </c>
      <c r="Q29" s="33">
        <f t="shared" si="2"/>
        <v>73.333333333333329</v>
      </c>
      <c r="R29" s="33">
        <f t="shared" si="3"/>
        <v>100</v>
      </c>
      <c r="S29" s="33">
        <f t="shared" si="4"/>
        <v>65.5</v>
      </c>
      <c r="T29" s="33">
        <f t="shared" si="5"/>
        <v>100</v>
      </c>
      <c r="U29" s="34"/>
      <c r="V29" s="63">
        <f t="shared" si="6"/>
        <v>28</v>
      </c>
      <c r="W29" s="33">
        <v>16</v>
      </c>
      <c r="X29" s="36">
        <v>16</v>
      </c>
      <c r="Y29" s="36">
        <v>24</v>
      </c>
      <c r="Z29" s="37">
        <f t="shared" si="7"/>
        <v>56</v>
      </c>
      <c r="AA29" s="64">
        <v>0</v>
      </c>
      <c r="AB29" s="64">
        <v>0</v>
      </c>
      <c r="AC29" s="65">
        <v>0</v>
      </c>
      <c r="AD29" s="37">
        <f t="shared" si="8"/>
        <v>0</v>
      </c>
      <c r="AE29" s="36"/>
      <c r="AF29" s="36"/>
      <c r="AG29" s="36"/>
      <c r="AH29" s="37"/>
      <c r="AI29" s="55">
        <v>100</v>
      </c>
      <c r="AJ29" s="55">
        <v>0</v>
      </c>
      <c r="AK29" s="55">
        <v>100</v>
      </c>
      <c r="AL29" s="55">
        <v>100</v>
      </c>
      <c r="AM29" s="55">
        <v>70</v>
      </c>
      <c r="AN29" s="55">
        <v>40</v>
      </c>
      <c r="AO29" s="55">
        <v>100</v>
      </c>
      <c r="AP29" s="55">
        <v>50</v>
      </c>
      <c r="AQ29" s="55">
        <v>100</v>
      </c>
      <c r="AR29" s="38"/>
      <c r="AS29" s="38"/>
      <c r="AT29" s="37">
        <f t="shared" si="9"/>
        <v>73.333333333333329</v>
      </c>
      <c r="AU29" s="55">
        <v>100</v>
      </c>
      <c r="AV29" s="55">
        <v>100</v>
      </c>
      <c r="AW29" s="55">
        <v>100</v>
      </c>
      <c r="AX29" s="55">
        <v>100</v>
      </c>
      <c r="AY29" s="55">
        <v>100</v>
      </c>
      <c r="AZ29" s="55">
        <v>100</v>
      </c>
      <c r="BA29" s="55">
        <v>100</v>
      </c>
      <c r="BB29" s="55">
        <v>100</v>
      </c>
      <c r="BC29" s="55">
        <v>100</v>
      </c>
      <c r="BD29" s="38">
        <v>100</v>
      </c>
      <c r="BE29" s="38"/>
      <c r="BF29" s="38"/>
      <c r="BG29" s="37">
        <f t="shared" si="10"/>
        <v>100</v>
      </c>
      <c r="BH29" s="72">
        <v>100</v>
      </c>
      <c r="BI29" s="67">
        <v>100</v>
      </c>
      <c r="BJ29" s="55">
        <v>100</v>
      </c>
      <c r="BK29" s="41">
        <v>90</v>
      </c>
      <c r="BL29" s="68">
        <v>65</v>
      </c>
      <c r="BM29" s="70">
        <v>0</v>
      </c>
      <c r="BN29" s="55">
        <v>100</v>
      </c>
      <c r="BO29" s="70">
        <v>0</v>
      </c>
      <c r="BP29" s="55">
        <v>100</v>
      </c>
      <c r="BQ29" s="55">
        <v>0</v>
      </c>
      <c r="BR29" s="37">
        <f t="shared" si="11"/>
        <v>65.5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100</v>
      </c>
      <c r="BY29" s="38">
        <v>100</v>
      </c>
      <c r="BZ29" s="38">
        <v>100</v>
      </c>
      <c r="CA29" s="38"/>
      <c r="CB29" s="38"/>
      <c r="CC29" s="37">
        <f t="shared" si="12"/>
        <v>100</v>
      </c>
    </row>
    <row r="30" spans="1:81" ht="15.75" customHeight="1" x14ac:dyDescent="0.2">
      <c r="A30" s="4" t="s">
        <v>9</v>
      </c>
      <c r="B30" s="29" t="s">
        <v>9</v>
      </c>
      <c r="C30" s="30"/>
      <c r="D30" s="43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1</v>
      </c>
      <c r="L30" s="44" t="s">
        <v>9</v>
      </c>
      <c r="M30" s="44">
        <v>335</v>
      </c>
      <c r="N30" s="33">
        <f t="shared" si="0"/>
        <v>74</v>
      </c>
      <c r="O30" s="33">
        <f t="shared" si="1"/>
        <v>65</v>
      </c>
      <c r="P30" s="33">
        <f t="shared" si="13"/>
        <v>69.5</v>
      </c>
      <c r="Q30" s="33">
        <f t="shared" si="2"/>
        <v>95.555555555555557</v>
      </c>
      <c r="R30" s="33">
        <f t="shared" si="3"/>
        <v>88.888888888888886</v>
      </c>
      <c r="S30" s="33">
        <f t="shared" si="4"/>
        <v>95.5</v>
      </c>
      <c r="T30" s="33">
        <f t="shared" si="5"/>
        <v>75</v>
      </c>
      <c r="U30" s="34"/>
      <c r="V30" s="63">
        <f t="shared" si="6"/>
        <v>81.155555555555566</v>
      </c>
      <c r="W30" s="33">
        <v>20</v>
      </c>
      <c r="X30" s="36">
        <v>18</v>
      </c>
      <c r="Y30" s="36">
        <v>36</v>
      </c>
      <c r="Z30" s="37">
        <f t="shared" si="7"/>
        <v>74</v>
      </c>
      <c r="AA30" s="64">
        <v>30</v>
      </c>
      <c r="AB30" s="64">
        <v>35</v>
      </c>
      <c r="AC30" s="65">
        <v>1</v>
      </c>
      <c r="AD30" s="37">
        <f t="shared" si="8"/>
        <v>65</v>
      </c>
      <c r="AE30" s="36"/>
      <c r="AF30" s="36"/>
      <c r="AG30" s="36"/>
      <c r="AH30" s="37"/>
      <c r="AI30" s="55">
        <v>100</v>
      </c>
      <c r="AJ30" s="55">
        <v>100</v>
      </c>
      <c r="AK30" s="55">
        <v>100</v>
      </c>
      <c r="AL30" s="55">
        <v>100</v>
      </c>
      <c r="AM30" s="55">
        <v>80</v>
      </c>
      <c r="AN30" s="55">
        <v>80</v>
      </c>
      <c r="AO30" s="55">
        <v>100</v>
      </c>
      <c r="AP30" s="55">
        <v>100</v>
      </c>
      <c r="AQ30" s="55">
        <v>100</v>
      </c>
      <c r="AR30" s="38"/>
      <c r="AS30" s="38"/>
      <c r="AT30" s="37">
        <f t="shared" si="9"/>
        <v>95.555555555555557</v>
      </c>
      <c r="AU30" s="55">
        <v>100</v>
      </c>
      <c r="AV30" s="55">
        <v>100</v>
      </c>
      <c r="AW30" s="55">
        <v>100</v>
      </c>
      <c r="AX30" s="55">
        <v>100</v>
      </c>
      <c r="AY30" s="55">
        <v>0</v>
      </c>
      <c r="AZ30" s="55">
        <v>100</v>
      </c>
      <c r="BA30" s="55">
        <v>100</v>
      </c>
      <c r="BB30" s="55">
        <v>100</v>
      </c>
      <c r="BC30" s="55">
        <v>100</v>
      </c>
      <c r="BD30" s="38">
        <v>100</v>
      </c>
      <c r="BE30" s="38"/>
      <c r="BF30" s="38"/>
      <c r="BG30" s="37">
        <f t="shared" si="10"/>
        <v>88.888888888888886</v>
      </c>
      <c r="BH30" s="67">
        <v>100</v>
      </c>
      <c r="BI30" s="67">
        <v>90</v>
      </c>
      <c r="BJ30" s="55">
        <v>95</v>
      </c>
      <c r="BK30" s="41">
        <v>95</v>
      </c>
      <c r="BL30" s="68">
        <v>100</v>
      </c>
      <c r="BM30" s="55">
        <v>100</v>
      </c>
      <c r="BN30" s="55">
        <v>100</v>
      </c>
      <c r="BO30" s="55">
        <v>80</v>
      </c>
      <c r="BP30" s="55">
        <v>100</v>
      </c>
      <c r="BQ30" s="55">
        <v>95</v>
      </c>
      <c r="BR30" s="37">
        <f t="shared" si="11"/>
        <v>95.5</v>
      </c>
      <c r="BS30" s="42">
        <v>100</v>
      </c>
      <c r="BT30" s="42">
        <v>100</v>
      </c>
      <c r="BU30" s="42">
        <v>100</v>
      </c>
      <c r="BV30" s="38">
        <v>0</v>
      </c>
      <c r="BW30" s="38">
        <v>100</v>
      </c>
      <c r="BX30" s="38">
        <v>100</v>
      </c>
      <c r="BY30" s="38">
        <v>0</v>
      </c>
      <c r="BZ30" s="38">
        <v>100</v>
      </c>
      <c r="CA30" s="38"/>
      <c r="CB30" s="38"/>
      <c r="CC30" s="37">
        <f t="shared" si="12"/>
        <v>75</v>
      </c>
    </row>
    <row r="31" spans="1:81" ht="15.75" customHeight="1" x14ac:dyDescent="0.2">
      <c r="A31" s="4" t="s">
        <v>9</v>
      </c>
      <c r="B31" s="29" t="s">
        <v>9</v>
      </c>
      <c r="C31" s="30"/>
      <c r="D31" s="43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1</v>
      </c>
      <c r="L31" s="44" t="s">
        <v>9</v>
      </c>
      <c r="M31" s="44">
        <v>474</v>
      </c>
      <c r="N31" s="33">
        <f t="shared" si="0"/>
        <v>96</v>
      </c>
      <c r="O31" s="33">
        <f t="shared" si="1"/>
        <v>90</v>
      </c>
      <c r="P31" s="33">
        <f t="shared" si="13"/>
        <v>93</v>
      </c>
      <c r="Q31" s="33">
        <f t="shared" si="2"/>
        <v>71.888888888888886</v>
      </c>
      <c r="R31" s="33">
        <f t="shared" si="3"/>
        <v>88.888888888888886</v>
      </c>
      <c r="S31" s="33">
        <f t="shared" si="4"/>
        <v>82</v>
      </c>
      <c r="T31" s="33">
        <f t="shared" si="5"/>
        <v>87.5</v>
      </c>
      <c r="U31" s="34"/>
      <c r="V31" s="63">
        <f t="shared" si="6"/>
        <v>86.097222222222229</v>
      </c>
      <c r="W31" s="33">
        <v>20</v>
      </c>
      <c r="X31" s="36">
        <v>19</v>
      </c>
      <c r="Y31" s="36">
        <v>57</v>
      </c>
      <c r="Z31" s="37">
        <f t="shared" si="7"/>
        <v>96</v>
      </c>
      <c r="AA31" s="64">
        <v>30</v>
      </c>
      <c r="AB31" s="64">
        <v>60</v>
      </c>
      <c r="AC31" s="65">
        <v>1</v>
      </c>
      <c r="AD31" s="37">
        <f t="shared" si="8"/>
        <v>90</v>
      </c>
      <c r="AE31" s="36"/>
      <c r="AF31" s="36"/>
      <c r="AG31" s="36"/>
      <c r="AH31" s="37"/>
      <c r="AI31" s="55">
        <v>50</v>
      </c>
      <c r="AJ31" s="55">
        <v>100</v>
      </c>
      <c r="AK31" s="55">
        <v>0</v>
      </c>
      <c r="AL31" s="55">
        <v>67</v>
      </c>
      <c r="AM31" s="55">
        <v>90</v>
      </c>
      <c r="AN31" s="55">
        <v>40</v>
      </c>
      <c r="AO31" s="55">
        <v>100</v>
      </c>
      <c r="AP31" s="55">
        <v>100</v>
      </c>
      <c r="AQ31" s="55">
        <v>100</v>
      </c>
      <c r="AR31" s="38"/>
      <c r="AS31" s="38"/>
      <c r="AT31" s="37">
        <f t="shared" si="9"/>
        <v>71.888888888888886</v>
      </c>
      <c r="AU31" s="55">
        <v>100</v>
      </c>
      <c r="AV31" s="55">
        <v>100</v>
      </c>
      <c r="AW31" s="55">
        <v>100</v>
      </c>
      <c r="AX31" s="55">
        <v>0</v>
      </c>
      <c r="AY31" s="55">
        <v>100</v>
      </c>
      <c r="AZ31" s="55">
        <v>100</v>
      </c>
      <c r="BA31" s="55">
        <v>100</v>
      </c>
      <c r="BB31" s="55">
        <v>100</v>
      </c>
      <c r="BC31" s="55">
        <v>100</v>
      </c>
      <c r="BD31" s="38">
        <v>100</v>
      </c>
      <c r="BE31" s="38"/>
      <c r="BF31" s="38"/>
      <c r="BG31" s="37">
        <f t="shared" si="10"/>
        <v>88.888888888888886</v>
      </c>
      <c r="BH31" s="67">
        <v>80</v>
      </c>
      <c r="BI31" s="67">
        <v>95</v>
      </c>
      <c r="BJ31" s="69">
        <v>100</v>
      </c>
      <c r="BK31" s="41">
        <v>100</v>
      </c>
      <c r="BL31" s="68">
        <v>100</v>
      </c>
      <c r="BM31" s="69">
        <v>60</v>
      </c>
      <c r="BN31" s="55">
        <v>100</v>
      </c>
      <c r="BO31" s="55">
        <v>0</v>
      </c>
      <c r="BP31" s="55">
        <v>85</v>
      </c>
      <c r="BQ31" s="55">
        <v>100</v>
      </c>
      <c r="BR31" s="37">
        <f t="shared" si="11"/>
        <v>82</v>
      </c>
      <c r="BS31" s="42">
        <v>100</v>
      </c>
      <c r="BT31" s="42">
        <v>100</v>
      </c>
      <c r="BU31" s="42">
        <v>100</v>
      </c>
      <c r="BV31" s="38">
        <v>100</v>
      </c>
      <c r="BW31" s="38">
        <v>100</v>
      </c>
      <c r="BX31" s="38">
        <v>100</v>
      </c>
      <c r="BY31" s="38">
        <v>0</v>
      </c>
      <c r="BZ31" s="38">
        <v>100</v>
      </c>
      <c r="CA31" s="38"/>
      <c r="CB31" s="38"/>
      <c r="CC31" s="37">
        <f t="shared" si="12"/>
        <v>87.5</v>
      </c>
    </row>
    <row r="32" spans="1:81" ht="15.75" customHeight="1" x14ac:dyDescent="0.2">
      <c r="A32" s="4" t="s">
        <v>9</v>
      </c>
      <c r="B32" s="29" t="s">
        <v>9</v>
      </c>
      <c r="C32" s="30"/>
      <c r="D32" s="43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1</v>
      </c>
      <c r="L32" s="44" t="s">
        <v>9</v>
      </c>
      <c r="M32" s="44">
        <v>6</v>
      </c>
      <c r="N32" s="33">
        <f t="shared" si="0"/>
        <v>93</v>
      </c>
      <c r="O32" s="33">
        <f t="shared" si="1"/>
        <v>53</v>
      </c>
      <c r="P32" s="33">
        <f t="shared" si="13"/>
        <v>73</v>
      </c>
      <c r="Q32" s="33">
        <f t="shared" si="2"/>
        <v>41.111111111111114</v>
      </c>
      <c r="R32" s="33">
        <f t="shared" si="3"/>
        <v>22.222222222222221</v>
      </c>
      <c r="S32" s="33">
        <f t="shared" si="4"/>
        <v>50</v>
      </c>
      <c r="T32" s="33">
        <f t="shared" si="5"/>
        <v>25</v>
      </c>
      <c r="U32" s="34"/>
      <c r="V32" s="63">
        <f t="shared" si="6"/>
        <v>57.083333333333336</v>
      </c>
      <c r="W32" s="33">
        <v>20</v>
      </c>
      <c r="X32" s="36">
        <v>13</v>
      </c>
      <c r="Y32" s="36">
        <v>60</v>
      </c>
      <c r="Z32" s="37">
        <f t="shared" si="7"/>
        <v>93</v>
      </c>
      <c r="AA32" s="64">
        <v>18</v>
      </c>
      <c r="AB32" s="64">
        <v>35</v>
      </c>
      <c r="AC32" s="65">
        <v>1</v>
      </c>
      <c r="AD32" s="37">
        <f t="shared" si="8"/>
        <v>53</v>
      </c>
      <c r="AE32" s="36"/>
      <c r="AF32" s="36"/>
      <c r="AG32" s="36"/>
      <c r="AH32" s="37"/>
      <c r="AI32" s="55">
        <v>50</v>
      </c>
      <c r="AJ32" s="55">
        <v>0</v>
      </c>
      <c r="AK32" s="55">
        <v>100</v>
      </c>
      <c r="AL32" s="55">
        <v>100</v>
      </c>
      <c r="AM32" s="55">
        <v>40</v>
      </c>
      <c r="AN32" s="55">
        <v>80</v>
      </c>
      <c r="AO32" s="56">
        <v>0</v>
      </c>
      <c r="AP32" s="56">
        <v>0</v>
      </c>
      <c r="AQ32" s="56">
        <v>0</v>
      </c>
      <c r="AR32" s="38"/>
      <c r="AS32" s="38"/>
      <c r="AT32" s="37">
        <f t="shared" si="9"/>
        <v>41.111111111111114</v>
      </c>
      <c r="AU32" s="55">
        <v>0</v>
      </c>
      <c r="AV32" s="55">
        <v>0</v>
      </c>
      <c r="AW32" s="55">
        <v>100</v>
      </c>
      <c r="AX32" s="55">
        <v>0</v>
      </c>
      <c r="AY32" s="55">
        <v>0</v>
      </c>
      <c r="AZ32" s="55">
        <v>100</v>
      </c>
      <c r="BA32" s="56">
        <v>0</v>
      </c>
      <c r="BB32" s="56">
        <v>0</v>
      </c>
      <c r="BC32" s="56">
        <v>0</v>
      </c>
      <c r="BD32" s="38">
        <v>0</v>
      </c>
      <c r="BE32" s="38"/>
      <c r="BF32" s="38"/>
      <c r="BG32" s="37">
        <f t="shared" si="10"/>
        <v>22.222222222222221</v>
      </c>
      <c r="BH32" s="67">
        <v>100</v>
      </c>
      <c r="BI32" s="67">
        <v>100</v>
      </c>
      <c r="BJ32" s="55">
        <v>100</v>
      </c>
      <c r="BK32" s="41">
        <v>100</v>
      </c>
      <c r="BL32" s="68">
        <v>100</v>
      </c>
      <c r="BM32" s="70">
        <v>0</v>
      </c>
      <c r="BN32" s="70">
        <v>0</v>
      </c>
      <c r="BO32" s="70">
        <v>0</v>
      </c>
      <c r="BP32" s="70">
        <v>0</v>
      </c>
      <c r="BQ32" s="55">
        <v>0</v>
      </c>
      <c r="BR32" s="37">
        <f t="shared" si="11"/>
        <v>50</v>
      </c>
      <c r="BS32" s="42">
        <v>100</v>
      </c>
      <c r="BT32" s="42">
        <v>0</v>
      </c>
      <c r="BU32" s="42">
        <v>0</v>
      </c>
      <c r="BV32" s="38">
        <v>100</v>
      </c>
      <c r="BW32" s="38">
        <v>0</v>
      </c>
      <c r="BX32" s="38">
        <v>0</v>
      </c>
      <c r="BY32" s="38">
        <v>0</v>
      </c>
      <c r="BZ32" s="38">
        <v>0</v>
      </c>
      <c r="CA32" s="38"/>
      <c r="CB32" s="38"/>
      <c r="CC32" s="37">
        <f t="shared" si="12"/>
        <v>25</v>
      </c>
    </row>
    <row r="33" spans="1:81" ht="15.75" customHeight="1" x14ac:dyDescent="0.2">
      <c r="A33" s="4" t="s">
        <v>9</v>
      </c>
      <c r="B33" s="29" t="s">
        <v>9</v>
      </c>
      <c r="C33" s="30"/>
      <c r="D33" s="43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1</v>
      </c>
      <c r="L33" s="44" t="s">
        <v>9</v>
      </c>
      <c r="M33" s="44">
        <v>222</v>
      </c>
      <c r="N33" s="33">
        <f t="shared" si="0"/>
        <v>98</v>
      </c>
      <c r="O33" s="33">
        <f t="shared" si="1"/>
        <v>100</v>
      </c>
      <c r="P33" s="33">
        <f t="shared" si="13"/>
        <v>99</v>
      </c>
      <c r="Q33" s="33">
        <f t="shared" si="2"/>
        <v>96.666666666666671</v>
      </c>
      <c r="R33" s="33">
        <f t="shared" si="3"/>
        <v>88.888888888888886</v>
      </c>
      <c r="S33" s="33">
        <f t="shared" si="4"/>
        <v>96</v>
      </c>
      <c r="T33" s="33">
        <f t="shared" si="5"/>
        <v>73.5</v>
      </c>
      <c r="U33" s="34"/>
      <c r="V33" s="63">
        <f t="shared" si="6"/>
        <v>96.152777777777786</v>
      </c>
      <c r="W33" s="33">
        <v>18</v>
      </c>
      <c r="X33" s="36">
        <v>20</v>
      </c>
      <c r="Y33" s="36">
        <v>60</v>
      </c>
      <c r="Z33" s="37">
        <f t="shared" si="7"/>
        <v>98</v>
      </c>
      <c r="AA33" s="64">
        <v>30</v>
      </c>
      <c r="AB33" s="64">
        <v>70</v>
      </c>
      <c r="AC33" s="65">
        <v>1</v>
      </c>
      <c r="AD33" s="37">
        <f t="shared" si="8"/>
        <v>100</v>
      </c>
      <c r="AE33" s="36"/>
      <c r="AF33" s="36"/>
      <c r="AG33" s="36"/>
      <c r="AH33" s="37"/>
      <c r="AI33" s="55">
        <v>100</v>
      </c>
      <c r="AJ33" s="55">
        <v>100</v>
      </c>
      <c r="AK33" s="55">
        <v>100</v>
      </c>
      <c r="AL33" s="55">
        <v>100</v>
      </c>
      <c r="AM33" s="55">
        <v>90</v>
      </c>
      <c r="AN33" s="55">
        <v>80</v>
      </c>
      <c r="AO33" s="55">
        <v>100</v>
      </c>
      <c r="AP33" s="55">
        <v>100</v>
      </c>
      <c r="AQ33" s="55">
        <v>100</v>
      </c>
      <c r="AR33" s="38"/>
      <c r="AS33" s="38"/>
      <c r="AT33" s="37">
        <f t="shared" si="9"/>
        <v>96.666666666666671</v>
      </c>
      <c r="AU33" s="55">
        <v>100</v>
      </c>
      <c r="AV33" s="55">
        <v>100</v>
      </c>
      <c r="AW33" s="55">
        <v>0</v>
      </c>
      <c r="AX33" s="55">
        <v>100</v>
      </c>
      <c r="AY33" s="55">
        <v>100</v>
      </c>
      <c r="AZ33" s="55">
        <v>100</v>
      </c>
      <c r="BA33" s="55">
        <v>100</v>
      </c>
      <c r="BB33" s="55">
        <v>100</v>
      </c>
      <c r="BC33" s="55">
        <v>100</v>
      </c>
      <c r="BD33" s="38">
        <v>100</v>
      </c>
      <c r="BE33" s="38"/>
      <c r="BF33" s="38"/>
      <c r="BG33" s="37">
        <f t="shared" si="10"/>
        <v>88.888888888888886</v>
      </c>
      <c r="BH33" s="67">
        <v>100</v>
      </c>
      <c r="BI33" s="67">
        <v>100</v>
      </c>
      <c r="BJ33" s="55">
        <v>100</v>
      </c>
      <c r="BK33" s="41">
        <v>100</v>
      </c>
      <c r="BL33" s="68">
        <v>95</v>
      </c>
      <c r="BM33" s="55">
        <v>90</v>
      </c>
      <c r="BN33" s="55">
        <v>100</v>
      </c>
      <c r="BO33" s="55">
        <v>80</v>
      </c>
      <c r="BP33" s="55">
        <v>100</v>
      </c>
      <c r="BQ33" s="55">
        <v>95</v>
      </c>
      <c r="BR33" s="37">
        <f t="shared" si="11"/>
        <v>96</v>
      </c>
      <c r="BS33" s="42">
        <v>100</v>
      </c>
      <c r="BT33" s="42">
        <v>100</v>
      </c>
      <c r="BU33" s="42">
        <v>88</v>
      </c>
      <c r="BV33" s="38">
        <v>100</v>
      </c>
      <c r="BW33" s="38">
        <v>0</v>
      </c>
      <c r="BX33" s="38">
        <v>100</v>
      </c>
      <c r="BY33" s="38">
        <v>0</v>
      </c>
      <c r="BZ33" s="38">
        <v>100</v>
      </c>
      <c r="CA33" s="38"/>
      <c r="CB33" s="38"/>
      <c r="CC33" s="37">
        <f t="shared" si="12"/>
        <v>73.5</v>
      </c>
    </row>
    <row r="34" spans="1:81" ht="15.75" customHeight="1" x14ac:dyDescent="0.2">
      <c r="A34" s="4" t="s">
        <v>9</v>
      </c>
      <c r="B34" s="29" t="s">
        <v>9</v>
      </c>
      <c r="C34" s="30"/>
      <c r="D34" s="43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2</v>
      </c>
      <c r="L34" s="44" t="s">
        <v>9</v>
      </c>
      <c r="M34" s="44"/>
      <c r="N34" s="33">
        <f t="shared" si="0"/>
        <v>97</v>
      </c>
      <c r="O34" s="33">
        <f t="shared" si="1"/>
        <v>100</v>
      </c>
      <c r="P34" s="33">
        <f t="shared" si="13"/>
        <v>98.5</v>
      </c>
      <c r="Q34" s="33">
        <f t="shared" si="2"/>
        <v>64.777777777777771</v>
      </c>
      <c r="R34" s="33">
        <f t="shared" si="3"/>
        <v>66.666666666666671</v>
      </c>
      <c r="S34" s="33">
        <f t="shared" si="4"/>
        <v>89</v>
      </c>
      <c r="T34" s="33">
        <f t="shared" si="5"/>
        <v>87.5</v>
      </c>
      <c r="U34" s="34"/>
      <c r="V34" s="63">
        <f t="shared" si="6"/>
        <v>87.713888888888889</v>
      </c>
      <c r="W34" s="33">
        <v>20</v>
      </c>
      <c r="X34" s="36">
        <v>20</v>
      </c>
      <c r="Y34" s="36">
        <v>57</v>
      </c>
      <c r="Z34" s="37">
        <f t="shared" si="7"/>
        <v>97</v>
      </c>
      <c r="AA34" s="64">
        <v>30</v>
      </c>
      <c r="AB34" s="64">
        <v>70</v>
      </c>
      <c r="AC34" s="65">
        <v>1</v>
      </c>
      <c r="AD34" s="37">
        <f t="shared" si="8"/>
        <v>100</v>
      </c>
      <c r="AE34" s="36"/>
      <c r="AF34" s="36"/>
      <c r="AG34" s="36"/>
      <c r="AH34" s="37"/>
      <c r="AI34" s="56">
        <v>0</v>
      </c>
      <c r="AJ34" s="56">
        <v>0</v>
      </c>
      <c r="AK34" s="55">
        <v>100</v>
      </c>
      <c r="AL34" s="55">
        <v>100</v>
      </c>
      <c r="AM34" s="55">
        <v>100</v>
      </c>
      <c r="AN34" s="55">
        <v>83</v>
      </c>
      <c r="AO34" s="55">
        <v>100</v>
      </c>
      <c r="AP34" s="55">
        <v>100</v>
      </c>
      <c r="AQ34" s="56">
        <v>0</v>
      </c>
      <c r="AR34" s="38"/>
      <c r="AS34" s="38"/>
      <c r="AT34" s="37">
        <f t="shared" si="9"/>
        <v>64.777777777777771</v>
      </c>
      <c r="AU34" s="56">
        <v>0</v>
      </c>
      <c r="AV34" s="56">
        <v>0</v>
      </c>
      <c r="AW34" s="55">
        <v>100</v>
      </c>
      <c r="AX34" s="55">
        <v>100</v>
      </c>
      <c r="AY34" s="55">
        <v>100</v>
      </c>
      <c r="AZ34" s="55">
        <v>0</v>
      </c>
      <c r="BA34" s="55">
        <v>100</v>
      </c>
      <c r="BB34" s="55">
        <v>100</v>
      </c>
      <c r="BC34" s="56">
        <v>100</v>
      </c>
      <c r="BD34" s="38">
        <v>100</v>
      </c>
      <c r="BE34" s="38"/>
      <c r="BF34" s="38"/>
      <c r="BG34" s="37">
        <f t="shared" si="10"/>
        <v>66.666666666666671</v>
      </c>
      <c r="BH34" s="72">
        <v>0</v>
      </c>
      <c r="BI34" s="72">
        <v>100</v>
      </c>
      <c r="BJ34" s="69">
        <v>100</v>
      </c>
      <c r="BK34" s="41">
        <v>100</v>
      </c>
      <c r="BL34" s="68">
        <v>100</v>
      </c>
      <c r="BM34" s="55">
        <v>100</v>
      </c>
      <c r="BN34" s="55">
        <v>90</v>
      </c>
      <c r="BO34" s="55">
        <v>100</v>
      </c>
      <c r="BP34" s="55">
        <v>100</v>
      </c>
      <c r="BQ34" s="55">
        <v>100</v>
      </c>
      <c r="BR34" s="37">
        <f t="shared" si="11"/>
        <v>89</v>
      </c>
      <c r="BS34" s="42">
        <v>100</v>
      </c>
      <c r="BT34" s="42">
        <v>100</v>
      </c>
      <c r="BU34" s="42">
        <v>100</v>
      </c>
      <c r="BV34" s="38">
        <v>100</v>
      </c>
      <c r="BW34" s="38">
        <v>100</v>
      </c>
      <c r="BX34" s="38">
        <v>0</v>
      </c>
      <c r="BY34" s="38">
        <v>100</v>
      </c>
      <c r="BZ34" s="38">
        <v>100</v>
      </c>
      <c r="CA34" s="38"/>
      <c r="CB34" s="38"/>
      <c r="CC34" s="37">
        <f t="shared" si="12"/>
        <v>87.5</v>
      </c>
    </row>
    <row r="35" spans="1:81" ht="15.75" customHeight="1" x14ac:dyDescent="0.2">
      <c r="A35" s="4" t="s">
        <v>9</v>
      </c>
      <c r="B35" s="29" t="s">
        <v>9</v>
      </c>
      <c r="C35" s="30"/>
      <c r="D35" s="43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1</v>
      </c>
      <c r="L35" s="44" t="s">
        <v>9</v>
      </c>
      <c r="M35" s="44">
        <v>215</v>
      </c>
      <c r="N35" s="33">
        <f t="shared" si="0"/>
        <v>100</v>
      </c>
      <c r="O35" s="33">
        <f t="shared" si="1"/>
        <v>75</v>
      </c>
      <c r="P35" s="33">
        <f t="shared" si="13"/>
        <v>87.5</v>
      </c>
      <c r="Q35" s="33">
        <f t="shared" si="2"/>
        <v>78.888888888888886</v>
      </c>
      <c r="R35" s="33">
        <f t="shared" si="3"/>
        <v>100</v>
      </c>
      <c r="S35" s="33">
        <f t="shared" si="4"/>
        <v>79</v>
      </c>
      <c r="T35" s="33">
        <f t="shared" si="5"/>
        <v>100</v>
      </c>
      <c r="U35" s="34"/>
      <c r="V35" s="63">
        <f t="shared" si="6"/>
        <v>85.327777777777769</v>
      </c>
      <c r="W35" s="33">
        <v>20</v>
      </c>
      <c r="X35" s="36">
        <v>20</v>
      </c>
      <c r="Y35" s="36">
        <v>60</v>
      </c>
      <c r="Z35" s="37">
        <f t="shared" si="7"/>
        <v>100</v>
      </c>
      <c r="AA35" s="64">
        <v>30</v>
      </c>
      <c r="AB35" s="64">
        <v>45</v>
      </c>
      <c r="AC35" s="65">
        <v>1</v>
      </c>
      <c r="AD35" s="37">
        <f t="shared" si="8"/>
        <v>75</v>
      </c>
      <c r="AE35" s="36"/>
      <c r="AF35" s="36"/>
      <c r="AG35" s="36"/>
      <c r="AH35" s="37"/>
      <c r="AI35" s="55">
        <v>50</v>
      </c>
      <c r="AJ35" s="55">
        <v>0</v>
      </c>
      <c r="AK35" s="55">
        <v>100</v>
      </c>
      <c r="AL35" s="55">
        <v>100</v>
      </c>
      <c r="AM35" s="55">
        <v>80</v>
      </c>
      <c r="AN35" s="55">
        <v>80</v>
      </c>
      <c r="AO35" s="55">
        <v>100</v>
      </c>
      <c r="AP35" s="55">
        <v>100</v>
      </c>
      <c r="AQ35" s="55">
        <v>100</v>
      </c>
      <c r="AR35" s="38"/>
      <c r="AS35" s="38"/>
      <c r="AT35" s="37">
        <f t="shared" si="9"/>
        <v>78.888888888888886</v>
      </c>
      <c r="AU35" s="55">
        <v>100</v>
      </c>
      <c r="AV35" s="55">
        <v>100</v>
      </c>
      <c r="AW35" s="55">
        <v>100</v>
      </c>
      <c r="AX35" s="55">
        <v>100</v>
      </c>
      <c r="AY35" s="55">
        <v>100</v>
      </c>
      <c r="AZ35" s="55">
        <v>100</v>
      </c>
      <c r="BA35" s="55">
        <v>100</v>
      </c>
      <c r="BB35" s="55">
        <v>100</v>
      </c>
      <c r="BC35" s="55">
        <v>100</v>
      </c>
      <c r="BD35" s="38">
        <v>100</v>
      </c>
      <c r="BE35" s="38"/>
      <c r="BF35" s="38"/>
      <c r="BG35" s="37">
        <f t="shared" si="10"/>
        <v>100</v>
      </c>
      <c r="BH35" s="67">
        <v>100</v>
      </c>
      <c r="BI35" s="67">
        <v>100</v>
      </c>
      <c r="BJ35" s="55">
        <v>100</v>
      </c>
      <c r="BK35" s="41">
        <v>95</v>
      </c>
      <c r="BL35" s="68">
        <v>90</v>
      </c>
      <c r="BM35" s="55">
        <v>40</v>
      </c>
      <c r="BN35" s="55">
        <v>95</v>
      </c>
      <c r="BO35" s="55">
        <v>100</v>
      </c>
      <c r="BP35" s="55">
        <v>70</v>
      </c>
      <c r="BQ35" s="69">
        <v>0</v>
      </c>
      <c r="BR35" s="37">
        <f t="shared" si="11"/>
        <v>79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12"/>
        <v>100</v>
      </c>
    </row>
    <row r="36" spans="1:81" ht="15.75" customHeight="1" x14ac:dyDescent="0.2">
      <c r="A36" s="4" t="s">
        <v>9</v>
      </c>
      <c r="B36" s="29" t="s">
        <v>9</v>
      </c>
      <c r="C36" s="30"/>
      <c r="D36" s="43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1</v>
      </c>
      <c r="L36" s="44" t="s">
        <v>9</v>
      </c>
      <c r="M36" s="44">
        <v>454</v>
      </c>
      <c r="N36" s="33">
        <f t="shared" si="0"/>
        <v>66</v>
      </c>
      <c r="O36" s="33">
        <f t="shared" si="1"/>
        <v>69</v>
      </c>
      <c r="P36" s="33">
        <f t="shared" si="13"/>
        <v>67.5</v>
      </c>
      <c r="Q36" s="33">
        <f t="shared" si="2"/>
        <v>56.666666666666664</v>
      </c>
      <c r="R36" s="33">
        <f t="shared" si="3"/>
        <v>66.666666666666671</v>
      </c>
      <c r="S36" s="33">
        <f t="shared" si="4"/>
        <v>70.5</v>
      </c>
      <c r="T36" s="33">
        <f t="shared" si="5"/>
        <v>62.5</v>
      </c>
      <c r="U36" s="34"/>
      <c r="V36" s="63">
        <f t="shared" si="6"/>
        <v>65.64166666666668</v>
      </c>
      <c r="W36" s="33">
        <v>18</v>
      </c>
      <c r="X36" s="36">
        <v>12</v>
      </c>
      <c r="Y36" s="36">
        <v>36</v>
      </c>
      <c r="Z36" s="37">
        <f t="shared" si="7"/>
        <v>66</v>
      </c>
      <c r="AA36" s="64">
        <v>19</v>
      </c>
      <c r="AB36" s="64">
        <v>50</v>
      </c>
      <c r="AC36" s="65">
        <v>1</v>
      </c>
      <c r="AD36" s="37">
        <f t="shared" si="8"/>
        <v>69</v>
      </c>
      <c r="AE36" s="36"/>
      <c r="AF36" s="36"/>
      <c r="AG36" s="36"/>
      <c r="AH36" s="37"/>
      <c r="AI36" s="55">
        <v>100</v>
      </c>
      <c r="AJ36" s="55">
        <v>0</v>
      </c>
      <c r="AK36" s="55">
        <v>0</v>
      </c>
      <c r="AL36" s="55">
        <v>100</v>
      </c>
      <c r="AM36" s="55">
        <v>70</v>
      </c>
      <c r="AN36" s="55">
        <v>40</v>
      </c>
      <c r="AO36" s="55">
        <v>100</v>
      </c>
      <c r="AP36" s="55">
        <v>100</v>
      </c>
      <c r="AQ36" s="55">
        <v>0</v>
      </c>
      <c r="AR36" s="38"/>
      <c r="AS36" s="38"/>
      <c r="AT36" s="37">
        <f t="shared" si="9"/>
        <v>56.666666666666664</v>
      </c>
      <c r="AU36" s="55">
        <v>0</v>
      </c>
      <c r="AV36" s="55">
        <v>0</v>
      </c>
      <c r="AW36" s="55">
        <v>100</v>
      </c>
      <c r="AX36" s="55">
        <v>100</v>
      </c>
      <c r="AY36" s="55">
        <v>0</v>
      </c>
      <c r="AZ36" s="55">
        <v>100</v>
      </c>
      <c r="BA36" s="55">
        <v>100</v>
      </c>
      <c r="BB36" s="55">
        <v>100</v>
      </c>
      <c r="BC36" s="55">
        <v>100</v>
      </c>
      <c r="BD36" s="38">
        <v>100</v>
      </c>
      <c r="BE36" s="38"/>
      <c r="BF36" s="38"/>
      <c r="BG36" s="37">
        <f t="shared" si="10"/>
        <v>66.666666666666671</v>
      </c>
      <c r="BH36" s="67">
        <v>90</v>
      </c>
      <c r="BI36" s="67">
        <v>100</v>
      </c>
      <c r="BJ36" s="69">
        <v>60</v>
      </c>
      <c r="BK36" s="41">
        <v>100</v>
      </c>
      <c r="BL36" s="68">
        <v>100</v>
      </c>
      <c r="BM36" s="55">
        <v>100</v>
      </c>
      <c r="BN36" s="55">
        <v>70</v>
      </c>
      <c r="BO36" s="55">
        <v>15</v>
      </c>
      <c r="BP36" s="55">
        <v>70</v>
      </c>
      <c r="BQ36" s="69">
        <v>0</v>
      </c>
      <c r="BR36" s="37">
        <f t="shared" si="11"/>
        <v>70.5</v>
      </c>
      <c r="BS36" s="42">
        <v>100</v>
      </c>
      <c r="BT36" s="42">
        <v>100</v>
      </c>
      <c r="BU36" s="42">
        <v>100</v>
      </c>
      <c r="BV36" s="38">
        <v>100</v>
      </c>
      <c r="BW36" s="38">
        <v>0</v>
      </c>
      <c r="BX36" s="38">
        <v>100</v>
      </c>
      <c r="BY36" s="38">
        <v>0</v>
      </c>
      <c r="BZ36" s="38">
        <v>0</v>
      </c>
      <c r="CA36" s="38"/>
      <c r="CB36" s="38"/>
      <c r="CC36" s="37">
        <f t="shared" si="12"/>
        <v>62.5</v>
      </c>
    </row>
    <row r="37" spans="1:81" ht="15.75" customHeight="1" x14ac:dyDescent="0.2">
      <c r="A37" s="4" t="s">
        <v>9</v>
      </c>
      <c r="B37" s="29" t="s">
        <v>9</v>
      </c>
      <c r="C37" s="30"/>
      <c r="D37" s="43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1</v>
      </c>
      <c r="L37" s="44" t="s">
        <v>9</v>
      </c>
      <c r="M37" s="44">
        <v>370</v>
      </c>
      <c r="N37" s="33">
        <f t="shared" si="0"/>
        <v>95</v>
      </c>
      <c r="O37" s="33">
        <f t="shared" si="1"/>
        <v>100</v>
      </c>
      <c r="P37" s="33">
        <f t="shared" si="13"/>
        <v>97.5</v>
      </c>
      <c r="Q37" s="33">
        <f t="shared" si="2"/>
        <v>60</v>
      </c>
      <c r="R37" s="33">
        <f t="shared" si="3"/>
        <v>33.333333333333336</v>
      </c>
      <c r="S37" s="33">
        <f t="shared" si="4"/>
        <v>97.5</v>
      </c>
      <c r="T37" s="33">
        <f t="shared" si="5"/>
        <v>62.5</v>
      </c>
      <c r="U37" s="34"/>
      <c r="V37" s="63">
        <f t="shared" si="6"/>
        <v>85.041666666666657</v>
      </c>
      <c r="W37" s="33">
        <v>18</v>
      </c>
      <c r="X37" s="36">
        <v>20</v>
      </c>
      <c r="Y37" s="36">
        <v>57</v>
      </c>
      <c r="Z37" s="37">
        <f t="shared" si="7"/>
        <v>95</v>
      </c>
      <c r="AA37" s="64">
        <v>30</v>
      </c>
      <c r="AB37" s="64">
        <v>70</v>
      </c>
      <c r="AC37" s="65">
        <v>1</v>
      </c>
      <c r="AD37" s="37">
        <f t="shared" si="8"/>
        <v>100</v>
      </c>
      <c r="AE37" s="36"/>
      <c r="AF37" s="36"/>
      <c r="AG37" s="36"/>
      <c r="AH37" s="37"/>
      <c r="AI37" s="55">
        <v>100</v>
      </c>
      <c r="AJ37" s="56">
        <v>0</v>
      </c>
      <c r="AK37" s="55">
        <v>100</v>
      </c>
      <c r="AL37" s="55">
        <v>50</v>
      </c>
      <c r="AM37" s="55">
        <v>90</v>
      </c>
      <c r="AN37" s="56">
        <v>0</v>
      </c>
      <c r="AO37" s="56">
        <v>0</v>
      </c>
      <c r="AP37" s="55">
        <v>100</v>
      </c>
      <c r="AQ37" s="55">
        <v>100</v>
      </c>
      <c r="AR37" s="38"/>
      <c r="AS37" s="38"/>
      <c r="AT37" s="37">
        <f t="shared" si="9"/>
        <v>60</v>
      </c>
      <c r="AU37" s="55">
        <v>0</v>
      </c>
      <c r="AV37" s="56">
        <v>0</v>
      </c>
      <c r="AW37" s="55">
        <v>0</v>
      </c>
      <c r="AX37" s="55">
        <v>0</v>
      </c>
      <c r="AY37" s="55">
        <v>100</v>
      </c>
      <c r="AZ37" s="56">
        <v>0</v>
      </c>
      <c r="BA37" s="56">
        <v>100</v>
      </c>
      <c r="BB37" s="55">
        <v>0</v>
      </c>
      <c r="BC37" s="55">
        <v>100</v>
      </c>
      <c r="BD37" s="38">
        <v>100</v>
      </c>
      <c r="BE37" s="38"/>
      <c r="BF37" s="38"/>
      <c r="BG37" s="37">
        <f t="shared" si="10"/>
        <v>33.333333333333336</v>
      </c>
      <c r="BH37" s="67">
        <v>100</v>
      </c>
      <c r="BI37" s="67">
        <v>100</v>
      </c>
      <c r="BJ37" s="69">
        <v>100</v>
      </c>
      <c r="BK37" s="41">
        <v>85</v>
      </c>
      <c r="BL37" s="68">
        <v>95</v>
      </c>
      <c r="BM37" s="55">
        <v>100</v>
      </c>
      <c r="BN37" s="55">
        <v>95</v>
      </c>
      <c r="BO37" s="55">
        <v>100</v>
      </c>
      <c r="BP37" s="55">
        <v>100</v>
      </c>
      <c r="BQ37" s="55">
        <v>100</v>
      </c>
      <c r="BR37" s="37">
        <f t="shared" si="11"/>
        <v>97.5</v>
      </c>
      <c r="BS37" s="42">
        <v>100</v>
      </c>
      <c r="BT37" s="42">
        <v>100</v>
      </c>
      <c r="BU37" s="42">
        <v>100</v>
      </c>
      <c r="BV37" s="38">
        <v>100</v>
      </c>
      <c r="BW37" s="38">
        <v>100</v>
      </c>
      <c r="BX37" s="38">
        <v>0</v>
      </c>
      <c r="BY37" s="38">
        <v>0</v>
      </c>
      <c r="BZ37" s="38">
        <v>0</v>
      </c>
      <c r="CA37" s="38"/>
      <c r="CB37" s="38"/>
      <c r="CC37" s="37">
        <f t="shared" si="12"/>
        <v>62.5</v>
      </c>
    </row>
    <row r="38" spans="1:81" ht="15.75" customHeight="1" x14ac:dyDescent="0.2">
      <c r="A38" s="4" t="s">
        <v>9</v>
      </c>
      <c r="B38" s="29" t="s">
        <v>9</v>
      </c>
      <c r="C38" s="30"/>
      <c r="D38" s="43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1</v>
      </c>
      <c r="L38" s="44" t="s">
        <v>9</v>
      </c>
      <c r="M38" s="44">
        <v>194</v>
      </c>
      <c r="N38" s="33">
        <f t="shared" si="0"/>
        <v>97</v>
      </c>
      <c r="O38" s="33">
        <f t="shared" si="1"/>
        <v>100</v>
      </c>
      <c r="P38" s="33">
        <f t="shared" si="13"/>
        <v>98.5</v>
      </c>
      <c r="Q38" s="33">
        <f t="shared" si="2"/>
        <v>100</v>
      </c>
      <c r="R38" s="33">
        <f t="shared" si="3"/>
        <v>77.777777777777771</v>
      </c>
      <c r="S38" s="33">
        <f t="shared" si="4"/>
        <v>97</v>
      </c>
      <c r="T38" s="33">
        <f t="shared" si="5"/>
        <v>100</v>
      </c>
      <c r="U38" s="34"/>
      <c r="V38" s="63">
        <f t="shared" si="6"/>
        <v>97.538888888888891</v>
      </c>
      <c r="W38" s="33">
        <v>20</v>
      </c>
      <c r="X38" s="36">
        <v>17</v>
      </c>
      <c r="Y38" s="36">
        <v>60</v>
      </c>
      <c r="Z38" s="37">
        <f t="shared" si="7"/>
        <v>97</v>
      </c>
      <c r="AA38" s="64">
        <v>30</v>
      </c>
      <c r="AB38" s="64">
        <v>70</v>
      </c>
      <c r="AC38" s="65">
        <v>1</v>
      </c>
      <c r="AD38" s="37">
        <f t="shared" si="8"/>
        <v>100</v>
      </c>
      <c r="AE38" s="36"/>
      <c r="AF38" s="36"/>
      <c r="AG38" s="36"/>
      <c r="AH38" s="37"/>
      <c r="AI38" s="55">
        <v>100</v>
      </c>
      <c r="AJ38" s="55">
        <v>100</v>
      </c>
      <c r="AK38" s="55">
        <v>100</v>
      </c>
      <c r="AL38" s="55">
        <v>100</v>
      </c>
      <c r="AM38" s="55">
        <v>100</v>
      </c>
      <c r="AN38" s="55">
        <v>100</v>
      </c>
      <c r="AO38" s="55">
        <v>100</v>
      </c>
      <c r="AP38" s="55">
        <v>100</v>
      </c>
      <c r="AQ38" s="55">
        <v>100</v>
      </c>
      <c r="AR38" s="38"/>
      <c r="AS38" s="38"/>
      <c r="AT38" s="37">
        <f t="shared" si="9"/>
        <v>100</v>
      </c>
      <c r="AU38" s="55">
        <v>100</v>
      </c>
      <c r="AV38" s="55">
        <v>100</v>
      </c>
      <c r="AW38" s="55">
        <v>100</v>
      </c>
      <c r="AX38" s="55">
        <v>100</v>
      </c>
      <c r="AY38" s="55">
        <v>100</v>
      </c>
      <c r="AZ38" s="55">
        <v>0</v>
      </c>
      <c r="BA38" s="55">
        <v>100</v>
      </c>
      <c r="BB38" s="55">
        <v>0</v>
      </c>
      <c r="BC38" s="55">
        <v>100</v>
      </c>
      <c r="BD38" s="38">
        <v>100</v>
      </c>
      <c r="BE38" s="38"/>
      <c r="BF38" s="38"/>
      <c r="BG38" s="37">
        <f t="shared" si="10"/>
        <v>77.777777777777771</v>
      </c>
      <c r="BH38" s="67">
        <v>100</v>
      </c>
      <c r="BI38" s="67">
        <v>100</v>
      </c>
      <c r="BJ38" s="55">
        <v>100</v>
      </c>
      <c r="BK38" s="41">
        <v>100</v>
      </c>
      <c r="BL38" s="68">
        <v>100</v>
      </c>
      <c r="BM38" s="55">
        <v>100</v>
      </c>
      <c r="BN38" s="55">
        <v>95</v>
      </c>
      <c r="BO38" s="55">
        <v>75</v>
      </c>
      <c r="BP38" s="55">
        <v>100</v>
      </c>
      <c r="BQ38" s="55">
        <v>100</v>
      </c>
      <c r="BR38" s="37">
        <f t="shared" si="11"/>
        <v>97</v>
      </c>
      <c r="BS38" s="42">
        <v>100</v>
      </c>
      <c r="BT38" s="42">
        <v>100</v>
      </c>
      <c r="BU38" s="42">
        <v>100</v>
      </c>
      <c r="BV38" s="38">
        <v>100</v>
      </c>
      <c r="BW38" s="38">
        <v>100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12"/>
        <v>100</v>
      </c>
    </row>
    <row r="39" spans="1:81" ht="15.75" customHeight="1" x14ac:dyDescent="0.2">
      <c r="A39" s="4" t="s">
        <v>9</v>
      </c>
      <c r="B39" s="29" t="s">
        <v>9</v>
      </c>
      <c r="C39" s="30"/>
      <c r="D39" s="43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4">
        <v>1</v>
      </c>
      <c r="L39" s="44" t="s">
        <v>9</v>
      </c>
      <c r="M39" s="44">
        <v>210</v>
      </c>
      <c r="N39" s="33">
        <f t="shared" si="0"/>
        <v>100</v>
      </c>
      <c r="O39" s="33">
        <f t="shared" si="1"/>
        <v>82</v>
      </c>
      <c r="P39" s="33">
        <f t="shared" si="13"/>
        <v>91</v>
      </c>
      <c r="Q39" s="33">
        <f t="shared" si="2"/>
        <v>88.888888888888886</v>
      </c>
      <c r="R39" s="33">
        <f t="shared" si="3"/>
        <v>100</v>
      </c>
      <c r="S39" s="33">
        <f t="shared" si="4"/>
        <v>91.5</v>
      </c>
      <c r="T39" s="33">
        <f t="shared" si="5"/>
        <v>100</v>
      </c>
      <c r="U39" s="34"/>
      <c r="V39" s="63">
        <f t="shared" si="6"/>
        <v>91.577777777777769</v>
      </c>
      <c r="W39" s="33">
        <v>20</v>
      </c>
      <c r="X39" s="36">
        <v>20</v>
      </c>
      <c r="Y39" s="36">
        <v>60</v>
      </c>
      <c r="Z39" s="37">
        <f t="shared" si="7"/>
        <v>100</v>
      </c>
      <c r="AA39" s="64">
        <v>27</v>
      </c>
      <c r="AB39" s="64">
        <v>55</v>
      </c>
      <c r="AC39" s="65">
        <v>1</v>
      </c>
      <c r="AD39" s="37">
        <f t="shared" si="8"/>
        <v>82</v>
      </c>
      <c r="AE39" s="36"/>
      <c r="AF39" s="36"/>
      <c r="AG39" s="36"/>
      <c r="AH39" s="37"/>
      <c r="AI39" s="55">
        <v>100</v>
      </c>
      <c r="AJ39" s="55">
        <v>70</v>
      </c>
      <c r="AK39" s="55">
        <v>100</v>
      </c>
      <c r="AL39" s="55">
        <v>100</v>
      </c>
      <c r="AM39" s="55">
        <v>90</v>
      </c>
      <c r="AN39" s="55">
        <v>40</v>
      </c>
      <c r="AO39" s="55">
        <v>100</v>
      </c>
      <c r="AP39" s="55">
        <v>100</v>
      </c>
      <c r="AQ39" s="55">
        <v>100</v>
      </c>
      <c r="AR39" s="38"/>
      <c r="AS39" s="38"/>
      <c r="AT39" s="37">
        <f t="shared" si="9"/>
        <v>88.888888888888886</v>
      </c>
      <c r="AU39" s="55">
        <v>100</v>
      </c>
      <c r="AV39" s="55">
        <v>100</v>
      </c>
      <c r="AW39" s="55">
        <v>100</v>
      </c>
      <c r="AX39" s="55">
        <v>100</v>
      </c>
      <c r="AY39" s="55">
        <v>100</v>
      </c>
      <c r="AZ39" s="55">
        <v>100</v>
      </c>
      <c r="BA39" s="55">
        <v>100</v>
      </c>
      <c r="BB39" s="55">
        <v>100</v>
      </c>
      <c r="BC39" s="55">
        <v>100</v>
      </c>
      <c r="BD39" s="38">
        <v>100</v>
      </c>
      <c r="BE39" s="38"/>
      <c r="BF39" s="38"/>
      <c r="BG39" s="37">
        <f t="shared" si="10"/>
        <v>100</v>
      </c>
      <c r="BH39" s="67">
        <v>85</v>
      </c>
      <c r="BI39" s="67">
        <v>95</v>
      </c>
      <c r="BJ39" s="55">
        <v>100</v>
      </c>
      <c r="BK39" s="41">
        <v>100</v>
      </c>
      <c r="BL39" s="68">
        <v>95</v>
      </c>
      <c r="BM39" s="55">
        <v>100</v>
      </c>
      <c r="BN39" s="55">
        <v>100</v>
      </c>
      <c r="BO39" s="55">
        <v>40</v>
      </c>
      <c r="BP39" s="55">
        <v>100</v>
      </c>
      <c r="BQ39" s="55">
        <v>100</v>
      </c>
      <c r="BR39" s="37">
        <f t="shared" si="11"/>
        <v>91.5</v>
      </c>
      <c r="BS39" s="42">
        <v>100</v>
      </c>
      <c r="BT39" s="42">
        <v>100</v>
      </c>
      <c r="BU39" s="42">
        <v>100</v>
      </c>
      <c r="BV39" s="38">
        <v>100</v>
      </c>
      <c r="BW39" s="38">
        <v>100</v>
      </c>
      <c r="BX39" s="38">
        <v>100</v>
      </c>
      <c r="BY39" s="38">
        <v>100</v>
      </c>
      <c r="BZ39" s="38">
        <v>100</v>
      </c>
      <c r="CA39" s="38"/>
      <c r="CB39" s="38"/>
      <c r="CC39" s="37">
        <f t="shared" si="12"/>
        <v>100</v>
      </c>
    </row>
    <row r="40" spans="1:81" ht="15.75" customHeight="1" x14ac:dyDescent="0.2">
      <c r="A40" s="4" t="s">
        <v>9</v>
      </c>
      <c r="B40" s="29" t="s">
        <v>9</v>
      </c>
      <c r="C40" s="30"/>
      <c r="D40" s="43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4">
        <v>1</v>
      </c>
      <c r="L40" s="44" t="s">
        <v>9</v>
      </c>
      <c r="M40" s="44">
        <v>425</v>
      </c>
      <c r="N40" s="33">
        <f t="shared" si="0"/>
        <v>100</v>
      </c>
      <c r="O40" s="33">
        <f t="shared" si="1"/>
        <v>100</v>
      </c>
      <c r="P40" s="33">
        <f t="shared" si="13"/>
        <v>100</v>
      </c>
      <c r="Q40" s="33">
        <f t="shared" si="2"/>
        <v>100</v>
      </c>
      <c r="R40" s="33">
        <f t="shared" si="3"/>
        <v>88.888888888888886</v>
      </c>
      <c r="S40" s="33">
        <f t="shared" si="4"/>
        <v>98</v>
      </c>
      <c r="T40" s="33">
        <f t="shared" si="5"/>
        <v>100</v>
      </c>
      <c r="U40" s="34"/>
      <c r="V40" s="63">
        <f t="shared" si="6"/>
        <v>99.044444444444451</v>
      </c>
      <c r="W40" s="33">
        <v>20</v>
      </c>
      <c r="X40" s="36">
        <v>20</v>
      </c>
      <c r="Y40" s="36">
        <v>60</v>
      </c>
      <c r="Z40" s="37">
        <f t="shared" si="7"/>
        <v>100</v>
      </c>
      <c r="AA40" s="64">
        <v>30</v>
      </c>
      <c r="AB40" s="64">
        <v>70</v>
      </c>
      <c r="AC40" s="65">
        <v>1</v>
      </c>
      <c r="AD40" s="37">
        <f t="shared" si="8"/>
        <v>100</v>
      </c>
      <c r="AE40" s="36"/>
      <c r="AF40" s="36"/>
      <c r="AG40" s="36"/>
      <c r="AH40" s="37"/>
      <c r="AI40" s="55">
        <v>100</v>
      </c>
      <c r="AJ40" s="55">
        <v>100</v>
      </c>
      <c r="AK40" s="55">
        <v>100</v>
      </c>
      <c r="AL40" s="55">
        <v>100</v>
      </c>
      <c r="AM40" s="55">
        <v>100</v>
      </c>
      <c r="AN40" s="55">
        <v>100</v>
      </c>
      <c r="AO40" s="55">
        <v>100</v>
      </c>
      <c r="AP40" s="55">
        <v>100</v>
      </c>
      <c r="AQ40" s="55">
        <v>100</v>
      </c>
      <c r="AR40" s="38"/>
      <c r="AS40" s="38"/>
      <c r="AT40" s="37">
        <f t="shared" si="9"/>
        <v>100</v>
      </c>
      <c r="AU40" s="55">
        <v>100</v>
      </c>
      <c r="AV40" s="55">
        <v>100</v>
      </c>
      <c r="AW40" s="55">
        <v>100</v>
      </c>
      <c r="AX40" s="55">
        <v>0</v>
      </c>
      <c r="AY40" s="55">
        <v>100</v>
      </c>
      <c r="AZ40" s="55">
        <v>100</v>
      </c>
      <c r="BA40" s="55">
        <v>100</v>
      </c>
      <c r="BB40" s="55">
        <v>100</v>
      </c>
      <c r="BC40" s="55">
        <v>100</v>
      </c>
      <c r="BD40" s="38">
        <v>100</v>
      </c>
      <c r="BE40" s="38"/>
      <c r="BF40" s="38"/>
      <c r="BG40" s="37">
        <f t="shared" si="10"/>
        <v>88.888888888888886</v>
      </c>
      <c r="BH40" s="67">
        <v>100</v>
      </c>
      <c r="BI40" s="67">
        <v>100</v>
      </c>
      <c r="BJ40" s="69">
        <v>100</v>
      </c>
      <c r="BK40" s="41">
        <v>100</v>
      </c>
      <c r="BL40" s="68">
        <v>100</v>
      </c>
      <c r="BM40" s="55">
        <v>100</v>
      </c>
      <c r="BN40" s="55">
        <v>100</v>
      </c>
      <c r="BO40" s="55">
        <v>80</v>
      </c>
      <c r="BP40" s="55">
        <v>100</v>
      </c>
      <c r="BQ40" s="55">
        <v>100</v>
      </c>
      <c r="BR40" s="37">
        <f t="shared" si="11"/>
        <v>98</v>
      </c>
      <c r="BS40" s="42">
        <v>100</v>
      </c>
      <c r="BT40" s="42">
        <v>100</v>
      </c>
      <c r="BU40" s="42">
        <v>100</v>
      </c>
      <c r="BV40" s="38">
        <v>100</v>
      </c>
      <c r="BW40" s="38">
        <v>100</v>
      </c>
      <c r="BX40" s="38">
        <v>100</v>
      </c>
      <c r="BY40" s="38">
        <v>100</v>
      </c>
      <c r="BZ40" s="38">
        <v>100</v>
      </c>
      <c r="CA40" s="38"/>
      <c r="CB40" s="38"/>
      <c r="CC40" s="37">
        <f t="shared" si="12"/>
        <v>100</v>
      </c>
    </row>
    <row r="41" spans="1:81" ht="15.75" customHeight="1" x14ac:dyDescent="0.2">
      <c r="A41" s="4" t="s">
        <v>9</v>
      </c>
      <c r="B41" s="29" t="s">
        <v>9</v>
      </c>
      <c r="C41" s="30"/>
      <c r="D41" s="43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4">
        <v>1</v>
      </c>
      <c r="L41" s="44" t="s">
        <v>9</v>
      </c>
      <c r="M41" s="44"/>
      <c r="N41" s="33">
        <f t="shared" si="0"/>
        <v>100</v>
      </c>
      <c r="O41" s="33">
        <f t="shared" si="1"/>
        <v>100</v>
      </c>
      <c r="P41" s="33">
        <f t="shared" si="13"/>
        <v>100</v>
      </c>
      <c r="Q41" s="33">
        <f t="shared" si="2"/>
        <v>95.888888888888886</v>
      </c>
      <c r="R41" s="33">
        <f t="shared" si="3"/>
        <v>88.888888888888886</v>
      </c>
      <c r="S41" s="33">
        <f t="shared" si="4"/>
        <v>93</v>
      </c>
      <c r="T41" s="33">
        <f t="shared" si="5"/>
        <v>100</v>
      </c>
      <c r="U41" s="34"/>
      <c r="V41" s="63">
        <f t="shared" si="6"/>
        <v>97.222222222222229</v>
      </c>
      <c r="W41" s="33">
        <v>20</v>
      </c>
      <c r="X41" s="36">
        <v>20</v>
      </c>
      <c r="Y41" s="36">
        <v>60</v>
      </c>
      <c r="Z41" s="37">
        <f t="shared" si="7"/>
        <v>100</v>
      </c>
      <c r="AA41" s="64">
        <v>30</v>
      </c>
      <c r="AB41" s="64">
        <v>70</v>
      </c>
      <c r="AC41" s="65">
        <v>1</v>
      </c>
      <c r="AD41" s="37">
        <f t="shared" si="8"/>
        <v>100</v>
      </c>
      <c r="AE41" s="36"/>
      <c r="AF41" s="36"/>
      <c r="AG41" s="36"/>
      <c r="AH41" s="37"/>
      <c r="AI41" s="55">
        <v>100</v>
      </c>
      <c r="AJ41" s="55">
        <v>100</v>
      </c>
      <c r="AK41" s="55">
        <v>100</v>
      </c>
      <c r="AL41" s="55">
        <v>100</v>
      </c>
      <c r="AM41" s="55">
        <v>80</v>
      </c>
      <c r="AN41" s="55">
        <v>83</v>
      </c>
      <c r="AO41" s="55">
        <v>100</v>
      </c>
      <c r="AP41" s="55">
        <v>100</v>
      </c>
      <c r="AQ41" s="55">
        <v>100</v>
      </c>
      <c r="AR41" s="38"/>
      <c r="AS41" s="38"/>
      <c r="AT41" s="37">
        <f t="shared" si="9"/>
        <v>95.888888888888886</v>
      </c>
      <c r="AU41" s="55">
        <v>100</v>
      </c>
      <c r="AV41" s="55">
        <v>100</v>
      </c>
      <c r="AW41" s="55">
        <v>100</v>
      </c>
      <c r="AX41" s="55">
        <v>0</v>
      </c>
      <c r="AY41" s="55">
        <v>100</v>
      </c>
      <c r="AZ41" s="55">
        <v>100</v>
      </c>
      <c r="BA41" s="55">
        <v>100</v>
      </c>
      <c r="BB41" s="55">
        <v>100</v>
      </c>
      <c r="BC41" s="55">
        <v>100</v>
      </c>
      <c r="BD41" s="38">
        <v>100</v>
      </c>
      <c r="BE41" s="38"/>
      <c r="BF41" s="38"/>
      <c r="BG41" s="37">
        <f t="shared" si="10"/>
        <v>88.888888888888886</v>
      </c>
      <c r="BH41" s="72">
        <v>100</v>
      </c>
      <c r="BI41" s="67">
        <v>100</v>
      </c>
      <c r="BJ41" s="55">
        <v>100</v>
      </c>
      <c r="BK41" s="41">
        <v>90</v>
      </c>
      <c r="BL41" s="68">
        <v>100</v>
      </c>
      <c r="BM41" s="55">
        <v>90</v>
      </c>
      <c r="BN41" s="55">
        <v>100</v>
      </c>
      <c r="BO41" s="55">
        <v>50</v>
      </c>
      <c r="BP41" s="55">
        <v>100</v>
      </c>
      <c r="BQ41" s="55">
        <v>100</v>
      </c>
      <c r="BR41" s="37">
        <f t="shared" si="11"/>
        <v>93</v>
      </c>
      <c r="BS41" s="42">
        <v>100</v>
      </c>
      <c r="BT41" s="42">
        <v>100</v>
      </c>
      <c r="BU41" s="42">
        <v>100</v>
      </c>
      <c r="BV41" s="38">
        <v>100</v>
      </c>
      <c r="BW41" s="38">
        <v>100</v>
      </c>
      <c r="BX41" s="38">
        <v>100</v>
      </c>
      <c r="BY41" s="38">
        <v>100</v>
      </c>
      <c r="BZ41" s="38">
        <v>100</v>
      </c>
      <c r="CA41" s="38"/>
      <c r="CB41" s="38"/>
      <c r="CC41" s="37">
        <f t="shared" si="12"/>
        <v>100</v>
      </c>
    </row>
    <row r="42" spans="1:81" ht="15.75" customHeight="1" x14ac:dyDescent="0.2">
      <c r="A42" s="4" t="s">
        <v>9</v>
      </c>
      <c r="B42" s="29" t="s">
        <v>9</v>
      </c>
      <c r="C42" s="30"/>
      <c r="D42" s="43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4">
        <v>1</v>
      </c>
      <c r="L42" s="44" t="s">
        <v>9</v>
      </c>
      <c r="M42" s="44">
        <v>120</v>
      </c>
      <c r="N42" s="33">
        <f t="shared" si="0"/>
        <v>98</v>
      </c>
      <c r="O42" s="33">
        <f t="shared" si="1"/>
        <v>100</v>
      </c>
      <c r="P42" s="33">
        <f t="shared" si="13"/>
        <v>99</v>
      </c>
      <c r="Q42" s="33">
        <f t="shared" si="2"/>
        <v>29.666666666666668</v>
      </c>
      <c r="R42" s="33">
        <f t="shared" si="3"/>
        <v>88.888888888888886</v>
      </c>
      <c r="S42" s="33">
        <f t="shared" si="4"/>
        <v>62.5</v>
      </c>
      <c r="T42" s="33">
        <f t="shared" si="5"/>
        <v>87.5</v>
      </c>
      <c r="U42" s="34"/>
      <c r="V42" s="63">
        <f t="shared" si="6"/>
        <v>76.75277777777778</v>
      </c>
      <c r="W42" s="33">
        <v>18</v>
      </c>
      <c r="X42" s="36">
        <v>20</v>
      </c>
      <c r="Y42" s="36">
        <v>60</v>
      </c>
      <c r="Z42" s="37">
        <f t="shared" si="7"/>
        <v>98</v>
      </c>
      <c r="AA42" s="64">
        <v>30</v>
      </c>
      <c r="AB42" s="64">
        <v>70</v>
      </c>
      <c r="AC42" s="65">
        <v>1</v>
      </c>
      <c r="AD42" s="37">
        <f t="shared" si="8"/>
        <v>100</v>
      </c>
      <c r="AE42" s="36"/>
      <c r="AF42" s="36"/>
      <c r="AG42" s="36"/>
      <c r="AH42" s="37"/>
      <c r="AI42" s="56">
        <v>0</v>
      </c>
      <c r="AJ42" s="55">
        <v>0</v>
      </c>
      <c r="AK42" s="55">
        <v>100</v>
      </c>
      <c r="AL42" s="55">
        <v>67</v>
      </c>
      <c r="AM42" s="56">
        <v>0</v>
      </c>
      <c r="AN42" s="56">
        <v>0</v>
      </c>
      <c r="AO42" s="55">
        <v>100</v>
      </c>
      <c r="AP42" s="56">
        <v>0</v>
      </c>
      <c r="AQ42" s="56">
        <v>0</v>
      </c>
      <c r="AR42" s="38"/>
      <c r="AS42" s="38"/>
      <c r="AT42" s="37">
        <f t="shared" si="9"/>
        <v>29.666666666666668</v>
      </c>
      <c r="AU42" s="56">
        <v>100</v>
      </c>
      <c r="AV42" s="55">
        <v>100</v>
      </c>
      <c r="AW42" s="55">
        <v>100</v>
      </c>
      <c r="AX42" s="55">
        <v>100</v>
      </c>
      <c r="AY42" s="56">
        <v>100</v>
      </c>
      <c r="AZ42" s="56">
        <v>100</v>
      </c>
      <c r="BA42" s="55">
        <v>0</v>
      </c>
      <c r="BB42" s="56">
        <v>100</v>
      </c>
      <c r="BC42" s="56">
        <v>100</v>
      </c>
      <c r="BD42" s="38">
        <v>100</v>
      </c>
      <c r="BE42" s="38"/>
      <c r="BF42" s="38"/>
      <c r="BG42" s="37">
        <f t="shared" si="10"/>
        <v>88.888888888888886</v>
      </c>
      <c r="BH42" s="72">
        <v>0</v>
      </c>
      <c r="BI42" s="72">
        <v>85</v>
      </c>
      <c r="BJ42" s="69">
        <v>90</v>
      </c>
      <c r="BK42" s="41">
        <v>95</v>
      </c>
      <c r="BL42" s="68">
        <v>75</v>
      </c>
      <c r="BM42" s="55">
        <v>60</v>
      </c>
      <c r="BN42" s="55">
        <v>80</v>
      </c>
      <c r="BO42" s="55">
        <v>40</v>
      </c>
      <c r="BP42" s="55">
        <v>30</v>
      </c>
      <c r="BQ42" s="55">
        <v>70</v>
      </c>
      <c r="BR42" s="37">
        <f t="shared" si="11"/>
        <v>62.5</v>
      </c>
      <c r="BS42" s="42">
        <v>100</v>
      </c>
      <c r="BT42" s="42">
        <v>100</v>
      </c>
      <c r="BU42" s="42">
        <v>100</v>
      </c>
      <c r="BV42" s="38">
        <v>100</v>
      </c>
      <c r="BW42" s="38">
        <v>100</v>
      </c>
      <c r="BX42" s="38">
        <v>100</v>
      </c>
      <c r="BY42" s="38">
        <v>0</v>
      </c>
      <c r="BZ42" s="38">
        <v>100</v>
      </c>
      <c r="CA42" s="38"/>
      <c r="CB42" s="38"/>
      <c r="CC42" s="37">
        <f t="shared" si="12"/>
        <v>87.5</v>
      </c>
    </row>
    <row r="43" spans="1:81" ht="15.75" customHeight="1" x14ac:dyDescent="0.2">
      <c r="A43" s="4" t="s">
        <v>9</v>
      </c>
      <c r="B43" s="29" t="s">
        <v>9</v>
      </c>
      <c r="C43" s="30"/>
      <c r="D43" s="43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4">
        <v>2</v>
      </c>
      <c r="L43" s="44" t="s">
        <v>9</v>
      </c>
      <c r="M43" s="44"/>
      <c r="N43" s="33">
        <f t="shared" si="0"/>
        <v>75</v>
      </c>
      <c r="O43" s="33">
        <f t="shared" si="1"/>
        <v>67</v>
      </c>
      <c r="P43" s="33">
        <f t="shared" si="13"/>
        <v>71</v>
      </c>
      <c r="Q43" s="33">
        <f t="shared" si="2"/>
        <v>66.666666666666671</v>
      </c>
      <c r="R43" s="33">
        <f t="shared" si="3"/>
        <v>44.444444444444443</v>
      </c>
      <c r="S43" s="33">
        <f t="shared" si="4"/>
        <v>92.5</v>
      </c>
      <c r="T43" s="33">
        <f t="shared" si="5"/>
        <v>87.5</v>
      </c>
      <c r="U43" s="34"/>
      <c r="V43" s="63">
        <f t="shared" si="6"/>
        <v>73.930555555555557</v>
      </c>
      <c r="W43" s="33">
        <v>18</v>
      </c>
      <c r="X43" s="36">
        <v>15</v>
      </c>
      <c r="Y43" s="36">
        <v>42</v>
      </c>
      <c r="Z43" s="37">
        <f t="shared" si="7"/>
        <v>75</v>
      </c>
      <c r="AA43" s="64">
        <v>22</v>
      </c>
      <c r="AB43" s="64">
        <v>45</v>
      </c>
      <c r="AC43" s="65">
        <v>1</v>
      </c>
      <c r="AD43" s="37">
        <f t="shared" si="8"/>
        <v>67</v>
      </c>
      <c r="AE43" s="36"/>
      <c r="AF43" s="36"/>
      <c r="AG43" s="36"/>
      <c r="AH43" s="37"/>
      <c r="AI43" s="55">
        <v>100</v>
      </c>
      <c r="AJ43" s="55">
        <v>0</v>
      </c>
      <c r="AK43" s="56">
        <v>0</v>
      </c>
      <c r="AL43" s="55">
        <v>100</v>
      </c>
      <c r="AM43" s="55">
        <v>100</v>
      </c>
      <c r="AN43" s="55">
        <v>100</v>
      </c>
      <c r="AO43" s="55">
        <v>100</v>
      </c>
      <c r="AP43" s="55">
        <v>100</v>
      </c>
      <c r="AQ43" s="56">
        <v>0</v>
      </c>
      <c r="AR43" s="38"/>
      <c r="AS43" s="38"/>
      <c r="AT43" s="37">
        <f t="shared" si="9"/>
        <v>66.666666666666671</v>
      </c>
      <c r="AU43" s="55">
        <v>100</v>
      </c>
      <c r="AV43" s="55">
        <v>0</v>
      </c>
      <c r="AW43" s="56">
        <v>0</v>
      </c>
      <c r="AX43" s="55">
        <v>0</v>
      </c>
      <c r="AY43" s="55">
        <v>0</v>
      </c>
      <c r="AZ43" s="55">
        <v>0</v>
      </c>
      <c r="BA43" s="55">
        <v>100</v>
      </c>
      <c r="BB43" s="55">
        <v>100</v>
      </c>
      <c r="BC43" s="56">
        <v>100</v>
      </c>
      <c r="BD43" s="38">
        <v>0</v>
      </c>
      <c r="BE43" s="38"/>
      <c r="BF43" s="38"/>
      <c r="BG43" s="37">
        <f t="shared" si="10"/>
        <v>44.444444444444443</v>
      </c>
      <c r="BH43" s="67">
        <v>65</v>
      </c>
      <c r="BI43" s="67">
        <v>100</v>
      </c>
      <c r="BJ43" s="55">
        <v>100</v>
      </c>
      <c r="BK43" s="41">
        <v>100</v>
      </c>
      <c r="BL43" s="68">
        <v>100</v>
      </c>
      <c r="BM43" s="55">
        <v>100</v>
      </c>
      <c r="BN43" s="55">
        <v>90</v>
      </c>
      <c r="BO43" s="55">
        <v>70</v>
      </c>
      <c r="BP43" s="55">
        <v>100</v>
      </c>
      <c r="BQ43" s="55">
        <v>100</v>
      </c>
      <c r="BR43" s="37">
        <f t="shared" si="11"/>
        <v>92.5</v>
      </c>
      <c r="BS43" s="42">
        <v>100</v>
      </c>
      <c r="BT43" s="42">
        <v>100</v>
      </c>
      <c r="BU43" s="42">
        <v>100</v>
      </c>
      <c r="BV43" s="38">
        <v>100</v>
      </c>
      <c r="BW43" s="38">
        <v>100</v>
      </c>
      <c r="BX43" s="38">
        <v>0</v>
      </c>
      <c r="BY43" s="38">
        <v>100</v>
      </c>
      <c r="BZ43" s="38">
        <v>100</v>
      </c>
      <c r="CA43" s="38"/>
      <c r="CB43" s="38"/>
      <c r="CC43" s="37">
        <f t="shared" si="12"/>
        <v>87.5</v>
      </c>
    </row>
    <row r="44" spans="1:81" ht="15.75" customHeight="1" x14ac:dyDescent="0.2">
      <c r="A44" s="4" t="s">
        <v>9</v>
      </c>
      <c r="B44" s="29" t="s">
        <v>9</v>
      </c>
      <c r="C44" s="30"/>
      <c r="D44" s="43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4">
        <v>1</v>
      </c>
      <c r="L44" s="44" t="s">
        <v>9</v>
      </c>
      <c r="M44" s="44">
        <v>142</v>
      </c>
      <c r="N44" s="33">
        <f t="shared" si="0"/>
        <v>100</v>
      </c>
      <c r="O44" s="33">
        <f t="shared" si="1"/>
        <v>100</v>
      </c>
      <c r="P44" s="33">
        <f t="shared" si="13"/>
        <v>100</v>
      </c>
      <c r="Q44" s="33">
        <f t="shared" si="2"/>
        <v>100</v>
      </c>
      <c r="R44" s="33">
        <f t="shared" si="3"/>
        <v>100</v>
      </c>
      <c r="S44" s="33">
        <f t="shared" si="4"/>
        <v>98</v>
      </c>
      <c r="T44" s="33">
        <f t="shared" si="5"/>
        <v>87.5</v>
      </c>
      <c r="U44" s="34"/>
      <c r="V44" s="63">
        <f t="shared" si="6"/>
        <v>98.974999999999994</v>
      </c>
      <c r="W44" s="33">
        <v>20</v>
      </c>
      <c r="X44" s="36">
        <v>20</v>
      </c>
      <c r="Y44" s="36">
        <v>60</v>
      </c>
      <c r="Z44" s="37">
        <f t="shared" si="7"/>
        <v>100</v>
      </c>
      <c r="AA44" s="64">
        <v>30</v>
      </c>
      <c r="AB44" s="64">
        <v>70</v>
      </c>
      <c r="AC44" s="65">
        <v>1</v>
      </c>
      <c r="AD44" s="37">
        <f t="shared" si="8"/>
        <v>100</v>
      </c>
      <c r="AE44" s="36"/>
      <c r="AF44" s="36"/>
      <c r="AG44" s="36"/>
      <c r="AH44" s="37"/>
      <c r="AI44" s="55">
        <v>100</v>
      </c>
      <c r="AJ44" s="55">
        <v>100</v>
      </c>
      <c r="AK44" s="55">
        <v>100</v>
      </c>
      <c r="AL44" s="55">
        <v>100</v>
      </c>
      <c r="AM44" s="55">
        <v>100</v>
      </c>
      <c r="AN44" s="55">
        <v>100</v>
      </c>
      <c r="AO44" s="55">
        <v>100</v>
      </c>
      <c r="AP44" s="55">
        <v>100</v>
      </c>
      <c r="AQ44" s="55">
        <v>100</v>
      </c>
      <c r="AR44" s="38"/>
      <c r="AS44" s="38"/>
      <c r="AT44" s="37">
        <f t="shared" si="9"/>
        <v>100</v>
      </c>
      <c r="AU44" s="55">
        <v>100</v>
      </c>
      <c r="AV44" s="55">
        <v>100</v>
      </c>
      <c r="AW44" s="55">
        <v>100</v>
      </c>
      <c r="AX44" s="55">
        <v>100</v>
      </c>
      <c r="AY44" s="55">
        <v>100</v>
      </c>
      <c r="AZ44" s="55">
        <v>100</v>
      </c>
      <c r="BA44" s="55">
        <v>100</v>
      </c>
      <c r="BB44" s="55">
        <v>100</v>
      </c>
      <c r="BC44" s="55">
        <v>100</v>
      </c>
      <c r="BD44" s="38">
        <v>100</v>
      </c>
      <c r="BE44" s="38"/>
      <c r="BF44" s="38"/>
      <c r="BG44" s="37">
        <f t="shared" si="10"/>
        <v>100</v>
      </c>
      <c r="BH44" s="67">
        <v>100</v>
      </c>
      <c r="BI44" s="67">
        <v>100</v>
      </c>
      <c r="BJ44" s="69">
        <v>100</v>
      </c>
      <c r="BK44" s="41">
        <v>100</v>
      </c>
      <c r="BL44" s="68">
        <v>100</v>
      </c>
      <c r="BM44" s="55">
        <v>100</v>
      </c>
      <c r="BN44" s="55">
        <v>100</v>
      </c>
      <c r="BO44" s="55">
        <v>80</v>
      </c>
      <c r="BP44" s="55">
        <v>100</v>
      </c>
      <c r="BQ44" s="55">
        <v>100</v>
      </c>
      <c r="BR44" s="37">
        <f t="shared" si="11"/>
        <v>98</v>
      </c>
      <c r="BS44" s="42">
        <v>100</v>
      </c>
      <c r="BT44" s="42">
        <v>100</v>
      </c>
      <c r="BU44" s="42">
        <v>100</v>
      </c>
      <c r="BV44" s="38">
        <v>100</v>
      </c>
      <c r="BW44" s="38">
        <v>100</v>
      </c>
      <c r="BX44" s="38">
        <v>100</v>
      </c>
      <c r="BY44" s="38">
        <v>0</v>
      </c>
      <c r="BZ44" s="38">
        <v>100</v>
      </c>
      <c r="CA44" s="38"/>
      <c r="CB44" s="38"/>
      <c r="CC44" s="37">
        <f t="shared" si="12"/>
        <v>87.5</v>
      </c>
    </row>
    <row r="45" spans="1:81" ht="15.75" customHeight="1" x14ac:dyDescent="0.2">
      <c r="A45" s="4" t="s">
        <v>9</v>
      </c>
      <c r="B45" s="29" t="s">
        <v>9</v>
      </c>
      <c r="C45" s="30"/>
      <c r="D45" s="43" t="s">
        <v>9</v>
      </c>
      <c r="E45" s="44" t="s">
        <v>9</v>
      </c>
      <c r="F45" s="44" t="s">
        <v>9</v>
      </c>
      <c r="G45" s="44" t="s">
        <v>9</v>
      </c>
      <c r="H45" s="44" t="s">
        <v>9</v>
      </c>
      <c r="I45" s="44" t="s">
        <v>9</v>
      </c>
      <c r="J45" s="44" t="s">
        <v>9</v>
      </c>
      <c r="K45" s="44">
        <v>1</v>
      </c>
      <c r="L45" s="44" t="s">
        <v>9</v>
      </c>
      <c r="M45" s="44">
        <v>287</v>
      </c>
      <c r="N45" s="33">
        <f t="shared" si="0"/>
        <v>94</v>
      </c>
      <c r="O45" s="33">
        <f t="shared" si="1"/>
        <v>95</v>
      </c>
      <c r="P45" s="33">
        <f t="shared" si="13"/>
        <v>94.5</v>
      </c>
      <c r="Q45" s="33">
        <f t="shared" si="2"/>
        <v>100</v>
      </c>
      <c r="R45" s="33">
        <f t="shared" si="3"/>
        <v>100</v>
      </c>
      <c r="S45" s="33">
        <f t="shared" si="4"/>
        <v>97</v>
      </c>
      <c r="T45" s="33">
        <f t="shared" si="5"/>
        <v>100</v>
      </c>
      <c r="U45" s="34"/>
      <c r="V45" s="63">
        <f t="shared" si="6"/>
        <v>96.65</v>
      </c>
      <c r="W45" s="33">
        <v>20</v>
      </c>
      <c r="X45" s="36">
        <v>20</v>
      </c>
      <c r="Y45" s="36">
        <v>54</v>
      </c>
      <c r="Z45" s="37">
        <f t="shared" si="7"/>
        <v>94</v>
      </c>
      <c r="AA45" s="64">
        <v>30</v>
      </c>
      <c r="AB45" s="64">
        <v>65</v>
      </c>
      <c r="AC45" s="65">
        <v>1</v>
      </c>
      <c r="AD45" s="37">
        <f t="shared" si="8"/>
        <v>95</v>
      </c>
      <c r="AE45" s="36"/>
      <c r="AF45" s="36"/>
      <c r="AG45" s="36"/>
      <c r="AH45" s="37"/>
      <c r="AI45" s="55">
        <v>100</v>
      </c>
      <c r="AJ45" s="55">
        <v>100</v>
      </c>
      <c r="AK45" s="55">
        <v>100</v>
      </c>
      <c r="AL45" s="55">
        <v>100</v>
      </c>
      <c r="AM45" s="55">
        <v>100</v>
      </c>
      <c r="AN45" s="55">
        <v>100</v>
      </c>
      <c r="AO45" s="55">
        <v>100</v>
      </c>
      <c r="AP45" s="55">
        <v>100</v>
      </c>
      <c r="AQ45" s="55">
        <v>100</v>
      </c>
      <c r="AR45" s="38"/>
      <c r="AS45" s="38"/>
      <c r="AT45" s="37">
        <f t="shared" si="9"/>
        <v>100</v>
      </c>
      <c r="AU45" s="55">
        <v>100</v>
      </c>
      <c r="AV45" s="55">
        <v>100</v>
      </c>
      <c r="AW45" s="55">
        <v>100</v>
      </c>
      <c r="AX45" s="55">
        <v>100</v>
      </c>
      <c r="AY45" s="55">
        <v>100</v>
      </c>
      <c r="AZ45" s="55">
        <v>100</v>
      </c>
      <c r="BA45" s="55">
        <v>100</v>
      </c>
      <c r="BB45" s="55">
        <v>100</v>
      </c>
      <c r="BC45" s="55">
        <v>100</v>
      </c>
      <c r="BD45" s="38">
        <v>100</v>
      </c>
      <c r="BE45" s="38"/>
      <c r="BF45" s="38"/>
      <c r="BG45" s="37">
        <f t="shared" si="10"/>
        <v>100</v>
      </c>
      <c r="BH45" s="67">
        <v>100</v>
      </c>
      <c r="BI45" s="67">
        <v>100</v>
      </c>
      <c r="BJ45" s="69">
        <v>70</v>
      </c>
      <c r="BK45" s="41">
        <v>100</v>
      </c>
      <c r="BL45" s="68">
        <v>100</v>
      </c>
      <c r="BM45" s="55">
        <v>100</v>
      </c>
      <c r="BN45" s="55">
        <v>100</v>
      </c>
      <c r="BO45" s="55">
        <v>100</v>
      </c>
      <c r="BP45" s="55">
        <v>100</v>
      </c>
      <c r="BQ45" s="55">
        <v>100</v>
      </c>
      <c r="BR45" s="37">
        <f t="shared" si="11"/>
        <v>97</v>
      </c>
      <c r="BS45" s="42">
        <v>100</v>
      </c>
      <c r="BT45" s="42">
        <v>100</v>
      </c>
      <c r="BU45" s="42">
        <v>100</v>
      </c>
      <c r="BV45" s="38">
        <v>100</v>
      </c>
      <c r="BW45" s="38">
        <v>100</v>
      </c>
      <c r="BX45" s="38">
        <v>100</v>
      </c>
      <c r="BY45" s="38">
        <v>100</v>
      </c>
      <c r="BZ45" s="38">
        <v>100</v>
      </c>
      <c r="CA45" s="38"/>
      <c r="CB45" s="38"/>
      <c r="CC45" s="37">
        <f t="shared" si="12"/>
        <v>100</v>
      </c>
    </row>
    <row r="46" spans="1:81" ht="15.75" customHeight="1" x14ac:dyDescent="0.2">
      <c r="A46" s="4" t="s">
        <v>9</v>
      </c>
      <c r="B46" s="29" t="s">
        <v>9</v>
      </c>
      <c r="C46" s="74"/>
      <c r="D46" s="43" t="s">
        <v>9</v>
      </c>
      <c r="E46" s="44" t="s">
        <v>9</v>
      </c>
      <c r="F46" s="44" t="s">
        <v>9</v>
      </c>
      <c r="G46" s="44" t="s">
        <v>9</v>
      </c>
      <c r="H46" s="44" t="s">
        <v>9</v>
      </c>
      <c r="I46" s="44" t="s">
        <v>9</v>
      </c>
      <c r="J46" s="44" t="s">
        <v>9</v>
      </c>
      <c r="K46" s="44">
        <v>1</v>
      </c>
      <c r="L46" s="44" t="s">
        <v>9</v>
      </c>
      <c r="M46" s="44">
        <v>208</v>
      </c>
      <c r="N46" s="33">
        <f t="shared" si="0"/>
        <v>100</v>
      </c>
      <c r="O46" s="33">
        <f t="shared" si="1"/>
        <v>100</v>
      </c>
      <c r="P46" s="33">
        <f t="shared" si="13"/>
        <v>100</v>
      </c>
      <c r="Q46" s="33">
        <f t="shared" si="2"/>
        <v>100</v>
      </c>
      <c r="R46" s="33">
        <f t="shared" si="3"/>
        <v>100</v>
      </c>
      <c r="S46" s="33">
        <f t="shared" si="4"/>
        <v>98</v>
      </c>
      <c r="T46" s="33">
        <f t="shared" si="5"/>
        <v>100</v>
      </c>
      <c r="U46" s="34"/>
      <c r="V46" s="63">
        <f t="shared" si="6"/>
        <v>99.6</v>
      </c>
      <c r="W46" s="33">
        <v>20</v>
      </c>
      <c r="X46" s="36">
        <v>20</v>
      </c>
      <c r="Y46" s="36">
        <v>60</v>
      </c>
      <c r="Z46" s="37">
        <f t="shared" si="7"/>
        <v>100</v>
      </c>
      <c r="AA46" s="64">
        <v>30</v>
      </c>
      <c r="AB46" s="64">
        <v>70</v>
      </c>
      <c r="AC46" s="65">
        <v>1</v>
      </c>
      <c r="AD46" s="37">
        <f t="shared" si="8"/>
        <v>100</v>
      </c>
      <c r="AE46" s="36"/>
      <c r="AF46" s="36"/>
      <c r="AG46" s="36"/>
      <c r="AH46" s="37"/>
      <c r="AI46" s="55">
        <v>100</v>
      </c>
      <c r="AJ46" s="55">
        <v>100</v>
      </c>
      <c r="AK46" s="55">
        <v>100</v>
      </c>
      <c r="AL46" s="55">
        <v>100</v>
      </c>
      <c r="AM46" s="55">
        <v>100</v>
      </c>
      <c r="AN46" s="55">
        <v>100</v>
      </c>
      <c r="AO46" s="55">
        <v>100</v>
      </c>
      <c r="AP46" s="55">
        <v>100</v>
      </c>
      <c r="AQ46" s="55">
        <v>100</v>
      </c>
      <c r="AR46" s="38"/>
      <c r="AS46" s="38"/>
      <c r="AT46" s="37">
        <f t="shared" si="9"/>
        <v>100</v>
      </c>
      <c r="AU46" s="55">
        <v>100</v>
      </c>
      <c r="AV46" s="55">
        <v>100</v>
      </c>
      <c r="AW46" s="55">
        <v>100</v>
      </c>
      <c r="AX46" s="55">
        <v>100</v>
      </c>
      <c r="AY46" s="55">
        <v>100</v>
      </c>
      <c r="AZ46" s="55">
        <v>100</v>
      </c>
      <c r="BA46" s="55">
        <v>100</v>
      </c>
      <c r="BB46" s="55">
        <v>100</v>
      </c>
      <c r="BC46" s="55">
        <v>100</v>
      </c>
      <c r="BD46" s="38">
        <v>100</v>
      </c>
      <c r="BE46" s="38"/>
      <c r="BF46" s="38"/>
      <c r="BG46" s="37">
        <f t="shared" si="10"/>
        <v>100</v>
      </c>
      <c r="BH46" s="67">
        <v>100</v>
      </c>
      <c r="BI46" s="67">
        <v>100</v>
      </c>
      <c r="BJ46" s="69">
        <v>100</v>
      </c>
      <c r="BK46" s="41">
        <v>100</v>
      </c>
      <c r="BL46" s="68">
        <v>100</v>
      </c>
      <c r="BM46" s="55">
        <v>100</v>
      </c>
      <c r="BN46" s="55">
        <v>100</v>
      </c>
      <c r="BO46" s="55">
        <v>80</v>
      </c>
      <c r="BP46" s="55">
        <v>100</v>
      </c>
      <c r="BQ46" s="55">
        <v>100</v>
      </c>
      <c r="BR46" s="37">
        <f t="shared" si="11"/>
        <v>98</v>
      </c>
      <c r="BS46" s="42">
        <v>100</v>
      </c>
      <c r="BT46" s="42">
        <v>100</v>
      </c>
      <c r="BU46" s="42">
        <v>100</v>
      </c>
      <c r="BV46" s="38">
        <v>100</v>
      </c>
      <c r="BW46" s="38">
        <v>100</v>
      </c>
      <c r="BX46" s="38">
        <v>100</v>
      </c>
      <c r="BY46" s="38">
        <v>100</v>
      </c>
      <c r="BZ46" s="38">
        <v>100</v>
      </c>
      <c r="CA46" s="38"/>
      <c r="CB46" s="38"/>
      <c r="CC46" s="37">
        <f t="shared" si="12"/>
        <v>100</v>
      </c>
    </row>
    <row r="47" spans="1:81" ht="15.75" customHeight="1" x14ac:dyDescent="0.2">
      <c r="A47" s="4" t="s">
        <v>9</v>
      </c>
      <c r="B47" s="29" t="s">
        <v>9</v>
      </c>
      <c r="C47" s="74"/>
      <c r="D47" s="43" t="s">
        <v>9</v>
      </c>
      <c r="E47" s="44" t="s">
        <v>9</v>
      </c>
      <c r="F47" s="44" t="s">
        <v>9</v>
      </c>
      <c r="G47" s="44" t="s">
        <v>9</v>
      </c>
      <c r="H47" s="44" t="s">
        <v>9</v>
      </c>
      <c r="I47" s="44" t="s">
        <v>9</v>
      </c>
      <c r="J47" s="44" t="s">
        <v>9</v>
      </c>
      <c r="K47" s="44">
        <v>1</v>
      </c>
      <c r="L47" s="44" t="s">
        <v>9</v>
      </c>
      <c r="M47" s="44">
        <v>147</v>
      </c>
      <c r="N47" s="33">
        <f t="shared" si="0"/>
        <v>100</v>
      </c>
      <c r="O47" s="33">
        <f t="shared" si="1"/>
        <v>0</v>
      </c>
      <c r="P47" s="33">
        <f>AVERAGE(N47:O47,U47)</f>
        <v>66.666666666666671</v>
      </c>
      <c r="Q47" s="33">
        <f t="shared" si="2"/>
        <v>83.333333333333329</v>
      </c>
      <c r="R47" s="33">
        <f t="shared" si="3"/>
        <v>100</v>
      </c>
      <c r="S47" s="33">
        <f t="shared" si="4"/>
        <v>98.5</v>
      </c>
      <c r="T47" s="33">
        <f t="shared" si="5"/>
        <v>100</v>
      </c>
      <c r="U47" s="62">
        <v>100</v>
      </c>
      <c r="V47" s="63">
        <f t="shared" si="6"/>
        <v>79.7</v>
      </c>
      <c r="W47" s="33">
        <v>20</v>
      </c>
      <c r="X47" s="36">
        <v>20</v>
      </c>
      <c r="Y47" s="36">
        <v>60</v>
      </c>
      <c r="Z47" s="37">
        <f t="shared" si="7"/>
        <v>100</v>
      </c>
      <c r="AA47" s="75">
        <v>0</v>
      </c>
      <c r="AB47" s="75">
        <v>0</v>
      </c>
      <c r="AC47" s="65">
        <v>0</v>
      </c>
      <c r="AD47" s="37">
        <f t="shared" si="8"/>
        <v>0</v>
      </c>
      <c r="AE47" s="36"/>
      <c r="AF47" s="36"/>
      <c r="AG47" s="36"/>
      <c r="AH47" s="37"/>
      <c r="AI47" s="55">
        <v>100</v>
      </c>
      <c r="AJ47" s="55">
        <v>100</v>
      </c>
      <c r="AK47" s="55">
        <v>100</v>
      </c>
      <c r="AL47" s="55">
        <v>100</v>
      </c>
      <c r="AM47" s="55">
        <v>100</v>
      </c>
      <c r="AN47" s="55">
        <v>50</v>
      </c>
      <c r="AO47" s="55">
        <v>100</v>
      </c>
      <c r="AP47" s="55">
        <v>100</v>
      </c>
      <c r="AQ47" s="55">
        <v>0</v>
      </c>
      <c r="AR47" s="38"/>
      <c r="AS47" s="38"/>
      <c r="AT47" s="37">
        <f t="shared" si="9"/>
        <v>83.333333333333329</v>
      </c>
      <c r="AU47" s="55">
        <v>100</v>
      </c>
      <c r="AV47" s="55">
        <v>100</v>
      </c>
      <c r="AW47" s="55">
        <v>100</v>
      </c>
      <c r="AX47" s="55">
        <v>100</v>
      </c>
      <c r="AY47" s="55">
        <v>100</v>
      </c>
      <c r="AZ47" s="55">
        <v>100</v>
      </c>
      <c r="BA47" s="55">
        <v>100</v>
      </c>
      <c r="BB47" s="55">
        <v>100</v>
      </c>
      <c r="BC47" s="55">
        <v>100</v>
      </c>
      <c r="BD47" s="38">
        <v>100</v>
      </c>
      <c r="BE47" s="38"/>
      <c r="BF47" s="38"/>
      <c r="BG47" s="37">
        <f t="shared" si="10"/>
        <v>100</v>
      </c>
      <c r="BH47" s="67">
        <v>100</v>
      </c>
      <c r="BI47" s="67">
        <v>100</v>
      </c>
      <c r="BJ47" s="55">
        <v>100</v>
      </c>
      <c r="BK47" s="41">
        <v>100</v>
      </c>
      <c r="BL47" s="68">
        <v>100</v>
      </c>
      <c r="BM47" s="55">
        <v>100</v>
      </c>
      <c r="BN47" s="55">
        <v>100</v>
      </c>
      <c r="BO47" s="55">
        <v>85</v>
      </c>
      <c r="BP47" s="55">
        <v>100</v>
      </c>
      <c r="BQ47" s="55">
        <v>100</v>
      </c>
      <c r="BR47" s="37">
        <f t="shared" si="11"/>
        <v>98.5</v>
      </c>
      <c r="BS47" s="42">
        <v>100</v>
      </c>
      <c r="BT47" s="42">
        <v>100</v>
      </c>
      <c r="BU47" s="42">
        <v>100</v>
      </c>
      <c r="BV47" s="38">
        <v>100</v>
      </c>
      <c r="BW47" s="38">
        <v>100</v>
      </c>
      <c r="BX47" s="38">
        <v>100</v>
      </c>
      <c r="BY47" s="38">
        <v>100</v>
      </c>
      <c r="BZ47" s="38">
        <v>100</v>
      </c>
      <c r="CA47" s="38"/>
      <c r="CB47" s="38"/>
      <c r="CC47" s="37">
        <f t="shared" si="12"/>
        <v>100</v>
      </c>
    </row>
    <row r="48" spans="1:81" ht="15.75" customHeight="1" x14ac:dyDescent="0.15">
      <c r="A48" s="4"/>
      <c r="B48" s="4"/>
      <c r="C48" s="4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>IF(COUNT(N5:N47)&gt;0,ROUND(SUM(N5:N47)/COUNTIF(N5:N47,"&lt;&gt;"),0),0)</f>
        <v>92</v>
      </c>
      <c r="O49" s="46">
        <f>IF(COUNT(O5:O47)&gt;0,ROUND(SUM(O5:O47)/COUNTIF(O5:O47,"&lt;&gt;"),0),0)</f>
        <v>81</v>
      </c>
      <c r="P49" s="46">
        <f>IF(COUNT(P5:P47)&gt;0,ROUND(SUM(P5:P47)/COUNTIF(P5:P47,"&lt;&gt;"),0),0)</f>
        <v>88</v>
      </c>
      <c r="Q49" s="46">
        <f>IF(COUNT(Q5:Q47)&gt;0,ROUND(SUM(Q5:Q47)/COUNTIF(Q5:Q47,"&lt;&gt;"),0),0)</f>
        <v>81</v>
      </c>
      <c r="R49" s="46"/>
      <c r="S49" s="46">
        <f>IF(COUNT(S5:S47)&gt;0,ROUND(SUM(S5:S47)/COUNTIF(S5:S47,"&lt;&gt;"),0),0)</f>
        <v>87</v>
      </c>
      <c r="T49" s="46"/>
      <c r="U49" s="46">
        <f t="shared" ref="U49:AL49" si="14">IF(COUNT(U5:U47)&gt;0,ROUND(SUM(U5:U47)/COUNTIF(U5:U47,"&lt;&gt;"),0),0)</f>
        <v>100</v>
      </c>
      <c r="V49" s="46">
        <f t="shared" si="14"/>
        <v>85</v>
      </c>
      <c r="W49" s="47">
        <f t="shared" si="14"/>
        <v>19</v>
      </c>
      <c r="X49" s="47">
        <f t="shared" si="14"/>
        <v>18</v>
      </c>
      <c r="Y49" s="47">
        <f t="shared" si="14"/>
        <v>55</v>
      </c>
      <c r="Z49" s="47">
        <f t="shared" si="14"/>
        <v>92</v>
      </c>
      <c r="AA49" s="47">
        <f t="shared" si="14"/>
        <v>25</v>
      </c>
      <c r="AB49" s="47">
        <f t="shared" si="14"/>
        <v>56</v>
      </c>
      <c r="AC49" s="47">
        <f t="shared" si="14"/>
        <v>1</v>
      </c>
      <c r="AD49" s="47">
        <f t="shared" si="14"/>
        <v>81</v>
      </c>
      <c r="AE49" s="47">
        <f t="shared" si="14"/>
        <v>0</v>
      </c>
      <c r="AF49" s="47">
        <f t="shared" si="14"/>
        <v>0</v>
      </c>
      <c r="AG49" s="47">
        <f t="shared" si="14"/>
        <v>0</v>
      </c>
      <c r="AH49" s="47">
        <f t="shared" si="14"/>
        <v>0</v>
      </c>
      <c r="AI49" s="47">
        <f t="shared" si="14"/>
        <v>88</v>
      </c>
      <c r="AJ49" s="47">
        <f t="shared" si="14"/>
        <v>64</v>
      </c>
      <c r="AK49" s="47">
        <f t="shared" si="14"/>
        <v>88</v>
      </c>
      <c r="AL49" s="47">
        <f t="shared" si="14"/>
        <v>83</v>
      </c>
      <c r="AM49" s="47"/>
      <c r="AN49" s="47"/>
      <c r="AO49" s="47"/>
      <c r="AP49" s="47"/>
      <c r="AQ49" s="47"/>
      <c r="AR49" s="47"/>
      <c r="AS49" s="47"/>
      <c r="AT49" s="47">
        <f>IF(COUNT(AT5:AT47)&gt;0,ROUND(SUM(AT5:AT47)/COUNTIF(AT5:AT47,"&lt;&gt;"),0),0)</f>
        <v>81</v>
      </c>
      <c r="AU49" s="47">
        <f>IF(COUNT(AU5:AU47)&gt;0,ROUND(SUM(AU5:AU47)/COUNTIF(AU5:AU47,"&lt;&gt;"),0),0)</f>
        <v>91</v>
      </c>
      <c r="AV49" s="47">
        <f>IF(COUNT(AV5:AV47)&gt;0,ROUND(SUM(AV5:AV47)/COUNTIF(AV5:AV47,"&lt;&gt;"),0),0)</f>
        <v>86</v>
      </c>
      <c r="AW49" s="47"/>
      <c r="AX49" s="47"/>
      <c r="AY49" s="47"/>
      <c r="AZ49" s="47"/>
      <c r="BA49" s="47">
        <f>IF(COUNT(BA5:BA47)&gt;0,ROUND(SUM(BA5:BA47)/COUNTIF(BA5:BA47,"&lt;&gt;"),0),0)</f>
        <v>91</v>
      </c>
      <c r="BB49" s="47"/>
      <c r="BC49" s="47"/>
      <c r="BD49" s="47">
        <f>IF(COUNT(BD5:BD47)&gt;0,ROUND(SUM(BD5:BD47)/COUNTIF(BD5:BD47,"&lt;&gt;"),0),0)</f>
        <v>91</v>
      </c>
      <c r="BE49" s="47"/>
      <c r="BF49" s="47"/>
      <c r="BG49" s="47">
        <f>IF(COUNT(BG5:BG47)&gt;0,ROUND(SUM(BG5:BG47)/COUNTIF(BG5:BG47,"&lt;&gt;"),0),0)</f>
        <v>88</v>
      </c>
      <c r="BH49" s="47">
        <f>IF(COUNT(BH5:BH47)&gt;0,ROUND(SUM(BH5:BH47)/COUNTIF(BH5:BH47,"&lt;&gt;"),0),0)</f>
        <v>90</v>
      </c>
      <c r="BI49" s="47">
        <f>IF(COUNT(BI5:BI47)&gt;0,ROUND(SUM(BI5:BI47)/COUNTIF(BI5:BI47,"&lt;&gt;"),0),0)</f>
        <v>96</v>
      </c>
      <c r="BJ49" s="47"/>
      <c r="BK49" s="47"/>
      <c r="BL49" s="47"/>
      <c r="BM49" s="47"/>
      <c r="BN49" s="47">
        <f>IF(COUNT(BN5:BN47)&gt;0,ROUND(SUM(BN5:BN47)/COUNTIF(BN5:BN47,"&lt;&gt;"),0),0)</f>
        <v>93</v>
      </c>
      <c r="BO49" s="47"/>
      <c r="BP49" s="47"/>
      <c r="BQ49" s="47">
        <f>IF(COUNT(BQ5:BQ47)&gt;0,ROUND(SUM(BQ5:BQ47)/COUNTIF(BQ5:BQ47,"&lt;&gt;"),0),0)</f>
        <v>76</v>
      </c>
      <c r="BR49" s="47">
        <f>IF(COUNT(BR5:BR47)&gt;0,ROUND(SUM(BR5:BR47)/COUNTIF(BR5:BR47,"&lt;&gt;"),0),0)</f>
        <v>87</v>
      </c>
      <c r="BS49" s="47">
        <f>IF(COUNT(BS5:BS47)&gt;0,ROUND(SUM(BS5:BS47)/COUNTIF(BS5:BS47,"&lt;&gt;"),0),0)</f>
        <v>92</v>
      </c>
      <c r="BT49" s="47">
        <f>IF(COUNT(BT5:BT47)&gt;0,ROUND(SUM(BT5:BT47)/COUNTIF(BT5:BT47,"&lt;&gt;"),0),0)</f>
        <v>93</v>
      </c>
      <c r="BU49" s="47">
        <f>IF(COUNT(BU5:BU47)&gt;0,ROUND(SUM(BU5:BU47)/COUNTIF(BU5:BU47,"&lt;&gt;"),0),0)</f>
        <v>88</v>
      </c>
      <c r="BV49" s="47"/>
      <c r="BW49" s="47"/>
      <c r="BX49" s="47"/>
      <c r="BY49" s="47"/>
      <c r="BZ49" s="47"/>
      <c r="CA49" s="47"/>
      <c r="CB49" s="47">
        <f>IF(COUNT(CB5:CB47)&gt;0,ROUND(SUM(CB5:CB47)/COUNTIF(CB5:CB47,"&lt;&gt;"),0),0)</f>
        <v>0</v>
      </c>
      <c r="CC49" s="47">
        <f>IF(COUNT(CC5:CC47)&gt;0,ROUND(SUM(CC5:CC47)/COUNTIF(CC5:CC47,"&lt;&gt;"),0),0)</f>
        <v>85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MAX(N5:N47)</f>
        <v>100</v>
      </c>
      <c r="O50" s="47">
        <f>MAX(O5:O47)</f>
        <v>100</v>
      </c>
      <c r="P50" s="47">
        <f>MAX(P5:P47)</f>
        <v>100</v>
      </c>
      <c r="Q50" s="47">
        <f>MAX(Q5:Q47)</f>
        <v>100</v>
      </c>
      <c r="R50" s="47"/>
      <c r="S50" s="47">
        <f>MAX(S5:S47)</f>
        <v>100</v>
      </c>
      <c r="T50" s="47"/>
      <c r="U50" s="47">
        <f t="shared" ref="U50:AL50" si="15">MAX(U5:U47)</f>
        <v>100</v>
      </c>
      <c r="V50" s="47">
        <f t="shared" si="15"/>
        <v>99.6</v>
      </c>
      <c r="W50" s="47">
        <f t="shared" si="15"/>
        <v>20</v>
      </c>
      <c r="X50" s="47">
        <f t="shared" si="15"/>
        <v>20</v>
      </c>
      <c r="Y50" s="47">
        <f t="shared" si="15"/>
        <v>60</v>
      </c>
      <c r="Z50" s="47">
        <f t="shared" si="15"/>
        <v>100</v>
      </c>
      <c r="AA50" s="47">
        <f t="shared" si="15"/>
        <v>30</v>
      </c>
      <c r="AB50" s="47">
        <f t="shared" si="15"/>
        <v>70</v>
      </c>
      <c r="AC50" s="47">
        <f t="shared" si="15"/>
        <v>1</v>
      </c>
      <c r="AD50" s="47">
        <f t="shared" si="15"/>
        <v>100</v>
      </c>
      <c r="AE50" s="47">
        <f t="shared" si="15"/>
        <v>0</v>
      </c>
      <c r="AF50" s="47">
        <f t="shared" si="15"/>
        <v>0</v>
      </c>
      <c r="AG50" s="47">
        <f t="shared" si="15"/>
        <v>0</v>
      </c>
      <c r="AH50" s="47">
        <f t="shared" si="15"/>
        <v>0</v>
      </c>
      <c r="AI50" s="47">
        <f t="shared" si="15"/>
        <v>100</v>
      </c>
      <c r="AJ50" s="47">
        <f t="shared" si="15"/>
        <v>100</v>
      </c>
      <c r="AK50" s="47">
        <f t="shared" si="15"/>
        <v>100</v>
      </c>
      <c r="AL50" s="47">
        <f t="shared" si="15"/>
        <v>100</v>
      </c>
      <c r="AM50" s="47"/>
      <c r="AN50" s="47"/>
      <c r="AO50" s="47"/>
      <c r="AP50" s="47"/>
      <c r="AQ50" s="47"/>
      <c r="AR50" s="47"/>
      <c r="AS50" s="47"/>
      <c r="AT50" s="47">
        <f>MAX(AT5:AT47)</f>
        <v>100</v>
      </c>
      <c r="AU50" s="47">
        <f>MAX(AU5:AU47)</f>
        <v>100</v>
      </c>
      <c r="AV50" s="47">
        <f>MAX(AV5:AV47)</f>
        <v>100</v>
      </c>
      <c r="AW50" s="47"/>
      <c r="AX50" s="47"/>
      <c r="AY50" s="47"/>
      <c r="AZ50" s="47"/>
      <c r="BA50" s="47">
        <f>MAX(BA5:BA47)</f>
        <v>100</v>
      </c>
      <c r="BB50" s="47"/>
      <c r="BC50" s="47"/>
      <c r="BD50" s="47">
        <f>MAX(BD5:BD47)</f>
        <v>100</v>
      </c>
      <c r="BE50" s="47"/>
      <c r="BF50" s="47"/>
      <c r="BG50" s="49">
        <f>MAX(BG5:BG47)</f>
        <v>100</v>
      </c>
      <c r="BH50" s="47">
        <f>MAX(BH5:BH47)</f>
        <v>100</v>
      </c>
      <c r="BI50" s="47">
        <f>MAX(BI5:BI47)</f>
        <v>100</v>
      </c>
      <c r="BJ50" s="47"/>
      <c r="BK50" s="47"/>
      <c r="BL50" s="47"/>
      <c r="BM50" s="47"/>
      <c r="BN50" s="47">
        <f>MAX(BN5:BN47)</f>
        <v>100</v>
      </c>
      <c r="BO50" s="47"/>
      <c r="BP50" s="47"/>
      <c r="BQ50" s="47">
        <f>MAX(BQ5:BQ47)</f>
        <v>100</v>
      </c>
      <c r="BR50" s="49">
        <f>MAX(BR5:BR47)</f>
        <v>100</v>
      </c>
      <c r="BS50" s="47">
        <f>MAX(BS5:BS47)</f>
        <v>100</v>
      </c>
      <c r="BT50" s="47">
        <f>MAX(BT5:BT47)</f>
        <v>100</v>
      </c>
      <c r="BU50" s="47">
        <f>MAX(BU5:BU47)</f>
        <v>100</v>
      </c>
      <c r="BV50" s="47"/>
      <c r="BW50" s="47"/>
      <c r="BX50" s="47"/>
      <c r="BY50" s="47"/>
      <c r="BZ50" s="47"/>
      <c r="CA50" s="47"/>
      <c r="CB50" s="47">
        <f>MAX(CB5:CB47)</f>
        <v>0</v>
      </c>
      <c r="CC50" s="49">
        <f>MAX(CC5:CC47)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MIN(N5:N47)</f>
        <v>41</v>
      </c>
      <c r="O51" s="47">
        <f>MIN(O5:O47)</f>
        <v>0</v>
      </c>
      <c r="P51" s="47">
        <f>MIN(P5:P47)</f>
        <v>28</v>
      </c>
      <c r="Q51" s="47">
        <f>MIN(Q5:Q47)</f>
        <v>29.666666666666668</v>
      </c>
      <c r="R51" s="47"/>
      <c r="S51" s="47">
        <f>MIN(S5:S47)</f>
        <v>50</v>
      </c>
      <c r="T51" s="47"/>
      <c r="U51" s="47">
        <f t="shared" ref="U51:AL51" si="16">MIN(U5:U47)</f>
        <v>100</v>
      </c>
      <c r="V51" s="47">
        <f t="shared" si="16"/>
        <v>28</v>
      </c>
      <c r="W51" s="47">
        <f t="shared" si="16"/>
        <v>16</v>
      </c>
      <c r="X51" s="47">
        <f t="shared" si="16"/>
        <v>0</v>
      </c>
      <c r="Y51" s="47">
        <f t="shared" si="16"/>
        <v>21</v>
      </c>
      <c r="Z51" s="47">
        <f t="shared" si="16"/>
        <v>41</v>
      </c>
      <c r="AA51" s="47">
        <f t="shared" si="16"/>
        <v>0</v>
      </c>
      <c r="AB51" s="47">
        <f t="shared" si="16"/>
        <v>0</v>
      </c>
      <c r="AC51" s="47">
        <f t="shared" si="16"/>
        <v>0</v>
      </c>
      <c r="AD51" s="47">
        <f t="shared" si="16"/>
        <v>0</v>
      </c>
      <c r="AE51" s="47">
        <f t="shared" si="16"/>
        <v>0</v>
      </c>
      <c r="AF51" s="47">
        <f t="shared" si="16"/>
        <v>0</v>
      </c>
      <c r="AG51" s="47">
        <f t="shared" si="16"/>
        <v>0</v>
      </c>
      <c r="AH51" s="47">
        <f t="shared" si="16"/>
        <v>0</v>
      </c>
      <c r="AI51" s="47">
        <f t="shared" si="16"/>
        <v>0</v>
      </c>
      <c r="AJ51" s="47">
        <f t="shared" si="16"/>
        <v>0</v>
      </c>
      <c r="AK51" s="47">
        <f t="shared" si="16"/>
        <v>0</v>
      </c>
      <c r="AL51" s="47">
        <f t="shared" si="16"/>
        <v>0</v>
      </c>
      <c r="AM51" s="47"/>
      <c r="AN51" s="47"/>
      <c r="AO51" s="47"/>
      <c r="AP51" s="47"/>
      <c r="AQ51" s="47"/>
      <c r="AR51" s="47"/>
      <c r="AS51" s="47"/>
      <c r="AT51" s="47">
        <f>MIN(AT5:AT47)</f>
        <v>29.666666666666668</v>
      </c>
      <c r="AU51" s="47">
        <f>MIN(AU5:AU47)</f>
        <v>0</v>
      </c>
      <c r="AV51" s="47">
        <f>MIN(AV5:AV47)</f>
        <v>0</v>
      </c>
      <c r="AW51" s="47"/>
      <c r="AX51" s="47"/>
      <c r="AY51" s="47"/>
      <c r="AZ51" s="47"/>
      <c r="BA51" s="47">
        <f>MIN(BA5:BA47)</f>
        <v>0</v>
      </c>
      <c r="BB51" s="47"/>
      <c r="BC51" s="47"/>
      <c r="BD51" s="47">
        <f>MIN(BD5:BD47)</f>
        <v>0</v>
      </c>
      <c r="BE51" s="47"/>
      <c r="BF51" s="47"/>
      <c r="BG51" s="49">
        <f>MIN(BG5:BG47)</f>
        <v>22.222222222222221</v>
      </c>
      <c r="BH51" s="47">
        <f>MIN(BH5:BH47)</f>
        <v>0</v>
      </c>
      <c r="BI51" s="47">
        <f>MIN(BI5:BI47)</f>
        <v>40</v>
      </c>
      <c r="BJ51" s="47"/>
      <c r="BK51" s="47"/>
      <c r="BL51" s="47"/>
      <c r="BM51" s="47"/>
      <c r="BN51" s="47">
        <f>MIN(BN5:BN47)</f>
        <v>0</v>
      </c>
      <c r="BO51" s="47"/>
      <c r="BP51" s="47"/>
      <c r="BQ51" s="47">
        <f>MIN(BQ5:BQ47)</f>
        <v>0</v>
      </c>
      <c r="BR51" s="49">
        <f>MIN(BR5:BR47)</f>
        <v>50</v>
      </c>
      <c r="BS51" s="47">
        <f>MIN(BS5:BS47)</f>
        <v>0</v>
      </c>
      <c r="BT51" s="47">
        <f>MIN(BT5:BT47)</f>
        <v>0</v>
      </c>
      <c r="BU51" s="47">
        <f>MIN(BU5:BU47)</f>
        <v>0</v>
      </c>
      <c r="BV51" s="47"/>
      <c r="BW51" s="47"/>
      <c r="BX51" s="47"/>
      <c r="BY51" s="47"/>
      <c r="BZ51" s="47"/>
      <c r="CA51" s="47"/>
      <c r="CB51" s="47">
        <f>MIN(CB5:CB47)</f>
        <v>0</v>
      </c>
      <c r="CC51" s="49">
        <f>MIN(CC5:CC47)</f>
        <v>0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COUNTIF(N5:N47,"&gt;=55")</f>
        <v>42</v>
      </c>
      <c r="O52" s="50">
        <f>COUNTIF(O5:O47,"&gt;=55")</f>
        <v>37</v>
      </c>
      <c r="P52" s="50">
        <f>COUNTIF(P5:P47,"&gt;=55")</f>
        <v>41</v>
      </c>
      <c r="Q52" s="50">
        <f>COUNTIF(Q5:Q47,"&gt;=55")</f>
        <v>37</v>
      </c>
      <c r="R52" s="50"/>
      <c r="S52" s="50">
        <f>COUNTIF(S5:S47,"&gt;=55")</f>
        <v>41</v>
      </c>
      <c r="T52" s="50"/>
      <c r="U52" s="50">
        <f t="shared" ref="U52:AL52" si="17">COUNTIF(U5:U47,"&gt;=55")</f>
        <v>3</v>
      </c>
      <c r="V52" s="50">
        <f t="shared" si="17"/>
        <v>41</v>
      </c>
      <c r="W52" s="50">
        <f t="shared" si="17"/>
        <v>0</v>
      </c>
      <c r="X52" s="50">
        <f t="shared" si="17"/>
        <v>0</v>
      </c>
      <c r="Y52" s="50">
        <f t="shared" si="17"/>
        <v>32</v>
      </c>
      <c r="Z52" s="50">
        <f t="shared" si="17"/>
        <v>42</v>
      </c>
      <c r="AA52" s="50">
        <f t="shared" si="17"/>
        <v>0</v>
      </c>
      <c r="AB52" s="50">
        <f t="shared" si="17"/>
        <v>30</v>
      </c>
      <c r="AC52" s="50">
        <f t="shared" si="17"/>
        <v>0</v>
      </c>
      <c r="AD52" s="50">
        <f t="shared" si="17"/>
        <v>37</v>
      </c>
      <c r="AE52" s="50">
        <f t="shared" si="17"/>
        <v>0</v>
      </c>
      <c r="AF52" s="50">
        <f t="shared" si="17"/>
        <v>0</v>
      </c>
      <c r="AG52" s="50">
        <f t="shared" si="17"/>
        <v>0</v>
      </c>
      <c r="AH52" s="50">
        <f t="shared" si="17"/>
        <v>0</v>
      </c>
      <c r="AI52" s="50">
        <f t="shared" si="17"/>
        <v>36</v>
      </c>
      <c r="AJ52" s="50">
        <f t="shared" si="17"/>
        <v>28</v>
      </c>
      <c r="AK52" s="50">
        <f t="shared" si="17"/>
        <v>38</v>
      </c>
      <c r="AL52" s="50">
        <f t="shared" si="17"/>
        <v>32</v>
      </c>
      <c r="AM52" s="50"/>
      <c r="AN52" s="50"/>
      <c r="AO52" s="50"/>
      <c r="AP52" s="50"/>
      <c r="AQ52" s="50"/>
      <c r="AR52" s="50"/>
      <c r="AS52" s="50"/>
      <c r="AT52" s="47">
        <f>COUNTIF(AT5:AT47,"&gt;=55")</f>
        <v>37</v>
      </c>
      <c r="AU52" s="50">
        <f>COUNTIF(AU5:AU47,"&gt;=55")</f>
        <v>39</v>
      </c>
      <c r="AV52" s="50">
        <f>COUNTIF(AV5:AV47,"&gt;=55")</f>
        <v>37</v>
      </c>
      <c r="AW52" s="50"/>
      <c r="AX52" s="50"/>
      <c r="AY52" s="50"/>
      <c r="AZ52" s="50"/>
      <c r="BA52" s="50">
        <f>COUNTIF(BA5:BA47,"&gt;=55")</f>
        <v>39</v>
      </c>
      <c r="BB52" s="50"/>
      <c r="BC52" s="50"/>
      <c r="BD52" s="50">
        <f>COUNTIF(BD5:BD47,"&gt;=55")</f>
        <v>39</v>
      </c>
      <c r="BE52" s="50"/>
      <c r="BF52" s="50"/>
      <c r="BG52" s="49">
        <f>COUNTIF(BG5:BG47,"&gt;=55")</f>
        <v>40</v>
      </c>
      <c r="BH52" s="50">
        <f>COUNTIF(BH5:BH47,"&gt;=55")</f>
        <v>41</v>
      </c>
      <c r="BI52" s="50">
        <f>COUNTIF(BI5:BI47,"&gt;=55")</f>
        <v>42</v>
      </c>
      <c r="BJ52" s="50"/>
      <c r="BK52" s="50"/>
      <c r="BL52" s="50"/>
      <c r="BM52" s="50"/>
      <c r="BN52" s="50">
        <f>COUNTIF(BN5:BN47,"&gt;=55")</f>
        <v>42</v>
      </c>
      <c r="BO52" s="50"/>
      <c r="BP52" s="50"/>
      <c r="BQ52" s="50">
        <f>COUNTIF(BQ5:BQ47,"&gt;=55")</f>
        <v>33</v>
      </c>
      <c r="BR52" s="49">
        <f>COUNTIF(BR5:BR47,"&gt;=55")</f>
        <v>41</v>
      </c>
      <c r="BS52" s="50">
        <f>COUNTIF(BS5:BS47,"&gt;=55")</f>
        <v>40</v>
      </c>
      <c r="BT52" s="50">
        <f>COUNTIF(BT5:BT47,"&gt;=55")</f>
        <v>40</v>
      </c>
      <c r="BU52" s="50">
        <f>COUNTIF(BU5:BU47,"&gt;=55")</f>
        <v>38</v>
      </c>
      <c r="BV52" s="50"/>
      <c r="BW52" s="50"/>
      <c r="BX52" s="50"/>
      <c r="BY52" s="50"/>
      <c r="BZ52" s="50"/>
      <c r="CA52" s="50"/>
      <c r="CB52" s="50">
        <f>COUNTIF(CB5:CB47,"&gt;=55")</f>
        <v>0</v>
      </c>
      <c r="CC52" s="49">
        <f>COUNTIF(CC5:CC47,"&gt;=55")</f>
        <v>38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1</v>
      </c>
      <c r="O53" s="50">
        <f>+$J$54-O52</f>
        <v>6</v>
      </c>
      <c r="P53" s="50">
        <f>+$J$54-P52</f>
        <v>2</v>
      </c>
      <c r="Q53" s="50">
        <f>+$J$54-Q52</f>
        <v>6</v>
      </c>
      <c r="R53" s="50"/>
      <c r="S53" s="50">
        <f>+$J$54-S52</f>
        <v>2</v>
      </c>
      <c r="T53" s="50"/>
      <c r="U53" s="50">
        <f t="shared" ref="U53:AL53" si="18">+$J$54-U52</f>
        <v>40</v>
      </c>
      <c r="V53" s="50">
        <f t="shared" si="18"/>
        <v>2</v>
      </c>
      <c r="W53" s="50">
        <f t="shared" si="18"/>
        <v>43</v>
      </c>
      <c r="X53" s="50">
        <f t="shared" si="18"/>
        <v>43</v>
      </c>
      <c r="Y53" s="50">
        <f t="shared" si="18"/>
        <v>11</v>
      </c>
      <c r="Z53" s="50">
        <f t="shared" si="18"/>
        <v>1</v>
      </c>
      <c r="AA53" s="50">
        <f t="shared" si="18"/>
        <v>43</v>
      </c>
      <c r="AB53" s="50">
        <f t="shared" si="18"/>
        <v>13</v>
      </c>
      <c r="AC53" s="50">
        <f t="shared" si="18"/>
        <v>43</v>
      </c>
      <c r="AD53" s="50">
        <f t="shared" si="18"/>
        <v>6</v>
      </c>
      <c r="AE53" s="50">
        <f t="shared" si="18"/>
        <v>43</v>
      </c>
      <c r="AF53" s="50">
        <f t="shared" si="18"/>
        <v>43</v>
      </c>
      <c r="AG53" s="50">
        <f t="shared" si="18"/>
        <v>43</v>
      </c>
      <c r="AH53" s="50">
        <f t="shared" si="18"/>
        <v>43</v>
      </c>
      <c r="AI53" s="50">
        <f t="shared" si="18"/>
        <v>7</v>
      </c>
      <c r="AJ53" s="50">
        <f t="shared" si="18"/>
        <v>15</v>
      </c>
      <c r="AK53" s="50">
        <f t="shared" si="18"/>
        <v>5</v>
      </c>
      <c r="AL53" s="50">
        <f t="shared" si="18"/>
        <v>11</v>
      </c>
      <c r="AM53" s="50"/>
      <c r="AN53" s="50"/>
      <c r="AO53" s="50"/>
      <c r="AP53" s="50"/>
      <c r="AQ53" s="50"/>
      <c r="AR53" s="50"/>
      <c r="AS53" s="50"/>
      <c r="AT53" s="47">
        <f>+$J$54-AT52</f>
        <v>6</v>
      </c>
      <c r="AU53" s="50">
        <f>+$J$54-AU52</f>
        <v>4</v>
      </c>
      <c r="AV53" s="50">
        <f>+$J$54-AV52</f>
        <v>6</v>
      </c>
      <c r="AW53" s="50"/>
      <c r="AX53" s="50"/>
      <c r="AY53" s="50"/>
      <c r="AZ53" s="50"/>
      <c r="BA53" s="50">
        <f>+$J$54-BA52</f>
        <v>4</v>
      </c>
      <c r="BB53" s="50"/>
      <c r="BC53" s="50"/>
      <c r="BD53" s="50">
        <f>+$J$54-BD52</f>
        <v>4</v>
      </c>
      <c r="BE53" s="50"/>
      <c r="BF53" s="50"/>
      <c r="BG53" s="49">
        <f>+$J$54-BG52</f>
        <v>3</v>
      </c>
      <c r="BH53" s="50">
        <f>+$J$54-BH52</f>
        <v>2</v>
      </c>
      <c r="BI53" s="50">
        <f>+$J$54-BI52</f>
        <v>1</v>
      </c>
      <c r="BJ53" s="50"/>
      <c r="BK53" s="50"/>
      <c r="BL53" s="50"/>
      <c r="BM53" s="50"/>
      <c r="BN53" s="50">
        <f>+$J$54-BN52</f>
        <v>1</v>
      </c>
      <c r="BO53" s="50"/>
      <c r="BP53" s="50"/>
      <c r="BQ53" s="50">
        <f>+$J$54-BQ52</f>
        <v>10</v>
      </c>
      <c r="BR53" s="49">
        <f>+$J$54-BR52</f>
        <v>2</v>
      </c>
      <c r="BS53" s="50">
        <f>+$J$54-BS52</f>
        <v>3</v>
      </c>
      <c r="BT53" s="50">
        <f>+$J$54-BT52</f>
        <v>3</v>
      </c>
      <c r="BU53" s="50">
        <f>+$J$54-BU52</f>
        <v>5</v>
      </c>
      <c r="BV53" s="50"/>
      <c r="BW53" s="50"/>
      <c r="BX53" s="50"/>
      <c r="BY53" s="50"/>
      <c r="BZ53" s="50"/>
      <c r="CA53" s="50"/>
      <c r="CB53" s="50">
        <f>+$J$54-CB52</f>
        <v>43</v>
      </c>
      <c r="CC53" s="49">
        <f>+$J$54-CC52</f>
        <v>5</v>
      </c>
    </row>
    <row r="54" spans="1:81" ht="15.75" customHeight="1" x14ac:dyDescent="0.15">
      <c r="I54" s="4" t="s">
        <v>44</v>
      </c>
      <c r="J54" s="4">
        <f>COUNTA(J5:J47)</f>
        <v>43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8:Y49 Z5:Z49 AA48:AC49 AD5:AD49 AE48:AG49 AH5:AH49 AI48:AS49 AT5:BG49 BH48:BQ49 BR5:CC49">
    <cfRule type="cellIs" dxfId="83" priority="1" operator="lessThan">
      <formula>54.5</formula>
    </cfRule>
  </conditionalFormatting>
  <conditionalFormatting sqref="Z5:Z47 AD5:AD47 AH5:BQ47 BS5:CB47">
    <cfRule type="containsText" dxfId="82" priority="2" operator="containsText" text="A">
      <formula>NOT(ISERROR(SEARCH(("A"),(Z5))))</formula>
    </cfRule>
  </conditionalFormatting>
  <conditionalFormatting sqref="BG50:BG53 BR50:CC53">
    <cfRule type="cellIs" dxfId="81" priority="3" operator="lessThan">
      <formula>54.5</formula>
    </cfRule>
  </conditionalFormatting>
  <conditionalFormatting sqref="BG51 BR51:CC51">
    <cfRule type="cellIs" dxfId="80" priority="4" operator="lessThan">
      <formula>54.5</formula>
    </cfRule>
  </conditionalFormatting>
  <conditionalFormatting sqref="BG52 BR52:CC52">
    <cfRule type="cellIs" dxfId="79" priority="5" operator="lessThan">
      <formula>54.5</formula>
    </cfRule>
  </conditionalFormatting>
  <conditionalFormatting sqref="BG53 BR53:CC53">
    <cfRule type="cellIs" dxfId="78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53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54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2</v>
      </c>
      <c r="L5" s="32" t="s">
        <v>9</v>
      </c>
      <c r="M5" s="32">
        <v>81</v>
      </c>
      <c r="N5" s="33">
        <f t="shared" ref="N5:N10" si="0">Z5</f>
        <v>88</v>
      </c>
      <c r="O5" s="33">
        <f t="shared" ref="O5:O44" si="1">AD5</f>
        <v>80</v>
      </c>
      <c r="P5" s="33">
        <f>IF(AH5="",0.5*N5+0.5*O5,(SUM(N5,O5,AH5)-MIN(N5,O5))/2)</f>
        <v>84</v>
      </c>
      <c r="Q5" s="33">
        <f t="shared" ref="Q5:Q10" si="2">AT5</f>
        <v>62.222222222222221</v>
      </c>
      <c r="R5" s="33">
        <f t="shared" ref="R5:R44" si="3">BG5</f>
        <v>70</v>
      </c>
      <c r="S5" s="33">
        <f t="shared" ref="S5:S44" si="4">BR5</f>
        <v>95.8</v>
      </c>
      <c r="T5" s="33">
        <f t="shared" ref="T5:T44" si="5">CC5</f>
        <v>87.5</v>
      </c>
      <c r="U5" s="34">
        <f t="shared" ref="U5:U44" si="6">AH5</f>
        <v>0</v>
      </c>
      <c r="V5" s="35">
        <f t="shared" ref="V5:V10" si="7">IF(P5&gt;=55,P5*0.5+0.2*Q5+0.05*R5+0.2*S5+0.05*T5,P5)</f>
        <v>81.479444444444439</v>
      </c>
      <c r="W5" s="33">
        <v>20</v>
      </c>
      <c r="X5" s="36">
        <v>20</v>
      </c>
      <c r="Y5" s="36">
        <v>48</v>
      </c>
      <c r="Z5" s="37">
        <f t="shared" ref="Z5:Z10" si="8">SUM(W5:Y5)</f>
        <v>88</v>
      </c>
      <c r="AA5" s="36">
        <v>30</v>
      </c>
      <c r="AB5" s="36">
        <v>50</v>
      </c>
      <c r="AC5" s="33">
        <v>1</v>
      </c>
      <c r="AD5" s="37">
        <f t="shared" ref="AD5:AD44" si="9">AA5+AB5*AC5</f>
        <v>80</v>
      </c>
      <c r="AE5" s="36"/>
      <c r="AF5" s="36"/>
      <c r="AG5" s="36"/>
      <c r="AH5" s="37"/>
      <c r="AI5" s="38">
        <v>100</v>
      </c>
      <c r="AJ5" s="39">
        <v>100</v>
      </c>
      <c r="AK5" s="38">
        <v>0</v>
      </c>
      <c r="AL5" s="38">
        <v>100</v>
      </c>
      <c r="AM5" s="38">
        <v>0</v>
      </c>
      <c r="AN5" s="38">
        <v>60</v>
      </c>
      <c r="AO5" s="38">
        <v>100</v>
      </c>
      <c r="AP5" s="38">
        <v>100</v>
      </c>
      <c r="AQ5" s="38">
        <v>0</v>
      </c>
      <c r="AR5" s="38"/>
      <c r="AS5" s="38"/>
      <c r="AT5" s="37">
        <f t="shared" ref="AT5:AT44" si="10">AVERAGE(AI5:AQ5)</f>
        <v>62.222222222222221</v>
      </c>
      <c r="AU5" s="38">
        <v>100</v>
      </c>
      <c r="AV5" s="38">
        <v>0</v>
      </c>
      <c r="AW5" s="38">
        <v>100</v>
      </c>
      <c r="AX5" s="38">
        <v>100</v>
      </c>
      <c r="AY5" s="38">
        <v>0</v>
      </c>
      <c r="AZ5" s="38">
        <v>0</v>
      </c>
      <c r="BA5" s="38">
        <v>100</v>
      </c>
      <c r="BB5" s="38">
        <v>100</v>
      </c>
      <c r="BC5" s="38">
        <v>100</v>
      </c>
      <c r="BD5" s="38">
        <v>100</v>
      </c>
      <c r="BE5" s="38"/>
      <c r="BF5" s="38"/>
      <c r="BG5" s="37">
        <f t="shared" ref="BG5:BG44" si="11">AVERAGE(AU5:BF5)</f>
        <v>70</v>
      </c>
      <c r="BH5" s="40">
        <v>100</v>
      </c>
      <c r="BI5" s="41">
        <v>95</v>
      </c>
      <c r="BJ5" s="41">
        <v>98</v>
      </c>
      <c r="BK5" s="41">
        <v>100</v>
      </c>
      <c r="BL5" s="41">
        <v>65</v>
      </c>
      <c r="BM5" s="41">
        <v>100</v>
      </c>
      <c r="BN5" s="41">
        <v>100</v>
      </c>
      <c r="BO5" s="41">
        <v>100</v>
      </c>
      <c r="BP5" s="41">
        <v>100</v>
      </c>
      <c r="BQ5" s="41">
        <v>100</v>
      </c>
      <c r="BR5" s="37">
        <f t="shared" ref="BR5:BR44" si="12">AVERAGE(BH5:BQ5)</f>
        <v>95.8</v>
      </c>
      <c r="BS5" s="42">
        <v>100</v>
      </c>
      <c r="BT5" s="42">
        <v>100</v>
      </c>
      <c r="BU5" s="42">
        <v>100</v>
      </c>
      <c r="BV5" s="38">
        <v>100</v>
      </c>
      <c r="BW5" s="38">
        <v>100</v>
      </c>
      <c r="BX5" s="38">
        <v>0</v>
      </c>
      <c r="BY5" s="38">
        <v>100</v>
      </c>
      <c r="BZ5" s="38">
        <v>100</v>
      </c>
      <c r="CA5" s="38"/>
      <c r="CB5" s="38"/>
      <c r="CC5" s="37">
        <f t="shared" ref="CC5:CC44" si="13">AVERAGE(BS5:CB5)</f>
        <v>87.5</v>
      </c>
    </row>
    <row r="6" spans="1:81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>
        <v>56</v>
      </c>
      <c r="N6" s="33">
        <f t="shared" si="0"/>
        <v>91</v>
      </c>
      <c r="O6" s="33">
        <f t="shared" si="1"/>
        <v>100</v>
      </c>
      <c r="P6" s="33">
        <f>IF(AH6="",0.5*N6+0.5*O6,(SUM(N6,O6,AH6)-MIN(N6,O6))/2)</f>
        <v>95.5</v>
      </c>
      <c r="Q6" s="33">
        <f t="shared" si="2"/>
        <v>88.888888888888886</v>
      </c>
      <c r="R6" s="33">
        <f t="shared" si="3"/>
        <v>90</v>
      </c>
      <c r="S6" s="33">
        <f t="shared" si="4"/>
        <v>88.5</v>
      </c>
      <c r="T6" s="33">
        <f t="shared" si="5"/>
        <v>62.5</v>
      </c>
      <c r="U6" s="34">
        <f t="shared" si="6"/>
        <v>0</v>
      </c>
      <c r="V6" s="35">
        <f t="shared" si="7"/>
        <v>90.852777777777774</v>
      </c>
      <c r="W6" s="33">
        <v>20</v>
      </c>
      <c r="X6" s="36">
        <v>20</v>
      </c>
      <c r="Y6" s="36">
        <v>51</v>
      </c>
      <c r="Z6" s="37">
        <f t="shared" si="8"/>
        <v>91</v>
      </c>
      <c r="AA6" s="36">
        <v>30</v>
      </c>
      <c r="AB6" s="36">
        <v>70</v>
      </c>
      <c r="AC6" s="33">
        <v>1</v>
      </c>
      <c r="AD6" s="37">
        <f t="shared" si="9"/>
        <v>100</v>
      </c>
      <c r="AE6" s="36"/>
      <c r="AF6" s="36"/>
      <c r="AG6" s="36"/>
      <c r="AH6" s="37"/>
      <c r="AI6" s="38">
        <v>100</v>
      </c>
      <c r="AJ6" s="39">
        <v>100</v>
      </c>
      <c r="AK6" s="38">
        <v>100</v>
      </c>
      <c r="AL6" s="38">
        <v>100</v>
      </c>
      <c r="AM6" s="38">
        <v>80</v>
      </c>
      <c r="AN6" s="38">
        <v>20</v>
      </c>
      <c r="AO6" s="38">
        <v>100</v>
      </c>
      <c r="AP6" s="38">
        <v>100</v>
      </c>
      <c r="AQ6" s="38">
        <v>100</v>
      </c>
      <c r="AR6" s="38"/>
      <c r="AS6" s="38"/>
      <c r="AT6" s="37">
        <f t="shared" si="10"/>
        <v>88.888888888888886</v>
      </c>
      <c r="AU6" s="38">
        <v>100</v>
      </c>
      <c r="AV6" s="38">
        <v>100</v>
      </c>
      <c r="AW6" s="38">
        <v>100</v>
      </c>
      <c r="AX6" s="38">
        <v>0</v>
      </c>
      <c r="AY6" s="38">
        <v>100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/>
      <c r="BG6" s="37">
        <f t="shared" si="11"/>
        <v>90</v>
      </c>
      <c r="BH6" s="41">
        <v>100</v>
      </c>
      <c r="BI6" s="41">
        <v>70</v>
      </c>
      <c r="BJ6" s="41">
        <v>100</v>
      </c>
      <c r="BK6" s="41">
        <v>100</v>
      </c>
      <c r="BL6" s="41">
        <v>100</v>
      </c>
      <c r="BM6" s="41">
        <v>20</v>
      </c>
      <c r="BN6" s="41">
        <v>100</v>
      </c>
      <c r="BO6" s="41">
        <v>100</v>
      </c>
      <c r="BP6" s="41">
        <v>100</v>
      </c>
      <c r="BQ6" s="41">
        <v>95</v>
      </c>
      <c r="BR6" s="37">
        <f t="shared" si="12"/>
        <v>88.5</v>
      </c>
      <c r="BS6" s="42">
        <v>67</v>
      </c>
      <c r="BT6" s="42">
        <v>100</v>
      </c>
      <c r="BU6" s="42">
        <v>0</v>
      </c>
      <c r="BV6" s="38">
        <v>100</v>
      </c>
      <c r="BW6" s="38">
        <v>33</v>
      </c>
      <c r="BX6" s="38">
        <v>0</v>
      </c>
      <c r="BY6" s="38">
        <v>100</v>
      </c>
      <c r="BZ6" s="38">
        <v>100</v>
      </c>
      <c r="CA6" s="38"/>
      <c r="CB6" s="38"/>
      <c r="CC6" s="37">
        <f t="shared" si="13"/>
        <v>62.5</v>
      </c>
    </row>
    <row r="7" spans="1:81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1</v>
      </c>
      <c r="L7" s="44" t="s">
        <v>9</v>
      </c>
      <c r="M7" s="44">
        <v>365</v>
      </c>
      <c r="N7" s="33">
        <f t="shared" si="0"/>
        <v>92</v>
      </c>
      <c r="O7" s="33">
        <f t="shared" si="1"/>
        <v>100</v>
      </c>
      <c r="P7" s="33">
        <f>IF(AH7="",0.5*N7+0.5*O7,(SUM(N7,O7,AH7)-MIN(N7,O7))/2)</f>
        <v>96</v>
      </c>
      <c r="Q7" s="33">
        <f t="shared" si="2"/>
        <v>92.666666666666671</v>
      </c>
      <c r="R7" s="33">
        <f t="shared" si="3"/>
        <v>100</v>
      </c>
      <c r="S7" s="33">
        <f t="shared" si="4"/>
        <v>88.5</v>
      </c>
      <c r="T7" s="33">
        <f t="shared" si="5"/>
        <v>87.5</v>
      </c>
      <c r="U7" s="34">
        <f t="shared" si="6"/>
        <v>0</v>
      </c>
      <c r="V7" s="35">
        <f t="shared" si="7"/>
        <v>93.608333333333334</v>
      </c>
      <c r="W7" s="33">
        <v>20</v>
      </c>
      <c r="X7" s="36">
        <v>18</v>
      </c>
      <c r="Y7" s="36">
        <v>54</v>
      </c>
      <c r="Z7" s="37">
        <f t="shared" si="8"/>
        <v>92</v>
      </c>
      <c r="AA7" s="36">
        <v>30</v>
      </c>
      <c r="AB7" s="36">
        <v>70</v>
      </c>
      <c r="AC7" s="33">
        <v>1</v>
      </c>
      <c r="AD7" s="37">
        <f t="shared" si="9"/>
        <v>100</v>
      </c>
      <c r="AE7" s="36"/>
      <c r="AF7" s="36"/>
      <c r="AG7" s="36"/>
      <c r="AH7" s="37"/>
      <c r="AI7" s="38">
        <v>100</v>
      </c>
      <c r="AJ7" s="39">
        <v>100</v>
      </c>
      <c r="AK7" s="38">
        <v>100</v>
      </c>
      <c r="AL7" s="38">
        <v>67</v>
      </c>
      <c r="AM7" s="38">
        <v>100</v>
      </c>
      <c r="AN7" s="38">
        <v>67</v>
      </c>
      <c r="AO7" s="38">
        <v>100</v>
      </c>
      <c r="AP7" s="38">
        <v>100</v>
      </c>
      <c r="AQ7" s="38">
        <v>100</v>
      </c>
      <c r="AR7" s="38"/>
      <c r="AS7" s="38"/>
      <c r="AT7" s="37">
        <f t="shared" si="10"/>
        <v>92.666666666666671</v>
      </c>
      <c r="AU7" s="38">
        <v>100</v>
      </c>
      <c r="AV7" s="38">
        <v>100</v>
      </c>
      <c r="AW7" s="38">
        <v>100</v>
      </c>
      <c r="AX7" s="38">
        <v>100</v>
      </c>
      <c r="AY7" s="38">
        <v>100</v>
      </c>
      <c r="AZ7" s="38">
        <v>100</v>
      </c>
      <c r="BA7" s="38">
        <v>100</v>
      </c>
      <c r="BB7" s="38">
        <v>100</v>
      </c>
      <c r="BC7" s="38">
        <v>100</v>
      </c>
      <c r="BD7" s="38">
        <v>100</v>
      </c>
      <c r="BE7" s="38"/>
      <c r="BF7" s="38"/>
      <c r="BG7" s="37">
        <f t="shared" si="11"/>
        <v>100</v>
      </c>
      <c r="BH7" s="76">
        <v>0</v>
      </c>
      <c r="BI7" s="41">
        <v>95</v>
      </c>
      <c r="BJ7" s="41">
        <v>100</v>
      </c>
      <c r="BK7" s="41">
        <v>100</v>
      </c>
      <c r="BL7" s="41">
        <v>95</v>
      </c>
      <c r="BM7" s="41">
        <v>95</v>
      </c>
      <c r="BN7" s="41">
        <v>100</v>
      </c>
      <c r="BO7" s="41">
        <v>100</v>
      </c>
      <c r="BP7" s="41">
        <v>100</v>
      </c>
      <c r="BQ7" s="41">
        <v>100</v>
      </c>
      <c r="BR7" s="37">
        <f t="shared" si="12"/>
        <v>88.5</v>
      </c>
      <c r="BS7" s="42">
        <v>100</v>
      </c>
      <c r="BT7" s="42">
        <v>100</v>
      </c>
      <c r="BU7" s="42">
        <v>100</v>
      </c>
      <c r="BV7" s="38">
        <v>100</v>
      </c>
      <c r="BW7" s="38">
        <v>100</v>
      </c>
      <c r="BX7" s="38">
        <v>100</v>
      </c>
      <c r="BY7" s="38">
        <v>0</v>
      </c>
      <c r="BZ7" s="38">
        <v>100</v>
      </c>
      <c r="CA7" s="38"/>
      <c r="CB7" s="38"/>
      <c r="CC7" s="37">
        <f t="shared" si="13"/>
        <v>87.5</v>
      </c>
    </row>
    <row r="8" spans="1:81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2</v>
      </c>
      <c r="L8" s="44" t="s">
        <v>9</v>
      </c>
      <c r="M8" s="44">
        <v>19</v>
      </c>
      <c r="N8" s="33">
        <f t="shared" si="0"/>
        <v>84</v>
      </c>
      <c r="O8" s="33">
        <f t="shared" si="1"/>
        <v>32</v>
      </c>
      <c r="P8" s="33">
        <f>IF(AH8="",0.5*N8+0.5*O8,(SUM(N8,O8,AH8)-MIN(N8,O8))/2)</f>
        <v>58</v>
      </c>
      <c r="Q8" s="33">
        <f t="shared" si="2"/>
        <v>64.222222222222229</v>
      </c>
      <c r="R8" s="33">
        <f t="shared" si="3"/>
        <v>90</v>
      </c>
      <c r="S8" s="33">
        <f t="shared" si="4"/>
        <v>89.5</v>
      </c>
      <c r="T8" s="33">
        <f t="shared" si="5"/>
        <v>37.5</v>
      </c>
      <c r="U8" s="34">
        <f t="shared" si="6"/>
        <v>0</v>
      </c>
      <c r="V8" s="35">
        <f t="shared" si="7"/>
        <v>66.119444444444454</v>
      </c>
      <c r="W8" s="33">
        <v>20</v>
      </c>
      <c r="X8" s="36">
        <v>19</v>
      </c>
      <c r="Y8" s="36">
        <v>45</v>
      </c>
      <c r="Z8" s="37">
        <f t="shared" si="8"/>
        <v>84</v>
      </c>
      <c r="AA8" s="36">
        <v>22</v>
      </c>
      <c r="AB8" s="36">
        <v>10</v>
      </c>
      <c r="AC8" s="33">
        <v>1</v>
      </c>
      <c r="AD8" s="37">
        <f t="shared" si="9"/>
        <v>32</v>
      </c>
      <c r="AE8" s="36"/>
      <c r="AF8" s="36"/>
      <c r="AG8" s="36"/>
      <c r="AH8" s="37"/>
      <c r="AI8" s="38">
        <v>38</v>
      </c>
      <c r="AJ8" s="39">
        <v>0</v>
      </c>
      <c r="AK8" s="38">
        <v>100</v>
      </c>
      <c r="AL8" s="38">
        <v>50</v>
      </c>
      <c r="AM8" s="38">
        <v>70</v>
      </c>
      <c r="AN8" s="38">
        <v>20</v>
      </c>
      <c r="AO8" s="38">
        <v>100</v>
      </c>
      <c r="AP8" s="38">
        <v>100</v>
      </c>
      <c r="AQ8" s="38">
        <v>100</v>
      </c>
      <c r="AR8" s="38"/>
      <c r="AS8" s="38"/>
      <c r="AT8" s="37">
        <f t="shared" si="10"/>
        <v>64.222222222222229</v>
      </c>
      <c r="AU8" s="38">
        <v>100</v>
      </c>
      <c r="AV8" s="38">
        <v>100</v>
      </c>
      <c r="AW8" s="38">
        <v>100</v>
      </c>
      <c r="AX8" s="38">
        <v>100</v>
      </c>
      <c r="AY8" s="38">
        <v>100</v>
      </c>
      <c r="AZ8" s="38">
        <v>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8"/>
      <c r="BG8" s="37">
        <f t="shared" si="11"/>
        <v>90</v>
      </c>
      <c r="BH8" s="41">
        <v>95</v>
      </c>
      <c r="BI8" s="41">
        <v>100</v>
      </c>
      <c r="BJ8" s="41">
        <v>90</v>
      </c>
      <c r="BK8" s="41">
        <v>75</v>
      </c>
      <c r="BL8" s="41">
        <v>95</v>
      </c>
      <c r="BM8" s="41">
        <v>90</v>
      </c>
      <c r="BN8" s="41">
        <v>55</v>
      </c>
      <c r="BO8" s="41">
        <v>95</v>
      </c>
      <c r="BP8" s="41">
        <v>100</v>
      </c>
      <c r="BQ8" s="41">
        <v>100</v>
      </c>
      <c r="BR8" s="37">
        <f t="shared" si="12"/>
        <v>89.5</v>
      </c>
      <c r="BS8" s="42">
        <v>0</v>
      </c>
      <c r="BT8" s="42">
        <v>100</v>
      </c>
      <c r="BU8" s="42">
        <v>0</v>
      </c>
      <c r="BV8" s="38">
        <v>0</v>
      </c>
      <c r="BW8" s="38">
        <v>100</v>
      </c>
      <c r="BX8" s="38">
        <v>0</v>
      </c>
      <c r="BY8" s="38">
        <v>0</v>
      </c>
      <c r="BZ8" s="38">
        <v>100</v>
      </c>
      <c r="CA8" s="38"/>
      <c r="CB8" s="38"/>
      <c r="CC8" s="37">
        <f t="shared" si="13"/>
        <v>37.5</v>
      </c>
    </row>
    <row r="9" spans="1:81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1</v>
      </c>
      <c r="L9" s="44" t="s">
        <v>9</v>
      </c>
      <c r="M9" s="44">
        <v>305</v>
      </c>
      <c r="N9" s="33">
        <f t="shared" si="0"/>
        <v>89</v>
      </c>
      <c r="O9" s="33">
        <f t="shared" si="1"/>
        <v>60</v>
      </c>
      <c r="P9" s="33">
        <f>IF(AH9="",0.5*N9+0.5*O9,(SUM(N9,O9,AH9)-MIN(N9,O9))/2)</f>
        <v>74.5</v>
      </c>
      <c r="Q9" s="33">
        <f t="shared" si="2"/>
        <v>84.555555555555557</v>
      </c>
      <c r="R9" s="33">
        <f t="shared" si="3"/>
        <v>100</v>
      </c>
      <c r="S9" s="33">
        <f t="shared" si="4"/>
        <v>99</v>
      </c>
      <c r="T9" s="33">
        <f t="shared" si="5"/>
        <v>100</v>
      </c>
      <c r="U9" s="34">
        <f t="shared" si="6"/>
        <v>0</v>
      </c>
      <c r="V9" s="35">
        <f t="shared" si="7"/>
        <v>83.961111111111109</v>
      </c>
      <c r="W9" s="33">
        <v>18</v>
      </c>
      <c r="X9" s="36">
        <v>20</v>
      </c>
      <c r="Y9" s="36">
        <v>51</v>
      </c>
      <c r="Z9" s="37">
        <f t="shared" si="8"/>
        <v>89</v>
      </c>
      <c r="AA9" s="36">
        <v>30</v>
      </c>
      <c r="AB9" s="36">
        <v>30</v>
      </c>
      <c r="AC9" s="33">
        <v>1</v>
      </c>
      <c r="AD9" s="37">
        <f t="shared" si="9"/>
        <v>60</v>
      </c>
      <c r="AE9" s="36"/>
      <c r="AF9" s="36"/>
      <c r="AG9" s="36"/>
      <c r="AH9" s="37"/>
      <c r="AI9" s="38">
        <v>88</v>
      </c>
      <c r="AJ9" s="39">
        <v>0</v>
      </c>
      <c r="AK9" s="38">
        <v>100</v>
      </c>
      <c r="AL9" s="38">
        <v>100</v>
      </c>
      <c r="AM9" s="38">
        <v>90</v>
      </c>
      <c r="AN9" s="38">
        <v>83</v>
      </c>
      <c r="AO9" s="38">
        <v>100</v>
      </c>
      <c r="AP9" s="38">
        <v>100</v>
      </c>
      <c r="AQ9" s="38">
        <v>100</v>
      </c>
      <c r="AR9" s="38"/>
      <c r="AS9" s="38"/>
      <c r="AT9" s="37">
        <f t="shared" si="10"/>
        <v>84.555555555555557</v>
      </c>
      <c r="AU9" s="38">
        <v>100</v>
      </c>
      <c r="AV9" s="38">
        <v>100</v>
      </c>
      <c r="AW9" s="38">
        <v>100</v>
      </c>
      <c r="AX9" s="38">
        <v>100</v>
      </c>
      <c r="AY9" s="38">
        <v>100</v>
      </c>
      <c r="AZ9" s="38">
        <v>100</v>
      </c>
      <c r="BA9" s="38">
        <v>100</v>
      </c>
      <c r="BB9" s="38">
        <v>100</v>
      </c>
      <c r="BC9" s="38">
        <v>100</v>
      </c>
      <c r="BD9" s="38">
        <v>100</v>
      </c>
      <c r="BE9" s="38"/>
      <c r="BF9" s="38"/>
      <c r="BG9" s="37">
        <f t="shared" si="11"/>
        <v>100</v>
      </c>
      <c r="BH9" s="41">
        <v>90</v>
      </c>
      <c r="BI9" s="41">
        <v>100</v>
      </c>
      <c r="BJ9" s="41">
        <v>100</v>
      </c>
      <c r="BK9" s="41">
        <v>100</v>
      </c>
      <c r="BL9" s="41">
        <v>100</v>
      </c>
      <c r="BM9" s="41">
        <v>100</v>
      </c>
      <c r="BN9" s="41">
        <v>100</v>
      </c>
      <c r="BO9" s="41">
        <v>100</v>
      </c>
      <c r="BP9" s="41">
        <v>100</v>
      </c>
      <c r="BQ9" s="41">
        <v>100</v>
      </c>
      <c r="BR9" s="37">
        <f t="shared" si="12"/>
        <v>99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100</v>
      </c>
      <c r="BY9" s="38">
        <v>100</v>
      </c>
      <c r="BZ9" s="38">
        <v>100</v>
      </c>
      <c r="CA9" s="38"/>
      <c r="CB9" s="38"/>
      <c r="CC9" s="37">
        <f t="shared" si="13"/>
        <v>100</v>
      </c>
    </row>
    <row r="10" spans="1:81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2</v>
      </c>
      <c r="L10" s="44" t="s">
        <v>9</v>
      </c>
      <c r="M10" s="44"/>
      <c r="N10" s="33">
        <f t="shared" si="0"/>
        <v>36</v>
      </c>
      <c r="O10" s="33">
        <f t="shared" si="1"/>
        <v>0</v>
      </c>
      <c r="P10" s="33">
        <f>SUM(N10,O10,AH10)/3</f>
        <v>12</v>
      </c>
      <c r="Q10" s="33">
        <f t="shared" si="2"/>
        <v>38.888888888888886</v>
      </c>
      <c r="R10" s="33">
        <f t="shared" si="3"/>
        <v>0</v>
      </c>
      <c r="S10" s="33">
        <f t="shared" si="4"/>
        <v>55</v>
      </c>
      <c r="T10" s="33">
        <f t="shared" si="5"/>
        <v>0</v>
      </c>
      <c r="U10" s="34">
        <f t="shared" si="6"/>
        <v>0</v>
      </c>
      <c r="V10" s="35">
        <f t="shared" si="7"/>
        <v>12</v>
      </c>
      <c r="W10" s="33">
        <v>18</v>
      </c>
      <c r="X10" s="36">
        <v>18</v>
      </c>
      <c r="Y10" s="36"/>
      <c r="Z10" s="60">
        <f t="shared" si="8"/>
        <v>36</v>
      </c>
      <c r="AA10" s="36"/>
      <c r="AB10" s="36"/>
      <c r="AC10" s="33"/>
      <c r="AD10" s="60">
        <f t="shared" si="9"/>
        <v>0</v>
      </c>
      <c r="AE10" s="36"/>
      <c r="AF10" s="36"/>
      <c r="AG10" s="36"/>
      <c r="AH10" s="37"/>
      <c r="AI10" s="38">
        <v>0</v>
      </c>
      <c r="AJ10" s="39">
        <v>0</v>
      </c>
      <c r="AK10" s="38">
        <v>0</v>
      </c>
      <c r="AL10" s="38">
        <v>100</v>
      </c>
      <c r="AM10" s="38">
        <v>80</v>
      </c>
      <c r="AN10" s="38">
        <v>20</v>
      </c>
      <c r="AO10" s="38">
        <v>100</v>
      </c>
      <c r="AP10" s="38">
        <v>50</v>
      </c>
      <c r="AQ10" s="38">
        <v>0</v>
      </c>
      <c r="AR10" s="38"/>
      <c r="AS10" s="38"/>
      <c r="AT10" s="37">
        <f t="shared" si="10"/>
        <v>38.888888888888886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/>
      <c r="BF10" s="38"/>
      <c r="BG10" s="37">
        <f t="shared" si="11"/>
        <v>0</v>
      </c>
      <c r="BH10" s="41">
        <v>0</v>
      </c>
      <c r="BI10" s="41">
        <v>65</v>
      </c>
      <c r="BJ10" s="76">
        <v>0</v>
      </c>
      <c r="BK10" s="41">
        <v>100</v>
      </c>
      <c r="BL10" s="41">
        <v>90</v>
      </c>
      <c r="BM10" s="41">
        <v>20</v>
      </c>
      <c r="BN10" s="41">
        <v>95</v>
      </c>
      <c r="BO10" s="76">
        <v>0</v>
      </c>
      <c r="BP10" s="41">
        <v>80</v>
      </c>
      <c r="BQ10" s="41">
        <v>100</v>
      </c>
      <c r="BR10" s="37">
        <f t="shared" si="12"/>
        <v>55</v>
      </c>
      <c r="BS10" s="42">
        <v>0</v>
      </c>
      <c r="BT10" s="42">
        <v>0</v>
      </c>
      <c r="BU10" s="42">
        <v>0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/>
      <c r="CB10" s="38"/>
      <c r="CC10" s="37">
        <f t="shared" si="13"/>
        <v>0</v>
      </c>
    </row>
    <row r="11" spans="1:81" ht="15.75" customHeight="1" x14ac:dyDescent="0.2">
      <c r="A11" s="4" t="s">
        <v>9</v>
      </c>
      <c r="B11" s="4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2</v>
      </c>
      <c r="L11" s="44" t="s">
        <v>9</v>
      </c>
      <c r="M11" s="44">
        <v>327</v>
      </c>
      <c r="N11" s="33">
        <v>0</v>
      </c>
      <c r="O11" s="33">
        <f t="shared" si="1"/>
        <v>0</v>
      </c>
      <c r="P11" s="33">
        <f t="shared" ref="P11:P37" si="14">IF(AH11="",0.5*N11+0.5*O11,(SUM(N11,O11,AH11)-MIN(N11,O11))/2)</f>
        <v>0</v>
      </c>
      <c r="Q11" s="33">
        <v>0</v>
      </c>
      <c r="R11" s="33">
        <f t="shared" si="3"/>
        <v>0</v>
      </c>
      <c r="S11" s="33">
        <f t="shared" si="4"/>
        <v>0</v>
      </c>
      <c r="T11" s="33">
        <f t="shared" si="5"/>
        <v>0</v>
      </c>
      <c r="U11" s="34">
        <f t="shared" si="6"/>
        <v>0</v>
      </c>
      <c r="V11" s="35"/>
      <c r="W11" s="33"/>
      <c r="X11" s="36"/>
      <c r="Y11" s="36"/>
      <c r="Z11" s="37"/>
      <c r="AA11" s="36"/>
      <c r="AB11" s="36"/>
      <c r="AC11" s="33"/>
      <c r="AD11" s="37">
        <f t="shared" si="9"/>
        <v>0</v>
      </c>
      <c r="AE11" s="36"/>
      <c r="AF11" s="36"/>
      <c r="AG11" s="36"/>
      <c r="AH11" s="37"/>
      <c r="AI11" s="38"/>
      <c r="AJ11" s="39"/>
      <c r="AK11" s="38"/>
      <c r="AL11" s="38"/>
      <c r="AM11" s="38"/>
      <c r="AN11" s="38"/>
      <c r="AO11" s="38"/>
      <c r="AP11" s="38"/>
      <c r="AQ11" s="38"/>
      <c r="AR11" s="38"/>
      <c r="AS11" s="38"/>
      <c r="AT11" s="37" t="e">
        <f t="shared" si="10"/>
        <v>#DIV/0!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/>
      <c r="BF11" s="38"/>
      <c r="BG11" s="37">
        <f t="shared" si="11"/>
        <v>0</v>
      </c>
      <c r="BH11" s="76">
        <v>0</v>
      </c>
      <c r="BI11" s="76">
        <v>0</v>
      </c>
      <c r="BJ11" s="76">
        <v>0</v>
      </c>
      <c r="BK11" s="76">
        <v>0</v>
      </c>
      <c r="BL11" s="76">
        <v>0</v>
      </c>
      <c r="BM11" s="76">
        <v>0</v>
      </c>
      <c r="BN11" s="76">
        <v>0</v>
      </c>
      <c r="BO11" s="76">
        <v>0</v>
      </c>
      <c r="BP11" s="41">
        <v>0</v>
      </c>
      <c r="BQ11" s="41">
        <v>0</v>
      </c>
      <c r="BR11" s="37">
        <f t="shared" si="12"/>
        <v>0</v>
      </c>
      <c r="BS11" s="42">
        <v>0</v>
      </c>
      <c r="BT11" s="42">
        <v>0</v>
      </c>
      <c r="BU11" s="42">
        <v>0</v>
      </c>
      <c r="BV11" s="38">
        <v>0</v>
      </c>
      <c r="BW11" s="38">
        <v>0</v>
      </c>
      <c r="BX11" s="38">
        <v>0</v>
      </c>
      <c r="BY11" s="38">
        <v>0</v>
      </c>
      <c r="BZ11" s="38">
        <v>0</v>
      </c>
      <c r="CA11" s="38"/>
      <c r="CB11" s="38"/>
      <c r="CC11" s="37">
        <f t="shared" si="13"/>
        <v>0</v>
      </c>
    </row>
    <row r="12" spans="1:81" ht="15.75" customHeight="1" x14ac:dyDescent="0.2">
      <c r="A12" s="4" t="s">
        <v>9</v>
      </c>
      <c r="B12" s="29" t="s">
        <v>9</v>
      </c>
      <c r="C12" s="30"/>
      <c r="D12" s="58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1</v>
      </c>
      <c r="L12" s="44" t="s">
        <v>9</v>
      </c>
      <c r="M12" s="44">
        <v>301</v>
      </c>
      <c r="N12" s="33">
        <f>Z12</f>
        <v>100</v>
      </c>
      <c r="O12" s="33">
        <f t="shared" si="1"/>
        <v>100</v>
      </c>
      <c r="P12" s="33">
        <f t="shared" si="14"/>
        <v>100</v>
      </c>
      <c r="Q12" s="33">
        <f t="shared" ref="Q12:Q44" si="15">AT12</f>
        <v>80</v>
      </c>
      <c r="R12" s="33">
        <f t="shared" si="3"/>
        <v>100</v>
      </c>
      <c r="S12" s="33">
        <f t="shared" si="4"/>
        <v>97.5</v>
      </c>
      <c r="T12" s="33">
        <f t="shared" si="5"/>
        <v>95.5</v>
      </c>
      <c r="U12" s="34">
        <f t="shared" si="6"/>
        <v>0</v>
      </c>
      <c r="V12" s="35">
        <f t="shared" ref="V12:V44" si="16">IF(P12&gt;=55,P12*0.5+0.2*Q12+0.05*R12+0.2*S12+0.05*T12,P12)</f>
        <v>95.275000000000006</v>
      </c>
      <c r="W12" s="33">
        <v>20</v>
      </c>
      <c r="X12" s="36">
        <v>20</v>
      </c>
      <c r="Y12" s="36">
        <v>60</v>
      </c>
      <c r="Z12" s="37">
        <f>SUM(W12:Y12)</f>
        <v>100</v>
      </c>
      <c r="AA12" s="36">
        <v>30</v>
      </c>
      <c r="AB12" s="36">
        <v>70</v>
      </c>
      <c r="AC12" s="33">
        <v>1</v>
      </c>
      <c r="AD12" s="37">
        <f t="shared" si="9"/>
        <v>100</v>
      </c>
      <c r="AE12" s="36"/>
      <c r="AF12" s="36"/>
      <c r="AG12" s="36"/>
      <c r="AH12" s="37"/>
      <c r="AI12" s="38">
        <v>100</v>
      </c>
      <c r="AJ12" s="39">
        <v>100</v>
      </c>
      <c r="AK12" s="38">
        <v>100</v>
      </c>
      <c r="AL12" s="38">
        <v>50</v>
      </c>
      <c r="AM12" s="38">
        <v>70</v>
      </c>
      <c r="AN12" s="38">
        <v>100</v>
      </c>
      <c r="AO12" s="38">
        <v>100</v>
      </c>
      <c r="AP12" s="38">
        <v>100</v>
      </c>
      <c r="AQ12" s="38">
        <v>0</v>
      </c>
      <c r="AR12" s="38"/>
      <c r="AS12" s="38"/>
      <c r="AT12" s="37">
        <f t="shared" si="10"/>
        <v>80</v>
      </c>
      <c r="AU12" s="38">
        <v>100</v>
      </c>
      <c r="AV12" s="38">
        <v>100</v>
      </c>
      <c r="AW12" s="38">
        <v>100</v>
      </c>
      <c r="AX12" s="38">
        <v>100</v>
      </c>
      <c r="AY12" s="38">
        <v>100</v>
      </c>
      <c r="AZ12" s="38">
        <v>100</v>
      </c>
      <c r="BA12" s="38">
        <v>100</v>
      </c>
      <c r="BB12" s="38">
        <v>100</v>
      </c>
      <c r="BC12" s="38">
        <v>100</v>
      </c>
      <c r="BD12" s="38">
        <v>100</v>
      </c>
      <c r="BE12" s="38"/>
      <c r="BF12" s="38"/>
      <c r="BG12" s="37">
        <f t="shared" si="11"/>
        <v>100</v>
      </c>
      <c r="BH12" s="41">
        <v>100</v>
      </c>
      <c r="BI12" s="41">
        <v>95</v>
      </c>
      <c r="BJ12" s="41">
        <v>90</v>
      </c>
      <c r="BK12" s="41">
        <v>100</v>
      </c>
      <c r="BL12" s="41">
        <v>95</v>
      </c>
      <c r="BM12" s="41">
        <v>100</v>
      </c>
      <c r="BN12" s="41">
        <v>100</v>
      </c>
      <c r="BO12" s="41">
        <v>100</v>
      </c>
      <c r="BP12" s="41">
        <v>95</v>
      </c>
      <c r="BQ12" s="41">
        <v>100</v>
      </c>
      <c r="BR12" s="37">
        <f t="shared" si="12"/>
        <v>97.5</v>
      </c>
      <c r="BS12" s="42">
        <v>100</v>
      </c>
      <c r="BT12" s="42">
        <v>64</v>
      </c>
      <c r="BU12" s="42">
        <v>100</v>
      </c>
      <c r="BV12" s="38">
        <v>100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3"/>
        <v>95.5</v>
      </c>
    </row>
    <row r="13" spans="1:81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1</v>
      </c>
      <c r="L13" s="44" t="s">
        <v>9</v>
      </c>
      <c r="M13" s="44">
        <v>217</v>
      </c>
      <c r="N13" s="33">
        <f>Z13</f>
        <v>99</v>
      </c>
      <c r="O13" s="33">
        <f t="shared" si="1"/>
        <v>100</v>
      </c>
      <c r="P13" s="33">
        <f t="shared" si="14"/>
        <v>99.5</v>
      </c>
      <c r="Q13" s="33">
        <f t="shared" si="15"/>
        <v>87.777777777777771</v>
      </c>
      <c r="R13" s="33">
        <f t="shared" si="3"/>
        <v>100</v>
      </c>
      <c r="S13" s="33">
        <f t="shared" si="4"/>
        <v>99</v>
      </c>
      <c r="T13" s="33">
        <f t="shared" si="5"/>
        <v>100</v>
      </c>
      <c r="U13" s="34">
        <f t="shared" si="6"/>
        <v>0</v>
      </c>
      <c r="V13" s="35">
        <f t="shared" si="16"/>
        <v>97.105555555555554</v>
      </c>
      <c r="W13" s="33">
        <v>20</v>
      </c>
      <c r="X13" s="36">
        <v>19</v>
      </c>
      <c r="Y13" s="36">
        <v>60</v>
      </c>
      <c r="Z13" s="37">
        <f>SUM(W13:Y13)</f>
        <v>99</v>
      </c>
      <c r="AA13" s="36">
        <v>30</v>
      </c>
      <c r="AB13" s="36">
        <v>70</v>
      </c>
      <c r="AC13" s="33">
        <v>1</v>
      </c>
      <c r="AD13" s="37">
        <f t="shared" si="9"/>
        <v>100</v>
      </c>
      <c r="AE13" s="36"/>
      <c r="AF13" s="36"/>
      <c r="AG13" s="36"/>
      <c r="AH13" s="37"/>
      <c r="AI13" s="38">
        <v>50</v>
      </c>
      <c r="AJ13" s="39">
        <v>100</v>
      </c>
      <c r="AK13" s="38">
        <v>100</v>
      </c>
      <c r="AL13" s="38">
        <v>100</v>
      </c>
      <c r="AM13" s="38">
        <v>100</v>
      </c>
      <c r="AN13" s="38">
        <v>40</v>
      </c>
      <c r="AO13" s="38">
        <v>100</v>
      </c>
      <c r="AP13" s="38">
        <v>100</v>
      </c>
      <c r="AQ13" s="38">
        <v>100</v>
      </c>
      <c r="AR13" s="38"/>
      <c r="AS13" s="38"/>
      <c r="AT13" s="37">
        <f t="shared" si="10"/>
        <v>87.777777777777771</v>
      </c>
      <c r="AU13" s="38">
        <v>100</v>
      </c>
      <c r="AV13" s="38">
        <v>100</v>
      </c>
      <c r="AW13" s="38">
        <v>100</v>
      </c>
      <c r="AX13" s="38">
        <v>100</v>
      </c>
      <c r="AY13" s="38">
        <v>100</v>
      </c>
      <c r="AZ13" s="38">
        <v>100</v>
      </c>
      <c r="BA13" s="38">
        <v>100</v>
      </c>
      <c r="BB13" s="38">
        <v>100</v>
      </c>
      <c r="BC13" s="38">
        <v>100</v>
      </c>
      <c r="BD13" s="38">
        <v>100</v>
      </c>
      <c r="BE13" s="38"/>
      <c r="BF13" s="38">
        <v>100</v>
      </c>
      <c r="BG13" s="37">
        <f t="shared" si="11"/>
        <v>100</v>
      </c>
      <c r="BH13" s="41">
        <v>100</v>
      </c>
      <c r="BI13" s="41">
        <v>95</v>
      </c>
      <c r="BJ13" s="41">
        <v>100</v>
      </c>
      <c r="BK13" s="41">
        <v>100</v>
      </c>
      <c r="BL13" s="41">
        <v>100</v>
      </c>
      <c r="BM13" s="41">
        <v>100</v>
      </c>
      <c r="BN13" s="41">
        <v>100</v>
      </c>
      <c r="BO13" s="41">
        <v>95</v>
      </c>
      <c r="BP13" s="41">
        <v>100</v>
      </c>
      <c r="BQ13" s="41">
        <v>100</v>
      </c>
      <c r="BR13" s="37">
        <f t="shared" si="12"/>
        <v>99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3"/>
        <v>100</v>
      </c>
    </row>
    <row r="14" spans="1:81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>
        <v>165</v>
      </c>
      <c r="N14" s="33">
        <v>48</v>
      </c>
      <c r="O14" s="33">
        <f t="shared" si="1"/>
        <v>100</v>
      </c>
      <c r="P14" s="33">
        <f t="shared" si="14"/>
        <v>74</v>
      </c>
      <c r="Q14" s="33">
        <f t="shared" si="15"/>
        <v>97.5</v>
      </c>
      <c r="R14" s="33">
        <f t="shared" si="3"/>
        <v>90</v>
      </c>
      <c r="S14" s="33">
        <f t="shared" si="4"/>
        <v>89</v>
      </c>
      <c r="T14" s="33">
        <f t="shared" si="5"/>
        <v>81.25</v>
      </c>
      <c r="U14" s="34">
        <f t="shared" si="6"/>
        <v>0</v>
      </c>
      <c r="V14" s="35">
        <f t="shared" si="16"/>
        <v>82.862499999999997</v>
      </c>
      <c r="W14" s="33"/>
      <c r="X14" s="36"/>
      <c r="Y14" s="36"/>
      <c r="Z14" s="37"/>
      <c r="AA14" s="36">
        <v>30</v>
      </c>
      <c r="AB14" s="36">
        <v>70</v>
      </c>
      <c r="AC14" s="33">
        <v>1</v>
      </c>
      <c r="AD14" s="37">
        <f t="shared" si="9"/>
        <v>100</v>
      </c>
      <c r="AE14" s="36"/>
      <c r="AF14" s="36"/>
      <c r="AG14" s="36"/>
      <c r="AH14" s="37"/>
      <c r="AI14" s="38">
        <v>100</v>
      </c>
      <c r="AJ14" s="39">
        <v>100</v>
      </c>
      <c r="AK14" s="38">
        <v>100</v>
      </c>
      <c r="AL14" s="38">
        <v>100</v>
      </c>
      <c r="AM14" s="38">
        <v>100</v>
      </c>
      <c r="AN14" s="38">
        <v>80</v>
      </c>
      <c r="AO14" s="38"/>
      <c r="AP14" s="38">
        <v>100</v>
      </c>
      <c r="AQ14" s="38">
        <v>100</v>
      </c>
      <c r="AR14" s="38"/>
      <c r="AS14" s="38"/>
      <c r="AT14" s="37">
        <f t="shared" si="10"/>
        <v>97.5</v>
      </c>
      <c r="AU14" s="38">
        <v>100</v>
      </c>
      <c r="AV14" s="38">
        <v>100</v>
      </c>
      <c r="AW14" s="38">
        <v>100</v>
      </c>
      <c r="AX14" s="38">
        <v>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/>
      <c r="BG14" s="37">
        <f t="shared" si="11"/>
        <v>90</v>
      </c>
      <c r="BH14" s="41">
        <v>100</v>
      </c>
      <c r="BI14" s="41">
        <v>100</v>
      </c>
      <c r="BJ14" s="41">
        <v>100</v>
      </c>
      <c r="BK14" s="41">
        <v>100</v>
      </c>
      <c r="BL14" s="41">
        <v>100</v>
      </c>
      <c r="BM14" s="41">
        <v>100</v>
      </c>
      <c r="BN14" s="41">
        <v>0</v>
      </c>
      <c r="BO14" s="41">
        <v>90</v>
      </c>
      <c r="BP14" s="41">
        <v>100</v>
      </c>
      <c r="BQ14" s="41">
        <v>100</v>
      </c>
      <c r="BR14" s="37">
        <f t="shared" si="12"/>
        <v>89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0</v>
      </c>
      <c r="BY14" s="38">
        <v>50</v>
      </c>
      <c r="BZ14" s="38">
        <v>100</v>
      </c>
      <c r="CA14" s="38"/>
      <c r="CB14" s="38"/>
      <c r="CC14" s="37">
        <f t="shared" si="13"/>
        <v>81.25</v>
      </c>
    </row>
    <row r="15" spans="1:81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1</v>
      </c>
      <c r="L15" s="44" t="s">
        <v>9</v>
      </c>
      <c r="M15" s="44">
        <v>254</v>
      </c>
      <c r="N15" s="33">
        <f t="shared" ref="N15:N28" si="17">Z15</f>
        <v>64</v>
      </c>
      <c r="O15" s="33">
        <f t="shared" si="1"/>
        <v>32</v>
      </c>
      <c r="P15" s="33">
        <f t="shared" si="14"/>
        <v>68.5</v>
      </c>
      <c r="Q15" s="33">
        <f t="shared" si="15"/>
        <v>69.666666666666671</v>
      </c>
      <c r="R15" s="33">
        <f t="shared" si="3"/>
        <v>100</v>
      </c>
      <c r="S15" s="33">
        <f t="shared" si="4"/>
        <v>89.2</v>
      </c>
      <c r="T15" s="33">
        <f t="shared" si="5"/>
        <v>83</v>
      </c>
      <c r="U15" s="34">
        <f t="shared" si="6"/>
        <v>73</v>
      </c>
      <c r="V15" s="35">
        <f t="shared" si="16"/>
        <v>75.173333333333346</v>
      </c>
      <c r="W15" s="33">
        <v>16</v>
      </c>
      <c r="X15" s="36">
        <v>18</v>
      </c>
      <c r="Y15" s="36">
        <v>30</v>
      </c>
      <c r="Z15" s="37">
        <f t="shared" ref="Z15:Z28" si="18">SUM(W15:Y15)</f>
        <v>64</v>
      </c>
      <c r="AA15" s="36">
        <v>22</v>
      </c>
      <c r="AB15" s="36">
        <v>10</v>
      </c>
      <c r="AC15" s="33">
        <v>1</v>
      </c>
      <c r="AD15" s="37">
        <f t="shared" si="9"/>
        <v>32</v>
      </c>
      <c r="AE15" s="36">
        <v>31</v>
      </c>
      <c r="AF15" s="36">
        <v>42</v>
      </c>
      <c r="AG15" s="36">
        <v>1</v>
      </c>
      <c r="AH15" s="37">
        <f>(AE15+AF15)*AG15</f>
        <v>73</v>
      </c>
      <c r="AI15" s="38">
        <v>100</v>
      </c>
      <c r="AJ15" s="39">
        <v>0</v>
      </c>
      <c r="AK15" s="38">
        <v>100</v>
      </c>
      <c r="AL15" s="38">
        <v>100</v>
      </c>
      <c r="AM15" s="38">
        <v>60</v>
      </c>
      <c r="AN15" s="38">
        <v>67</v>
      </c>
      <c r="AO15" s="38">
        <v>100</v>
      </c>
      <c r="AP15" s="38">
        <v>100</v>
      </c>
      <c r="AQ15" s="38">
        <v>0</v>
      </c>
      <c r="AR15" s="38"/>
      <c r="AS15" s="38"/>
      <c r="AT15" s="37">
        <f t="shared" si="10"/>
        <v>69.666666666666671</v>
      </c>
      <c r="AU15" s="38">
        <v>100</v>
      </c>
      <c r="AV15" s="38">
        <v>100</v>
      </c>
      <c r="AW15" s="38">
        <v>100</v>
      </c>
      <c r="AX15" s="38">
        <v>100</v>
      </c>
      <c r="AY15" s="38">
        <v>100</v>
      </c>
      <c r="AZ15" s="38">
        <v>100</v>
      </c>
      <c r="BA15" s="38">
        <v>100</v>
      </c>
      <c r="BB15" s="38">
        <v>100</v>
      </c>
      <c r="BC15" s="38">
        <v>100</v>
      </c>
      <c r="BD15" s="38">
        <v>100</v>
      </c>
      <c r="BE15" s="38"/>
      <c r="BF15" s="38"/>
      <c r="BG15" s="37">
        <f t="shared" si="11"/>
        <v>100</v>
      </c>
      <c r="BH15" s="41">
        <v>90</v>
      </c>
      <c r="BI15" s="41">
        <v>55</v>
      </c>
      <c r="BJ15" s="41">
        <v>100</v>
      </c>
      <c r="BK15" s="41">
        <v>95</v>
      </c>
      <c r="BL15" s="41">
        <v>100</v>
      </c>
      <c r="BM15" s="41">
        <v>80</v>
      </c>
      <c r="BN15" s="41">
        <v>95</v>
      </c>
      <c r="BO15" s="41">
        <v>100</v>
      </c>
      <c r="BP15" s="41">
        <v>80</v>
      </c>
      <c r="BQ15" s="41">
        <v>97</v>
      </c>
      <c r="BR15" s="37">
        <f t="shared" si="12"/>
        <v>89.2</v>
      </c>
      <c r="BS15" s="42">
        <v>0</v>
      </c>
      <c r="BT15" s="42">
        <v>64</v>
      </c>
      <c r="BU15" s="42">
        <v>100</v>
      </c>
      <c r="BV15" s="38">
        <v>100</v>
      </c>
      <c r="BW15" s="38">
        <v>100</v>
      </c>
      <c r="BX15" s="38">
        <v>100</v>
      </c>
      <c r="BY15" s="38">
        <v>100</v>
      </c>
      <c r="BZ15" s="38">
        <v>100</v>
      </c>
      <c r="CA15" s="38"/>
      <c r="CB15" s="38"/>
      <c r="CC15" s="37">
        <f t="shared" si="13"/>
        <v>83</v>
      </c>
    </row>
    <row r="16" spans="1:81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2</v>
      </c>
      <c r="L16" s="44" t="s">
        <v>9</v>
      </c>
      <c r="M16" s="44">
        <v>59</v>
      </c>
      <c r="N16" s="33">
        <f t="shared" si="17"/>
        <v>72</v>
      </c>
      <c r="O16" s="33">
        <f t="shared" si="1"/>
        <v>100</v>
      </c>
      <c r="P16" s="33">
        <f t="shared" si="14"/>
        <v>86</v>
      </c>
      <c r="Q16" s="33">
        <f t="shared" si="15"/>
        <v>31.111111111111111</v>
      </c>
      <c r="R16" s="33">
        <f t="shared" si="3"/>
        <v>60</v>
      </c>
      <c r="S16" s="33">
        <f t="shared" si="4"/>
        <v>38</v>
      </c>
      <c r="T16" s="33">
        <f t="shared" si="5"/>
        <v>50</v>
      </c>
      <c r="U16" s="34">
        <f t="shared" si="6"/>
        <v>0</v>
      </c>
      <c r="V16" s="35">
        <f t="shared" si="16"/>
        <v>62.322222222222223</v>
      </c>
      <c r="W16" s="33">
        <v>18</v>
      </c>
      <c r="X16" s="36">
        <v>18</v>
      </c>
      <c r="Y16" s="36">
        <v>36</v>
      </c>
      <c r="Z16" s="37">
        <f t="shared" si="18"/>
        <v>72</v>
      </c>
      <c r="AA16" s="36">
        <v>30</v>
      </c>
      <c r="AB16" s="36">
        <v>70</v>
      </c>
      <c r="AC16" s="33">
        <v>1</v>
      </c>
      <c r="AD16" s="37">
        <f t="shared" si="9"/>
        <v>100</v>
      </c>
      <c r="AE16" s="36"/>
      <c r="AF16" s="36"/>
      <c r="AG16" s="36"/>
      <c r="AH16" s="37"/>
      <c r="AI16" s="38">
        <v>50</v>
      </c>
      <c r="AJ16" s="39">
        <v>90</v>
      </c>
      <c r="AK16" s="38">
        <v>100</v>
      </c>
      <c r="AL16" s="38">
        <v>0</v>
      </c>
      <c r="AM16" s="38">
        <v>40</v>
      </c>
      <c r="AN16" s="38">
        <v>0</v>
      </c>
      <c r="AO16" s="38">
        <v>0</v>
      </c>
      <c r="AP16" s="38">
        <v>0</v>
      </c>
      <c r="AQ16" s="38">
        <v>0</v>
      </c>
      <c r="AR16" s="38"/>
      <c r="AS16" s="38"/>
      <c r="AT16" s="37">
        <f t="shared" si="10"/>
        <v>31.111111111111111</v>
      </c>
      <c r="AU16" s="38">
        <v>100</v>
      </c>
      <c r="AV16" s="38">
        <v>0</v>
      </c>
      <c r="AW16" s="38">
        <v>100</v>
      </c>
      <c r="AX16" s="38">
        <v>100</v>
      </c>
      <c r="AY16" s="38">
        <v>0</v>
      </c>
      <c r="AZ16" s="38">
        <v>100</v>
      </c>
      <c r="BA16" s="38">
        <v>100</v>
      </c>
      <c r="BB16" s="38">
        <v>0</v>
      </c>
      <c r="BC16" s="38">
        <v>100</v>
      </c>
      <c r="BD16" s="38">
        <v>0</v>
      </c>
      <c r="BE16" s="38"/>
      <c r="BF16" s="38"/>
      <c r="BG16" s="37">
        <f t="shared" si="11"/>
        <v>60</v>
      </c>
      <c r="BH16" s="76">
        <v>0</v>
      </c>
      <c r="BI16" s="76">
        <v>0</v>
      </c>
      <c r="BJ16" s="41">
        <v>100</v>
      </c>
      <c r="BK16" s="76">
        <v>0</v>
      </c>
      <c r="BL16" s="76">
        <v>0</v>
      </c>
      <c r="BM16" s="76">
        <v>0</v>
      </c>
      <c r="BN16" s="76">
        <v>0</v>
      </c>
      <c r="BO16" s="76">
        <v>80</v>
      </c>
      <c r="BP16" s="41">
        <v>100</v>
      </c>
      <c r="BQ16" s="41">
        <v>100</v>
      </c>
      <c r="BR16" s="37">
        <f t="shared" si="12"/>
        <v>38</v>
      </c>
      <c r="BS16" s="42">
        <v>100</v>
      </c>
      <c r="BT16" s="42">
        <v>100</v>
      </c>
      <c r="BU16" s="42">
        <v>100</v>
      </c>
      <c r="BV16" s="38">
        <v>0</v>
      </c>
      <c r="BW16" s="38">
        <v>0</v>
      </c>
      <c r="BX16" s="38">
        <v>0</v>
      </c>
      <c r="BY16" s="38">
        <v>0</v>
      </c>
      <c r="BZ16" s="38">
        <v>100</v>
      </c>
      <c r="CA16" s="38"/>
      <c r="CB16" s="38"/>
      <c r="CC16" s="37">
        <f t="shared" si="13"/>
        <v>50</v>
      </c>
    </row>
    <row r="17" spans="1:81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1</v>
      </c>
      <c r="L17" s="44" t="s">
        <v>9</v>
      </c>
      <c r="M17" s="44">
        <v>303</v>
      </c>
      <c r="N17" s="33">
        <f t="shared" si="17"/>
        <v>63</v>
      </c>
      <c r="O17" s="33">
        <f t="shared" si="1"/>
        <v>26</v>
      </c>
      <c r="P17" s="33">
        <f t="shared" si="14"/>
        <v>31.5</v>
      </c>
      <c r="Q17" s="33">
        <f t="shared" si="15"/>
        <v>64.444444444444443</v>
      </c>
      <c r="R17" s="33">
        <f t="shared" si="3"/>
        <v>80</v>
      </c>
      <c r="S17" s="33">
        <f t="shared" si="4"/>
        <v>97.5</v>
      </c>
      <c r="T17" s="33">
        <f t="shared" si="5"/>
        <v>100</v>
      </c>
      <c r="U17" s="34">
        <f t="shared" si="6"/>
        <v>0</v>
      </c>
      <c r="V17" s="35">
        <f t="shared" si="16"/>
        <v>31.5</v>
      </c>
      <c r="W17" s="33">
        <v>20</v>
      </c>
      <c r="X17" s="36">
        <v>18</v>
      </c>
      <c r="Y17" s="36">
        <v>25</v>
      </c>
      <c r="Z17" s="37">
        <f t="shared" si="18"/>
        <v>63</v>
      </c>
      <c r="AA17" s="36">
        <v>26</v>
      </c>
      <c r="AB17" s="36">
        <v>0</v>
      </c>
      <c r="AC17" s="33"/>
      <c r="AD17" s="37">
        <f t="shared" si="9"/>
        <v>26</v>
      </c>
      <c r="AE17" s="36"/>
      <c r="AF17" s="36"/>
      <c r="AG17" s="36"/>
      <c r="AH17" s="60">
        <v>0</v>
      </c>
      <c r="AI17" s="38">
        <v>100</v>
      </c>
      <c r="AJ17" s="39">
        <v>100</v>
      </c>
      <c r="AK17" s="38">
        <v>100</v>
      </c>
      <c r="AL17" s="38">
        <v>50</v>
      </c>
      <c r="AM17" s="38">
        <v>90</v>
      </c>
      <c r="AN17" s="38">
        <v>40</v>
      </c>
      <c r="AO17" s="38">
        <v>100</v>
      </c>
      <c r="AP17" s="38">
        <v>0</v>
      </c>
      <c r="AQ17" s="38">
        <v>0</v>
      </c>
      <c r="AR17" s="38"/>
      <c r="AS17" s="38"/>
      <c r="AT17" s="37">
        <f t="shared" si="10"/>
        <v>64.444444444444443</v>
      </c>
      <c r="AU17" s="38">
        <v>100</v>
      </c>
      <c r="AV17" s="38">
        <v>100</v>
      </c>
      <c r="AW17" s="38">
        <v>100</v>
      </c>
      <c r="AX17" s="38">
        <v>0</v>
      </c>
      <c r="AY17" s="38">
        <v>100</v>
      </c>
      <c r="AZ17" s="38">
        <v>100</v>
      </c>
      <c r="BA17" s="38">
        <v>100</v>
      </c>
      <c r="BB17" s="38">
        <v>100</v>
      </c>
      <c r="BC17" s="38">
        <v>100</v>
      </c>
      <c r="BD17" s="38">
        <v>0</v>
      </c>
      <c r="BE17" s="38"/>
      <c r="BF17" s="38"/>
      <c r="BG17" s="37">
        <f t="shared" si="11"/>
        <v>80</v>
      </c>
      <c r="BH17" s="41">
        <v>100</v>
      </c>
      <c r="BI17" s="41">
        <v>100</v>
      </c>
      <c r="BJ17" s="41">
        <v>100</v>
      </c>
      <c r="BK17" s="41">
        <v>95</v>
      </c>
      <c r="BL17" s="41">
        <v>100</v>
      </c>
      <c r="BM17" s="41">
        <v>95</v>
      </c>
      <c r="BN17" s="41">
        <v>100</v>
      </c>
      <c r="BO17" s="41">
        <v>85</v>
      </c>
      <c r="BP17" s="41">
        <v>100</v>
      </c>
      <c r="BQ17" s="41">
        <v>100</v>
      </c>
      <c r="BR17" s="37">
        <f t="shared" si="12"/>
        <v>97.5</v>
      </c>
      <c r="BS17" s="42">
        <v>100</v>
      </c>
      <c r="BT17" s="42">
        <v>100</v>
      </c>
      <c r="BU17" s="42">
        <v>100</v>
      </c>
      <c r="BV17" s="38">
        <v>100</v>
      </c>
      <c r="BW17" s="38">
        <v>100</v>
      </c>
      <c r="BX17" s="38">
        <v>100</v>
      </c>
      <c r="BY17" s="38">
        <v>100</v>
      </c>
      <c r="BZ17" s="38">
        <v>100</v>
      </c>
      <c r="CA17" s="38"/>
      <c r="CB17" s="38"/>
      <c r="CC17" s="37">
        <f t="shared" si="13"/>
        <v>100</v>
      </c>
    </row>
    <row r="18" spans="1:81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2</v>
      </c>
      <c r="L18" s="44" t="s">
        <v>9</v>
      </c>
      <c r="M18" s="44"/>
      <c r="N18" s="33">
        <f t="shared" si="17"/>
        <v>76</v>
      </c>
      <c r="O18" s="33">
        <f t="shared" si="1"/>
        <v>55</v>
      </c>
      <c r="P18" s="33">
        <f t="shared" si="14"/>
        <v>65.5</v>
      </c>
      <c r="Q18" s="33">
        <f t="shared" si="15"/>
        <v>88.888888888888886</v>
      </c>
      <c r="R18" s="33">
        <f t="shared" si="3"/>
        <v>72.727272727272734</v>
      </c>
      <c r="S18" s="33">
        <f t="shared" si="4"/>
        <v>98</v>
      </c>
      <c r="T18" s="33">
        <f t="shared" si="5"/>
        <v>100</v>
      </c>
      <c r="U18" s="34">
        <f t="shared" si="6"/>
        <v>0</v>
      </c>
      <c r="V18" s="35">
        <f t="shared" si="16"/>
        <v>78.76414141414142</v>
      </c>
      <c r="W18" s="33">
        <v>20</v>
      </c>
      <c r="X18" s="36">
        <v>20</v>
      </c>
      <c r="Y18" s="36">
        <v>36</v>
      </c>
      <c r="Z18" s="37">
        <f t="shared" si="18"/>
        <v>76</v>
      </c>
      <c r="AA18" s="36">
        <v>30</v>
      </c>
      <c r="AB18" s="36">
        <v>25</v>
      </c>
      <c r="AC18" s="33">
        <v>1</v>
      </c>
      <c r="AD18" s="37">
        <f t="shared" si="9"/>
        <v>55</v>
      </c>
      <c r="AE18" s="36"/>
      <c r="AF18" s="36"/>
      <c r="AG18" s="36"/>
      <c r="AH18" s="37"/>
      <c r="AI18" s="38">
        <v>0</v>
      </c>
      <c r="AJ18" s="39">
        <v>100</v>
      </c>
      <c r="AK18" s="38">
        <v>100</v>
      </c>
      <c r="AL18" s="38">
        <v>100</v>
      </c>
      <c r="AM18" s="38">
        <v>100</v>
      </c>
      <c r="AN18" s="38">
        <v>100</v>
      </c>
      <c r="AO18" s="38">
        <v>100</v>
      </c>
      <c r="AP18" s="38">
        <v>100</v>
      </c>
      <c r="AQ18" s="38">
        <v>100</v>
      </c>
      <c r="AR18" s="38"/>
      <c r="AS18" s="38"/>
      <c r="AT18" s="37">
        <f t="shared" si="10"/>
        <v>88.888888888888886</v>
      </c>
      <c r="AU18" s="38">
        <v>0</v>
      </c>
      <c r="AV18" s="38">
        <v>0</v>
      </c>
      <c r="AW18" s="38">
        <v>100</v>
      </c>
      <c r="AX18" s="38">
        <v>0</v>
      </c>
      <c r="AY18" s="38">
        <v>100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>
        <v>100</v>
      </c>
      <c r="BG18" s="37">
        <f t="shared" si="11"/>
        <v>72.727272727272734</v>
      </c>
      <c r="BH18" s="41">
        <v>95</v>
      </c>
      <c r="BI18" s="41">
        <v>100</v>
      </c>
      <c r="BJ18" s="41">
        <v>100</v>
      </c>
      <c r="BK18" s="41">
        <v>100</v>
      </c>
      <c r="BL18" s="41">
        <v>100</v>
      </c>
      <c r="BM18" s="41">
        <v>100</v>
      </c>
      <c r="BN18" s="41">
        <v>95</v>
      </c>
      <c r="BO18" s="41">
        <v>90</v>
      </c>
      <c r="BP18" s="41">
        <v>100</v>
      </c>
      <c r="BQ18" s="41">
        <v>100</v>
      </c>
      <c r="BR18" s="37">
        <f t="shared" si="12"/>
        <v>98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13"/>
        <v>100</v>
      </c>
    </row>
    <row r="19" spans="1:81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1</v>
      </c>
      <c r="L19" s="44" t="s">
        <v>9</v>
      </c>
      <c r="M19" s="44">
        <v>227</v>
      </c>
      <c r="N19" s="33">
        <f t="shared" si="17"/>
        <v>88</v>
      </c>
      <c r="O19" s="33">
        <f t="shared" si="1"/>
        <v>100</v>
      </c>
      <c r="P19" s="33">
        <f t="shared" si="14"/>
        <v>94</v>
      </c>
      <c r="Q19" s="33">
        <f t="shared" si="15"/>
        <v>97.777777777777771</v>
      </c>
      <c r="R19" s="33">
        <f t="shared" si="3"/>
        <v>100</v>
      </c>
      <c r="S19" s="33">
        <f t="shared" si="4"/>
        <v>100</v>
      </c>
      <c r="T19" s="33">
        <f t="shared" si="5"/>
        <v>100</v>
      </c>
      <c r="U19" s="34">
        <f t="shared" si="6"/>
        <v>0</v>
      </c>
      <c r="V19" s="35">
        <f t="shared" si="16"/>
        <v>96.555555555555557</v>
      </c>
      <c r="W19" s="33">
        <v>18</v>
      </c>
      <c r="X19" s="36">
        <v>19</v>
      </c>
      <c r="Y19" s="36">
        <v>51</v>
      </c>
      <c r="Z19" s="37">
        <f t="shared" si="18"/>
        <v>88</v>
      </c>
      <c r="AA19" s="36">
        <v>30</v>
      </c>
      <c r="AB19" s="36">
        <v>70</v>
      </c>
      <c r="AC19" s="33">
        <v>1</v>
      </c>
      <c r="AD19" s="37">
        <f t="shared" si="9"/>
        <v>100</v>
      </c>
      <c r="AE19" s="36"/>
      <c r="AF19" s="36"/>
      <c r="AG19" s="36"/>
      <c r="AH19" s="37"/>
      <c r="AI19" s="38">
        <v>100</v>
      </c>
      <c r="AJ19" s="39">
        <v>100</v>
      </c>
      <c r="AK19" s="38">
        <v>100</v>
      </c>
      <c r="AL19" s="38">
        <v>100</v>
      </c>
      <c r="AM19" s="38">
        <v>80</v>
      </c>
      <c r="AN19" s="38">
        <v>100</v>
      </c>
      <c r="AO19" s="38">
        <v>100</v>
      </c>
      <c r="AP19" s="38">
        <v>100</v>
      </c>
      <c r="AQ19" s="38">
        <v>100</v>
      </c>
      <c r="AR19" s="38"/>
      <c r="AS19" s="38"/>
      <c r="AT19" s="37">
        <f t="shared" si="10"/>
        <v>97.777777777777771</v>
      </c>
      <c r="AU19" s="38">
        <v>100</v>
      </c>
      <c r="AV19" s="38">
        <v>100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100</v>
      </c>
      <c r="BC19" s="38">
        <v>100</v>
      </c>
      <c r="BD19" s="38">
        <v>100</v>
      </c>
      <c r="BE19" s="38"/>
      <c r="BF19" s="38">
        <v>100</v>
      </c>
      <c r="BG19" s="37">
        <f t="shared" si="11"/>
        <v>100</v>
      </c>
      <c r="BH19" s="41">
        <v>100</v>
      </c>
      <c r="BI19" s="41">
        <v>100</v>
      </c>
      <c r="BJ19" s="41">
        <v>100</v>
      </c>
      <c r="BK19" s="41">
        <v>100</v>
      </c>
      <c r="BL19" s="41">
        <v>100</v>
      </c>
      <c r="BM19" s="41">
        <v>100</v>
      </c>
      <c r="BN19" s="41">
        <v>100</v>
      </c>
      <c r="BO19" s="41">
        <v>100</v>
      </c>
      <c r="BP19" s="41">
        <v>100</v>
      </c>
      <c r="BQ19" s="41">
        <v>100</v>
      </c>
      <c r="BR19" s="37">
        <f t="shared" si="12"/>
        <v>100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3"/>
        <v>100</v>
      </c>
    </row>
    <row r="20" spans="1:81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>
        <v>139</v>
      </c>
      <c r="N20" s="33">
        <f t="shared" si="17"/>
        <v>35</v>
      </c>
      <c r="O20" s="33">
        <f t="shared" si="1"/>
        <v>80</v>
      </c>
      <c r="P20" s="33">
        <f t="shared" si="14"/>
        <v>57.5</v>
      </c>
      <c r="Q20" s="33">
        <f t="shared" si="15"/>
        <v>64.111111111111114</v>
      </c>
      <c r="R20" s="33">
        <f t="shared" si="3"/>
        <v>81.818181818181813</v>
      </c>
      <c r="S20" s="33">
        <f t="shared" si="4"/>
        <v>99</v>
      </c>
      <c r="T20" s="33">
        <f t="shared" si="5"/>
        <v>75</v>
      </c>
      <c r="U20" s="34">
        <f t="shared" si="6"/>
        <v>0</v>
      </c>
      <c r="V20" s="35">
        <f t="shared" si="16"/>
        <v>69.213131313131314</v>
      </c>
      <c r="W20" s="33">
        <v>16</v>
      </c>
      <c r="X20" s="36">
        <v>19</v>
      </c>
      <c r="Y20" s="36">
        <v>0</v>
      </c>
      <c r="Z20" s="37">
        <f t="shared" si="18"/>
        <v>35</v>
      </c>
      <c r="AA20" s="36">
        <v>30</v>
      </c>
      <c r="AB20" s="36">
        <v>50</v>
      </c>
      <c r="AC20" s="33">
        <v>1</v>
      </c>
      <c r="AD20" s="37">
        <f t="shared" si="9"/>
        <v>80</v>
      </c>
      <c r="AE20" s="36"/>
      <c r="AF20" s="36"/>
      <c r="AG20" s="36"/>
      <c r="AH20" s="37"/>
      <c r="AI20" s="38">
        <v>50</v>
      </c>
      <c r="AJ20" s="39">
        <v>100</v>
      </c>
      <c r="AK20" s="38">
        <v>0</v>
      </c>
      <c r="AL20" s="38">
        <v>100</v>
      </c>
      <c r="AM20" s="38">
        <v>60</v>
      </c>
      <c r="AN20" s="38">
        <v>67</v>
      </c>
      <c r="AO20" s="38">
        <v>100</v>
      </c>
      <c r="AP20" s="38">
        <v>100</v>
      </c>
      <c r="AQ20" s="38">
        <v>0</v>
      </c>
      <c r="AR20" s="38"/>
      <c r="AS20" s="38"/>
      <c r="AT20" s="37">
        <f t="shared" si="10"/>
        <v>64.111111111111114</v>
      </c>
      <c r="AU20" s="38">
        <v>100</v>
      </c>
      <c r="AV20" s="38">
        <v>100</v>
      </c>
      <c r="AW20" s="38">
        <v>0</v>
      </c>
      <c r="AX20" s="38">
        <v>0</v>
      </c>
      <c r="AY20" s="38">
        <v>100</v>
      </c>
      <c r="AZ20" s="38">
        <v>100</v>
      </c>
      <c r="BA20" s="38">
        <v>100</v>
      </c>
      <c r="BB20" s="38">
        <v>100</v>
      </c>
      <c r="BC20" s="38">
        <v>100</v>
      </c>
      <c r="BD20" s="38">
        <v>100</v>
      </c>
      <c r="BE20" s="38"/>
      <c r="BF20" s="38">
        <v>100</v>
      </c>
      <c r="BG20" s="37">
        <f t="shared" si="11"/>
        <v>81.818181818181813</v>
      </c>
      <c r="BH20" s="41">
        <v>90</v>
      </c>
      <c r="BI20" s="41">
        <v>100</v>
      </c>
      <c r="BJ20" s="41">
        <v>100</v>
      </c>
      <c r="BK20" s="41">
        <v>100</v>
      </c>
      <c r="BL20" s="41">
        <v>100</v>
      </c>
      <c r="BM20" s="41">
        <v>100</v>
      </c>
      <c r="BN20" s="41">
        <v>100</v>
      </c>
      <c r="BO20" s="41">
        <v>100</v>
      </c>
      <c r="BP20" s="41">
        <v>100</v>
      </c>
      <c r="BQ20" s="41">
        <v>100</v>
      </c>
      <c r="BR20" s="37">
        <f t="shared" si="12"/>
        <v>99</v>
      </c>
      <c r="BS20" s="42">
        <v>100</v>
      </c>
      <c r="BT20" s="42">
        <v>100</v>
      </c>
      <c r="BU20" s="42">
        <v>100</v>
      </c>
      <c r="BV20" s="38">
        <v>0</v>
      </c>
      <c r="BW20" s="38">
        <v>100</v>
      </c>
      <c r="BX20" s="38">
        <v>100</v>
      </c>
      <c r="BY20" s="38">
        <v>100</v>
      </c>
      <c r="BZ20" s="38">
        <v>0</v>
      </c>
      <c r="CA20" s="38"/>
      <c r="CB20" s="38"/>
      <c r="CC20" s="37">
        <f t="shared" si="13"/>
        <v>75</v>
      </c>
    </row>
    <row r="21" spans="1:81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2</v>
      </c>
      <c r="L21" s="44" t="s">
        <v>9</v>
      </c>
      <c r="M21" s="44">
        <v>407</v>
      </c>
      <c r="N21" s="33">
        <f t="shared" si="17"/>
        <v>82</v>
      </c>
      <c r="O21" s="33">
        <f t="shared" si="1"/>
        <v>100</v>
      </c>
      <c r="P21" s="33">
        <f t="shared" si="14"/>
        <v>91</v>
      </c>
      <c r="Q21" s="33">
        <f t="shared" si="15"/>
        <v>85.888888888888886</v>
      </c>
      <c r="R21" s="33">
        <f t="shared" si="3"/>
        <v>90</v>
      </c>
      <c r="S21" s="33">
        <f t="shared" si="4"/>
        <v>100</v>
      </c>
      <c r="T21" s="33">
        <f t="shared" si="5"/>
        <v>95.875</v>
      </c>
      <c r="U21" s="34">
        <f t="shared" si="6"/>
        <v>0</v>
      </c>
      <c r="V21" s="35">
        <f t="shared" si="16"/>
        <v>91.97152777777778</v>
      </c>
      <c r="W21" s="33">
        <v>20</v>
      </c>
      <c r="X21" s="36">
        <v>20</v>
      </c>
      <c r="Y21" s="36">
        <v>42</v>
      </c>
      <c r="Z21" s="37">
        <f t="shared" si="18"/>
        <v>82</v>
      </c>
      <c r="AA21" s="36">
        <v>30</v>
      </c>
      <c r="AB21" s="36">
        <v>70</v>
      </c>
      <c r="AC21" s="33">
        <v>1</v>
      </c>
      <c r="AD21" s="37">
        <f t="shared" si="9"/>
        <v>100</v>
      </c>
      <c r="AE21" s="36"/>
      <c r="AF21" s="36"/>
      <c r="AG21" s="36"/>
      <c r="AH21" s="37"/>
      <c r="AI21" s="38">
        <v>100</v>
      </c>
      <c r="AJ21" s="39">
        <v>90</v>
      </c>
      <c r="AK21" s="38">
        <v>100</v>
      </c>
      <c r="AL21" s="38">
        <v>100</v>
      </c>
      <c r="AM21" s="38">
        <v>100</v>
      </c>
      <c r="AN21" s="38">
        <v>83</v>
      </c>
      <c r="AO21" s="38">
        <v>100</v>
      </c>
      <c r="AP21" s="38">
        <v>100</v>
      </c>
      <c r="AQ21" s="38">
        <v>0</v>
      </c>
      <c r="AR21" s="38"/>
      <c r="AS21" s="38"/>
      <c r="AT21" s="37">
        <f t="shared" si="10"/>
        <v>85.888888888888886</v>
      </c>
      <c r="AU21" s="38">
        <v>100</v>
      </c>
      <c r="AV21" s="38">
        <v>100</v>
      </c>
      <c r="AW21" s="38">
        <v>100</v>
      </c>
      <c r="AX21" s="38">
        <v>0</v>
      </c>
      <c r="AY21" s="38">
        <v>100</v>
      </c>
      <c r="AZ21" s="38">
        <v>100</v>
      </c>
      <c r="BA21" s="38">
        <v>100</v>
      </c>
      <c r="BB21" s="38">
        <v>100</v>
      </c>
      <c r="BC21" s="38">
        <v>100</v>
      </c>
      <c r="BD21" s="38">
        <v>100</v>
      </c>
      <c r="BE21" s="38"/>
      <c r="BF21" s="38"/>
      <c r="BG21" s="37">
        <f t="shared" si="11"/>
        <v>90</v>
      </c>
      <c r="BH21" s="41">
        <v>100</v>
      </c>
      <c r="BI21" s="41">
        <v>100</v>
      </c>
      <c r="BJ21" s="41">
        <v>100</v>
      </c>
      <c r="BK21" s="41">
        <v>100</v>
      </c>
      <c r="BL21" s="41">
        <v>100</v>
      </c>
      <c r="BM21" s="41">
        <v>100</v>
      </c>
      <c r="BN21" s="41">
        <v>100</v>
      </c>
      <c r="BO21" s="41">
        <v>100</v>
      </c>
      <c r="BP21" s="41">
        <v>100</v>
      </c>
      <c r="BQ21" s="41">
        <v>100</v>
      </c>
      <c r="BR21" s="37">
        <f t="shared" si="12"/>
        <v>100</v>
      </c>
      <c r="BS21" s="42">
        <v>67</v>
      </c>
      <c r="BT21" s="42">
        <v>100</v>
      </c>
      <c r="BU21" s="42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3"/>
        <v>95.875</v>
      </c>
    </row>
    <row r="22" spans="1:81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2</v>
      </c>
      <c r="L22" s="44" t="s">
        <v>9</v>
      </c>
      <c r="M22" s="44">
        <v>249</v>
      </c>
      <c r="N22" s="33">
        <f t="shared" si="17"/>
        <v>74</v>
      </c>
      <c r="O22" s="33">
        <f t="shared" si="1"/>
        <v>90</v>
      </c>
      <c r="P22" s="33">
        <f t="shared" si="14"/>
        <v>82</v>
      </c>
      <c r="Q22" s="33">
        <f t="shared" si="15"/>
        <v>75.555555555555557</v>
      </c>
      <c r="R22" s="33">
        <f t="shared" si="3"/>
        <v>100</v>
      </c>
      <c r="S22" s="33">
        <f t="shared" si="4"/>
        <v>99</v>
      </c>
      <c r="T22" s="33">
        <f t="shared" si="5"/>
        <v>87.5</v>
      </c>
      <c r="U22" s="34">
        <f t="shared" si="6"/>
        <v>0</v>
      </c>
      <c r="V22" s="35">
        <f t="shared" si="16"/>
        <v>85.286111111111111</v>
      </c>
      <c r="W22" s="33">
        <v>20</v>
      </c>
      <c r="X22" s="36">
        <v>20</v>
      </c>
      <c r="Y22" s="36">
        <v>34</v>
      </c>
      <c r="Z22" s="37">
        <f t="shared" si="18"/>
        <v>74</v>
      </c>
      <c r="AA22" s="36">
        <v>30</v>
      </c>
      <c r="AB22" s="36">
        <v>60</v>
      </c>
      <c r="AC22" s="33">
        <v>1</v>
      </c>
      <c r="AD22" s="37">
        <f t="shared" si="9"/>
        <v>90</v>
      </c>
      <c r="AE22" s="36"/>
      <c r="AF22" s="36"/>
      <c r="AG22" s="36"/>
      <c r="AH22" s="37"/>
      <c r="AI22" s="38">
        <v>100</v>
      </c>
      <c r="AJ22" s="39">
        <v>100</v>
      </c>
      <c r="AK22" s="38">
        <v>100</v>
      </c>
      <c r="AL22" s="38">
        <v>100</v>
      </c>
      <c r="AM22" s="38">
        <v>0</v>
      </c>
      <c r="AN22" s="38">
        <v>80</v>
      </c>
      <c r="AO22" s="38">
        <v>100</v>
      </c>
      <c r="AP22" s="38">
        <v>100</v>
      </c>
      <c r="AQ22" s="38">
        <v>0</v>
      </c>
      <c r="AR22" s="38"/>
      <c r="AS22" s="38"/>
      <c r="AT22" s="37">
        <f t="shared" si="10"/>
        <v>75.555555555555557</v>
      </c>
      <c r="AU22" s="38">
        <v>100</v>
      </c>
      <c r="AV22" s="38">
        <v>100</v>
      </c>
      <c r="AW22" s="38">
        <v>100</v>
      </c>
      <c r="AX22" s="38">
        <v>100</v>
      </c>
      <c r="AY22" s="38">
        <v>100</v>
      </c>
      <c r="AZ22" s="38">
        <v>100</v>
      </c>
      <c r="BA22" s="38">
        <v>100</v>
      </c>
      <c r="BB22" s="38">
        <v>100</v>
      </c>
      <c r="BC22" s="38">
        <v>100</v>
      </c>
      <c r="BD22" s="38">
        <v>100</v>
      </c>
      <c r="BE22" s="38"/>
      <c r="BF22" s="38"/>
      <c r="BG22" s="37">
        <f t="shared" si="11"/>
        <v>100</v>
      </c>
      <c r="BH22" s="41">
        <v>95</v>
      </c>
      <c r="BI22" s="41">
        <v>95</v>
      </c>
      <c r="BJ22" s="41">
        <v>100</v>
      </c>
      <c r="BK22" s="41">
        <v>100</v>
      </c>
      <c r="BL22" s="41">
        <v>100</v>
      </c>
      <c r="BM22" s="41">
        <v>100</v>
      </c>
      <c r="BN22" s="41">
        <v>100</v>
      </c>
      <c r="BO22" s="41">
        <v>100</v>
      </c>
      <c r="BP22" s="41">
        <v>100</v>
      </c>
      <c r="BQ22" s="41">
        <v>100</v>
      </c>
      <c r="BR22" s="37">
        <f t="shared" si="12"/>
        <v>99</v>
      </c>
      <c r="BS22" s="42">
        <v>100</v>
      </c>
      <c r="BT22" s="42">
        <v>100</v>
      </c>
      <c r="BU22" s="42">
        <v>100</v>
      </c>
      <c r="BV22" s="38">
        <v>0</v>
      </c>
      <c r="BW22" s="38">
        <v>100</v>
      </c>
      <c r="BX22" s="38">
        <v>100</v>
      </c>
      <c r="BY22" s="38">
        <v>100</v>
      </c>
      <c r="BZ22" s="38">
        <v>100</v>
      </c>
      <c r="CA22" s="38"/>
      <c r="CB22" s="38"/>
      <c r="CC22" s="37">
        <f t="shared" si="13"/>
        <v>87.5</v>
      </c>
    </row>
    <row r="23" spans="1:81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1</v>
      </c>
      <c r="L23" s="44" t="s">
        <v>9</v>
      </c>
      <c r="M23" s="44">
        <v>151</v>
      </c>
      <c r="N23" s="33">
        <f t="shared" si="17"/>
        <v>83</v>
      </c>
      <c r="O23" s="33">
        <f t="shared" si="1"/>
        <v>90</v>
      </c>
      <c r="P23" s="33">
        <f t="shared" si="14"/>
        <v>86.5</v>
      </c>
      <c r="Q23" s="33">
        <f t="shared" si="15"/>
        <v>76.333333333333329</v>
      </c>
      <c r="R23" s="33">
        <f t="shared" si="3"/>
        <v>90</v>
      </c>
      <c r="S23" s="33">
        <f t="shared" si="4"/>
        <v>98</v>
      </c>
      <c r="T23" s="33">
        <f t="shared" si="5"/>
        <v>75</v>
      </c>
      <c r="U23" s="34">
        <f t="shared" si="6"/>
        <v>0</v>
      </c>
      <c r="V23" s="35">
        <f t="shared" si="16"/>
        <v>86.366666666666674</v>
      </c>
      <c r="W23" s="33">
        <v>20</v>
      </c>
      <c r="X23" s="36">
        <v>18</v>
      </c>
      <c r="Y23" s="36">
        <v>45</v>
      </c>
      <c r="Z23" s="37">
        <f t="shared" si="18"/>
        <v>83</v>
      </c>
      <c r="AA23" s="36">
        <v>30</v>
      </c>
      <c r="AB23" s="36">
        <v>60</v>
      </c>
      <c r="AC23" s="33">
        <v>1</v>
      </c>
      <c r="AD23" s="37">
        <f t="shared" si="9"/>
        <v>90</v>
      </c>
      <c r="AE23" s="36"/>
      <c r="AF23" s="36"/>
      <c r="AG23" s="36"/>
      <c r="AH23" s="37"/>
      <c r="AI23" s="38">
        <v>50</v>
      </c>
      <c r="AJ23" s="39">
        <v>90</v>
      </c>
      <c r="AK23" s="38">
        <v>100</v>
      </c>
      <c r="AL23" s="38">
        <v>100</v>
      </c>
      <c r="AM23" s="38">
        <v>80</v>
      </c>
      <c r="AN23" s="38">
        <v>67</v>
      </c>
      <c r="AO23" s="38">
        <v>100</v>
      </c>
      <c r="AP23" s="38">
        <v>100</v>
      </c>
      <c r="AQ23" s="38">
        <v>0</v>
      </c>
      <c r="AR23" s="38"/>
      <c r="AS23" s="38"/>
      <c r="AT23" s="37">
        <f t="shared" si="10"/>
        <v>76.333333333333329</v>
      </c>
      <c r="AU23" s="38">
        <v>100</v>
      </c>
      <c r="AV23" s="38">
        <v>100</v>
      </c>
      <c r="AW23" s="38">
        <v>100</v>
      </c>
      <c r="AX23" s="38">
        <v>0</v>
      </c>
      <c r="AY23" s="38">
        <v>100</v>
      </c>
      <c r="AZ23" s="38">
        <v>100</v>
      </c>
      <c r="BA23" s="38">
        <v>100</v>
      </c>
      <c r="BB23" s="38">
        <v>100</v>
      </c>
      <c r="BC23" s="38">
        <v>100</v>
      </c>
      <c r="BD23" s="38">
        <v>100</v>
      </c>
      <c r="BE23" s="38"/>
      <c r="BF23" s="38"/>
      <c r="BG23" s="37">
        <f t="shared" si="11"/>
        <v>90</v>
      </c>
      <c r="BH23" s="41">
        <v>100</v>
      </c>
      <c r="BI23" s="41">
        <v>100</v>
      </c>
      <c r="BJ23" s="41">
        <v>100</v>
      </c>
      <c r="BK23" s="41">
        <v>100</v>
      </c>
      <c r="BL23" s="41">
        <v>90</v>
      </c>
      <c r="BM23" s="41">
        <v>100</v>
      </c>
      <c r="BN23" s="41">
        <v>95</v>
      </c>
      <c r="BO23" s="41">
        <v>100</v>
      </c>
      <c r="BP23" s="41">
        <v>95</v>
      </c>
      <c r="BQ23" s="41">
        <v>100</v>
      </c>
      <c r="BR23" s="37">
        <f t="shared" si="12"/>
        <v>98</v>
      </c>
      <c r="BS23" s="42">
        <v>100</v>
      </c>
      <c r="BT23" s="42">
        <v>100</v>
      </c>
      <c r="BU23" s="42">
        <v>0</v>
      </c>
      <c r="BV23" s="38">
        <v>100</v>
      </c>
      <c r="BW23" s="38">
        <v>100</v>
      </c>
      <c r="BX23" s="38">
        <v>0</v>
      </c>
      <c r="BY23" s="38">
        <v>100</v>
      </c>
      <c r="BZ23" s="38">
        <v>100</v>
      </c>
      <c r="CA23" s="38"/>
      <c r="CB23" s="38"/>
      <c r="CC23" s="37">
        <f t="shared" si="13"/>
        <v>75</v>
      </c>
    </row>
    <row r="24" spans="1:81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2</v>
      </c>
      <c r="L24" s="44" t="s">
        <v>9</v>
      </c>
      <c r="M24" s="44">
        <v>492</v>
      </c>
      <c r="N24" s="33">
        <f t="shared" si="17"/>
        <v>31</v>
      </c>
      <c r="O24" s="33">
        <f t="shared" si="1"/>
        <v>0</v>
      </c>
      <c r="P24" s="33">
        <f t="shared" si="14"/>
        <v>15.5</v>
      </c>
      <c r="Q24" s="33">
        <f t="shared" si="15"/>
        <v>42.222222222222221</v>
      </c>
      <c r="R24" s="33">
        <f t="shared" si="3"/>
        <v>50</v>
      </c>
      <c r="S24" s="33">
        <f t="shared" si="4"/>
        <v>22</v>
      </c>
      <c r="T24" s="33">
        <f t="shared" si="5"/>
        <v>0</v>
      </c>
      <c r="U24" s="34">
        <f t="shared" si="6"/>
        <v>0</v>
      </c>
      <c r="V24" s="35">
        <f t="shared" si="16"/>
        <v>15.5</v>
      </c>
      <c r="W24" s="33">
        <v>18</v>
      </c>
      <c r="X24" s="36">
        <v>13</v>
      </c>
      <c r="Y24" s="36">
        <v>0</v>
      </c>
      <c r="Z24" s="37">
        <f t="shared" si="18"/>
        <v>31</v>
      </c>
      <c r="AA24" s="36"/>
      <c r="AB24" s="36"/>
      <c r="AC24" s="33"/>
      <c r="AD24" s="37">
        <f t="shared" si="9"/>
        <v>0</v>
      </c>
      <c r="AE24" s="36"/>
      <c r="AF24" s="36"/>
      <c r="AG24" s="36"/>
      <c r="AH24" s="37"/>
      <c r="AI24" s="38">
        <v>0</v>
      </c>
      <c r="AJ24" s="39">
        <v>100</v>
      </c>
      <c r="AK24" s="38">
        <v>0</v>
      </c>
      <c r="AL24" s="38">
        <v>100</v>
      </c>
      <c r="AM24" s="38">
        <v>60</v>
      </c>
      <c r="AN24" s="38">
        <v>20</v>
      </c>
      <c r="AO24" s="38">
        <v>100</v>
      </c>
      <c r="AP24" s="38">
        <v>0</v>
      </c>
      <c r="AQ24" s="38">
        <v>0</v>
      </c>
      <c r="AR24" s="38"/>
      <c r="AS24" s="38"/>
      <c r="AT24" s="37">
        <f t="shared" si="10"/>
        <v>42.222222222222221</v>
      </c>
      <c r="AU24" s="38">
        <v>0</v>
      </c>
      <c r="AV24" s="38">
        <v>0</v>
      </c>
      <c r="AW24" s="38">
        <v>100</v>
      </c>
      <c r="AX24" s="38">
        <v>100</v>
      </c>
      <c r="AY24" s="38">
        <v>100</v>
      </c>
      <c r="AZ24" s="38">
        <v>100</v>
      </c>
      <c r="BA24" s="38">
        <v>100</v>
      </c>
      <c r="BB24" s="38">
        <v>0</v>
      </c>
      <c r="BC24" s="38">
        <v>0</v>
      </c>
      <c r="BD24" s="38">
        <v>0</v>
      </c>
      <c r="BE24" s="38"/>
      <c r="BF24" s="38"/>
      <c r="BG24" s="37">
        <f t="shared" si="11"/>
        <v>50</v>
      </c>
      <c r="BH24" s="41">
        <v>20</v>
      </c>
      <c r="BI24" s="41">
        <v>100</v>
      </c>
      <c r="BJ24" s="41">
        <v>100</v>
      </c>
      <c r="BK24" s="76">
        <v>0</v>
      </c>
      <c r="BL24" s="76">
        <v>0</v>
      </c>
      <c r="BM24" s="76">
        <v>0</v>
      </c>
      <c r="BN24" s="76">
        <v>0</v>
      </c>
      <c r="BO24" s="76">
        <v>0</v>
      </c>
      <c r="BP24" s="41">
        <v>0</v>
      </c>
      <c r="BQ24" s="41">
        <v>0</v>
      </c>
      <c r="BR24" s="37">
        <f t="shared" si="12"/>
        <v>22</v>
      </c>
      <c r="BS24" s="42">
        <v>0</v>
      </c>
      <c r="BT24" s="42">
        <v>0</v>
      </c>
      <c r="BU24" s="42">
        <v>0</v>
      </c>
      <c r="BV24" s="38">
        <v>0</v>
      </c>
      <c r="BW24" s="38">
        <v>0</v>
      </c>
      <c r="BX24" s="38">
        <v>0</v>
      </c>
      <c r="BY24" s="38">
        <v>0</v>
      </c>
      <c r="BZ24" s="38">
        <v>0</v>
      </c>
      <c r="CA24" s="38"/>
      <c r="CB24" s="38"/>
      <c r="CC24" s="37">
        <f t="shared" si="13"/>
        <v>0</v>
      </c>
    </row>
    <row r="25" spans="1:81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1</v>
      </c>
      <c r="L25" s="44" t="s">
        <v>9</v>
      </c>
      <c r="M25" s="44">
        <v>388</v>
      </c>
      <c r="N25" s="33">
        <f t="shared" si="17"/>
        <v>88</v>
      </c>
      <c r="O25" s="33">
        <f t="shared" si="1"/>
        <v>70</v>
      </c>
      <c r="P25" s="33">
        <f t="shared" si="14"/>
        <v>79</v>
      </c>
      <c r="Q25" s="33">
        <f t="shared" si="15"/>
        <v>80</v>
      </c>
      <c r="R25" s="33">
        <f t="shared" si="3"/>
        <v>80</v>
      </c>
      <c r="S25" s="33">
        <f t="shared" si="4"/>
        <v>100</v>
      </c>
      <c r="T25" s="33">
        <f t="shared" si="5"/>
        <v>87.5</v>
      </c>
      <c r="U25" s="34">
        <f t="shared" si="6"/>
        <v>0</v>
      </c>
      <c r="V25" s="35">
        <f t="shared" si="16"/>
        <v>83.875</v>
      </c>
      <c r="W25" s="33">
        <v>20</v>
      </c>
      <c r="X25" s="36">
        <v>20</v>
      </c>
      <c r="Y25" s="36">
        <v>48</v>
      </c>
      <c r="Z25" s="37">
        <f t="shared" si="18"/>
        <v>88</v>
      </c>
      <c r="AA25" s="36">
        <v>30</v>
      </c>
      <c r="AB25" s="36">
        <v>40</v>
      </c>
      <c r="AC25" s="33">
        <v>1</v>
      </c>
      <c r="AD25" s="37">
        <f t="shared" si="9"/>
        <v>70</v>
      </c>
      <c r="AE25" s="36"/>
      <c r="AF25" s="36"/>
      <c r="AG25" s="36"/>
      <c r="AH25" s="37"/>
      <c r="AI25" s="38">
        <v>100</v>
      </c>
      <c r="AJ25" s="39">
        <v>0</v>
      </c>
      <c r="AK25" s="38">
        <v>100</v>
      </c>
      <c r="AL25" s="38">
        <v>100</v>
      </c>
      <c r="AM25" s="38">
        <v>80</v>
      </c>
      <c r="AN25" s="38">
        <v>40</v>
      </c>
      <c r="AO25" s="38">
        <v>100</v>
      </c>
      <c r="AP25" s="38">
        <v>100</v>
      </c>
      <c r="AQ25" s="38">
        <v>100</v>
      </c>
      <c r="AR25" s="38"/>
      <c r="AS25" s="38"/>
      <c r="AT25" s="37">
        <f t="shared" si="10"/>
        <v>80</v>
      </c>
      <c r="AU25" s="38">
        <v>0</v>
      </c>
      <c r="AV25" s="38">
        <v>100</v>
      </c>
      <c r="AW25" s="38">
        <v>100</v>
      </c>
      <c r="AX25" s="38">
        <v>100</v>
      </c>
      <c r="AY25" s="38">
        <v>100</v>
      </c>
      <c r="AZ25" s="38">
        <v>100</v>
      </c>
      <c r="BA25" s="38">
        <v>100</v>
      </c>
      <c r="BB25" s="38">
        <v>100</v>
      </c>
      <c r="BC25" s="38">
        <v>100</v>
      </c>
      <c r="BD25" s="38">
        <v>0</v>
      </c>
      <c r="BE25" s="38"/>
      <c r="BF25" s="38"/>
      <c r="BG25" s="37">
        <f t="shared" si="11"/>
        <v>80</v>
      </c>
      <c r="BH25" s="41">
        <v>100</v>
      </c>
      <c r="BI25" s="41">
        <v>100</v>
      </c>
      <c r="BJ25" s="41">
        <v>100</v>
      </c>
      <c r="BK25" s="41">
        <v>100</v>
      </c>
      <c r="BL25" s="41">
        <v>100</v>
      </c>
      <c r="BM25" s="41">
        <v>100</v>
      </c>
      <c r="BN25" s="41">
        <v>100</v>
      </c>
      <c r="BO25" s="41">
        <v>100</v>
      </c>
      <c r="BP25" s="41">
        <v>100</v>
      </c>
      <c r="BQ25" s="41">
        <v>100</v>
      </c>
      <c r="BR25" s="37">
        <f t="shared" si="12"/>
        <v>100</v>
      </c>
      <c r="BS25" s="42">
        <v>100</v>
      </c>
      <c r="BT25" s="42">
        <v>100</v>
      </c>
      <c r="BU25" s="42">
        <v>100</v>
      </c>
      <c r="BV25" s="38">
        <v>0</v>
      </c>
      <c r="BW25" s="38">
        <v>100</v>
      </c>
      <c r="BX25" s="38">
        <v>100</v>
      </c>
      <c r="BY25" s="38">
        <v>100</v>
      </c>
      <c r="BZ25" s="38">
        <v>100</v>
      </c>
      <c r="CA25" s="38"/>
      <c r="CB25" s="38"/>
      <c r="CC25" s="37">
        <f t="shared" si="13"/>
        <v>87.5</v>
      </c>
    </row>
    <row r="26" spans="1:81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1</v>
      </c>
      <c r="L26" s="44" t="s">
        <v>9</v>
      </c>
      <c r="M26" s="44">
        <v>250</v>
      </c>
      <c r="N26" s="33">
        <f t="shared" si="17"/>
        <v>75</v>
      </c>
      <c r="O26" s="33">
        <f t="shared" si="1"/>
        <v>45</v>
      </c>
      <c r="P26" s="33">
        <f t="shared" si="14"/>
        <v>60</v>
      </c>
      <c r="Q26" s="33">
        <f t="shared" si="15"/>
        <v>70</v>
      </c>
      <c r="R26" s="33">
        <f t="shared" si="3"/>
        <v>90.909090909090907</v>
      </c>
      <c r="S26" s="33">
        <f t="shared" si="4"/>
        <v>81</v>
      </c>
      <c r="T26" s="33">
        <f t="shared" si="5"/>
        <v>79.125</v>
      </c>
      <c r="U26" s="34">
        <f t="shared" si="6"/>
        <v>0</v>
      </c>
      <c r="V26" s="35">
        <f t="shared" si="16"/>
        <v>68.701704545454547</v>
      </c>
      <c r="W26" s="33">
        <v>16</v>
      </c>
      <c r="X26" s="36">
        <v>8</v>
      </c>
      <c r="Y26" s="36">
        <v>51</v>
      </c>
      <c r="Z26" s="37">
        <f t="shared" si="18"/>
        <v>75</v>
      </c>
      <c r="AA26" s="36">
        <v>30</v>
      </c>
      <c r="AB26" s="36">
        <v>15</v>
      </c>
      <c r="AC26" s="33">
        <v>1</v>
      </c>
      <c r="AD26" s="37">
        <f t="shared" si="9"/>
        <v>45</v>
      </c>
      <c r="AE26" s="36"/>
      <c r="AF26" s="36"/>
      <c r="AG26" s="36"/>
      <c r="AH26" s="37"/>
      <c r="AI26" s="38">
        <v>100</v>
      </c>
      <c r="AJ26" s="39">
        <v>100</v>
      </c>
      <c r="AK26" s="38">
        <v>0</v>
      </c>
      <c r="AL26" s="38">
        <v>50</v>
      </c>
      <c r="AM26" s="38">
        <v>80</v>
      </c>
      <c r="AN26" s="38">
        <v>100</v>
      </c>
      <c r="AO26" s="38">
        <v>100</v>
      </c>
      <c r="AP26" s="38">
        <v>100</v>
      </c>
      <c r="AQ26" s="38">
        <v>0</v>
      </c>
      <c r="AR26" s="38"/>
      <c r="AS26" s="38"/>
      <c r="AT26" s="37">
        <f t="shared" si="10"/>
        <v>70</v>
      </c>
      <c r="AU26" s="38">
        <v>0</v>
      </c>
      <c r="AV26" s="38">
        <v>100</v>
      </c>
      <c r="AW26" s="38">
        <v>100</v>
      </c>
      <c r="AX26" s="38">
        <v>100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100</v>
      </c>
      <c r="BE26" s="38"/>
      <c r="BF26" s="38">
        <v>100</v>
      </c>
      <c r="BG26" s="37">
        <f t="shared" si="11"/>
        <v>90.909090909090907</v>
      </c>
      <c r="BH26" s="41">
        <v>90</v>
      </c>
      <c r="BI26" s="41">
        <v>95</v>
      </c>
      <c r="BJ26" s="41">
        <v>100</v>
      </c>
      <c r="BK26" s="41">
        <v>100</v>
      </c>
      <c r="BL26" s="41">
        <v>100</v>
      </c>
      <c r="BM26" s="41">
        <v>100</v>
      </c>
      <c r="BN26" s="41">
        <v>95</v>
      </c>
      <c r="BO26" s="76">
        <v>0</v>
      </c>
      <c r="BP26" s="41">
        <v>30</v>
      </c>
      <c r="BQ26" s="41">
        <v>100</v>
      </c>
      <c r="BR26" s="37">
        <f t="shared" si="12"/>
        <v>81</v>
      </c>
      <c r="BS26" s="42">
        <v>100</v>
      </c>
      <c r="BT26" s="42">
        <v>100</v>
      </c>
      <c r="BU26" s="42">
        <v>33</v>
      </c>
      <c r="BV26" s="38">
        <v>100</v>
      </c>
      <c r="BW26" s="38">
        <v>100</v>
      </c>
      <c r="BX26" s="38">
        <v>100</v>
      </c>
      <c r="BY26" s="38">
        <v>0</v>
      </c>
      <c r="BZ26" s="38">
        <v>100</v>
      </c>
      <c r="CA26" s="38"/>
      <c r="CB26" s="38"/>
      <c r="CC26" s="37">
        <f t="shared" si="13"/>
        <v>79.125</v>
      </c>
    </row>
    <row r="27" spans="1:81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2</v>
      </c>
      <c r="L27" s="44" t="s">
        <v>9</v>
      </c>
      <c r="M27" s="44">
        <v>310</v>
      </c>
      <c r="N27" s="33">
        <f t="shared" si="17"/>
        <v>95</v>
      </c>
      <c r="O27" s="33">
        <f t="shared" si="1"/>
        <v>50</v>
      </c>
      <c r="P27" s="33">
        <f t="shared" si="14"/>
        <v>72.5</v>
      </c>
      <c r="Q27" s="33">
        <f t="shared" si="15"/>
        <v>71.111111111111114</v>
      </c>
      <c r="R27" s="33">
        <f t="shared" si="3"/>
        <v>70</v>
      </c>
      <c r="S27" s="33">
        <f t="shared" si="4"/>
        <v>86</v>
      </c>
      <c r="T27" s="33">
        <f t="shared" si="5"/>
        <v>100</v>
      </c>
      <c r="U27" s="34">
        <f t="shared" si="6"/>
        <v>0</v>
      </c>
      <c r="V27" s="35">
        <f t="shared" si="16"/>
        <v>76.172222222222217</v>
      </c>
      <c r="W27" s="33">
        <v>20</v>
      </c>
      <c r="X27" s="36">
        <v>18</v>
      </c>
      <c r="Y27" s="36">
        <v>57</v>
      </c>
      <c r="Z27" s="37">
        <f t="shared" si="18"/>
        <v>95</v>
      </c>
      <c r="AA27" s="36">
        <v>30</v>
      </c>
      <c r="AB27" s="36">
        <v>20</v>
      </c>
      <c r="AC27" s="33">
        <v>1</v>
      </c>
      <c r="AD27" s="37">
        <f t="shared" si="9"/>
        <v>50</v>
      </c>
      <c r="AE27" s="36"/>
      <c r="AF27" s="36"/>
      <c r="AG27" s="36"/>
      <c r="AH27" s="37"/>
      <c r="AI27" s="38">
        <v>100</v>
      </c>
      <c r="AJ27" s="39">
        <v>100</v>
      </c>
      <c r="AK27" s="38">
        <v>100</v>
      </c>
      <c r="AL27" s="38">
        <v>100</v>
      </c>
      <c r="AM27" s="38">
        <v>80</v>
      </c>
      <c r="AN27" s="38">
        <v>60</v>
      </c>
      <c r="AO27" s="38">
        <v>100</v>
      </c>
      <c r="AP27" s="38">
        <v>0</v>
      </c>
      <c r="AQ27" s="38">
        <v>0</v>
      </c>
      <c r="AR27" s="38"/>
      <c r="AS27" s="38"/>
      <c r="AT27" s="37">
        <f t="shared" si="10"/>
        <v>71.111111111111114</v>
      </c>
      <c r="AU27" s="38">
        <v>0</v>
      </c>
      <c r="AV27" s="38">
        <v>0</v>
      </c>
      <c r="AW27" s="38">
        <v>100</v>
      </c>
      <c r="AX27" s="38">
        <v>100</v>
      </c>
      <c r="AY27" s="38">
        <v>100</v>
      </c>
      <c r="AZ27" s="38">
        <v>0</v>
      </c>
      <c r="BA27" s="38">
        <v>100</v>
      </c>
      <c r="BB27" s="38">
        <v>100</v>
      </c>
      <c r="BC27" s="38">
        <v>100</v>
      </c>
      <c r="BD27" s="38">
        <v>100</v>
      </c>
      <c r="BE27" s="38"/>
      <c r="BF27" s="38"/>
      <c r="BG27" s="37">
        <f t="shared" si="11"/>
        <v>70</v>
      </c>
      <c r="BH27" s="41">
        <v>95</v>
      </c>
      <c r="BI27" s="41">
        <v>95</v>
      </c>
      <c r="BJ27" s="41">
        <v>100</v>
      </c>
      <c r="BK27" s="41">
        <v>95</v>
      </c>
      <c r="BL27" s="41">
        <v>90</v>
      </c>
      <c r="BM27" s="41">
        <v>100</v>
      </c>
      <c r="BN27" s="41">
        <v>100</v>
      </c>
      <c r="BO27" s="41">
        <v>0</v>
      </c>
      <c r="BP27" s="41">
        <v>85</v>
      </c>
      <c r="BQ27" s="41">
        <v>100</v>
      </c>
      <c r="BR27" s="37">
        <f t="shared" si="12"/>
        <v>86</v>
      </c>
      <c r="BS27" s="42">
        <v>100</v>
      </c>
      <c r="BT27" s="42">
        <v>100</v>
      </c>
      <c r="BU27" s="42">
        <v>100</v>
      </c>
      <c r="BV27" s="38">
        <v>100</v>
      </c>
      <c r="BW27" s="38">
        <v>100</v>
      </c>
      <c r="BX27" s="38">
        <v>100</v>
      </c>
      <c r="BY27" s="38">
        <v>100</v>
      </c>
      <c r="BZ27" s="38">
        <v>100</v>
      </c>
      <c r="CA27" s="38"/>
      <c r="CB27" s="38"/>
      <c r="CC27" s="37">
        <f t="shared" si="13"/>
        <v>100</v>
      </c>
    </row>
    <row r="28" spans="1:81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2</v>
      </c>
      <c r="L28" s="44" t="s">
        <v>9</v>
      </c>
      <c r="M28" s="44">
        <v>111</v>
      </c>
      <c r="N28" s="33">
        <f t="shared" si="17"/>
        <v>100</v>
      </c>
      <c r="O28" s="33">
        <f t="shared" si="1"/>
        <v>100</v>
      </c>
      <c r="P28" s="33">
        <f t="shared" si="14"/>
        <v>100</v>
      </c>
      <c r="Q28" s="33">
        <f t="shared" si="15"/>
        <v>74.111111111111114</v>
      </c>
      <c r="R28" s="33">
        <f t="shared" si="3"/>
        <v>100</v>
      </c>
      <c r="S28" s="33">
        <f t="shared" si="4"/>
        <v>99.5</v>
      </c>
      <c r="T28" s="33">
        <f t="shared" si="5"/>
        <v>100</v>
      </c>
      <c r="U28" s="34">
        <f t="shared" si="6"/>
        <v>0</v>
      </c>
      <c r="V28" s="35">
        <f t="shared" si="16"/>
        <v>94.722222222222229</v>
      </c>
      <c r="W28" s="33">
        <v>20</v>
      </c>
      <c r="X28" s="36">
        <v>20</v>
      </c>
      <c r="Y28" s="36">
        <v>60</v>
      </c>
      <c r="Z28" s="37">
        <f t="shared" si="18"/>
        <v>100</v>
      </c>
      <c r="AA28" s="36">
        <v>30</v>
      </c>
      <c r="AB28" s="36">
        <v>70</v>
      </c>
      <c r="AC28" s="33">
        <v>1</v>
      </c>
      <c r="AD28" s="37">
        <f t="shared" si="9"/>
        <v>100</v>
      </c>
      <c r="AE28" s="36"/>
      <c r="AF28" s="36"/>
      <c r="AG28" s="36"/>
      <c r="AH28" s="37"/>
      <c r="AI28" s="38">
        <v>100</v>
      </c>
      <c r="AJ28" s="39">
        <v>100</v>
      </c>
      <c r="AK28" s="38">
        <v>0</v>
      </c>
      <c r="AL28" s="38">
        <v>67</v>
      </c>
      <c r="AM28" s="38">
        <v>100</v>
      </c>
      <c r="AN28" s="38">
        <v>100</v>
      </c>
      <c r="AO28" s="38">
        <v>100</v>
      </c>
      <c r="AP28" s="38">
        <v>100</v>
      </c>
      <c r="AQ28" s="38">
        <v>0</v>
      </c>
      <c r="AR28" s="38"/>
      <c r="AS28" s="38"/>
      <c r="AT28" s="37">
        <f t="shared" si="10"/>
        <v>74.111111111111114</v>
      </c>
      <c r="AU28" s="38">
        <v>100</v>
      </c>
      <c r="AV28" s="38">
        <v>100</v>
      </c>
      <c r="AW28" s="38">
        <v>100</v>
      </c>
      <c r="AX28" s="38">
        <v>100</v>
      </c>
      <c r="AY28" s="38">
        <v>100</v>
      </c>
      <c r="AZ28" s="38">
        <v>100</v>
      </c>
      <c r="BA28" s="38">
        <v>100</v>
      </c>
      <c r="BB28" s="38">
        <v>100</v>
      </c>
      <c r="BC28" s="38">
        <v>100</v>
      </c>
      <c r="BD28" s="38">
        <v>100</v>
      </c>
      <c r="BE28" s="38"/>
      <c r="BF28" s="38"/>
      <c r="BG28" s="37">
        <f t="shared" si="11"/>
        <v>100</v>
      </c>
      <c r="BH28" s="41">
        <v>95</v>
      </c>
      <c r="BI28" s="41">
        <v>100</v>
      </c>
      <c r="BJ28" s="41">
        <v>100</v>
      </c>
      <c r="BK28" s="41">
        <v>100</v>
      </c>
      <c r="BL28" s="41">
        <v>100</v>
      </c>
      <c r="BM28" s="41">
        <v>100</v>
      </c>
      <c r="BN28" s="41">
        <v>100</v>
      </c>
      <c r="BO28" s="41">
        <v>100</v>
      </c>
      <c r="BP28" s="41">
        <v>100</v>
      </c>
      <c r="BQ28" s="41">
        <v>100</v>
      </c>
      <c r="BR28" s="37">
        <f t="shared" si="12"/>
        <v>99.5</v>
      </c>
      <c r="BS28" s="42">
        <v>100</v>
      </c>
      <c r="BT28" s="42">
        <v>100</v>
      </c>
      <c r="BU28" s="42">
        <v>100</v>
      </c>
      <c r="BV28" s="38">
        <v>100</v>
      </c>
      <c r="BW28" s="38">
        <v>100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13"/>
        <v>100</v>
      </c>
    </row>
    <row r="29" spans="1:81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2</v>
      </c>
      <c r="L29" s="44" t="s">
        <v>9</v>
      </c>
      <c r="M29" s="44"/>
      <c r="N29" s="33">
        <v>0</v>
      </c>
      <c r="O29" s="33">
        <f t="shared" si="1"/>
        <v>0</v>
      </c>
      <c r="P29" s="33">
        <f t="shared" si="14"/>
        <v>0</v>
      </c>
      <c r="Q29" s="33">
        <f t="shared" si="15"/>
        <v>22.222222222222221</v>
      </c>
      <c r="R29" s="33">
        <f t="shared" si="3"/>
        <v>30</v>
      </c>
      <c r="S29" s="33">
        <f t="shared" si="4"/>
        <v>27</v>
      </c>
      <c r="T29" s="33">
        <f t="shared" si="5"/>
        <v>25</v>
      </c>
      <c r="U29" s="34">
        <f t="shared" si="6"/>
        <v>0</v>
      </c>
      <c r="V29" s="35">
        <f t="shared" si="16"/>
        <v>0</v>
      </c>
      <c r="W29" s="33"/>
      <c r="X29" s="36"/>
      <c r="Y29" s="36"/>
      <c r="Z29" s="37"/>
      <c r="AA29" s="36"/>
      <c r="AB29" s="36"/>
      <c r="AC29" s="33"/>
      <c r="AD29" s="37">
        <f t="shared" si="9"/>
        <v>0</v>
      </c>
      <c r="AE29" s="36"/>
      <c r="AF29" s="36"/>
      <c r="AG29" s="36"/>
      <c r="AH29" s="37"/>
      <c r="AI29" s="38">
        <v>0</v>
      </c>
      <c r="AJ29" s="39">
        <v>100</v>
      </c>
      <c r="AK29" s="38">
        <v>0</v>
      </c>
      <c r="AL29" s="38">
        <v>100</v>
      </c>
      <c r="AM29" s="38">
        <v>0</v>
      </c>
      <c r="AN29" s="38">
        <v>0</v>
      </c>
      <c r="AO29" s="38">
        <v>0</v>
      </c>
      <c r="AP29" s="38">
        <v>0</v>
      </c>
      <c r="AQ29" s="38">
        <v>0</v>
      </c>
      <c r="AR29" s="38"/>
      <c r="AS29" s="38"/>
      <c r="AT29" s="37">
        <f t="shared" si="10"/>
        <v>22.222222222222221</v>
      </c>
      <c r="AU29" s="38">
        <v>0</v>
      </c>
      <c r="AV29" s="38">
        <v>100</v>
      </c>
      <c r="AW29" s="38">
        <v>100</v>
      </c>
      <c r="AX29" s="38">
        <v>100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/>
      <c r="BF29" s="38"/>
      <c r="BG29" s="37">
        <f t="shared" si="11"/>
        <v>30</v>
      </c>
      <c r="BH29" s="41">
        <v>85</v>
      </c>
      <c r="BI29" s="41">
        <v>95</v>
      </c>
      <c r="BJ29" s="41">
        <v>90</v>
      </c>
      <c r="BK29" s="76">
        <v>0</v>
      </c>
      <c r="BL29" s="76">
        <v>0</v>
      </c>
      <c r="BM29" s="76">
        <v>0</v>
      </c>
      <c r="BN29" s="76">
        <v>0</v>
      </c>
      <c r="BO29" s="76">
        <v>0</v>
      </c>
      <c r="BP29" s="41">
        <v>0</v>
      </c>
      <c r="BQ29" s="41">
        <v>0</v>
      </c>
      <c r="BR29" s="37">
        <f t="shared" si="12"/>
        <v>27</v>
      </c>
      <c r="BS29" s="42">
        <v>100</v>
      </c>
      <c r="BT29" s="42">
        <v>100</v>
      </c>
      <c r="BU29" s="42">
        <v>0</v>
      </c>
      <c r="BV29" s="38">
        <v>0</v>
      </c>
      <c r="BW29" s="38">
        <v>0</v>
      </c>
      <c r="BX29" s="38">
        <v>0</v>
      </c>
      <c r="BY29" s="38">
        <v>0</v>
      </c>
      <c r="BZ29" s="38">
        <v>0</v>
      </c>
      <c r="CA29" s="38"/>
      <c r="CB29" s="38"/>
      <c r="CC29" s="37">
        <f t="shared" si="13"/>
        <v>25</v>
      </c>
    </row>
    <row r="30" spans="1:81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1</v>
      </c>
      <c r="L30" s="44" t="s">
        <v>9</v>
      </c>
      <c r="M30" s="44">
        <v>464</v>
      </c>
      <c r="N30" s="33">
        <f t="shared" ref="N30:N44" si="19">Z30</f>
        <v>98</v>
      </c>
      <c r="O30" s="33">
        <f t="shared" si="1"/>
        <v>100</v>
      </c>
      <c r="P30" s="33">
        <f t="shared" si="14"/>
        <v>99</v>
      </c>
      <c r="Q30" s="33">
        <f t="shared" si="15"/>
        <v>97.777777777777771</v>
      </c>
      <c r="R30" s="33">
        <f t="shared" si="3"/>
        <v>100</v>
      </c>
      <c r="S30" s="33">
        <f t="shared" si="4"/>
        <v>99.5</v>
      </c>
      <c r="T30" s="33">
        <f t="shared" si="5"/>
        <v>100</v>
      </c>
      <c r="U30" s="34">
        <f t="shared" si="6"/>
        <v>0</v>
      </c>
      <c r="V30" s="35">
        <f t="shared" si="16"/>
        <v>98.955555555555563</v>
      </c>
      <c r="W30" s="33">
        <v>18</v>
      </c>
      <c r="X30" s="36">
        <v>20</v>
      </c>
      <c r="Y30" s="36">
        <v>60</v>
      </c>
      <c r="Z30" s="37">
        <f t="shared" ref="Z30:Z44" si="20">SUM(W30:Y30)</f>
        <v>98</v>
      </c>
      <c r="AA30" s="36">
        <v>30</v>
      </c>
      <c r="AB30" s="36">
        <v>70</v>
      </c>
      <c r="AC30" s="33">
        <v>1</v>
      </c>
      <c r="AD30" s="37">
        <f t="shared" si="9"/>
        <v>100</v>
      </c>
      <c r="AE30" s="36"/>
      <c r="AF30" s="36"/>
      <c r="AG30" s="36"/>
      <c r="AH30" s="37"/>
      <c r="AI30" s="38">
        <v>100</v>
      </c>
      <c r="AJ30" s="39">
        <v>100</v>
      </c>
      <c r="AK30" s="38">
        <v>100</v>
      </c>
      <c r="AL30" s="38">
        <v>100</v>
      </c>
      <c r="AM30" s="38">
        <v>80</v>
      </c>
      <c r="AN30" s="38">
        <v>100</v>
      </c>
      <c r="AO30" s="38">
        <v>100</v>
      </c>
      <c r="AP30" s="38">
        <v>100</v>
      </c>
      <c r="AQ30" s="38">
        <v>100</v>
      </c>
      <c r="AR30" s="38"/>
      <c r="AS30" s="38"/>
      <c r="AT30" s="37">
        <f t="shared" si="10"/>
        <v>97.777777777777771</v>
      </c>
      <c r="AU30" s="38">
        <v>100</v>
      </c>
      <c r="AV30" s="38">
        <v>100</v>
      </c>
      <c r="AW30" s="38">
        <v>100</v>
      </c>
      <c r="AX30" s="38">
        <v>100</v>
      </c>
      <c r="AY30" s="38">
        <v>100</v>
      </c>
      <c r="AZ30" s="38">
        <v>100</v>
      </c>
      <c r="BA30" s="38">
        <v>100</v>
      </c>
      <c r="BB30" s="38">
        <v>100</v>
      </c>
      <c r="BC30" s="38">
        <v>100</v>
      </c>
      <c r="BD30" s="38">
        <v>100</v>
      </c>
      <c r="BE30" s="38"/>
      <c r="BF30" s="38">
        <v>100</v>
      </c>
      <c r="BG30" s="37">
        <f t="shared" si="11"/>
        <v>100</v>
      </c>
      <c r="BH30" s="41">
        <v>100</v>
      </c>
      <c r="BI30" s="41">
        <v>100</v>
      </c>
      <c r="BJ30" s="41">
        <v>100</v>
      </c>
      <c r="BK30" s="41">
        <v>100</v>
      </c>
      <c r="BL30" s="41">
        <v>100</v>
      </c>
      <c r="BM30" s="41">
        <v>100</v>
      </c>
      <c r="BN30" s="41">
        <v>95</v>
      </c>
      <c r="BO30" s="41">
        <v>100</v>
      </c>
      <c r="BP30" s="41">
        <v>100</v>
      </c>
      <c r="BQ30" s="41">
        <v>100</v>
      </c>
      <c r="BR30" s="37">
        <f t="shared" si="12"/>
        <v>99.5</v>
      </c>
      <c r="BS30" s="42">
        <v>100</v>
      </c>
      <c r="BT30" s="42">
        <v>100</v>
      </c>
      <c r="BU30" s="42">
        <v>100</v>
      </c>
      <c r="BV30" s="38">
        <v>100</v>
      </c>
      <c r="BW30" s="38">
        <v>100</v>
      </c>
      <c r="BX30" s="38">
        <v>100</v>
      </c>
      <c r="BY30" s="38">
        <v>100</v>
      </c>
      <c r="BZ30" s="38">
        <v>100</v>
      </c>
      <c r="CA30" s="38"/>
      <c r="CB30" s="38"/>
      <c r="CC30" s="37">
        <f t="shared" si="13"/>
        <v>100</v>
      </c>
    </row>
    <row r="31" spans="1:81" ht="15.75" customHeight="1" x14ac:dyDescent="0.2">
      <c r="A31" s="4" t="s">
        <v>9</v>
      </c>
      <c r="B31" s="29" t="s">
        <v>9</v>
      </c>
      <c r="C31" s="30"/>
      <c r="D31" s="58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2</v>
      </c>
      <c r="L31" s="44" t="s">
        <v>9</v>
      </c>
      <c r="M31" s="44"/>
      <c r="N31" s="33">
        <f t="shared" si="19"/>
        <v>80</v>
      </c>
      <c r="O31" s="33">
        <f t="shared" si="1"/>
        <v>70</v>
      </c>
      <c r="P31" s="33">
        <f t="shared" si="14"/>
        <v>75</v>
      </c>
      <c r="Q31" s="33">
        <f t="shared" si="15"/>
        <v>74.444444444444443</v>
      </c>
      <c r="R31" s="33">
        <f t="shared" si="3"/>
        <v>90</v>
      </c>
      <c r="S31" s="33">
        <f t="shared" si="4"/>
        <v>78.5</v>
      </c>
      <c r="T31" s="33">
        <f t="shared" si="5"/>
        <v>87.5</v>
      </c>
      <c r="U31" s="34">
        <f t="shared" si="6"/>
        <v>0</v>
      </c>
      <c r="V31" s="35">
        <f t="shared" si="16"/>
        <v>76.963888888888889</v>
      </c>
      <c r="W31" s="33">
        <v>18</v>
      </c>
      <c r="X31" s="36">
        <v>20</v>
      </c>
      <c r="Y31" s="36">
        <v>42</v>
      </c>
      <c r="Z31" s="37">
        <f t="shared" si="20"/>
        <v>80</v>
      </c>
      <c r="AA31" s="36">
        <v>30</v>
      </c>
      <c r="AB31" s="36">
        <v>40</v>
      </c>
      <c r="AC31" s="33">
        <v>1</v>
      </c>
      <c r="AD31" s="37">
        <f t="shared" si="9"/>
        <v>70</v>
      </c>
      <c r="AE31" s="36"/>
      <c r="AF31" s="36"/>
      <c r="AG31" s="36"/>
      <c r="AH31" s="37"/>
      <c r="AI31" s="38">
        <v>100</v>
      </c>
      <c r="AJ31" s="39">
        <v>100</v>
      </c>
      <c r="AK31" s="38">
        <v>0</v>
      </c>
      <c r="AL31" s="38">
        <v>100</v>
      </c>
      <c r="AM31" s="38">
        <v>70</v>
      </c>
      <c r="AN31" s="38">
        <v>100</v>
      </c>
      <c r="AO31" s="38">
        <v>100</v>
      </c>
      <c r="AP31" s="38">
        <v>100</v>
      </c>
      <c r="AQ31" s="38">
        <v>0</v>
      </c>
      <c r="AR31" s="38"/>
      <c r="AS31" s="38"/>
      <c r="AT31" s="37">
        <f t="shared" si="10"/>
        <v>74.444444444444443</v>
      </c>
      <c r="AU31" s="38">
        <v>100</v>
      </c>
      <c r="AV31" s="38">
        <v>0</v>
      </c>
      <c r="AW31" s="38">
        <v>100</v>
      </c>
      <c r="AX31" s="38">
        <v>100</v>
      </c>
      <c r="AY31" s="38">
        <v>100</v>
      </c>
      <c r="AZ31" s="38">
        <v>100</v>
      </c>
      <c r="BA31" s="38">
        <v>100</v>
      </c>
      <c r="BB31" s="38">
        <v>100</v>
      </c>
      <c r="BC31" s="38">
        <v>100</v>
      </c>
      <c r="BD31" s="38">
        <v>100</v>
      </c>
      <c r="BE31" s="38"/>
      <c r="BF31" s="38"/>
      <c r="BG31" s="37">
        <f t="shared" si="11"/>
        <v>90</v>
      </c>
      <c r="BH31" s="41">
        <v>85</v>
      </c>
      <c r="BI31" s="41">
        <v>95</v>
      </c>
      <c r="BJ31" s="41">
        <v>100</v>
      </c>
      <c r="BK31" s="41">
        <v>100</v>
      </c>
      <c r="BL31" s="41">
        <v>100</v>
      </c>
      <c r="BM31" s="76">
        <v>0</v>
      </c>
      <c r="BN31" s="41">
        <v>75</v>
      </c>
      <c r="BO31" s="41">
        <v>50</v>
      </c>
      <c r="BP31" s="41">
        <v>80</v>
      </c>
      <c r="BQ31" s="41">
        <v>100</v>
      </c>
      <c r="BR31" s="37">
        <f t="shared" si="12"/>
        <v>78.5</v>
      </c>
      <c r="BS31" s="42">
        <v>100</v>
      </c>
      <c r="BT31" s="42">
        <v>100</v>
      </c>
      <c r="BU31" s="42">
        <v>100</v>
      </c>
      <c r="BV31" s="38">
        <v>100</v>
      </c>
      <c r="BW31" s="38">
        <v>100</v>
      </c>
      <c r="BX31" s="38">
        <v>100</v>
      </c>
      <c r="BY31" s="38">
        <v>0</v>
      </c>
      <c r="BZ31" s="38">
        <v>100</v>
      </c>
      <c r="CA31" s="38"/>
      <c r="CB31" s="38"/>
      <c r="CC31" s="37">
        <f t="shared" si="13"/>
        <v>87.5</v>
      </c>
    </row>
    <row r="32" spans="1:81" ht="15.75" customHeight="1" x14ac:dyDescent="0.2">
      <c r="A32" s="4" t="s">
        <v>9</v>
      </c>
      <c r="B32" s="29" t="s">
        <v>9</v>
      </c>
      <c r="C32" s="30"/>
      <c r="D32" s="58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1</v>
      </c>
      <c r="L32" s="44" t="s">
        <v>9</v>
      </c>
      <c r="M32" s="44">
        <v>135</v>
      </c>
      <c r="N32" s="33">
        <f t="shared" si="19"/>
        <v>95</v>
      </c>
      <c r="O32" s="33">
        <f t="shared" si="1"/>
        <v>100</v>
      </c>
      <c r="P32" s="33">
        <f t="shared" si="14"/>
        <v>97.5</v>
      </c>
      <c r="Q32" s="33">
        <f t="shared" si="15"/>
        <v>85.222222222222229</v>
      </c>
      <c r="R32" s="33">
        <f t="shared" si="3"/>
        <v>90.909090909090907</v>
      </c>
      <c r="S32" s="33">
        <f t="shared" si="4"/>
        <v>99.5</v>
      </c>
      <c r="T32" s="33">
        <f t="shared" si="5"/>
        <v>100</v>
      </c>
      <c r="U32" s="34">
        <f t="shared" si="6"/>
        <v>0</v>
      </c>
      <c r="V32" s="35">
        <f t="shared" si="16"/>
        <v>95.239898989899004</v>
      </c>
      <c r="W32" s="33">
        <v>18</v>
      </c>
      <c r="X32" s="36">
        <v>20</v>
      </c>
      <c r="Y32" s="36">
        <v>57</v>
      </c>
      <c r="Z32" s="37">
        <f t="shared" si="20"/>
        <v>95</v>
      </c>
      <c r="AA32" s="36">
        <v>30</v>
      </c>
      <c r="AB32" s="36">
        <v>70</v>
      </c>
      <c r="AC32" s="33">
        <v>1</v>
      </c>
      <c r="AD32" s="37">
        <f t="shared" si="9"/>
        <v>100</v>
      </c>
      <c r="AE32" s="36"/>
      <c r="AF32" s="36"/>
      <c r="AG32" s="36"/>
      <c r="AH32" s="37"/>
      <c r="AI32" s="38">
        <v>100</v>
      </c>
      <c r="AJ32" s="39">
        <v>0</v>
      </c>
      <c r="AK32" s="38">
        <v>100</v>
      </c>
      <c r="AL32" s="38">
        <v>100</v>
      </c>
      <c r="AM32" s="38">
        <v>100</v>
      </c>
      <c r="AN32" s="38">
        <v>67</v>
      </c>
      <c r="AO32" s="38">
        <v>100</v>
      </c>
      <c r="AP32" s="38">
        <v>100</v>
      </c>
      <c r="AQ32" s="38">
        <v>100</v>
      </c>
      <c r="AR32" s="38"/>
      <c r="AS32" s="38"/>
      <c r="AT32" s="37">
        <f t="shared" si="10"/>
        <v>85.222222222222229</v>
      </c>
      <c r="AU32" s="38">
        <v>100</v>
      </c>
      <c r="AV32" s="38">
        <v>0</v>
      </c>
      <c r="AW32" s="38">
        <v>100</v>
      </c>
      <c r="AX32" s="38">
        <v>100</v>
      </c>
      <c r="AY32" s="38">
        <v>100</v>
      </c>
      <c r="AZ32" s="38">
        <v>100</v>
      </c>
      <c r="BA32" s="38">
        <v>100</v>
      </c>
      <c r="BB32" s="38">
        <v>100</v>
      </c>
      <c r="BC32" s="38">
        <v>100</v>
      </c>
      <c r="BD32" s="38">
        <v>100</v>
      </c>
      <c r="BE32" s="38"/>
      <c r="BF32" s="38">
        <v>100</v>
      </c>
      <c r="BG32" s="37">
        <f t="shared" si="11"/>
        <v>90.909090909090907</v>
      </c>
      <c r="BH32" s="41">
        <v>100</v>
      </c>
      <c r="BI32" s="41">
        <v>95</v>
      </c>
      <c r="BJ32" s="41">
        <v>100</v>
      </c>
      <c r="BK32" s="41">
        <v>100</v>
      </c>
      <c r="BL32" s="41">
        <v>100</v>
      </c>
      <c r="BM32" s="41">
        <v>100</v>
      </c>
      <c r="BN32" s="41">
        <v>100</v>
      </c>
      <c r="BO32" s="41">
        <v>100</v>
      </c>
      <c r="BP32" s="41">
        <v>100</v>
      </c>
      <c r="BQ32" s="41">
        <v>100</v>
      </c>
      <c r="BR32" s="37">
        <f t="shared" si="12"/>
        <v>99.5</v>
      </c>
      <c r="BS32" s="42">
        <v>100</v>
      </c>
      <c r="BT32" s="42">
        <v>100</v>
      </c>
      <c r="BU32" s="42">
        <v>100</v>
      </c>
      <c r="BV32" s="38">
        <v>100</v>
      </c>
      <c r="BW32" s="38">
        <v>100</v>
      </c>
      <c r="BX32" s="38">
        <v>100</v>
      </c>
      <c r="BY32" s="38">
        <v>100</v>
      </c>
      <c r="BZ32" s="38">
        <v>100</v>
      </c>
      <c r="CA32" s="38"/>
      <c r="CB32" s="38"/>
      <c r="CC32" s="37">
        <f t="shared" si="13"/>
        <v>100</v>
      </c>
    </row>
    <row r="33" spans="1:81" ht="15.75" customHeight="1" x14ac:dyDescent="0.2">
      <c r="A33" s="4" t="s">
        <v>9</v>
      </c>
      <c r="B33" s="29" t="s">
        <v>9</v>
      </c>
      <c r="C33" s="30"/>
      <c r="D33" s="58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1</v>
      </c>
      <c r="L33" s="44" t="s">
        <v>9</v>
      </c>
      <c r="M33" s="44">
        <v>245</v>
      </c>
      <c r="N33" s="33">
        <f t="shared" si="19"/>
        <v>82</v>
      </c>
      <c r="O33" s="33">
        <f t="shared" si="1"/>
        <v>90</v>
      </c>
      <c r="P33" s="33">
        <f t="shared" si="14"/>
        <v>86</v>
      </c>
      <c r="Q33" s="33">
        <f t="shared" si="15"/>
        <v>61.333333333333336</v>
      </c>
      <c r="R33" s="33">
        <f t="shared" si="3"/>
        <v>100</v>
      </c>
      <c r="S33" s="33">
        <f t="shared" si="4"/>
        <v>99.5</v>
      </c>
      <c r="T33" s="33">
        <f t="shared" si="5"/>
        <v>100</v>
      </c>
      <c r="U33" s="34">
        <f t="shared" si="6"/>
        <v>0</v>
      </c>
      <c r="V33" s="35">
        <f t="shared" si="16"/>
        <v>85.166666666666671</v>
      </c>
      <c r="W33" s="33">
        <v>16</v>
      </c>
      <c r="X33" s="36">
        <v>15</v>
      </c>
      <c r="Y33" s="36">
        <v>51</v>
      </c>
      <c r="Z33" s="37">
        <f t="shared" si="20"/>
        <v>82</v>
      </c>
      <c r="AA33" s="36">
        <v>30</v>
      </c>
      <c r="AB33" s="36">
        <v>60</v>
      </c>
      <c r="AC33" s="33">
        <v>1</v>
      </c>
      <c r="AD33" s="37">
        <f t="shared" si="9"/>
        <v>90</v>
      </c>
      <c r="AE33" s="36"/>
      <c r="AF33" s="36"/>
      <c r="AG33" s="36"/>
      <c r="AH33" s="37"/>
      <c r="AI33" s="38">
        <v>95</v>
      </c>
      <c r="AJ33" s="39">
        <v>0</v>
      </c>
      <c r="AK33" s="38">
        <v>100</v>
      </c>
      <c r="AL33" s="38">
        <v>67</v>
      </c>
      <c r="AM33" s="38">
        <v>70</v>
      </c>
      <c r="AN33" s="38">
        <v>20</v>
      </c>
      <c r="AO33" s="38">
        <v>0</v>
      </c>
      <c r="AP33" s="38">
        <v>100</v>
      </c>
      <c r="AQ33" s="38">
        <v>100</v>
      </c>
      <c r="AR33" s="38"/>
      <c r="AS33" s="38"/>
      <c r="AT33" s="37">
        <f t="shared" si="10"/>
        <v>61.333333333333336</v>
      </c>
      <c r="AU33" s="38">
        <v>100</v>
      </c>
      <c r="AV33" s="38">
        <v>100</v>
      </c>
      <c r="AW33" s="38">
        <v>100</v>
      </c>
      <c r="AX33" s="38">
        <v>100</v>
      </c>
      <c r="AY33" s="38">
        <v>100</v>
      </c>
      <c r="AZ33" s="38">
        <v>100</v>
      </c>
      <c r="BA33" s="38">
        <v>100</v>
      </c>
      <c r="BB33" s="38">
        <v>100</v>
      </c>
      <c r="BC33" s="38">
        <v>100</v>
      </c>
      <c r="BD33" s="38">
        <v>100</v>
      </c>
      <c r="BE33" s="38"/>
      <c r="BF33" s="38"/>
      <c r="BG33" s="37">
        <f t="shared" si="11"/>
        <v>100</v>
      </c>
      <c r="BH33" s="41">
        <v>100</v>
      </c>
      <c r="BI33" s="41">
        <v>100</v>
      </c>
      <c r="BJ33" s="41">
        <v>100</v>
      </c>
      <c r="BK33" s="41">
        <v>100</v>
      </c>
      <c r="BL33" s="41">
        <v>95</v>
      </c>
      <c r="BM33" s="41">
        <v>100</v>
      </c>
      <c r="BN33" s="41">
        <v>100</v>
      </c>
      <c r="BO33" s="41">
        <v>100</v>
      </c>
      <c r="BP33" s="41">
        <v>100</v>
      </c>
      <c r="BQ33" s="41">
        <v>100</v>
      </c>
      <c r="BR33" s="37">
        <f t="shared" si="12"/>
        <v>99.5</v>
      </c>
      <c r="BS33" s="42">
        <v>100</v>
      </c>
      <c r="BT33" s="42">
        <v>100</v>
      </c>
      <c r="BU33" s="42">
        <v>100</v>
      </c>
      <c r="BV33" s="38">
        <v>100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13"/>
        <v>100</v>
      </c>
    </row>
    <row r="34" spans="1:81" ht="15.75" customHeight="1" x14ac:dyDescent="0.2">
      <c r="A34" s="4" t="s">
        <v>9</v>
      </c>
      <c r="B34" s="29" t="s">
        <v>9</v>
      </c>
      <c r="C34" s="30"/>
      <c r="D34" s="58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2</v>
      </c>
      <c r="L34" s="44" t="s">
        <v>9</v>
      </c>
      <c r="M34" s="44">
        <v>97</v>
      </c>
      <c r="N34" s="33">
        <f t="shared" si="19"/>
        <v>63</v>
      </c>
      <c r="O34" s="33">
        <f t="shared" si="1"/>
        <v>75</v>
      </c>
      <c r="P34" s="33">
        <f t="shared" si="14"/>
        <v>69</v>
      </c>
      <c r="Q34" s="33">
        <f t="shared" si="15"/>
        <v>94.444444444444443</v>
      </c>
      <c r="R34" s="33">
        <f t="shared" si="3"/>
        <v>100</v>
      </c>
      <c r="S34" s="33">
        <f t="shared" si="4"/>
        <v>70.5</v>
      </c>
      <c r="T34" s="33">
        <f t="shared" si="5"/>
        <v>100</v>
      </c>
      <c r="U34" s="34">
        <f t="shared" si="6"/>
        <v>0</v>
      </c>
      <c r="V34" s="35">
        <f t="shared" si="16"/>
        <v>77.48888888888888</v>
      </c>
      <c r="W34" s="33">
        <v>20</v>
      </c>
      <c r="X34" s="36">
        <v>13</v>
      </c>
      <c r="Y34" s="36">
        <v>30</v>
      </c>
      <c r="Z34" s="37">
        <f t="shared" si="20"/>
        <v>63</v>
      </c>
      <c r="AA34" s="36">
        <v>30</v>
      </c>
      <c r="AB34" s="36">
        <v>45</v>
      </c>
      <c r="AC34" s="33">
        <v>1</v>
      </c>
      <c r="AD34" s="37">
        <f t="shared" si="9"/>
        <v>75</v>
      </c>
      <c r="AE34" s="36"/>
      <c r="AF34" s="36"/>
      <c r="AG34" s="36"/>
      <c r="AH34" s="37"/>
      <c r="AI34" s="38">
        <v>100</v>
      </c>
      <c r="AJ34" s="39">
        <v>100</v>
      </c>
      <c r="AK34" s="38">
        <v>100</v>
      </c>
      <c r="AL34" s="38">
        <v>50</v>
      </c>
      <c r="AM34" s="38">
        <v>100</v>
      </c>
      <c r="AN34" s="38">
        <v>100</v>
      </c>
      <c r="AO34" s="38">
        <v>100</v>
      </c>
      <c r="AP34" s="38">
        <v>100</v>
      </c>
      <c r="AQ34" s="38">
        <v>100</v>
      </c>
      <c r="AR34" s="38"/>
      <c r="AS34" s="38"/>
      <c r="AT34" s="37">
        <f t="shared" si="10"/>
        <v>94.444444444444443</v>
      </c>
      <c r="AU34" s="38">
        <v>100</v>
      </c>
      <c r="AV34" s="38">
        <v>100</v>
      </c>
      <c r="AW34" s="38">
        <v>100</v>
      </c>
      <c r="AX34" s="38">
        <v>100</v>
      </c>
      <c r="AY34" s="38">
        <v>100</v>
      </c>
      <c r="AZ34" s="38">
        <v>100</v>
      </c>
      <c r="BA34" s="38">
        <v>100</v>
      </c>
      <c r="BB34" s="38">
        <v>100</v>
      </c>
      <c r="BC34" s="38">
        <v>100</v>
      </c>
      <c r="BD34" s="38">
        <v>100</v>
      </c>
      <c r="BE34" s="38"/>
      <c r="BF34" s="38">
        <v>100</v>
      </c>
      <c r="BG34" s="37">
        <f t="shared" si="11"/>
        <v>100</v>
      </c>
      <c r="BH34" s="41">
        <v>100</v>
      </c>
      <c r="BI34" s="41">
        <v>100</v>
      </c>
      <c r="BJ34" s="41">
        <v>100</v>
      </c>
      <c r="BK34" s="41">
        <v>100</v>
      </c>
      <c r="BL34" s="41">
        <v>95</v>
      </c>
      <c r="BM34" s="41">
        <v>10</v>
      </c>
      <c r="BN34" s="41">
        <v>100</v>
      </c>
      <c r="BO34" s="41">
        <v>0</v>
      </c>
      <c r="BP34" s="41">
        <v>0</v>
      </c>
      <c r="BQ34" s="41">
        <v>100</v>
      </c>
      <c r="BR34" s="37">
        <f t="shared" si="12"/>
        <v>70.5</v>
      </c>
      <c r="BS34" s="42">
        <v>100</v>
      </c>
      <c r="BT34" s="42">
        <v>100</v>
      </c>
      <c r="BU34" s="42">
        <v>100</v>
      </c>
      <c r="BV34" s="38">
        <v>100</v>
      </c>
      <c r="BW34" s="38">
        <v>100</v>
      </c>
      <c r="BX34" s="38">
        <v>100</v>
      </c>
      <c r="BY34" s="38">
        <v>100</v>
      </c>
      <c r="BZ34" s="38">
        <v>100</v>
      </c>
      <c r="CA34" s="38"/>
      <c r="CB34" s="38"/>
      <c r="CC34" s="37">
        <f t="shared" si="13"/>
        <v>100</v>
      </c>
    </row>
    <row r="35" spans="1:81" ht="15.75" customHeight="1" x14ac:dyDescent="0.2">
      <c r="A35" s="4" t="s">
        <v>9</v>
      </c>
      <c r="B35" s="29" t="s">
        <v>9</v>
      </c>
      <c r="C35" s="30"/>
      <c r="D35" s="58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1</v>
      </c>
      <c r="L35" s="44" t="s">
        <v>9</v>
      </c>
      <c r="M35" s="44">
        <v>260</v>
      </c>
      <c r="N35" s="33">
        <f t="shared" si="19"/>
        <v>99</v>
      </c>
      <c r="O35" s="33">
        <f t="shared" si="1"/>
        <v>100</v>
      </c>
      <c r="P35" s="33">
        <f t="shared" si="14"/>
        <v>99.5</v>
      </c>
      <c r="Q35" s="33">
        <f t="shared" si="15"/>
        <v>100</v>
      </c>
      <c r="R35" s="33">
        <f t="shared" si="3"/>
        <v>90.909090909090907</v>
      </c>
      <c r="S35" s="33">
        <f t="shared" si="4"/>
        <v>99.5</v>
      </c>
      <c r="T35" s="33">
        <f t="shared" si="5"/>
        <v>100</v>
      </c>
      <c r="U35" s="34">
        <f t="shared" si="6"/>
        <v>0</v>
      </c>
      <c r="V35" s="35">
        <f t="shared" si="16"/>
        <v>99.195454545454552</v>
      </c>
      <c r="W35" s="33">
        <v>20</v>
      </c>
      <c r="X35" s="36">
        <v>19</v>
      </c>
      <c r="Y35" s="36">
        <v>60</v>
      </c>
      <c r="Z35" s="37">
        <f t="shared" si="20"/>
        <v>99</v>
      </c>
      <c r="AA35" s="36">
        <v>30</v>
      </c>
      <c r="AB35" s="36">
        <v>70</v>
      </c>
      <c r="AC35" s="33">
        <v>1</v>
      </c>
      <c r="AD35" s="37">
        <f t="shared" si="9"/>
        <v>100</v>
      </c>
      <c r="AE35" s="36"/>
      <c r="AF35" s="36"/>
      <c r="AG35" s="36"/>
      <c r="AH35" s="37"/>
      <c r="AI35" s="38">
        <v>100</v>
      </c>
      <c r="AJ35" s="39">
        <v>100</v>
      </c>
      <c r="AK35" s="38">
        <v>100</v>
      </c>
      <c r="AL35" s="38">
        <v>100</v>
      </c>
      <c r="AM35" s="38">
        <v>100</v>
      </c>
      <c r="AN35" s="38">
        <v>100</v>
      </c>
      <c r="AO35" s="38">
        <v>100</v>
      </c>
      <c r="AP35" s="38">
        <v>100</v>
      </c>
      <c r="AQ35" s="38">
        <v>100</v>
      </c>
      <c r="AR35" s="38"/>
      <c r="AS35" s="38"/>
      <c r="AT35" s="37">
        <f t="shared" si="10"/>
        <v>100</v>
      </c>
      <c r="AU35" s="38">
        <v>100</v>
      </c>
      <c r="AV35" s="38">
        <v>100</v>
      </c>
      <c r="AW35" s="38">
        <v>100</v>
      </c>
      <c r="AX35" s="38">
        <v>0</v>
      </c>
      <c r="AY35" s="38">
        <v>100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/>
      <c r="BF35" s="38">
        <v>100</v>
      </c>
      <c r="BG35" s="37">
        <f t="shared" si="11"/>
        <v>90.909090909090907</v>
      </c>
      <c r="BH35" s="41">
        <v>100</v>
      </c>
      <c r="BI35" s="41">
        <v>95</v>
      </c>
      <c r="BJ35" s="41">
        <v>100</v>
      </c>
      <c r="BK35" s="41">
        <v>100</v>
      </c>
      <c r="BL35" s="41">
        <v>100</v>
      </c>
      <c r="BM35" s="41">
        <v>100</v>
      </c>
      <c r="BN35" s="41">
        <v>100</v>
      </c>
      <c r="BO35" s="41">
        <v>100</v>
      </c>
      <c r="BP35" s="41">
        <v>100</v>
      </c>
      <c r="BQ35" s="41">
        <v>100</v>
      </c>
      <c r="BR35" s="37">
        <f t="shared" si="12"/>
        <v>99.5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13"/>
        <v>100</v>
      </c>
    </row>
    <row r="36" spans="1:81" ht="15.75" customHeight="1" x14ac:dyDescent="0.2">
      <c r="A36" s="4" t="s">
        <v>9</v>
      </c>
      <c r="B36" s="29" t="s">
        <v>9</v>
      </c>
      <c r="C36" s="30"/>
      <c r="D36" s="58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2</v>
      </c>
      <c r="L36" s="44" t="s">
        <v>9</v>
      </c>
      <c r="M36" s="44">
        <v>420</v>
      </c>
      <c r="N36" s="33">
        <f t="shared" si="19"/>
        <v>89</v>
      </c>
      <c r="O36" s="33">
        <f t="shared" si="1"/>
        <v>100</v>
      </c>
      <c r="P36" s="33">
        <f t="shared" si="14"/>
        <v>94.5</v>
      </c>
      <c r="Q36" s="33">
        <f t="shared" si="15"/>
        <v>100</v>
      </c>
      <c r="R36" s="33">
        <f t="shared" si="3"/>
        <v>90</v>
      </c>
      <c r="S36" s="33">
        <f t="shared" si="4"/>
        <v>97</v>
      </c>
      <c r="T36" s="33">
        <f t="shared" si="5"/>
        <v>100</v>
      </c>
      <c r="U36" s="34">
        <f t="shared" si="6"/>
        <v>0</v>
      </c>
      <c r="V36" s="35">
        <f t="shared" si="16"/>
        <v>96.15</v>
      </c>
      <c r="W36" s="33">
        <v>20</v>
      </c>
      <c r="X36" s="36">
        <v>18</v>
      </c>
      <c r="Y36" s="36">
        <v>51</v>
      </c>
      <c r="Z36" s="37">
        <f t="shared" si="20"/>
        <v>89</v>
      </c>
      <c r="AA36" s="36">
        <v>30</v>
      </c>
      <c r="AB36" s="36">
        <v>70</v>
      </c>
      <c r="AC36" s="33">
        <v>1</v>
      </c>
      <c r="AD36" s="37">
        <f t="shared" si="9"/>
        <v>100</v>
      </c>
      <c r="AE36" s="36"/>
      <c r="AF36" s="36"/>
      <c r="AG36" s="36"/>
      <c r="AH36" s="37"/>
      <c r="AI36" s="38">
        <v>100</v>
      </c>
      <c r="AJ36" s="39">
        <v>100</v>
      </c>
      <c r="AK36" s="38">
        <v>100</v>
      </c>
      <c r="AL36" s="38">
        <v>100</v>
      </c>
      <c r="AM36" s="38">
        <v>100</v>
      </c>
      <c r="AN36" s="38">
        <v>100</v>
      </c>
      <c r="AO36" s="38">
        <v>100</v>
      </c>
      <c r="AP36" s="38">
        <v>100</v>
      </c>
      <c r="AQ36" s="38">
        <v>100</v>
      </c>
      <c r="AR36" s="38"/>
      <c r="AS36" s="38"/>
      <c r="AT36" s="37">
        <f t="shared" si="10"/>
        <v>100</v>
      </c>
      <c r="AU36" s="38">
        <v>100</v>
      </c>
      <c r="AV36" s="38">
        <v>100</v>
      </c>
      <c r="AW36" s="38">
        <v>100</v>
      </c>
      <c r="AX36" s="38">
        <v>100</v>
      </c>
      <c r="AY36" s="38">
        <v>100</v>
      </c>
      <c r="AZ36" s="38">
        <v>100</v>
      </c>
      <c r="BA36" s="38">
        <v>0</v>
      </c>
      <c r="BB36" s="38">
        <v>100</v>
      </c>
      <c r="BC36" s="38">
        <v>100</v>
      </c>
      <c r="BD36" s="38">
        <v>100</v>
      </c>
      <c r="BE36" s="38"/>
      <c r="BF36" s="38"/>
      <c r="BG36" s="37">
        <f t="shared" si="11"/>
        <v>90</v>
      </c>
      <c r="BH36" s="41">
        <v>100</v>
      </c>
      <c r="BI36" s="41">
        <v>100</v>
      </c>
      <c r="BJ36" s="41">
        <v>100</v>
      </c>
      <c r="BK36" s="41">
        <v>100</v>
      </c>
      <c r="BL36" s="41">
        <v>100</v>
      </c>
      <c r="BM36" s="41">
        <v>75</v>
      </c>
      <c r="BN36" s="41">
        <v>100</v>
      </c>
      <c r="BO36" s="41">
        <v>95</v>
      </c>
      <c r="BP36" s="41">
        <v>100</v>
      </c>
      <c r="BQ36" s="41">
        <v>100</v>
      </c>
      <c r="BR36" s="37">
        <f t="shared" si="12"/>
        <v>97</v>
      </c>
      <c r="BS36" s="42">
        <v>100</v>
      </c>
      <c r="BT36" s="42">
        <v>100</v>
      </c>
      <c r="BU36" s="42">
        <v>100</v>
      </c>
      <c r="BV36" s="38">
        <v>100</v>
      </c>
      <c r="BW36" s="38">
        <v>100</v>
      </c>
      <c r="BX36" s="38">
        <v>100</v>
      </c>
      <c r="BY36" s="38">
        <v>100</v>
      </c>
      <c r="BZ36" s="38">
        <v>100</v>
      </c>
      <c r="CA36" s="38"/>
      <c r="CB36" s="38"/>
      <c r="CC36" s="37">
        <f t="shared" si="13"/>
        <v>100</v>
      </c>
    </row>
    <row r="37" spans="1:81" ht="15.75" customHeight="1" x14ac:dyDescent="0.2">
      <c r="A37" s="4" t="s">
        <v>9</v>
      </c>
      <c r="B37" s="29" t="s">
        <v>9</v>
      </c>
      <c r="C37" s="30"/>
      <c r="D37" s="58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2</v>
      </c>
      <c r="L37" s="44" t="s">
        <v>9</v>
      </c>
      <c r="M37" s="44">
        <v>357</v>
      </c>
      <c r="N37" s="33">
        <f t="shared" si="19"/>
        <v>64</v>
      </c>
      <c r="O37" s="33">
        <f t="shared" si="1"/>
        <v>96</v>
      </c>
      <c r="P37" s="33">
        <f t="shared" si="14"/>
        <v>80</v>
      </c>
      <c r="Q37" s="33">
        <f t="shared" si="15"/>
        <v>95.555555555555557</v>
      </c>
      <c r="R37" s="33">
        <f t="shared" si="3"/>
        <v>81.818181818181813</v>
      </c>
      <c r="S37" s="33">
        <f t="shared" si="4"/>
        <v>83.5</v>
      </c>
      <c r="T37" s="33">
        <f t="shared" si="5"/>
        <v>100</v>
      </c>
      <c r="U37" s="34">
        <f t="shared" si="6"/>
        <v>0</v>
      </c>
      <c r="V37" s="35">
        <f t="shared" si="16"/>
        <v>84.902020202020211</v>
      </c>
      <c r="W37" s="33">
        <v>18</v>
      </c>
      <c r="X37" s="36">
        <v>20</v>
      </c>
      <c r="Y37" s="36">
        <v>26</v>
      </c>
      <c r="Z37" s="37">
        <f t="shared" si="20"/>
        <v>64</v>
      </c>
      <c r="AA37" s="36">
        <v>26</v>
      </c>
      <c r="AB37" s="36">
        <v>70</v>
      </c>
      <c r="AC37" s="33">
        <v>1</v>
      </c>
      <c r="AD37" s="37">
        <f t="shared" si="9"/>
        <v>96</v>
      </c>
      <c r="AE37" s="36"/>
      <c r="AF37" s="36"/>
      <c r="AG37" s="36"/>
      <c r="AH37" s="37"/>
      <c r="AI37" s="38">
        <v>100</v>
      </c>
      <c r="AJ37" s="39">
        <v>100</v>
      </c>
      <c r="AK37" s="38">
        <v>100</v>
      </c>
      <c r="AL37" s="38">
        <v>100</v>
      </c>
      <c r="AM37" s="38">
        <v>100</v>
      </c>
      <c r="AN37" s="38">
        <v>60</v>
      </c>
      <c r="AO37" s="38">
        <v>100</v>
      </c>
      <c r="AP37" s="38">
        <v>100</v>
      </c>
      <c r="AQ37" s="38">
        <v>100</v>
      </c>
      <c r="AR37" s="38"/>
      <c r="AS37" s="38"/>
      <c r="AT37" s="37">
        <f t="shared" si="10"/>
        <v>95.555555555555557</v>
      </c>
      <c r="AU37" s="38">
        <v>0</v>
      </c>
      <c r="AV37" s="38">
        <v>100</v>
      </c>
      <c r="AW37" s="38">
        <v>100</v>
      </c>
      <c r="AX37" s="38">
        <v>100</v>
      </c>
      <c r="AY37" s="38">
        <v>100</v>
      </c>
      <c r="AZ37" s="38">
        <v>100</v>
      </c>
      <c r="BA37" s="38">
        <v>0</v>
      </c>
      <c r="BB37" s="38">
        <v>100</v>
      </c>
      <c r="BC37" s="38">
        <v>100</v>
      </c>
      <c r="BD37" s="38">
        <v>100</v>
      </c>
      <c r="BE37" s="38"/>
      <c r="BF37" s="38">
        <v>100</v>
      </c>
      <c r="BG37" s="37">
        <f t="shared" si="11"/>
        <v>81.818181818181813</v>
      </c>
      <c r="BH37" s="41">
        <v>90</v>
      </c>
      <c r="BI37" s="41">
        <v>95</v>
      </c>
      <c r="BJ37" s="41">
        <v>90</v>
      </c>
      <c r="BK37" s="41">
        <v>100</v>
      </c>
      <c r="BL37" s="41">
        <v>100</v>
      </c>
      <c r="BM37" s="76">
        <v>0</v>
      </c>
      <c r="BN37" s="41">
        <v>95</v>
      </c>
      <c r="BO37" s="41">
        <v>70</v>
      </c>
      <c r="BP37" s="41">
        <v>100</v>
      </c>
      <c r="BQ37" s="41">
        <v>95</v>
      </c>
      <c r="BR37" s="37">
        <f t="shared" si="12"/>
        <v>83.5</v>
      </c>
      <c r="BS37" s="42">
        <v>100</v>
      </c>
      <c r="BT37" s="42">
        <v>100</v>
      </c>
      <c r="BU37" s="42">
        <v>100</v>
      </c>
      <c r="BV37" s="38">
        <v>100</v>
      </c>
      <c r="BW37" s="38">
        <v>100</v>
      </c>
      <c r="BX37" s="38">
        <v>100</v>
      </c>
      <c r="BY37" s="38">
        <v>100</v>
      </c>
      <c r="BZ37" s="38">
        <v>100</v>
      </c>
      <c r="CA37" s="38"/>
      <c r="CB37" s="38"/>
      <c r="CC37" s="37">
        <f t="shared" si="13"/>
        <v>100</v>
      </c>
    </row>
    <row r="38" spans="1:81" ht="15.75" customHeight="1" x14ac:dyDescent="0.2">
      <c r="A38" s="4" t="s">
        <v>9</v>
      </c>
      <c r="B38" s="29" t="s">
        <v>9</v>
      </c>
      <c r="C38" s="30"/>
      <c r="D38" s="58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1</v>
      </c>
      <c r="L38" s="44" t="s">
        <v>9</v>
      </c>
      <c r="M38" s="44">
        <v>0</v>
      </c>
      <c r="N38" s="33">
        <f t="shared" si="19"/>
        <v>86</v>
      </c>
      <c r="O38" s="33">
        <f t="shared" si="1"/>
        <v>0</v>
      </c>
      <c r="P38" s="33">
        <f>SUM(N38,O38,AH38)/3</f>
        <v>62</v>
      </c>
      <c r="Q38" s="33">
        <f t="shared" si="15"/>
        <v>87.777777777777771</v>
      </c>
      <c r="R38" s="33">
        <f t="shared" si="3"/>
        <v>90.909090909090907</v>
      </c>
      <c r="S38" s="33">
        <f t="shared" si="4"/>
        <v>97.5</v>
      </c>
      <c r="T38" s="33">
        <f t="shared" si="5"/>
        <v>100</v>
      </c>
      <c r="U38" s="34">
        <f t="shared" si="6"/>
        <v>100</v>
      </c>
      <c r="V38" s="35">
        <f t="shared" si="16"/>
        <v>77.601010101010104</v>
      </c>
      <c r="W38" s="33">
        <v>18</v>
      </c>
      <c r="X38" s="36">
        <v>20</v>
      </c>
      <c r="Y38" s="36">
        <v>48</v>
      </c>
      <c r="Z38" s="37">
        <f t="shared" si="20"/>
        <v>86</v>
      </c>
      <c r="AA38" s="36"/>
      <c r="AB38" s="36"/>
      <c r="AC38" s="33"/>
      <c r="AD38" s="60">
        <f t="shared" si="9"/>
        <v>0</v>
      </c>
      <c r="AE38" s="36">
        <v>40</v>
      </c>
      <c r="AF38" s="36">
        <v>60</v>
      </c>
      <c r="AG38" s="36">
        <v>1</v>
      </c>
      <c r="AH38" s="37">
        <f>(AE38+AF38)*AG38</f>
        <v>100</v>
      </c>
      <c r="AI38" s="38">
        <v>0</v>
      </c>
      <c r="AJ38" s="39">
        <v>100</v>
      </c>
      <c r="AK38" s="38">
        <v>100</v>
      </c>
      <c r="AL38" s="38">
        <v>100</v>
      </c>
      <c r="AM38" s="38">
        <v>90</v>
      </c>
      <c r="AN38" s="38">
        <v>100</v>
      </c>
      <c r="AO38" s="38">
        <v>100</v>
      </c>
      <c r="AP38" s="38">
        <v>100</v>
      </c>
      <c r="AQ38" s="38">
        <v>100</v>
      </c>
      <c r="AR38" s="38"/>
      <c r="AS38" s="38"/>
      <c r="AT38" s="37">
        <f t="shared" si="10"/>
        <v>87.777777777777771</v>
      </c>
      <c r="AU38" s="38">
        <v>100</v>
      </c>
      <c r="AV38" s="38">
        <v>100</v>
      </c>
      <c r="AW38" s="38">
        <v>0</v>
      </c>
      <c r="AX38" s="38">
        <v>100</v>
      </c>
      <c r="AY38" s="38">
        <v>100</v>
      </c>
      <c r="AZ38" s="38">
        <v>100</v>
      </c>
      <c r="BA38" s="38">
        <v>100</v>
      </c>
      <c r="BB38" s="38">
        <v>100</v>
      </c>
      <c r="BC38" s="38">
        <v>100</v>
      </c>
      <c r="BD38" s="38">
        <v>100</v>
      </c>
      <c r="BE38" s="38"/>
      <c r="BF38" s="38">
        <v>100</v>
      </c>
      <c r="BG38" s="37">
        <f t="shared" si="11"/>
        <v>90.909090909090907</v>
      </c>
      <c r="BH38" s="41">
        <v>90</v>
      </c>
      <c r="BI38" s="41">
        <v>100</v>
      </c>
      <c r="BJ38" s="41">
        <v>100</v>
      </c>
      <c r="BK38" s="41">
        <v>100</v>
      </c>
      <c r="BL38" s="41">
        <v>100</v>
      </c>
      <c r="BM38" s="41">
        <v>100</v>
      </c>
      <c r="BN38" s="41">
        <v>90</v>
      </c>
      <c r="BO38" s="41">
        <v>95</v>
      </c>
      <c r="BP38" s="41">
        <v>100</v>
      </c>
      <c r="BQ38" s="41">
        <v>100</v>
      </c>
      <c r="BR38" s="37">
        <f t="shared" si="12"/>
        <v>97.5</v>
      </c>
      <c r="BS38" s="42">
        <v>100</v>
      </c>
      <c r="BT38" s="42">
        <v>100</v>
      </c>
      <c r="BU38" s="42">
        <v>100</v>
      </c>
      <c r="BV38" s="38">
        <v>100</v>
      </c>
      <c r="BW38" s="38">
        <v>100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13"/>
        <v>100</v>
      </c>
    </row>
    <row r="39" spans="1:81" ht="15.75" customHeight="1" x14ac:dyDescent="0.2">
      <c r="A39" s="4" t="s">
        <v>9</v>
      </c>
      <c r="B39" s="29" t="s">
        <v>9</v>
      </c>
      <c r="C39" s="30"/>
      <c r="D39" s="58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4">
        <v>1</v>
      </c>
      <c r="L39" s="44" t="s">
        <v>9</v>
      </c>
      <c r="M39" s="44">
        <v>47</v>
      </c>
      <c r="N39" s="33">
        <f t="shared" si="19"/>
        <v>51</v>
      </c>
      <c r="O39" s="33">
        <f t="shared" si="1"/>
        <v>90</v>
      </c>
      <c r="P39" s="33">
        <f t="shared" ref="P39:P44" si="21">IF(AH39="",0.5*N39+0.5*O39,(SUM(N39,O39,AH39)-MIN(N39,O39))/2)</f>
        <v>70.5</v>
      </c>
      <c r="Q39" s="33">
        <f t="shared" si="15"/>
        <v>87.777777777777771</v>
      </c>
      <c r="R39" s="33">
        <f t="shared" si="3"/>
        <v>100</v>
      </c>
      <c r="S39" s="33">
        <f t="shared" si="4"/>
        <v>96</v>
      </c>
      <c r="T39" s="33">
        <f t="shared" si="5"/>
        <v>100</v>
      </c>
      <c r="U39" s="34">
        <f t="shared" si="6"/>
        <v>0</v>
      </c>
      <c r="V39" s="35">
        <f t="shared" si="16"/>
        <v>82.00555555555556</v>
      </c>
      <c r="W39" s="33">
        <v>20</v>
      </c>
      <c r="X39" s="36">
        <v>17</v>
      </c>
      <c r="Y39" s="36">
        <v>14</v>
      </c>
      <c r="Z39" s="37">
        <f t="shared" si="20"/>
        <v>51</v>
      </c>
      <c r="AA39" s="36">
        <v>30</v>
      </c>
      <c r="AB39" s="36">
        <v>60</v>
      </c>
      <c r="AC39" s="33">
        <v>1</v>
      </c>
      <c r="AD39" s="37">
        <f t="shared" si="9"/>
        <v>90</v>
      </c>
      <c r="AE39" s="36"/>
      <c r="AF39" s="36"/>
      <c r="AG39" s="36"/>
      <c r="AH39" s="37"/>
      <c r="AI39" s="38">
        <v>100</v>
      </c>
      <c r="AJ39" s="39">
        <v>100</v>
      </c>
      <c r="AK39" s="38">
        <v>100</v>
      </c>
      <c r="AL39" s="38">
        <v>50</v>
      </c>
      <c r="AM39" s="38">
        <v>80</v>
      </c>
      <c r="AN39" s="38">
        <v>60</v>
      </c>
      <c r="AO39" s="38">
        <v>100</v>
      </c>
      <c r="AP39" s="38">
        <v>100</v>
      </c>
      <c r="AQ39" s="38">
        <v>100</v>
      </c>
      <c r="AR39" s="38"/>
      <c r="AS39" s="38"/>
      <c r="AT39" s="37">
        <f t="shared" si="10"/>
        <v>87.777777777777771</v>
      </c>
      <c r="AU39" s="38">
        <v>100</v>
      </c>
      <c r="AV39" s="38">
        <v>100</v>
      </c>
      <c r="AW39" s="38">
        <v>100</v>
      </c>
      <c r="AX39" s="38">
        <v>100</v>
      </c>
      <c r="AY39" s="38">
        <v>100</v>
      </c>
      <c r="AZ39" s="38">
        <v>100</v>
      </c>
      <c r="BA39" s="38">
        <v>100</v>
      </c>
      <c r="BB39" s="38">
        <v>100</v>
      </c>
      <c r="BC39" s="38">
        <v>100</v>
      </c>
      <c r="BD39" s="38">
        <v>100</v>
      </c>
      <c r="BE39" s="38"/>
      <c r="BF39" s="38"/>
      <c r="BG39" s="37">
        <f t="shared" si="11"/>
        <v>100</v>
      </c>
      <c r="BH39" s="41">
        <v>80</v>
      </c>
      <c r="BI39" s="41">
        <v>100</v>
      </c>
      <c r="BJ39" s="41">
        <v>100</v>
      </c>
      <c r="BK39" s="41">
        <v>100</v>
      </c>
      <c r="BL39" s="41">
        <v>95</v>
      </c>
      <c r="BM39" s="41">
        <v>100</v>
      </c>
      <c r="BN39" s="41">
        <v>90</v>
      </c>
      <c r="BO39" s="41">
        <v>95</v>
      </c>
      <c r="BP39" s="41">
        <v>100</v>
      </c>
      <c r="BQ39" s="41">
        <v>100</v>
      </c>
      <c r="BR39" s="37">
        <f t="shared" si="12"/>
        <v>96</v>
      </c>
      <c r="BS39" s="42">
        <v>100</v>
      </c>
      <c r="BT39" s="42">
        <v>100</v>
      </c>
      <c r="BU39" s="42">
        <v>100</v>
      </c>
      <c r="BV39" s="38">
        <v>100</v>
      </c>
      <c r="BW39" s="38">
        <v>100</v>
      </c>
      <c r="BX39" s="38">
        <v>100</v>
      </c>
      <c r="BY39" s="38">
        <v>100</v>
      </c>
      <c r="BZ39" s="38">
        <v>100</v>
      </c>
      <c r="CA39" s="38"/>
      <c r="CB39" s="38"/>
      <c r="CC39" s="37">
        <f t="shared" si="13"/>
        <v>100</v>
      </c>
    </row>
    <row r="40" spans="1:81" ht="15.75" customHeight="1" x14ac:dyDescent="0.2">
      <c r="A40" s="4" t="s">
        <v>9</v>
      </c>
      <c r="B40" s="29" t="s">
        <v>9</v>
      </c>
      <c r="C40" s="30"/>
      <c r="D40" s="58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4">
        <v>1</v>
      </c>
      <c r="L40" s="44" t="s">
        <v>9</v>
      </c>
      <c r="M40" s="44">
        <v>326</v>
      </c>
      <c r="N40" s="33">
        <f t="shared" si="19"/>
        <v>21</v>
      </c>
      <c r="O40" s="33">
        <f t="shared" si="1"/>
        <v>8</v>
      </c>
      <c r="P40" s="33">
        <f t="shared" si="21"/>
        <v>14.5</v>
      </c>
      <c r="Q40" s="33">
        <f t="shared" si="15"/>
        <v>55.555555555555557</v>
      </c>
      <c r="R40" s="33">
        <f t="shared" si="3"/>
        <v>90.909090909090907</v>
      </c>
      <c r="S40" s="33">
        <f t="shared" si="4"/>
        <v>93.7</v>
      </c>
      <c r="T40" s="33">
        <f t="shared" si="5"/>
        <v>83.375</v>
      </c>
      <c r="U40" s="34">
        <f t="shared" si="6"/>
        <v>0</v>
      </c>
      <c r="V40" s="35">
        <f t="shared" si="16"/>
        <v>14.5</v>
      </c>
      <c r="W40" s="33">
        <v>10</v>
      </c>
      <c r="X40" s="36">
        <v>8</v>
      </c>
      <c r="Y40" s="36">
        <v>3</v>
      </c>
      <c r="Z40" s="37">
        <f t="shared" si="20"/>
        <v>21</v>
      </c>
      <c r="AA40" s="36">
        <v>8</v>
      </c>
      <c r="AB40" s="36">
        <v>0</v>
      </c>
      <c r="AC40" s="33"/>
      <c r="AD40" s="37">
        <f t="shared" si="9"/>
        <v>8</v>
      </c>
      <c r="AE40" s="36"/>
      <c r="AF40" s="36"/>
      <c r="AG40" s="36"/>
      <c r="AH40" s="37"/>
      <c r="AI40" s="38">
        <v>100</v>
      </c>
      <c r="AJ40" s="39">
        <v>0</v>
      </c>
      <c r="AK40" s="38">
        <v>100</v>
      </c>
      <c r="AL40" s="38">
        <v>0</v>
      </c>
      <c r="AM40" s="38">
        <v>70</v>
      </c>
      <c r="AN40" s="38">
        <v>80</v>
      </c>
      <c r="AO40" s="38">
        <v>100</v>
      </c>
      <c r="AP40" s="38">
        <v>50</v>
      </c>
      <c r="AQ40" s="38">
        <v>0</v>
      </c>
      <c r="AR40" s="38"/>
      <c r="AS40" s="38"/>
      <c r="AT40" s="37">
        <f t="shared" si="10"/>
        <v>55.555555555555557</v>
      </c>
      <c r="AU40" s="38">
        <v>0</v>
      </c>
      <c r="AV40" s="38">
        <v>100</v>
      </c>
      <c r="AW40" s="38">
        <v>100</v>
      </c>
      <c r="AX40" s="38">
        <v>100</v>
      </c>
      <c r="AY40" s="38">
        <v>100</v>
      </c>
      <c r="AZ40" s="38">
        <v>100</v>
      </c>
      <c r="BA40" s="38">
        <v>100</v>
      </c>
      <c r="BB40" s="38">
        <v>100</v>
      </c>
      <c r="BC40" s="38">
        <v>100</v>
      </c>
      <c r="BD40" s="38">
        <v>100</v>
      </c>
      <c r="BE40" s="38"/>
      <c r="BF40" s="38">
        <v>100</v>
      </c>
      <c r="BG40" s="37">
        <f t="shared" si="11"/>
        <v>90.909090909090907</v>
      </c>
      <c r="BH40" s="41">
        <v>100</v>
      </c>
      <c r="BI40" s="41">
        <v>95</v>
      </c>
      <c r="BJ40" s="41">
        <v>100</v>
      </c>
      <c r="BK40" s="41">
        <v>100</v>
      </c>
      <c r="BL40" s="41">
        <v>97</v>
      </c>
      <c r="BM40" s="41">
        <v>95</v>
      </c>
      <c r="BN40" s="41">
        <v>55</v>
      </c>
      <c r="BO40" s="41">
        <v>100</v>
      </c>
      <c r="BP40" s="41">
        <v>95</v>
      </c>
      <c r="BQ40" s="41">
        <v>100</v>
      </c>
      <c r="BR40" s="37">
        <f t="shared" si="12"/>
        <v>93.7</v>
      </c>
      <c r="BS40" s="42">
        <v>100</v>
      </c>
      <c r="BT40" s="42">
        <v>0</v>
      </c>
      <c r="BU40" s="42">
        <v>100</v>
      </c>
      <c r="BV40" s="38">
        <v>67</v>
      </c>
      <c r="BW40" s="38">
        <v>100</v>
      </c>
      <c r="BX40" s="38">
        <v>100</v>
      </c>
      <c r="BY40" s="38">
        <v>100</v>
      </c>
      <c r="BZ40" s="38">
        <v>100</v>
      </c>
      <c r="CA40" s="38"/>
      <c r="CB40" s="38"/>
      <c r="CC40" s="37">
        <f t="shared" si="13"/>
        <v>83.375</v>
      </c>
    </row>
    <row r="41" spans="1:81" ht="15.75" customHeight="1" x14ac:dyDescent="0.2">
      <c r="A41" s="4" t="s">
        <v>9</v>
      </c>
      <c r="B41" s="29" t="s">
        <v>9</v>
      </c>
      <c r="C41" s="30"/>
      <c r="D41" s="58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4">
        <v>1</v>
      </c>
      <c r="L41" s="44" t="s">
        <v>9</v>
      </c>
      <c r="M41" s="44">
        <v>146</v>
      </c>
      <c r="N41" s="33">
        <f t="shared" si="19"/>
        <v>52</v>
      </c>
      <c r="O41" s="33">
        <f t="shared" si="1"/>
        <v>50</v>
      </c>
      <c r="P41" s="33">
        <f t="shared" si="21"/>
        <v>76</v>
      </c>
      <c r="Q41" s="33">
        <f t="shared" si="15"/>
        <v>89.666666666666671</v>
      </c>
      <c r="R41" s="33">
        <f t="shared" si="3"/>
        <v>80</v>
      </c>
      <c r="S41" s="33">
        <f t="shared" si="4"/>
        <v>81.5</v>
      </c>
      <c r="T41" s="33">
        <f t="shared" si="5"/>
        <v>83</v>
      </c>
      <c r="U41" s="34">
        <f t="shared" si="6"/>
        <v>100</v>
      </c>
      <c r="V41" s="35">
        <f t="shared" si="16"/>
        <v>80.38333333333334</v>
      </c>
      <c r="W41" s="33">
        <v>18</v>
      </c>
      <c r="X41" s="36">
        <v>20</v>
      </c>
      <c r="Y41" s="36">
        <v>14</v>
      </c>
      <c r="Z41" s="37">
        <f t="shared" si="20"/>
        <v>52</v>
      </c>
      <c r="AA41" s="36">
        <v>30</v>
      </c>
      <c r="AB41" s="36">
        <v>20</v>
      </c>
      <c r="AC41" s="33">
        <v>1</v>
      </c>
      <c r="AD41" s="37">
        <f t="shared" si="9"/>
        <v>50</v>
      </c>
      <c r="AE41" s="36">
        <v>40</v>
      </c>
      <c r="AF41" s="36">
        <v>60</v>
      </c>
      <c r="AG41" s="36">
        <v>1</v>
      </c>
      <c r="AH41" s="37">
        <f>(AE41+AF41)*AG41</f>
        <v>100</v>
      </c>
      <c r="AI41" s="38">
        <v>50</v>
      </c>
      <c r="AJ41" s="39">
        <v>100</v>
      </c>
      <c r="AK41" s="38">
        <v>100</v>
      </c>
      <c r="AL41" s="38">
        <v>100</v>
      </c>
      <c r="AM41" s="38">
        <v>90</v>
      </c>
      <c r="AN41" s="38">
        <v>67</v>
      </c>
      <c r="AO41" s="38">
        <v>100</v>
      </c>
      <c r="AP41" s="38">
        <v>100</v>
      </c>
      <c r="AQ41" s="38">
        <v>100</v>
      </c>
      <c r="AR41" s="38"/>
      <c r="AS41" s="38"/>
      <c r="AT41" s="37">
        <f t="shared" si="10"/>
        <v>89.666666666666671</v>
      </c>
      <c r="AU41" s="38">
        <v>100</v>
      </c>
      <c r="AV41" s="38">
        <v>0</v>
      </c>
      <c r="AW41" s="38">
        <v>100</v>
      </c>
      <c r="AX41" s="38">
        <v>0</v>
      </c>
      <c r="AY41" s="38">
        <v>100</v>
      </c>
      <c r="AZ41" s="38">
        <v>100</v>
      </c>
      <c r="BA41" s="38">
        <v>100</v>
      </c>
      <c r="BB41" s="38">
        <v>100</v>
      </c>
      <c r="BC41" s="38">
        <v>100</v>
      </c>
      <c r="BD41" s="38">
        <v>100</v>
      </c>
      <c r="BE41" s="38"/>
      <c r="BF41" s="38"/>
      <c r="BG41" s="37">
        <f t="shared" si="11"/>
        <v>80</v>
      </c>
      <c r="BH41" s="76">
        <v>0</v>
      </c>
      <c r="BI41" s="41">
        <v>75</v>
      </c>
      <c r="BJ41" s="41">
        <v>85</v>
      </c>
      <c r="BK41" s="41">
        <v>95</v>
      </c>
      <c r="BL41" s="41">
        <v>90</v>
      </c>
      <c r="BM41" s="41">
        <v>80</v>
      </c>
      <c r="BN41" s="41">
        <v>95</v>
      </c>
      <c r="BO41" s="41">
        <v>100</v>
      </c>
      <c r="BP41" s="41">
        <v>95</v>
      </c>
      <c r="BQ41" s="41">
        <v>100</v>
      </c>
      <c r="BR41" s="37">
        <f t="shared" si="12"/>
        <v>81.5</v>
      </c>
      <c r="BS41" s="42">
        <v>100</v>
      </c>
      <c r="BT41" s="42">
        <v>64</v>
      </c>
      <c r="BU41" s="42">
        <v>100</v>
      </c>
      <c r="BV41" s="38">
        <v>100</v>
      </c>
      <c r="BW41" s="38">
        <v>100</v>
      </c>
      <c r="BX41" s="38">
        <v>0</v>
      </c>
      <c r="BY41" s="38">
        <v>100</v>
      </c>
      <c r="BZ41" s="38">
        <v>100</v>
      </c>
      <c r="CA41" s="38"/>
      <c r="CB41" s="38"/>
      <c r="CC41" s="37">
        <f t="shared" si="13"/>
        <v>83</v>
      </c>
    </row>
    <row r="42" spans="1:81" ht="15.75" customHeight="1" x14ac:dyDescent="0.2">
      <c r="A42" s="4" t="s">
        <v>9</v>
      </c>
      <c r="B42" s="29" t="s">
        <v>9</v>
      </c>
      <c r="C42" s="30"/>
      <c r="D42" s="58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4">
        <v>2</v>
      </c>
      <c r="L42" s="44" t="s">
        <v>9</v>
      </c>
      <c r="M42" s="44">
        <v>130</v>
      </c>
      <c r="N42" s="33">
        <f t="shared" si="19"/>
        <v>67</v>
      </c>
      <c r="O42" s="33">
        <f t="shared" si="1"/>
        <v>51</v>
      </c>
      <c r="P42" s="33">
        <f t="shared" si="21"/>
        <v>59</v>
      </c>
      <c r="Q42" s="33">
        <f t="shared" si="15"/>
        <v>63.888888888888886</v>
      </c>
      <c r="R42" s="33">
        <f t="shared" si="3"/>
        <v>100</v>
      </c>
      <c r="S42" s="33">
        <f t="shared" si="4"/>
        <v>97</v>
      </c>
      <c r="T42" s="33">
        <f t="shared" si="5"/>
        <v>95.875</v>
      </c>
      <c r="U42" s="34">
        <f t="shared" si="6"/>
        <v>0</v>
      </c>
      <c r="V42" s="35">
        <f t="shared" si="16"/>
        <v>71.47152777777778</v>
      </c>
      <c r="W42" s="33">
        <v>18</v>
      </c>
      <c r="X42" s="36">
        <v>20</v>
      </c>
      <c r="Y42" s="36">
        <v>29</v>
      </c>
      <c r="Z42" s="37">
        <f t="shared" si="20"/>
        <v>67</v>
      </c>
      <c r="AA42" s="36">
        <v>26</v>
      </c>
      <c r="AB42" s="36">
        <v>25</v>
      </c>
      <c r="AC42" s="33">
        <v>1</v>
      </c>
      <c r="AD42" s="37">
        <f t="shared" si="9"/>
        <v>51</v>
      </c>
      <c r="AE42" s="36"/>
      <c r="AF42" s="36"/>
      <c r="AG42" s="36"/>
      <c r="AH42" s="37"/>
      <c r="AI42" s="38">
        <v>38</v>
      </c>
      <c r="AJ42" s="39">
        <v>100</v>
      </c>
      <c r="AK42" s="38">
        <v>100</v>
      </c>
      <c r="AL42" s="38">
        <v>50</v>
      </c>
      <c r="AM42" s="38">
        <v>70</v>
      </c>
      <c r="AN42" s="38">
        <v>17</v>
      </c>
      <c r="AO42" s="38">
        <v>100</v>
      </c>
      <c r="AP42" s="38">
        <v>100</v>
      </c>
      <c r="AQ42" s="38">
        <v>0</v>
      </c>
      <c r="AR42" s="38"/>
      <c r="AS42" s="38"/>
      <c r="AT42" s="37">
        <f t="shared" si="10"/>
        <v>63.888888888888886</v>
      </c>
      <c r="AU42" s="38">
        <v>100</v>
      </c>
      <c r="AV42" s="38">
        <v>100</v>
      </c>
      <c r="AW42" s="38">
        <v>100</v>
      </c>
      <c r="AX42" s="38">
        <v>100</v>
      </c>
      <c r="AY42" s="38">
        <v>100</v>
      </c>
      <c r="AZ42" s="38">
        <v>100</v>
      </c>
      <c r="BA42" s="38">
        <v>100</v>
      </c>
      <c r="BB42" s="38">
        <v>100</v>
      </c>
      <c r="BC42" s="38">
        <v>100</v>
      </c>
      <c r="BD42" s="38">
        <v>100</v>
      </c>
      <c r="BE42" s="38"/>
      <c r="BF42" s="38">
        <v>100</v>
      </c>
      <c r="BG42" s="37">
        <f t="shared" si="11"/>
        <v>100</v>
      </c>
      <c r="BH42" s="41">
        <v>100</v>
      </c>
      <c r="BI42" s="41">
        <v>100</v>
      </c>
      <c r="BJ42" s="41">
        <v>100</v>
      </c>
      <c r="BK42" s="41">
        <v>100</v>
      </c>
      <c r="BL42" s="41">
        <v>100</v>
      </c>
      <c r="BM42" s="41">
        <v>75</v>
      </c>
      <c r="BN42" s="41">
        <v>95</v>
      </c>
      <c r="BO42" s="41">
        <v>100</v>
      </c>
      <c r="BP42" s="41">
        <v>100</v>
      </c>
      <c r="BQ42" s="41">
        <v>100</v>
      </c>
      <c r="BR42" s="37">
        <f t="shared" si="12"/>
        <v>97</v>
      </c>
      <c r="BS42" s="42">
        <v>100</v>
      </c>
      <c r="BT42" s="42">
        <v>100</v>
      </c>
      <c r="BU42" s="42">
        <v>100</v>
      </c>
      <c r="BV42" s="38">
        <v>67</v>
      </c>
      <c r="BW42" s="38">
        <v>100</v>
      </c>
      <c r="BX42" s="38">
        <v>100</v>
      </c>
      <c r="BY42" s="38">
        <v>100</v>
      </c>
      <c r="BZ42" s="38">
        <v>100</v>
      </c>
      <c r="CA42" s="38"/>
      <c r="CB42" s="38"/>
      <c r="CC42" s="37">
        <f t="shared" si="13"/>
        <v>95.875</v>
      </c>
    </row>
    <row r="43" spans="1:81" ht="15.75" customHeight="1" x14ac:dyDescent="0.2">
      <c r="A43" s="4" t="s">
        <v>9</v>
      </c>
      <c r="B43" s="29" t="s">
        <v>9</v>
      </c>
      <c r="C43" s="30"/>
      <c r="D43" s="58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4">
        <v>1</v>
      </c>
      <c r="L43" s="44" t="s">
        <v>9</v>
      </c>
      <c r="M43" s="44">
        <v>262</v>
      </c>
      <c r="N43" s="33">
        <f t="shared" si="19"/>
        <v>55</v>
      </c>
      <c r="O43" s="33">
        <f t="shared" si="1"/>
        <v>38</v>
      </c>
      <c r="P43" s="33">
        <f t="shared" si="21"/>
        <v>75</v>
      </c>
      <c r="Q43" s="33">
        <f t="shared" si="15"/>
        <v>94.444444444444443</v>
      </c>
      <c r="R43" s="33">
        <f t="shared" si="3"/>
        <v>100</v>
      </c>
      <c r="S43" s="33">
        <f t="shared" si="4"/>
        <v>97</v>
      </c>
      <c r="T43" s="33">
        <f t="shared" si="5"/>
        <v>100</v>
      </c>
      <c r="U43" s="34">
        <f t="shared" si="6"/>
        <v>95</v>
      </c>
      <c r="V43" s="35">
        <f t="shared" si="16"/>
        <v>85.788888888888891</v>
      </c>
      <c r="W43" s="33">
        <v>20</v>
      </c>
      <c r="X43" s="36">
        <v>20</v>
      </c>
      <c r="Y43" s="36">
        <v>15</v>
      </c>
      <c r="Z43" s="37">
        <f t="shared" si="20"/>
        <v>55</v>
      </c>
      <c r="AA43" s="36">
        <v>23</v>
      </c>
      <c r="AB43" s="36">
        <v>15</v>
      </c>
      <c r="AC43" s="33">
        <v>1</v>
      </c>
      <c r="AD43" s="37">
        <f t="shared" si="9"/>
        <v>38</v>
      </c>
      <c r="AE43" s="36">
        <v>40</v>
      </c>
      <c r="AF43" s="36">
        <v>55</v>
      </c>
      <c r="AG43" s="36">
        <v>1</v>
      </c>
      <c r="AH43" s="37">
        <f>(AE43+AF43)*AG43</f>
        <v>95</v>
      </c>
      <c r="AI43" s="38">
        <v>100</v>
      </c>
      <c r="AJ43" s="39">
        <v>100</v>
      </c>
      <c r="AK43" s="38">
        <v>100</v>
      </c>
      <c r="AL43" s="38">
        <v>100</v>
      </c>
      <c r="AM43" s="38">
        <v>90</v>
      </c>
      <c r="AN43" s="38">
        <v>60</v>
      </c>
      <c r="AO43" s="38">
        <v>100</v>
      </c>
      <c r="AP43" s="38">
        <v>100</v>
      </c>
      <c r="AQ43" s="38">
        <v>100</v>
      </c>
      <c r="AR43" s="38"/>
      <c r="AS43" s="38"/>
      <c r="AT43" s="37">
        <f t="shared" si="10"/>
        <v>94.444444444444443</v>
      </c>
      <c r="AU43" s="38">
        <v>100</v>
      </c>
      <c r="AV43" s="38">
        <v>100</v>
      </c>
      <c r="AW43" s="38">
        <v>100</v>
      </c>
      <c r="AX43" s="38">
        <v>100</v>
      </c>
      <c r="AY43" s="38">
        <v>100</v>
      </c>
      <c r="AZ43" s="38">
        <v>100</v>
      </c>
      <c r="BA43" s="38">
        <v>100</v>
      </c>
      <c r="BB43" s="38">
        <v>100</v>
      </c>
      <c r="BC43" s="38">
        <v>100</v>
      </c>
      <c r="BD43" s="38">
        <v>100</v>
      </c>
      <c r="BE43" s="38"/>
      <c r="BF43" s="38"/>
      <c r="BG43" s="37">
        <f t="shared" si="11"/>
        <v>100</v>
      </c>
      <c r="BH43" s="41">
        <v>90</v>
      </c>
      <c r="BI43" s="41">
        <v>100</v>
      </c>
      <c r="BJ43" s="41">
        <v>100</v>
      </c>
      <c r="BK43" s="41">
        <v>100</v>
      </c>
      <c r="BL43" s="41">
        <v>100</v>
      </c>
      <c r="BM43" s="41">
        <v>80</v>
      </c>
      <c r="BN43" s="41">
        <v>100</v>
      </c>
      <c r="BO43" s="41">
        <v>100</v>
      </c>
      <c r="BP43" s="41">
        <v>100</v>
      </c>
      <c r="BQ43" s="41">
        <v>100</v>
      </c>
      <c r="BR43" s="37">
        <f t="shared" si="12"/>
        <v>97</v>
      </c>
      <c r="BS43" s="42">
        <v>100</v>
      </c>
      <c r="BT43" s="42">
        <v>100</v>
      </c>
      <c r="BU43" s="42">
        <v>100</v>
      </c>
      <c r="BV43" s="38">
        <v>100</v>
      </c>
      <c r="BW43" s="38">
        <v>100</v>
      </c>
      <c r="BX43" s="38">
        <v>100</v>
      </c>
      <c r="BY43" s="38">
        <v>100</v>
      </c>
      <c r="BZ43" s="38">
        <v>100</v>
      </c>
      <c r="CA43" s="38"/>
      <c r="CB43" s="38"/>
      <c r="CC43" s="37">
        <f t="shared" si="13"/>
        <v>100</v>
      </c>
    </row>
    <row r="44" spans="1:81" ht="15.75" customHeight="1" x14ac:dyDescent="0.2">
      <c r="A44" s="4" t="s">
        <v>9</v>
      </c>
      <c r="B44" s="29" t="s">
        <v>9</v>
      </c>
      <c r="C44" s="74"/>
      <c r="D44" s="58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4">
        <v>1</v>
      </c>
      <c r="L44" s="44" t="s">
        <v>9</v>
      </c>
      <c r="M44" s="44">
        <v>183</v>
      </c>
      <c r="N44" s="33">
        <f t="shared" si="19"/>
        <v>59</v>
      </c>
      <c r="O44" s="33">
        <f t="shared" si="1"/>
        <v>65</v>
      </c>
      <c r="P44" s="33">
        <f t="shared" si="21"/>
        <v>62</v>
      </c>
      <c r="Q44" s="33">
        <f t="shared" si="15"/>
        <v>63.666666666666664</v>
      </c>
      <c r="R44" s="33">
        <f t="shared" si="3"/>
        <v>100</v>
      </c>
      <c r="S44" s="33">
        <f t="shared" si="4"/>
        <v>87.5</v>
      </c>
      <c r="T44" s="33">
        <f t="shared" si="5"/>
        <v>100</v>
      </c>
      <c r="U44" s="34">
        <f t="shared" si="6"/>
        <v>0</v>
      </c>
      <c r="V44" s="35">
        <f t="shared" si="16"/>
        <v>71.233333333333334</v>
      </c>
      <c r="W44" s="33">
        <v>18</v>
      </c>
      <c r="X44" s="36">
        <v>5</v>
      </c>
      <c r="Y44" s="36">
        <v>36</v>
      </c>
      <c r="Z44" s="37">
        <f t="shared" si="20"/>
        <v>59</v>
      </c>
      <c r="AA44" s="36">
        <v>30</v>
      </c>
      <c r="AB44" s="36">
        <v>35</v>
      </c>
      <c r="AC44" s="33">
        <v>1</v>
      </c>
      <c r="AD44" s="37">
        <f t="shared" si="9"/>
        <v>65</v>
      </c>
      <c r="AE44" s="36"/>
      <c r="AF44" s="36"/>
      <c r="AG44" s="36"/>
      <c r="AH44" s="37"/>
      <c r="AI44" s="38">
        <v>100</v>
      </c>
      <c r="AJ44" s="39">
        <v>100</v>
      </c>
      <c r="AK44" s="38">
        <v>0</v>
      </c>
      <c r="AL44" s="38">
        <v>100</v>
      </c>
      <c r="AM44" s="38">
        <v>90</v>
      </c>
      <c r="AN44" s="38">
        <v>83</v>
      </c>
      <c r="AO44" s="38">
        <v>100</v>
      </c>
      <c r="AP44" s="38">
        <v>0</v>
      </c>
      <c r="AQ44" s="38">
        <v>0</v>
      </c>
      <c r="AR44" s="38"/>
      <c r="AS44" s="38"/>
      <c r="AT44" s="37">
        <f t="shared" si="10"/>
        <v>63.666666666666664</v>
      </c>
      <c r="AU44" s="38">
        <v>100</v>
      </c>
      <c r="AV44" s="38">
        <v>100</v>
      </c>
      <c r="AW44" s="38">
        <v>100</v>
      </c>
      <c r="AX44" s="38">
        <v>100</v>
      </c>
      <c r="AY44" s="38">
        <v>100</v>
      </c>
      <c r="AZ44" s="38">
        <v>100</v>
      </c>
      <c r="BA44" s="38">
        <v>100</v>
      </c>
      <c r="BB44" s="38">
        <v>100</v>
      </c>
      <c r="BC44" s="38">
        <v>100</v>
      </c>
      <c r="BD44" s="38">
        <v>100</v>
      </c>
      <c r="BE44" s="38"/>
      <c r="BF44" s="38">
        <v>100</v>
      </c>
      <c r="BG44" s="37">
        <f t="shared" si="11"/>
        <v>100</v>
      </c>
      <c r="BH44" s="41">
        <v>70</v>
      </c>
      <c r="BI44" s="41">
        <v>55</v>
      </c>
      <c r="BJ44" s="41">
        <v>65</v>
      </c>
      <c r="BK44" s="41">
        <v>95</v>
      </c>
      <c r="BL44" s="41">
        <v>100</v>
      </c>
      <c r="BM44" s="41">
        <v>95</v>
      </c>
      <c r="BN44" s="41">
        <v>95</v>
      </c>
      <c r="BO44" s="41">
        <v>100</v>
      </c>
      <c r="BP44" s="41">
        <v>100</v>
      </c>
      <c r="BQ44" s="41">
        <v>100</v>
      </c>
      <c r="BR44" s="37">
        <f t="shared" si="12"/>
        <v>87.5</v>
      </c>
      <c r="BS44" s="42">
        <v>100</v>
      </c>
      <c r="BT44" s="42">
        <v>100</v>
      </c>
      <c r="BU44" s="42">
        <v>100</v>
      </c>
      <c r="BV44" s="38">
        <v>100</v>
      </c>
      <c r="BW44" s="38">
        <v>100</v>
      </c>
      <c r="BX44" s="38">
        <v>100</v>
      </c>
      <c r="BY44" s="38">
        <v>100</v>
      </c>
      <c r="BZ44" s="38">
        <v>100</v>
      </c>
      <c r="CA44" s="38"/>
      <c r="CB44" s="38"/>
      <c r="CC44" s="37">
        <f t="shared" si="13"/>
        <v>100</v>
      </c>
    </row>
    <row r="45" spans="1:81" ht="15.75" customHeight="1" x14ac:dyDescent="0.15">
      <c r="A45" s="4"/>
      <c r="B45" s="4"/>
      <c r="C45" s="4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15">
      <c r="A46" s="4"/>
      <c r="B46" s="4"/>
      <c r="C46" s="4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15">
      <c r="A47" s="4"/>
      <c r="B47" s="4"/>
      <c r="C47" s="4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15">
      <c r="A48" s="4"/>
      <c r="B48" s="4"/>
      <c r="C48" s="4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>IF(COUNT(N5:N44)&gt;0,ROUND(SUM(N5:N44)/COUNTIF(N5:N44,"&lt;&gt;"),0),0)</f>
        <v>70</v>
      </c>
      <c r="O49" s="46">
        <f>IF(COUNT(O5:O44)&gt;0,ROUND(SUM(O5:O44)/COUNTIF(O5:O44,"&lt;&gt;"),0),0)</f>
        <v>66</v>
      </c>
      <c r="P49" s="46">
        <f>IF(COUNT(P5:P44)&gt;0,ROUND(SUM(P5:P44)/COUNTIF(P5:P44,"&lt;&gt;"),0),0)</f>
        <v>70</v>
      </c>
      <c r="Q49" s="46">
        <f>IF(COUNT(Q5:Q44)&gt;0,ROUND(SUM(Q5:Q44)/COUNTIF(Q5:Q44,"&lt;&gt;"),0),0)</f>
        <v>74</v>
      </c>
      <c r="R49" s="46"/>
      <c r="S49" s="46">
        <f>IF(COUNT(S5:S44)&gt;0,ROUND(SUM(S5:S44)/COUNTIF(S5:S44,"&lt;&gt;"),0),0)</f>
        <v>85</v>
      </c>
      <c r="T49" s="46"/>
      <c r="U49" s="46">
        <f t="shared" ref="U49:AL49" si="22">IF(COUNT(U5:U44)&gt;0,ROUND(SUM(U5:U44)/COUNTIF(U5:U44,"&lt;&gt;"),0),0)</f>
        <v>9</v>
      </c>
      <c r="V49" s="46">
        <f t="shared" si="22"/>
        <v>75</v>
      </c>
      <c r="W49" s="47">
        <f t="shared" si="22"/>
        <v>19</v>
      </c>
      <c r="X49" s="47">
        <f t="shared" si="22"/>
        <v>18</v>
      </c>
      <c r="Y49" s="47">
        <f t="shared" si="22"/>
        <v>39</v>
      </c>
      <c r="Z49" s="47">
        <f t="shared" si="22"/>
        <v>75</v>
      </c>
      <c r="AA49" s="47">
        <f t="shared" si="22"/>
        <v>28</v>
      </c>
      <c r="AB49" s="47">
        <f t="shared" si="22"/>
        <v>47</v>
      </c>
      <c r="AC49" s="47">
        <f t="shared" si="22"/>
        <v>1</v>
      </c>
      <c r="AD49" s="47">
        <f t="shared" si="22"/>
        <v>66</v>
      </c>
      <c r="AE49" s="47">
        <f t="shared" si="22"/>
        <v>38</v>
      </c>
      <c r="AF49" s="47">
        <f t="shared" si="22"/>
        <v>54</v>
      </c>
      <c r="AG49" s="47">
        <f t="shared" si="22"/>
        <v>1</v>
      </c>
      <c r="AH49" s="47">
        <f t="shared" si="22"/>
        <v>74</v>
      </c>
      <c r="AI49" s="47">
        <f t="shared" si="22"/>
        <v>77</v>
      </c>
      <c r="AJ49" s="47">
        <f t="shared" si="22"/>
        <v>79</v>
      </c>
      <c r="AK49" s="47">
        <f t="shared" si="22"/>
        <v>77</v>
      </c>
      <c r="AL49" s="47">
        <f t="shared" si="22"/>
        <v>83</v>
      </c>
      <c r="AM49" s="47"/>
      <c r="AN49" s="47"/>
      <c r="AO49" s="47"/>
      <c r="AP49" s="47"/>
      <c r="AQ49" s="47"/>
      <c r="AR49" s="47"/>
      <c r="AS49" s="47"/>
      <c r="AT49" s="47"/>
      <c r="AU49" s="47">
        <f>IF(COUNT(AU5:AU44)&gt;0,ROUND(SUM(AU5:AU44)/COUNTIF(AU5:AU44,"&lt;&gt;"),0),0)</f>
        <v>75</v>
      </c>
      <c r="AV49" s="47">
        <f>IF(COUNT(AV5:AV44)&gt;0,ROUND(SUM(AV5:AV44)/COUNTIF(AV5:AV44,"&lt;&gt;"),0),0)</f>
        <v>75</v>
      </c>
      <c r="AW49" s="47"/>
      <c r="AX49" s="47"/>
      <c r="AY49" s="47"/>
      <c r="AZ49" s="47"/>
      <c r="BA49" s="47">
        <f>IF(COUNT(BA5:BA44)&gt;0,ROUND(SUM(BA5:BA44)/COUNTIF(BA5:BA44,"&lt;&gt;"),0),0)</f>
        <v>88</v>
      </c>
      <c r="BB49" s="47"/>
      <c r="BC49" s="47"/>
      <c r="BD49" s="47">
        <f>IF(COUNT(BD5:BD44)&gt;0,ROUND(SUM(BD5:BD44)/COUNTIF(BD5:BD44,"&lt;&gt;"),0),0)</f>
        <v>83</v>
      </c>
      <c r="BE49" s="47"/>
      <c r="BF49" s="47"/>
      <c r="BG49" s="47">
        <f>IF(COUNT(BG5:BG44)&gt;0,ROUND(SUM(BG5:BG44)/COUNTIF(BG5:BG44,"&lt;&gt;"),0),0)</f>
        <v>84</v>
      </c>
      <c r="BH49" s="47">
        <f>IF(COUNT(BH5:BH44)&gt;0,ROUND(SUM(BH5:BH44)/COUNTIF(BH5:BH44,"&lt;&gt;"),0),0)</f>
        <v>81</v>
      </c>
      <c r="BI49" s="47">
        <f>IF(COUNT(BI5:BI44)&gt;0,ROUND(SUM(BI5:BI44)/COUNTIF(BI5:BI44,"&lt;&gt;"),0),0)</f>
        <v>89</v>
      </c>
      <c r="BJ49" s="47"/>
      <c r="BK49" s="47"/>
      <c r="BL49" s="47"/>
      <c r="BM49" s="47"/>
      <c r="BN49" s="47">
        <f>IF(COUNT(BN5:BN44)&gt;0,ROUND(SUM(BN5:BN44)/COUNTIF(BN5:BN44,"&lt;&gt;"),0),0)</f>
        <v>83</v>
      </c>
      <c r="BO49" s="47"/>
      <c r="BP49" s="47"/>
      <c r="BQ49" s="47">
        <f>IF(COUNT(BQ5:BQ44)&gt;0,ROUND(SUM(BQ5:BQ44)/COUNTIF(BQ5:BQ44,"&lt;&gt;"),0),0)</f>
        <v>92</v>
      </c>
      <c r="BR49" s="47">
        <f>IF(COUNT(BR5:BR44)&gt;0,ROUND(SUM(BR5:BR44)/COUNTIF(BR5:BR44,"&lt;&gt;"),0),0)</f>
        <v>85</v>
      </c>
      <c r="BS49" s="47">
        <f>IF(COUNT(BS5:BS44)&gt;0,ROUND(SUM(BS5:BS44)/COUNTIF(BS5:BS44,"&lt;&gt;"),0),0)</f>
        <v>86</v>
      </c>
      <c r="BT49" s="47">
        <f>IF(COUNT(BT5:BT44)&gt;0,ROUND(SUM(BT5:BT44)/COUNTIF(BT5:BT44,"&lt;&gt;"),0),0)</f>
        <v>87</v>
      </c>
      <c r="BU49" s="47">
        <f>IF(COUNT(BU5:BU44)&gt;0,ROUND(SUM(BU5:BU44)/COUNTIF(BU5:BU44,"&lt;&gt;"),0),0)</f>
        <v>81</v>
      </c>
      <c r="BV49" s="47"/>
      <c r="BW49" s="47"/>
      <c r="BX49" s="47"/>
      <c r="BY49" s="47"/>
      <c r="BZ49" s="47"/>
      <c r="CA49" s="47"/>
      <c r="CB49" s="47">
        <f>IF(COUNT(CB5:CB44)&gt;0,ROUND(SUM(CB5:CB44)/COUNTIF(CB5:CB44,"&lt;&gt;"),0),0)</f>
        <v>0</v>
      </c>
      <c r="CC49" s="47">
        <f>IF(COUNT(CC5:CC44)&gt;0,ROUND(SUM(CC5:CC44)/COUNTIF(CC5:CC44,"&lt;&gt;"),0),0)</f>
        <v>81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MAX(N5:N44)</f>
        <v>100</v>
      </c>
      <c r="O50" s="47">
        <f>MAX(O5:O44)</f>
        <v>100</v>
      </c>
      <c r="P50" s="47">
        <f>MAX(P5:P44)</f>
        <v>100</v>
      </c>
      <c r="Q50" s="47">
        <f>MAX(Q5:Q44)</f>
        <v>100</v>
      </c>
      <c r="R50" s="47"/>
      <c r="S50" s="47">
        <f>MAX(S5:S44)</f>
        <v>100</v>
      </c>
      <c r="T50" s="47"/>
      <c r="U50" s="47">
        <f t="shared" ref="U50:AL50" si="23">MAX(U5:U44)</f>
        <v>100</v>
      </c>
      <c r="V50" s="47">
        <f t="shared" si="23"/>
        <v>99.195454545454552</v>
      </c>
      <c r="W50" s="47">
        <f t="shared" si="23"/>
        <v>20</v>
      </c>
      <c r="X50" s="47">
        <f t="shared" si="23"/>
        <v>20</v>
      </c>
      <c r="Y50" s="47">
        <f t="shared" si="23"/>
        <v>60</v>
      </c>
      <c r="Z50" s="47">
        <f t="shared" si="23"/>
        <v>100</v>
      </c>
      <c r="AA50" s="47">
        <f t="shared" si="23"/>
        <v>30</v>
      </c>
      <c r="AB50" s="47">
        <f t="shared" si="23"/>
        <v>70</v>
      </c>
      <c r="AC50" s="47">
        <f t="shared" si="23"/>
        <v>1</v>
      </c>
      <c r="AD50" s="47">
        <f t="shared" si="23"/>
        <v>100</v>
      </c>
      <c r="AE50" s="47">
        <f t="shared" si="23"/>
        <v>40</v>
      </c>
      <c r="AF50" s="47">
        <f t="shared" si="23"/>
        <v>60</v>
      </c>
      <c r="AG50" s="47">
        <f t="shared" si="23"/>
        <v>1</v>
      </c>
      <c r="AH50" s="47">
        <f t="shared" si="23"/>
        <v>100</v>
      </c>
      <c r="AI50" s="47">
        <f t="shared" si="23"/>
        <v>100</v>
      </c>
      <c r="AJ50" s="47">
        <f t="shared" si="23"/>
        <v>100</v>
      </c>
      <c r="AK50" s="47">
        <f t="shared" si="23"/>
        <v>100</v>
      </c>
      <c r="AL50" s="47">
        <f t="shared" si="23"/>
        <v>100</v>
      </c>
      <c r="AM50" s="47"/>
      <c r="AN50" s="47"/>
      <c r="AO50" s="47"/>
      <c r="AP50" s="47"/>
      <c r="AQ50" s="47"/>
      <c r="AR50" s="47"/>
      <c r="AS50" s="47"/>
      <c r="AT50" s="47"/>
      <c r="AU50" s="47">
        <f>MAX(AU5:AU44)</f>
        <v>100</v>
      </c>
      <c r="AV50" s="47">
        <f>MAX(AV5:AV44)</f>
        <v>100</v>
      </c>
      <c r="AW50" s="47"/>
      <c r="AX50" s="47"/>
      <c r="AY50" s="47"/>
      <c r="AZ50" s="47"/>
      <c r="BA50" s="47">
        <f>MAX(BA5:BA44)</f>
        <v>100</v>
      </c>
      <c r="BB50" s="47"/>
      <c r="BC50" s="47"/>
      <c r="BD50" s="47">
        <f>MAX(BD5:BD44)</f>
        <v>100</v>
      </c>
      <c r="BE50" s="47"/>
      <c r="BF50" s="47"/>
      <c r="BG50" s="49">
        <f>MAX(BG5:BG44)</f>
        <v>100</v>
      </c>
      <c r="BH50" s="47">
        <f>MAX(BH5:BH44)</f>
        <v>100</v>
      </c>
      <c r="BI50" s="47">
        <f>MAX(BI5:BI44)</f>
        <v>100</v>
      </c>
      <c r="BJ50" s="47"/>
      <c r="BK50" s="47"/>
      <c r="BL50" s="47"/>
      <c r="BM50" s="47"/>
      <c r="BN50" s="47">
        <f>MAX(BN5:BN44)</f>
        <v>100</v>
      </c>
      <c r="BO50" s="47"/>
      <c r="BP50" s="47"/>
      <c r="BQ50" s="47">
        <f>MAX(BQ5:BQ44)</f>
        <v>100</v>
      </c>
      <c r="BR50" s="49">
        <f>MAX(BR5:BR44)</f>
        <v>100</v>
      </c>
      <c r="BS50" s="47">
        <f>MAX(BS5:BS44)</f>
        <v>100</v>
      </c>
      <c r="BT50" s="47">
        <f>MAX(BT5:BT44)</f>
        <v>100</v>
      </c>
      <c r="BU50" s="47">
        <f>MAX(BU5:BU44)</f>
        <v>100</v>
      </c>
      <c r="BV50" s="47"/>
      <c r="BW50" s="47"/>
      <c r="BX50" s="47"/>
      <c r="BY50" s="47"/>
      <c r="BZ50" s="47"/>
      <c r="CA50" s="47"/>
      <c r="CB50" s="47">
        <f>MAX(CB5:CB44)</f>
        <v>0</v>
      </c>
      <c r="CC50" s="49">
        <f>MAX(CC5:CC44)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MIN(N5:N44)</f>
        <v>0</v>
      </c>
      <c r="O51" s="47">
        <f>MIN(O5:O44)</f>
        <v>0</v>
      </c>
      <c r="P51" s="47">
        <f>MIN(P5:P44)</f>
        <v>0</v>
      </c>
      <c r="Q51" s="47">
        <f>MIN(Q5:Q44)</f>
        <v>0</v>
      </c>
      <c r="R51" s="47"/>
      <c r="S51" s="47">
        <f>MIN(S5:S44)</f>
        <v>0</v>
      </c>
      <c r="T51" s="47"/>
      <c r="U51" s="47">
        <f t="shared" ref="U51:AL51" si="24">MIN(U5:U44)</f>
        <v>0</v>
      </c>
      <c r="V51" s="47">
        <f t="shared" si="24"/>
        <v>0</v>
      </c>
      <c r="W51" s="47">
        <f t="shared" si="24"/>
        <v>10</v>
      </c>
      <c r="X51" s="47">
        <f t="shared" si="24"/>
        <v>5</v>
      </c>
      <c r="Y51" s="47">
        <f t="shared" si="24"/>
        <v>0</v>
      </c>
      <c r="Z51" s="47">
        <f t="shared" si="24"/>
        <v>21</v>
      </c>
      <c r="AA51" s="47">
        <f t="shared" si="24"/>
        <v>8</v>
      </c>
      <c r="AB51" s="47">
        <f t="shared" si="24"/>
        <v>0</v>
      </c>
      <c r="AC51" s="47">
        <f t="shared" si="24"/>
        <v>1</v>
      </c>
      <c r="AD51" s="47">
        <f t="shared" si="24"/>
        <v>0</v>
      </c>
      <c r="AE51" s="47">
        <f t="shared" si="24"/>
        <v>31</v>
      </c>
      <c r="AF51" s="47">
        <f t="shared" si="24"/>
        <v>42</v>
      </c>
      <c r="AG51" s="47">
        <f t="shared" si="24"/>
        <v>1</v>
      </c>
      <c r="AH51" s="47">
        <f t="shared" si="24"/>
        <v>0</v>
      </c>
      <c r="AI51" s="47">
        <f t="shared" si="24"/>
        <v>0</v>
      </c>
      <c r="AJ51" s="47">
        <f t="shared" si="24"/>
        <v>0</v>
      </c>
      <c r="AK51" s="47">
        <f t="shared" si="24"/>
        <v>0</v>
      </c>
      <c r="AL51" s="47">
        <f t="shared" si="24"/>
        <v>0</v>
      </c>
      <c r="AM51" s="47"/>
      <c r="AN51" s="47"/>
      <c r="AO51" s="47"/>
      <c r="AP51" s="47"/>
      <c r="AQ51" s="47"/>
      <c r="AR51" s="47"/>
      <c r="AS51" s="47"/>
      <c r="AT51" s="47"/>
      <c r="AU51" s="47">
        <f>MIN(AU5:AU44)</f>
        <v>0</v>
      </c>
      <c r="AV51" s="47">
        <f>MIN(AV5:AV44)</f>
        <v>0</v>
      </c>
      <c r="AW51" s="47"/>
      <c r="AX51" s="47"/>
      <c r="AY51" s="47"/>
      <c r="AZ51" s="47"/>
      <c r="BA51" s="47">
        <f>MIN(BA5:BA44)</f>
        <v>0</v>
      </c>
      <c r="BB51" s="47"/>
      <c r="BC51" s="47"/>
      <c r="BD51" s="47">
        <f>MIN(BD5:BD44)</f>
        <v>0</v>
      </c>
      <c r="BE51" s="47"/>
      <c r="BF51" s="47"/>
      <c r="BG51" s="49">
        <f>MIN(BG5:BG44)</f>
        <v>0</v>
      </c>
      <c r="BH51" s="47">
        <f>MIN(BH5:BH44)</f>
        <v>0</v>
      </c>
      <c r="BI51" s="47">
        <f>MIN(BI5:BI44)</f>
        <v>0</v>
      </c>
      <c r="BJ51" s="47"/>
      <c r="BK51" s="47"/>
      <c r="BL51" s="47"/>
      <c r="BM51" s="47"/>
      <c r="BN51" s="47">
        <f>MIN(BN5:BN44)</f>
        <v>0</v>
      </c>
      <c r="BO51" s="47"/>
      <c r="BP51" s="47"/>
      <c r="BQ51" s="47">
        <f>MIN(BQ5:BQ44)</f>
        <v>0</v>
      </c>
      <c r="BR51" s="49">
        <f>MIN(BR5:BR44)</f>
        <v>0</v>
      </c>
      <c r="BS51" s="47">
        <f>MIN(BS5:BS44)</f>
        <v>0</v>
      </c>
      <c r="BT51" s="47">
        <f>MIN(BT5:BT44)</f>
        <v>0</v>
      </c>
      <c r="BU51" s="47">
        <f>MIN(BU5:BU44)</f>
        <v>0</v>
      </c>
      <c r="BV51" s="47"/>
      <c r="BW51" s="47"/>
      <c r="BX51" s="47"/>
      <c r="BY51" s="47"/>
      <c r="BZ51" s="47"/>
      <c r="CA51" s="47"/>
      <c r="CB51" s="47">
        <f>MIN(CB5:CB44)</f>
        <v>0</v>
      </c>
      <c r="CC51" s="49">
        <f>MIN(CC5:CC44)</f>
        <v>0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COUNTIF(N5:N44,"&gt;=55")</f>
        <v>31</v>
      </c>
      <c r="O52" s="50">
        <f>COUNTIF(O5:O44,"&gt;=55")</f>
        <v>26</v>
      </c>
      <c r="P52" s="50">
        <f>COUNTIF(P5:P44,"&gt;=55")</f>
        <v>34</v>
      </c>
      <c r="Q52" s="50">
        <f>COUNTIF(Q5:Q44,"&gt;=55")</f>
        <v>35</v>
      </c>
      <c r="R52" s="50"/>
      <c r="S52" s="50">
        <f>COUNTIF(S5:S44,"&gt;=55")</f>
        <v>36</v>
      </c>
      <c r="T52" s="50"/>
      <c r="U52" s="50">
        <f t="shared" ref="U52:AL52" si="25">COUNTIF(U5:U44,"&gt;=55")</f>
        <v>4</v>
      </c>
      <c r="V52" s="50">
        <f t="shared" si="25"/>
        <v>34</v>
      </c>
      <c r="W52" s="50">
        <f t="shared" si="25"/>
        <v>0</v>
      </c>
      <c r="X52" s="50">
        <f t="shared" si="25"/>
        <v>0</v>
      </c>
      <c r="Y52" s="50">
        <f t="shared" si="25"/>
        <v>7</v>
      </c>
      <c r="Z52" s="50">
        <f t="shared" si="25"/>
        <v>31</v>
      </c>
      <c r="AA52" s="50">
        <f t="shared" si="25"/>
        <v>0</v>
      </c>
      <c r="AB52" s="50">
        <f t="shared" si="25"/>
        <v>18</v>
      </c>
      <c r="AC52" s="50">
        <f t="shared" si="25"/>
        <v>0</v>
      </c>
      <c r="AD52" s="50">
        <f t="shared" si="25"/>
        <v>26</v>
      </c>
      <c r="AE52" s="50">
        <f t="shared" si="25"/>
        <v>0</v>
      </c>
      <c r="AF52" s="50">
        <f t="shared" si="25"/>
        <v>3</v>
      </c>
      <c r="AG52" s="50">
        <f t="shared" si="25"/>
        <v>0</v>
      </c>
      <c r="AH52" s="50">
        <f t="shared" si="25"/>
        <v>4</v>
      </c>
      <c r="AI52" s="50">
        <f t="shared" si="25"/>
        <v>27</v>
      </c>
      <c r="AJ52" s="50">
        <f t="shared" si="25"/>
        <v>31</v>
      </c>
      <c r="AK52" s="50">
        <f t="shared" si="25"/>
        <v>30</v>
      </c>
      <c r="AL52" s="50">
        <f t="shared" si="25"/>
        <v>30</v>
      </c>
      <c r="AM52" s="50"/>
      <c r="AN52" s="50"/>
      <c r="AO52" s="50"/>
      <c r="AP52" s="50"/>
      <c r="AQ52" s="50"/>
      <c r="AR52" s="50"/>
      <c r="AS52" s="50"/>
      <c r="AT52" s="47">
        <f>COUNTIF(AT5:AT44,"&gt;=55")</f>
        <v>35</v>
      </c>
      <c r="AU52" s="50">
        <f>COUNTIF(AU5:AU44,"&gt;=55")</f>
        <v>30</v>
      </c>
      <c r="AV52" s="50">
        <f>COUNTIF(AV5:AV44,"&gt;=55")</f>
        <v>30</v>
      </c>
      <c r="AW52" s="50"/>
      <c r="AX52" s="50"/>
      <c r="AY52" s="50"/>
      <c r="AZ52" s="50"/>
      <c r="BA52" s="50">
        <f>COUNTIF(BA5:BA44,"&gt;=55")</f>
        <v>35</v>
      </c>
      <c r="BB52" s="50"/>
      <c r="BC52" s="50"/>
      <c r="BD52" s="50">
        <f>COUNTIF(BD5:BD44,"&gt;=55")</f>
        <v>33</v>
      </c>
      <c r="BE52" s="50"/>
      <c r="BF52" s="50"/>
      <c r="BG52" s="49">
        <f>COUNTIF(BG5:BG44,"&gt;=55")</f>
        <v>36</v>
      </c>
      <c r="BH52" s="50">
        <f>COUNTIF(BH5:BH44,"&gt;=55")</f>
        <v>34</v>
      </c>
      <c r="BI52" s="50">
        <f>COUNTIF(BI5:BI44,"&gt;=55")</f>
        <v>38</v>
      </c>
      <c r="BJ52" s="50"/>
      <c r="BK52" s="50"/>
      <c r="BL52" s="50"/>
      <c r="BM52" s="50"/>
      <c r="BN52" s="50">
        <f>COUNTIF(BN5:BN44,"&gt;=55")</f>
        <v>35</v>
      </c>
      <c r="BO52" s="50"/>
      <c r="BP52" s="50"/>
      <c r="BQ52" s="50">
        <f>COUNTIF(BQ5:BQ44,"&gt;=55")</f>
        <v>37</v>
      </c>
      <c r="BR52" s="49">
        <f>COUNTIF(BR5:BR44,"&gt;=55")</f>
        <v>36</v>
      </c>
      <c r="BS52" s="50">
        <f>COUNTIF(BS5:BS44,"&gt;=55")</f>
        <v>35</v>
      </c>
      <c r="BT52" s="50">
        <f>COUNTIF(BT5:BT44,"&gt;=55")</f>
        <v>36</v>
      </c>
      <c r="BU52" s="50">
        <f>COUNTIF(BU5:BU44,"&gt;=55")</f>
        <v>32</v>
      </c>
      <c r="BV52" s="50"/>
      <c r="BW52" s="50"/>
      <c r="BX52" s="50"/>
      <c r="BY52" s="50"/>
      <c r="BZ52" s="50"/>
      <c r="CA52" s="50"/>
      <c r="CB52" s="50">
        <f>COUNTIF(CB5:CB44,"&gt;=55")</f>
        <v>0</v>
      </c>
      <c r="CC52" s="49">
        <f>COUNTIF(CC5:CC44,"&gt;=55")</f>
        <v>34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9</v>
      </c>
      <c r="O53" s="50">
        <f>+$J$54-O52</f>
        <v>14</v>
      </c>
      <c r="P53" s="50">
        <f>+$J$54-P52</f>
        <v>6</v>
      </c>
      <c r="Q53" s="50">
        <f>+$J$54-Q52</f>
        <v>5</v>
      </c>
      <c r="R53" s="50"/>
      <c r="S53" s="50">
        <f>+$J$54-S52</f>
        <v>4</v>
      </c>
      <c r="T53" s="50"/>
      <c r="U53" s="50">
        <f t="shared" ref="U53:AL53" si="26">+$J$54-U52</f>
        <v>36</v>
      </c>
      <c r="V53" s="50">
        <f t="shared" si="26"/>
        <v>6</v>
      </c>
      <c r="W53" s="50">
        <f t="shared" si="26"/>
        <v>40</v>
      </c>
      <c r="X53" s="50">
        <f t="shared" si="26"/>
        <v>40</v>
      </c>
      <c r="Y53" s="50">
        <f t="shared" si="26"/>
        <v>33</v>
      </c>
      <c r="Z53" s="50">
        <f t="shared" si="26"/>
        <v>9</v>
      </c>
      <c r="AA53" s="50">
        <f t="shared" si="26"/>
        <v>40</v>
      </c>
      <c r="AB53" s="50">
        <f t="shared" si="26"/>
        <v>22</v>
      </c>
      <c r="AC53" s="50">
        <f t="shared" si="26"/>
        <v>40</v>
      </c>
      <c r="AD53" s="50">
        <f t="shared" si="26"/>
        <v>14</v>
      </c>
      <c r="AE53" s="50">
        <f t="shared" si="26"/>
        <v>40</v>
      </c>
      <c r="AF53" s="50">
        <f t="shared" si="26"/>
        <v>37</v>
      </c>
      <c r="AG53" s="50">
        <f t="shared" si="26"/>
        <v>40</v>
      </c>
      <c r="AH53" s="50">
        <f t="shared" si="26"/>
        <v>36</v>
      </c>
      <c r="AI53" s="50">
        <f t="shared" si="26"/>
        <v>13</v>
      </c>
      <c r="AJ53" s="50">
        <f t="shared" si="26"/>
        <v>9</v>
      </c>
      <c r="AK53" s="50">
        <f t="shared" si="26"/>
        <v>10</v>
      </c>
      <c r="AL53" s="50">
        <f t="shared" si="26"/>
        <v>10</v>
      </c>
      <c r="AM53" s="50"/>
      <c r="AN53" s="50"/>
      <c r="AO53" s="50"/>
      <c r="AP53" s="50"/>
      <c r="AQ53" s="50"/>
      <c r="AR53" s="50"/>
      <c r="AS53" s="50"/>
      <c r="AT53" s="47">
        <f>+$J$54-AT52</f>
        <v>5</v>
      </c>
      <c r="AU53" s="50">
        <f>+$J$54-AU52</f>
        <v>10</v>
      </c>
      <c r="AV53" s="50">
        <f>+$J$54-AV52</f>
        <v>10</v>
      </c>
      <c r="AW53" s="50"/>
      <c r="AX53" s="50"/>
      <c r="AY53" s="50"/>
      <c r="AZ53" s="50"/>
      <c r="BA53" s="50">
        <f>+$J$54-BA52</f>
        <v>5</v>
      </c>
      <c r="BB53" s="50"/>
      <c r="BC53" s="50"/>
      <c r="BD53" s="50">
        <f>+$J$54-BD52</f>
        <v>7</v>
      </c>
      <c r="BE53" s="50"/>
      <c r="BF53" s="50"/>
      <c r="BG53" s="49">
        <f>+$J$54-BG52</f>
        <v>4</v>
      </c>
      <c r="BH53" s="50">
        <f>+$J$54-BH52</f>
        <v>6</v>
      </c>
      <c r="BI53" s="50">
        <f>+$J$54-BI52</f>
        <v>2</v>
      </c>
      <c r="BJ53" s="50"/>
      <c r="BK53" s="50"/>
      <c r="BL53" s="50"/>
      <c r="BM53" s="50"/>
      <c r="BN53" s="50">
        <f>+$J$54-BN52</f>
        <v>5</v>
      </c>
      <c r="BO53" s="50"/>
      <c r="BP53" s="50"/>
      <c r="BQ53" s="50">
        <f>+$J$54-BQ52</f>
        <v>3</v>
      </c>
      <c r="BR53" s="49">
        <f>+$J$54-BR52</f>
        <v>4</v>
      </c>
      <c r="BS53" s="50">
        <f>+$J$54-BS52</f>
        <v>5</v>
      </c>
      <c r="BT53" s="50">
        <f>+$J$54-BT52</f>
        <v>4</v>
      </c>
      <c r="BU53" s="50">
        <f>+$J$54-BU52</f>
        <v>8</v>
      </c>
      <c r="BV53" s="50"/>
      <c r="BW53" s="50"/>
      <c r="BX53" s="50"/>
      <c r="BY53" s="50"/>
      <c r="BZ53" s="50"/>
      <c r="CA53" s="50"/>
      <c r="CB53" s="50">
        <f>+$J$54-CB52</f>
        <v>40</v>
      </c>
      <c r="CC53" s="49">
        <f>+$J$54-CC52</f>
        <v>6</v>
      </c>
    </row>
    <row r="54" spans="1:81" ht="15.75" customHeight="1" x14ac:dyDescent="0.15">
      <c r="I54" s="4" t="s">
        <v>44</v>
      </c>
      <c r="J54" s="4">
        <f>COUNTA(J5:J44)</f>
        <v>40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5:Y49 Z5:Z49 AA45:AC49 AD5:AD49 AE45:AG49 AH5:AH49 AI45:AS49 AT5:BG49 BH45:BQ49 BR5:CC49">
    <cfRule type="cellIs" dxfId="77" priority="1" operator="lessThan">
      <formula>54.5</formula>
    </cfRule>
  </conditionalFormatting>
  <conditionalFormatting sqref="Z5:Z44 AD5:AD44 AH5:BQ44 BS5:CB44">
    <cfRule type="containsText" dxfId="76" priority="2" operator="containsText" text="A">
      <formula>NOT(ISERROR(SEARCH(("A"),(Z5))))</formula>
    </cfRule>
  </conditionalFormatting>
  <conditionalFormatting sqref="BG50:BG53 BR50:CC53">
    <cfRule type="cellIs" dxfId="75" priority="3" operator="lessThan">
      <formula>54.5</formula>
    </cfRule>
  </conditionalFormatting>
  <conditionalFormatting sqref="BG51 BR51:CC51">
    <cfRule type="cellIs" dxfId="74" priority="4" operator="lessThan">
      <formula>54.5</formula>
    </cfRule>
  </conditionalFormatting>
  <conditionalFormatting sqref="BG52 BR52:CC52">
    <cfRule type="cellIs" dxfId="73" priority="5" operator="lessThan">
      <formula>54.5</formula>
    </cfRule>
  </conditionalFormatting>
  <conditionalFormatting sqref="BG53 BR53:CC53">
    <cfRule type="cellIs" dxfId="72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19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31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>
        <v>300</v>
      </c>
      <c r="N5" s="33">
        <f t="shared" ref="N5:N43" si="0">Z5</f>
        <v>78</v>
      </c>
      <c r="O5" s="33">
        <f t="shared" ref="O5:O43" si="1">AD5</f>
        <v>40</v>
      </c>
      <c r="P5" s="33">
        <f t="shared" ref="P5:P43" si="2">IF(AH5="",0.5*N5+0.5*O5,(SUM(N5,O5,AH5)-MIN(N5,O5))/2)</f>
        <v>59</v>
      </c>
      <c r="Q5" s="77">
        <f t="shared" ref="Q5:Q43" si="3">AT5</f>
        <v>92.125</v>
      </c>
      <c r="R5" s="77">
        <f t="shared" ref="R5:R43" ca="1" si="4">BG5</f>
        <v>93</v>
      </c>
      <c r="S5" s="77">
        <f t="shared" ref="S5:S43" si="5">BR5</f>
        <v>92.5</v>
      </c>
      <c r="T5" s="77">
        <f t="shared" ref="T5:T43" si="6">CC5</f>
        <v>75</v>
      </c>
      <c r="U5" s="78">
        <f t="shared" ref="U5:U43" si="7">AH5</f>
        <v>0</v>
      </c>
      <c r="V5" s="35">
        <f t="shared" ref="V5:V43" ca="1" si="8">IF(P5&gt;=55,P5*0.5+0.2*Q5+0.05*R5+0.2*S5+0.05*T5,P5)</f>
        <v>74.824999999999989</v>
      </c>
      <c r="W5" s="33">
        <v>18</v>
      </c>
      <c r="X5" s="36">
        <v>20</v>
      </c>
      <c r="Y5" s="36">
        <v>40</v>
      </c>
      <c r="Z5" s="37">
        <f t="shared" ref="Z5:Z43" si="9">SUM(W5:Y5)</f>
        <v>78</v>
      </c>
      <c r="AA5" s="36"/>
      <c r="AB5" s="36"/>
      <c r="AC5" s="33"/>
      <c r="AD5" s="37">
        <v>40</v>
      </c>
      <c r="AE5" s="36"/>
      <c r="AF5" s="36"/>
      <c r="AG5" s="36"/>
      <c r="AH5" s="37"/>
      <c r="AI5" s="55">
        <v>100</v>
      </c>
      <c r="AJ5" s="55">
        <v>80</v>
      </c>
      <c r="AK5" s="55">
        <v>100</v>
      </c>
      <c r="AL5" s="55">
        <v>67</v>
      </c>
      <c r="AM5" s="55">
        <v>90</v>
      </c>
      <c r="AN5" s="55">
        <v>100</v>
      </c>
      <c r="AO5" s="55">
        <v>100</v>
      </c>
      <c r="AP5" s="55">
        <v>100</v>
      </c>
      <c r="AQ5" s="38"/>
      <c r="AR5" s="38"/>
      <c r="AS5" s="38"/>
      <c r="AT5" s="37">
        <f t="shared" ref="AT5:AT35" si="10">AVERAGE(AI5:AP5)</f>
        <v>92.125</v>
      </c>
      <c r="AU5" s="38">
        <f ca="1">IFERROR(__xludf.DUMMYFUNCTION("IMPORTRANGE(""https://docs.google.com/spreadsheets/d/14M3EzVRgJjZXHNZCD_BOxHxQWJ3sMIQOdEiW0tSRrCg/edit#gid=0"",""P6-JM!H2:Q40"")"),100)</f>
        <v>100</v>
      </c>
      <c r="AV5" s="38">
        <f ca="1">IFERROR(__xludf.DUMMYFUNCTION("""COMPUTED_VALUE"""),80)</f>
        <v>80</v>
      </c>
      <c r="AW5" s="38">
        <f ca="1">IFERROR(__xludf.DUMMYFUNCTION("""COMPUTED_VALUE"""),100)</f>
        <v>100</v>
      </c>
      <c r="AX5" s="38">
        <f ca="1">IFERROR(__xludf.DUMMYFUNCTION("""COMPUTED_VALUE"""),67)</f>
        <v>67</v>
      </c>
      <c r="AY5" s="38">
        <f ca="1">IFERROR(__xludf.DUMMYFUNCTION("""COMPUTED_VALUE"""),90)</f>
        <v>90</v>
      </c>
      <c r="AZ5" s="38">
        <f ca="1">IFERROR(__xludf.DUMMYFUNCTION("""COMPUTED_VALUE"""),100)</f>
        <v>100</v>
      </c>
      <c r="BA5" s="38">
        <f ca="1">IFERROR(__xludf.DUMMYFUNCTION("""COMPUTED_VALUE"""),100)</f>
        <v>100</v>
      </c>
      <c r="BB5" s="38">
        <f ca="1">IFERROR(__xludf.DUMMYFUNCTION("""COMPUTED_VALUE"""),100)</f>
        <v>100</v>
      </c>
      <c r="BC5" s="38">
        <f ca="1">IFERROR(__xludf.DUMMYFUNCTION("""COMPUTED_VALUE"""),100)</f>
        <v>100</v>
      </c>
      <c r="BD5" s="38"/>
      <c r="BE5" s="38"/>
      <c r="BF5" s="38"/>
      <c r="BG5" s="37">
        <f t="shared" ref="BG5:BG35" ca="1" si="11">AVERAGE(AU5:BC5)</f>
        <v>93</v>
      </c>
      <c r="BH5" s="40">
        <v>100</v>
      </c>
      <c r="BI5" s="41">
        <v>95</v>
      </c>
      <c r="BJ5" s="41">
        <v>100</v>
      </c>
      <c r="BK5" s="41">
        <v>90</v>
      </c>
      <c r="BL5" s="41">
        <v>95</v>
      </c>
      <c r="BM5" s="41">
        <v>100</v>
      </c>
      <c r="BN5" s="41">
        <v>95</v>
      </c>
      <c r="BO5" s="41">
        <v>90</v>
      </c>
      <c r="BP5" s="41">
        <v>75</v>
      </c>
      <c r="BQ5" s="41">
        <v>85</v>
      </c>
      <c r="BR5" s="37">
        <f t="shared" ref="BR5:BR43" si="12">AVERAGE(BH5:BQ5)</f>
        <v>92.5</v>
      </c>
      <c r="BS5" s="42">
        <v>100</v>
      </c>
      <c r="BT5" s="42">
        <v>100</v>
      </c>
      <c r="BU5" s="42">
        <v>0</v>
      </c>
      <c r="BV5" s="38">
        <v>100</v>
      </c>
      <c r="BW5" s="38">
        <v>100</v>
      </c>
      <c r="BX5" s="38">
        <v>100</v>
      </c>
      <c r="BY5" s="38">
        <v>100</v>
      </c>
      <c r="BZ5" s="38">
        <v>0</v>
      </c>
      <c r="CA5" s="38"/>
      <c r="CB5" s="38"/>
      <c r="CC5" s="37">
        <f t="shared" ref="CC5:CC43" si="13">AVERAGE(BS5:CB5)</f>
        <v>75</v>
      </c>
    </row>
    <row r="6" spans="1:81" ht="15.75" customHeight="1" x14ac:dyDescent="0.2">
      <c r="A6" s="4" t="s">
        <v>9</v>
      </c>
      <c r="B6" s="29" t="s">
        <v>9</v>
      </c>
      <c r="C6" s="30"/>
      <c r="D6" s="43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>
        <v>60</v>
      </c>
      <c r="N6" s="33">
        <f t="shared" si="0"/>
        <v>27</v>
      </c>
      <c r="O6" s="33">
        <f t="shared" si="1"/>
        <v>0</v>
      </c>
      <c r="P6" s="33">
        <f t="shared" si="2"/>
        <v>13.5</v>
      </c>
      <c r="Q6" s="77">
        <f t="shared" si="3"/>
        <v>43.75</v>
      </c>
      <c r="R6" s="77">
        <f t="shared" ca="1" si="4"/>
        <v>43.75</v>
      </c>
      <c r="S6" s="77">
        <f t="shared" si="5"/>
        <v>49.5</v>
      </c>
      <c r="T6" s="77">
        <f t="shared" si="6"/>
        <v>25</v>
      </c>
      <c r="U6" s="78">
        <f t="shared" si="7"/>
        <v>0</v>
      </c>
      <c r="V6" s="35">
        <f t="shared" si="8"/>
        <v>13.5</v>
      </c>
      <c r="W6" s="33">
        <v>12</v>
      </c>
      <c r="X6" s="36">
        <v>15</v>
      </c>
      <c r="Y6" s="36">
        <v>0</v>
      </c>
      <c r="Z6" s="37">
        <f t="shared" si="9"/>
        <v>27</v>
      </c>
      <c r="AA6" s="36"/>
      <c r="AB6" s="36"/>
      <c r="AC6" s="33"/>
      <c r="AD6" s="37">
        <v>0</v>
      </c>
      <c r="AE6" s="36"/>
      <c r="AF6" s="36"/>
      <c r="AG6" s="36"/>
      <c r="AH6" s="37"/>
      <c r="AI6" s="55">
        <v>50</v>
      </c>
      <c r="AJ6" s="79">
        <v>40</v>
      </c>
      <c r="AK6" s="79">
        <v>0</v>
      </c>
      <c r="AL6" s="79">
        <v>100</v>
      </c>
      <c r="AM6" s="79">
        <v>80</v>
      </c>
      <c r="AN6" s="79">
        <v>80</v>
      </c>
      <c r="AO6" s="79">
        <v>0</v>
      </c>
      <c r="AP6" s="79">
        <v>0</v>
      </c>
      <c r="AQ6" s="38"/>
      <c r="AR6" s="38"/>
      <c r="AS6" s="38"/>
      <c r="AT6" s="37">
        <f t="shared" si="10"/>
        <v>43.75</v>
      </c>
      <c r="AU6" s="38">
        <f ca="1">IFERROR(__xludf.DUMMYFUNCTION("""COMPUTED_VALUE"""),50)</f>
        <v>50</v>
      </c>
      <c r="AV6" s="38">
        <f ca="1">IFERROR(__xludf.DUMMYFUNCTION("""COMPUTED_VALUE"""),40)</f>
        <v>40</v>
      </c>
      <c r="AW6" s="38">
        <f ca="1">IFERROR(__xludf.DUMMYFUNCTION("""COMPUTED_VALUE"""),0)</f>
        <v>0</v>
      </c>
      <c r="AX6" s="38">
        <f ca="1">IFERROR(__xludf.DUMMYFUNCTION("""COMPUTED_VALUE"""),100)</f>
        <v>100</v>
      </c>
      <c r="AY6" s="38">
        <f ca="1">IFERROR(__xludf.DUMMYFUNCTION("""COMPUTED_VALUE"""),80)</f>
        <v>80</v>
      </c>
      <c r="AZ6" s="38">
        <f ca="1">IFERROR(__xludf.DUMMYFUNCTION("""COMPUTED_VALUE"""),80)</f>
        <v>80</v>
      </c>
      <c r="BA6" s="38">
        <f ca="1">IFERROR(__xludf.DUMMYFUNCTION("""COMPUTED_VALUE"""),0)</f>
        <v>0</v>
      </c>
      <c r="BB6" s="38">
        <f ca="1">IFERROR(__xludf.DUMMYFUNCTION("""COMPUTED_VALUE"""),0)</f>
        <v>0</v>
      </c>
      <c r="BC6" s="38"/>
      <c r="BD6" s="38"/>
      <c r="BE6" s="38"/>
      <c r="BF6" s="38"/>
      <c r="BG6" s="37">
        <f t="shared" ca="1" si="11"/>
        <v>43.75</v>
      </c>
      <c r="BH6" s="80">
        <v>85</v>
      </c>
      <c r="BI6" s="41">
        <v>65</v>
      </c>
      <c r="BJ6" s="41">
        <v>0</v>
      </c>
      <c r="BK6" s="41">
        <v>0</v>
      </c>
      <c r="BL6" s="41">
        <v>100</v>
      </c>
      <c r="BM6" s="41">
        <v>90</v>
      </c>
      <c r="BN6" s="41">
        <v>60</v>
      </c>
      <c r="BO6" s="41">
        <v>0</v>
      </c>
      <c r="BP6" s="41">
        <v>0</v>
      </c>
      <c r="BQ6" s="41">
        <v>95</v>
      </c>
      <c r="BR6" s="37">
        <f t="shared" si="12"/>
        <v>49.5</v>
      </c>
      <c r="BS6" s="42">
        <v>0</v>
      </c>
      <c r="BT6" s="42">
        <v>0</v>
      </c>
      <c r="BU6" s="42">
        <v>100</v>
      </c>
      <c r="BV6" s="38">
        <v>100</v>
      </c>
      <c r="BW6" s="38">
        <v>0</v>
      </c>
      <c r="BX6" s="38">
        <v>0</v>
      </c>
      <c r="BY6" s="38">
        <v>0</v>
      </c>
      <c r="BZ6" s="38">
        <v>0</v>
      </c>
      <c r="CA6" s="38"/>
      <c r="CB6" s="38"/>
      <c r="CC6" s="37">
        <f t="shared" si="13"/>
        <v>25</v>
      </c>
    </row>
    <row r="7" spans="1:81" ht="15.75" customHeight="1" x14ac:dyDescent="0.2">
      <c r="A7" s="4" t="s">
        <v>9</v>
      </c>
      <c r="B7" s="29" t="s">
        <v>9</v>
      </c>
      <c r="C7" s="30"/>
      <c r="D7" s="43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1</v>
      </c>
      <c r="L7" s="44" t="s">
        <v>9</v>
      </c>
      <c r="M7" s="44"/>
      <c r="N7" s="33">
        <f t="shared" si="0"/>
        <v>38</v>
      </c>
      <c r="O7" s="33">
        <f t="shared" si="1"/>
        <v>0</v>
      </c>
      <c r="P7" s="33">
        <f t="shared" si="2"/>
        <v>19</v>
      </c>
      <c r="Q7" s="77">
        <f t="shared" si="3"/>
        <v>28.833333333333332</v>
      </c>
      <c r="R7" s="77">
        <f t="shared" ca="1" si="4"/>
        <v>28.833333333333332</v>
      </c>
      <c r="S7" s="77">
        <f t="shared" si="5"/>
        <v>62.5</v>
      </c>
      <c r="T7" s="77">
        <f t="shared" si="6"/>
        <v>50</v>
      </c>
      <c r="U7" s="78">
        <f t="shared" si="7"/>
        <v>0</v>
      </c>
      <c r="V7" s="35">
        <f t="shared" si="8"/>
        <v>19</v>
      </c>
      <c r="W7" s="33">
        <v>18</v>
      </c>
      <c r="X7" s="36">
        <v>20</v>
      </c>
      <c r="Y7" s="36">
        <v>0</v>
      </c>
      <c r="Z7" s="37">
        <f t="shared" si="9"/>
        <v>38</v>
      </c>
      <c r="AA7" s="36"/>
      <c r="AB7" s="36"/>
      <c r="AC7" s="33"/>
      <c r="AD7" s="37">
        <v>0</v>
      </c>
      <c r="AE7" s="36"/>
      <c r="AF7" s="36"/>
      <c r="AG7" s="36"/>
      <c r="AH7" s="37"/>
      <c r="AI7" s="55">
        <v>50</v>
      </c>
      <c r="AJ7" s="79">
        <v>40</v>
      </c>
      <c r="AK7" s="79">
        <v>0</v>
      </c>
      <c r="AL7" s="79">
        <v>0</v>
      </c>
      <c r="AM7" s="81"/>
      <c r="AN7" s="79">
        <v>33</v>
      </c>
      <c r="AO7" s="81"/>
      <c r="AP7" s="79">
        <v>50</v>
      </c>
      <c r="AQ7" s="38"/>
      <c r="AR7" s="38"/>
      <c r="AS7" s="38"/>
      <c r="AT7" s="37">
        <f t="shared" si="10"/>
        <v>28.833333333333332</v>
      </c>
      <c r="AU7" s="38">
        <f ca="1">IFERROR(__xludf.DUMMYFUNCTION("""COMPUTED_VALUE"""),50)</f>
        <v>50</v>
      </c>
      <c r="AV7" s="38">
        <f ca="1">IFERROR(__xludf.DUMMYFUNCTION("""COMPUTED_VALUE"""),40)</f>
        <v>40</v>
      </c>
      <c r="AW7" s="38">
        <f ca="1">IFERROR(__xludf.DUMMYFUNCTION("""COMPUTED_VALUE"""),0)</f>
        <v>0</v>
      </c>
      <c r="AX7" s="38">
        <f ca="1">IFERROR(__xludf.DUMMYFUNCTION("""COMPUTED_VALUE"""),0)</f>
        <v>0</v>
      </c>
      <c r="AY7" s="38"/>
      <c r="AZ7" s="38">
        <f ca="1">IFERROR(__xludf.DUMMYFUNCTION("""COMPUTED_VALUE"""),33)</f>
        <v>33</v>
      </c>
      <c r="BA7" s="38"/>
      <c r="BB7" s="38">
        <f ca="1">IFERROR(__xludf.DUMMYFUNCTION("""COMPUTED_VALUE"""),50)</f>
        <v>50</v>
      </c>
      <c r="BC7" s="38"/>
      <c r="BD7" s="38"/>
      <c r="BE7" s="38"/>
      <c r="BF7" s="38"/>
      <c r="BG7" s="37">
        <f t="shared" ca="1" si="11"/>
        <v>28.833333333333332</v>
      </c>
      <c r="BH7" s="41">
        <v>100</v>
      </c>
      <c r="BI7" s="41">
        <v>100</v>
      </c>
      <c r="BJ7" s="41">
        <v>0</v>
      </c>
      <c r="BK7" s="41">
        <v>0</v>
      </c>
      <c r="BL7" s="41">
        <v>90</v>
      </c>
      <c r="BM7" s="41">
        <v>90</v>
      </c>
      <c r="BN7" s="41">
        <v>100</v>
      </c>
      <c r="BO7" s="41">
        <v>0</v>
      </c>
      <c r="BP7" s="41">
        <v>50</v>
      </c>
      <c r="BQ7" s="41">
        <v>95</v>
      </c>
      <c r="BR7" s="37">
        <f t="shared" si="12"/>
        <v>62.5</v>
      </c>
      <c r="BS7" s="42">
        <v>100</v>
      </c>
      <c r="BT7" s="42">
        <v>0</v>
      </c>
      <c r="BU7" s="42">
        <v>100</v>
      </c>
      <c r="BV7" s="38">
        <v>0</v>
      </c>
      <c r="BW7" s="38">
        <v>100</v>
      </c>
      <c r="BX7" s="38">
        <v>0</v>
      </c>
      <c r="BY7" s="38">
        <v>100</v>
      </c>
      <c r="BZ7" s="38">
        <v>0</v>
      </c>
      <c r="CA7" s="38"/>
      <c r="CB7" s="38"/>
      <c r="CC7" s="37">
        <f t="shared" si="13"/>
        <v>50</v>
      </c>
    </row>
    <row r="8" spans="1:81" ht="15.75" customHeight="1" x14ac:dyDescent="0.2">
      <c r="A8" s="4" t="s">
        <v>9</v>
      </c>
      <c r="B8" s="29" t="s">
        <v>9</v>
      </c>
      <c r="C8" s="30"/>
      <c r="D8" s="43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>
        <v>512</v>
      </c>
      <c r="N8" s="33">
        <f t="shared" si="0"/>
        <v>98</v>
      </c>
      <c r="O8" s="33">
        <f t="shared" si="1"/>
        <v>40</v>
      </c>
      <c r="P8" s="33">
        <f t="shared" si="2"/>
        <v>69</v>
      </c>
      <c r="Q8" s="77">
        <f t="shared" si="3"/>
        <v>80.875</v>
      </c>
      <c r="R8" s="77">
        <f t="shared" ca="1" si="4"/>
        <v>83</v>
      </c>
      <c r="S8" s="77">
        <f t="shared" si="5"/>
        <v>87</v>
      </c>
      <c r="T8" s="77">
        <f t="shared" si="6"/>
        <v>87.5</v>
      </c>
      <c r="U8" s="78">
        <f t="shared" si="7"/>
        <v>0</v>
      </c>
      <c r="V8" s="35">
        <f t="shared" ca="1" si="8"/>
        <v>76.599999999999994</v>
      </c>
      <c r="W8" s="33">
        <v>20</v>
      </c>
      <c r="X8" s="36">
        <v>18</v>
      </c>
      <c r="Y8" s="36">
        <v>60</v>
      </c>
      <c r="Z8" s="37">
        <f t="shared" si="9"/>
        <v>98</v>
      </c>
      <c r="AA8" s="36"/>
      <c r="AB8" s="36"/>
      <c r="AC8" s="33"/>
      <c r="AD8" s="37">
        <v>40</v>
      </c>
      <c r="AE8" s="36"/>
      <c r="AF8" s="36"/>
      <c r="AG8" s="36"/>
      <c r="AH8" s="37"/>
      <c r="AI8" s="55">
        <v>100</v>
      </c>
      <c r="AJ8" s="79">
        <v>100</v>
      </c>
      <c r="AK8" s="79">
        <v>100</v>
      </c>
      <c r="AL8" s="79">
        <v>0</v>
      </c>
      <c r="AM8" s="79">
        <v>80</v>
      </c>
      <c r="AN8" s="79">
        <v>67</v>
      </c>
      <c r="AO8" s="79">
        <v>100</v>
      </c>
      <c r="AP8" s="79">
        <v>100</v>
      </c>
      <c r="AQ8" s="38"/>
      <c r="AR8" s="38"/>
      <c r="AS8" s="38"/>
      <c r="AT8" s="37">
        <f t="shared" si="10"/>
        <v>80.875</v>
      </c>
      <c r="AU8" s="38">
        <f ca="1">IFERROR(__xludf.DUMMYFUNCTION("""COMPUTED_VALUE"""),100)</f>
        <v>100</v>
      </c>
      <c r="AV8" s="38">
        <f ca="1">IFERROR(__xludf.DUMMYFUNCTION("""COMPUTED_VALUE"""),100)</f>
        <v>100</v>
      </c>
      <c r="AW8" s="38">
        <f ca="1">IFERROR(__xludf.DUMMYFUNCTION("""COMPUTED_VALUE"""),100)</f>
        <v>100</v>
      </c>
      <c r="AX8" s="38">
        <f ca="1">IFERROR(__xludf.DUMMYFUNCTION("""COMPUTED_VALUE"""),0)</f>
        <v>0</v>
      </c>
      <c r="AY8" s="38">
        <f ca="1">IFERROR(__xludf.DUMMYFUNCTION("""COMPUTED_VALUE"""),80)</f>
        <v>80</v>
      </c>
      <c r="AZ8" s="38">
        <f ca="1">IFERROR(__xludf.DUMMYFUNCTION("""COMPUTED_VALUE"""),67)</f>
        <v>67</v>
      </c>
      <c r="BA8" s="38">
        <f ca="1">IFERROR(__xludf.DUMMYFUNCTION("""COMPUTED_VALUE"""),100)</f>
        <v>100</v>
      </c>
      <c r="BB8" s="38">
        <f ca="1">IFERROR(__xludf.DUMMYFUNCTION("""COMPUTED_VALUE"""),100)</f>
        <v>100</v>
      </c>
      <c r="BC8" s="38">
        <f ca="1">IFERROR(__xludf.DUMMYFUNCTION("""COMPUTED_VALUE"""),100)</f>
        <v>100</v>
      </c>
      <c r="BD8" s="38"/>
      <c r="BE8" s="38"/>
      <c r="BF8" s="38"/>
      <c r="BG8" s="37">
        <f t="shared" ca="1" si="11"/>
        <v>83</v>
      </c>
      <c r="BH8" s="41">
        <v>100</v>
      </c>
      <c r="BI8" s="41">
        <v>100</v>
      </c>
      <c r="BJ8" s="41">
        <v>0</v>
      </c>
      <c r="BK8" s="41">
        <v>100</v>
      </c>
      <c r="BL8" s="41">
        <v>100</v>
      </c>
      <c r="BM8" s="41">
        <v>90</v>
      </c>
      <c r="BN8" s="41">
        <v>100</v>
      </c>
      <c r="BO8" s="41">
        <v>100</v>
      </c>
      <c r="BP8" s="41">
        <v>85</v>
      </c>
      <c r="BQ8" s="41">
        <v>95</v>
      </c>
      <c r="BR8" s="37">
        <f t="shared" si="12"/>
        <v>87</v>
      </c>
      <c r="BS8" s="42">
        <v>0</v>
      </c>
      <c r="BT8" s="42">
        <v>100</v>
      </c>
      <c r="BU8" s="42">
        <v>100</v>
      </c>
      <c r="BV8" s="38">
        <v>100</v>
      </c>
      <c r="BW8" s="38">
        <v>100</v>
      </c>
      <c r="BX8" s="38">
        <v>100</v>
      </c>
      <c r="BY8" s="38">
        <v>100</v>
      </c>
      <c r="BZ8" s="38">
        <v>100</v>
      </c>
      <c r="CA8" s="38"/>
      <c r="CB8" s="38"/>
      <c r="CC8" s="37">
        <f t="shared" si="13"/>
        <v>87.5</v>
      </c>
    </row>
    <row r="9" spans="1:81" ht="15.75" customHeight="1" x14ac:dyDescent="0.2">
      <c r="A9" s="4" t="s">
        <v>9</v>
      </c>
      <c r="B9" s="29" t="s">
        <v>9</v>
      </c>
      <c r="C9" s="30"/>
      <c r="D9" s="43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1</v>
      </c>
      <c r="L9" s="44" t="s">
        <v>9</v>
      </c>
      <c r="M9" s="44">
        <v>517</v>
      </c>
      <c r="N9" s="33">
        <f t="shared" si="0"/>
        <v>12</v>
      </c>
      <c r="O9" s="33">
        <f t="shared" si="1"/>
        <v>0</v>
      </c>
      <c r="P9" s="33">
        <f t="shared" si="2"/>
        <v>6</v>
      </c>
      <c r="Q9" s="77">
        <f t="shared" si="3"/>
        <v>0</v>
      </c>
      <c r="R9" s="77">
        <f t="shared" ca="1" si="4"/>
        <v>0</v>
      </c>
      <c r="S9" s="77">
        <f t="shared" si="5"/>
        <v>7.5</v>
      </c>
      <c r="T9" s="77">
        <f t="shared" si="6"/>
        <v>0</v>
      </c>
      <c r="U9" s="78">
        <f t="shared" si="7"/>
        <v>0</v>
      </c>
      <c r="V9" s="35">
        <f t="shared" si="8"/>
        <v>6</v>
      </c>
      <c r="W9" s="33">
        <v>12</v>
      </c>
      <c r="X9" s="36"/>
      <c r="Y9" s="36"/>
      <c r="Z9" s="37">
        <f t="shared" si="9"/>
        <v>12</v>
      </c>
      <c r="AA9" s="36"/>
      <c r="AB9" s="36"/>
      <c r="AC9" s="33"/>
      <c r="AD9" s="37">
        <v>0</v>
      </c>
      <c r="AE9" s="36"/>
      <c r="AF9" s="36"/>
      <c r="AG9" s="36"/>
      <c r="AH9" s="37"/>
      <c r="AI9" s="55">
        <v>0</v>
      </c>
      <c r="AJ9" s="79">
        <v>0</v>
      </c>
      <c r="AK9" s="81"/>
      <c r="AL9" s="81"/>
      <c r="AM9" s="81"/>
      <c r="AN9" s="81"/>
      <c r="AO9" s="81"/>
      <c r="AP9" s="81"/>
      <c r="AQ9" s="38"/>
      <c r="AR9" s="38"/>
      <c r="AS9" s="38"/>
      <c r="AT9" s="37">
        <f t="shared" si="10"/>
        <v>0</v>
      </c>
      <c r="AU9" s="38">
        <f ca="1">IFERROR(__xludf.DUMMYFUNCTION("""COMPUTED_VALUE"""),0)</f>
        <v>0</v>
      </c>
      <c r="AV9" s="38">
        <f ca="1">IFERROR(__xludf.DUMMYFUNCTION("""COMPUTED_VALUE"""),0)</f>
        <v>0</v>
      </c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7">
        <f t="shared" ca="1" si="11"/>
        <v>0</v>
      </c>
      <c r="BH9" s="41">
        <v>75</v>
      </c>
      <c r="BI9" s="56">
        <v>0</v>
      </c>
      <c r="BJ9" s="56">
        <v>0</v>
      </c>
      <c r="BK9" s="56">
        <v>0</v>
      </c>
      <c r="BL9" s="41">
        <v>0</v>
      </c>
      <c r="BM9" s="56">
        <v>0</v>
      </c>
      <c r="BN9" s="56">
        <v>0</v>
      </c>
      <c r="BO9" s="41">
        <v>0</v>
      </c>
      <c r="BP9" s="41">
        <v>0</v>
      </c>
      <c r="BQ9" s="41">
        <v>0</v>
      </c>
      <c r="BR9" s="37">
        <f t="shared" si="12"/>
        <v>7.5</v>
      </c>
      <c r="BS9" s="42">
        <v>0</v>
      </c>
      <c r="BT9" s="42">
        <v>0</v>
      </c>
      <c r="BU9" s="42">
        <v>0</v>
      </c>
      <c r="BV9" s="38">
        <v>0</v>
      </c>
      <c r="BW9" s="38">
        <v>0</v>
      </c>
      <c r="BX9" s="38">
        <v>0</v>
      </c>
      <c r="BY9" s="38">
        <v>0</v>
      </c>
      <c r="BZ9" s="38">
        <v>0</v>
      </c>
      <c r="CA9" s="38"/>
      <c r="CB9" s="38"/>
      <c r="CC9" s="37">
        <f t="shared" si="13"/>
        <v>0</v>
      </c>
    </row>
    <row r="10" spans="1:81" ht="15.75" customHeight="1" x14ac:dyDescent="0.2">
      <c r="A10" s="4" t="s">
        <v>9</v>
      </c>
      <c r="B10" s="29" t="s">
        <v>9</v>
      </c>
      <c r="C10" s="30"/>
      <c r="D10" s="43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1</v>
      </c>
      <c r="L10" s="44" t="s">
        <v>9</v>
      </c>
      <c r="M10" s="44"/>
      <c r="N10" s="33">
        <f t="shared" si="0"/>
        <v>32</v>
      </c>
      <c r="O10" s="33">
        <f t="shared" si="1"/>
        <v>0</v>
      </c>
      <c r="P10" s="33">
        <f t="shared" si="2"/>
        <v>16</v>
      </c>
      <c r="Q10" s="77">
        <f t="shared" si="3"/>
        <v>66.142857142857139</v>
      </c>
      <c r="R10" s="77">
        <f t="shared" ca="1" si="4"/>
        <v>57.875</v>
      </c>
      <c r="S10" s="77">
        <f t="shared" si="5"/>
        <v>45</v>
      </c>
      <c r="T10" s="77">
        <f t="shared" si="6"/>
        <v>0</v>
      </c>
      <c r="U10" s="78">
        <f t="shared" si="7"/>
        <v>0</v>
      </c>
      <c r="V10" s="35">
        <f t="shared" si="8"/>
        <v>16</v>
      </c>
      <c r="W10" s="33">
        <v>12</v>
      </c>
      <c r="X10" s="36">
        <v>20</v>
      </c>
      <c r="Y10" s="36"/>
      <c r="Z10" s="37">
        <f t="shared" si="9"/>
        <v>32</v>
      </c>
      <c r="AA10" s="36"/>
      <c r="AB10" s="36"/>
      <c r="AC10" s="33"/>
      <c r="AD10" s="37">
        <v>0</v>
      </c>
      <c r="AE10" s="36"/>
      <c r="AF10" s="36"/>
      <c r="AG10" s="36"/>
      <c r="AH10" s="37">
        <v>0</v>
      </c>
      <c r="AI10" s="55">
        <v>0</v>
      </c>
      <c r="AJ10" s="79">
        <v>40</v>
      </c>
      <c r="AK10" s="79">
        <v>100</v>
      </c>
      <c r="AL10" s="79">
        <v>100</v>
      </c>
      <c r="AM10" s="79">
        <v>90</v>
      </c>
      <c r="AN10" s="79">
        <v>33</v>
      </c>
      <c r="AO10" s="81"/>
      <c r="AP10" s="79">
        <v>100</v>
      </c>
      <c r="AQ10" s="38"/>
      <c r="AR10" s="38"/>
      <c r="AS10" s="38"/>
      <c r="AT10" s="37">
        <f t="shared" si="10"/>
        <v>66.142857142857139</v>
      </c>
      <c r="AU10" s="38">
        <f ca="1">IFERROR(__xludf.DUMMYFUNCTION("""COMPUTED_VALUE"""),0)</f>
        <v>0</v>
      </c>
      <c r="AV10" s="38">
        <f ca="1">IFERROR(__xludf.DUMMYFUNCTION("""COMPUTED_VALUE"""),40)</f>
        <v>40</v>
      </c>
      <c r="AW10" s="38">
        <f ca="1">IFERROR(__xludf.DUMMYFUNCTION("""COMPUTED_VALUE"""),100)</f>
        <v>100</v>
      </c>
      <c r="AX10" s="38">
        <f ca="1">IFERROR(__xludf.DUMMYFUNCTION("""COMPUTED_VALUE"""),100)</f>
        <v>100</v>
      </c>
      <c r="AY10" s="38">
        <f ca="1">IFERROR(__xludf.DUMMYFUNCTION("""COMPUTED_VALUE"""),90)</f>
        <v>90</v>
      </c>
      <c r="AZ10" s="38">
        <f ca="1">IFERROR(__xludf.DUMMYFUNCTION("""COMPUTED_VALUE"""),33)</f>
        <v>33</v>
      </c>
      <c r="BA10" s="38"/>
      <c r="BB10" s="38">
        <f ca="1">IFERROR(__xludf.DUMMYFUNCTION("""COMPUTED_VALUE"""),100)</f>
        <v>100</v>
      </c>
      <c r="BC10" s="38">
        <f ca="1">IFERROR(__xludf.DUMMYFUNCTION("""COMPUTED_VALUE"""),0)</f>
        <v>0</v>
      </c>
      <c r="BD10" s="38"/>
      <c r="BE10" s="38"/>
      <c r="BF10" s="38"/>
      <c r="BG10" s="37">
        <f t="shared" ca="1" si="11"/>
        <v>57.875</v>
      </c>
      <c r="BH10" s="41">
        <v>100</v>
      </c>
      <c r="BI10" s="41">
        <v>80</v>
      </c>
      <c r="BJ10" s="41">
        <v>100</v>
      </c>
      <c r="BK10" s="41">
        <v>0</v>
      </c>
      <c r="BL10" s="41">
        <v>90</v>
      </c>
      <c r="BM10" s="41">
        <v>80</v>
      </c>
      <c r="BN10" s="56">
        <v>0</v>
      </c>
      <c r="BO10" s="41">
        <v>0</v>
      </c>
      <c r="BP10" s="41">
        <v>0</v>
      </c>
      <c r="BQ10" s="41">
        <v>0</v>
      </c>
      <c r="BR10" s="37">
        <f t="shared" si="12"/>
        <v>45</v>
      </c>
      <c r="BS10" s="42">
        <v>0</v>
      </c>
      <c r="BT10" s="42">
        <v>0</v>
      </c>
      <c r="BU10" s="42">
        <v>0</v>
      </c>
      <c r="BV10" s="38">
        <v>0</v>
      </c>
      <c r="BW10" s="38">
        <v>0</v>
      </c>
      <c r="BX10" s="38">
        <v>0</v>
      </c>
      <c r="BY10" s="38">
        <v>0</v>
      </c>
      <c r="BZ10" s="38">
        <v>0</v>
      </c>
      <c r="CA10" s="38"/>
      <c r="CB10" s="38"/>
      <c r="CC10" s="37">
        <f t="shared" si="13"/>
        <v>0</v>
      </c>
    </row>
    <row r="11" spans="1:81" ht="15.75" customHeight="1" x14ac:dyDescent="0.2">
      <c r="A11" s="4" t="s">
        <v>9</v>
      </c>
      <c r="B11" s="29" t="s">
        <v>9</v>
      </c>
      <c r="C11" s="30"/>
      <c r="D11" s="43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1</v>
      </c>
      <c r="L11" s="44" t="s">
        <v>9</v>
      </c>
      <c r="M11" s="44">
        <v>508</v>
      </c>
      <c r="N11" s="33">
        <f t="shared" si="0"/>
        <v>26</v>
      </c>
      <c r="O11" s="33">
        <f t="shared" si="1"/>
        <v>0</v>
      </c>
      <c r="P11" s="33">
        <f t="shared" si="2"/>
        <v>13</v>
      </c>
      <c r="Q11" s="77">
        <f t="shared" si="3"/>
        <v>35.75</v>
      </c>
      <c r="R11" s="77">
        <f t="shared" ca="1" si="4"/>
        <v>31.777777777777779</v>
      </c>
      <c r="S11" s="77">
        <f t="shared" si="5"/>
        <v>74</v>
      </c>
      <c r="T11" s="77">
        <f t="shared" si="6"/>
        <v>62.5</v>
      </c>
      <c r="U11" s="78">
        <f t="shared" si="7"/>
        <v>0</v>
      </c>
      <c r="V11" s="35">
        <f t="shared" si="8"/>
        <v>13</v>
      </c>
      <c r="W11" s="33">
        <v>12</v>
      </c>
      <c r="X11" s="36">
        <v>14</v>
      </c>
      <c r="Y11" s="36">
        <v>0</v>
      </c>
      <c r="Z11" s="37">
        <f t="shared" si="9"/>
        <v>26</v>
      </c>
      <c r="AA11" s="36"/>
      <c r="AB11" s="36"/>
      <c r="AC11" s="33"/>
      <c r="AD11" s="37">
        <v>0</v>
      </c>
      <c r="AE11" s="36"/>
      <c r="AF11" s="36"/>
      <c r="AG11" s="36"/>
      <c r="AH11" s="37"/>
      <c r="AI11" s="55">
        <v>0</v>
      </c>
      <c r="AJ11" s="79">
        <v>40</v>
      </c>
      <c r="AK11" s="79">
        <v>100</v>
      </c>
      <c r="AL11" s="79">
        <v>33</v>
      </c>
      <c r="AM11" s="79">
        <v>80</v>
      </c>
      <c r="AN11" s="79">
        <v>33</v>
      </c>
      <c r="AO11" s="79">
        <v>0</v>
      </c>
      <c r="AP11" s="79">
        <v>0</v>
      </c>
      <c r="AQ11" s="38"/>
      <c r="AR11" s="38"/>
      <c r="AS11" s="38"/>
      <c r="AT11" s="37">
        <f t="shared" si="10"/>
        <v>35.75</v>
      </c>
      <c r="AU11" s="38">
        <f ca="1">IFERROR(__xludf.DUMMYFUNCTION("""COMPUTED_VALUE"""),0)</f>
        <v>0</v>
      </c>
      <c r="AV11" s="38">
        <f ca="1">IFERROR(__xludf.DUMMYFUNCTION("""COMPUTED_VALUE"""),40)</f>
        <v>40</v>
      </c>
      <c r="AW11" s="38">
        <f ca="1">IFERROR(__xludf.DUMMYFUNCTION("""COMPUTED_VALUE"""),100)</f>
        <v>100</v>
      </c>
      <c r="AX11" s="38">
        <f ca="1">IFERROR(__xludf.DUMMYFUNCTION("""COMPUTED_VALUE"""),33)</f>
        <v>33</v>
      </c>
      <c r="AY11" s="38">
        <f ca="1">IFERROR(__xludf.DUMMYFUNCTION("""COMPUTED_VALUE"""),80)</f>
        <v>80</v>
      </c>
      <c r="AZ11" s="38">
        <f ca="1">IFERROR(__xludf.DUMMYFUNCTION("""COMPUTED_VALUE"""),33)</f>
        <v>33</v>
      </c>
      <c r="BA11" s="38">
        <f ca="1">IFERROR(__xludf.DUMMYFUNCTION("""COMPUTED_VALUE"""),0)</f>
        <v>0</v>
      </c>
      <c r="BB11" s="38">
        <f ca="1">IFERROR(__xludf.DUMMYFUNCTION("""COMPUTED_VALUE"""),0)</f>
        <v>0</v>
      </c>
      <c r="BC11" s="38">
        <f ca="1">IFERROR(__xludf.DUMMYFUNCTION("""COMPUTED_VALUE"""),0)</f>
        <v>0</v>
      </c>
      <c r="BD11" s="38"/>
      <c r="BE11" s="38"/>
      <c r="BF11" s="38"/>
      <c r="BG11" s="37">
        <f t="shared" ca="1" si="11"/>
        <v>31.777777777777779</v>
      </c>
      <c r="BH11" s="41">
        <v>100</v>
      </c>
      <c r="BI11" s="41">
        <v>100</v>
      </c>
      <c r="BJ11" s="41">
        <v>100</v>
      </c>
      <c r="BK11" s="41">
        <v>100</v>
      </c>
      <c r="BL11" s="41">
        <v>55</v>
      </c>
      <c r="BM11" s="41">
        <v>100</v>
      </c>
      <c r="BN11" s="41">
        <v>90</v>
      </c>
      <c r="BO11" s="41">
        <v>0</v>
      </c>
      <c r="BP11" s="41">
        <v>30</v>
      </c>
      <c r="BQ11" s="41">
        <v>65</v>
      </c>
      <c r="BR11" s="37">
        <f t="shared" si="12"/>
        <v>74</v>
      </c>
      <c r="BS11" s="42">
        <v>100</v>
      </c>
      <c r="BT11" s="42">
        <v>100</v>
      </c>
      <c r="BU11" s="42">
        <v>100</v>
      </c>
      <c r="BV11" s="38">
        <v>0</v>
      </c>
      <c r="BW11" s="38">
        <v>100</v>
      </c>
      <c r="BX11" s="38">
        <v>0</v>
      </c>
      <c r="BY11" s="38">
        <v>0</v>
      </c>
      <c r="BZ11" s="38">
        <v>100</v>
      </c>
      <c r="CA11" s="38"/>
      <c r="CB11" s="38"/>
      <c r="CC11" s="37">
        <f t="shared" si="13"/>
        <v>62.5</v>
      </c>
    </row>
    <row r="12" spans="1:81" ht="15.75" customHeight="1" x14ac:dyDescent="0.2">
      <c r="A12" s="4" t="s">
        <v>9</v>
      </c>
      <c r="B12" s="29" t="s">
        <v>9</v>
      </c>
      <c r="C12" s="30"/>
      <c r="D12" s="43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1</v>
      </c>
      <c r="L12" s="44" t="s">
        <v>9</v>
      </c>
      <c r="M12" s="44"/>
      <c r="N12" s="33">
        <f t="shared" si="0"/>
        <v>8</v>
      </c>
      <c r="O12" s="33">
        <f t="shared" si="1"/>
        <v>0</v>
      </c>
      <c r="P12" s="33">
        <f t="shared" si="2"/>
        <v>4</v>
      </c>
      <c r="Q12" s="77">
        <f t="shared" si="3"/>
        <v>26.666666666666668</v>
      </c>
      <c r="R12" s="77">
        <f t="shared" ca="1" si="4"/>
        <v>26.666666666666668</v>
      </c>
      <c r="S12" s="77">
        <f t="shared" si="5"/>
        <v>29.8</v>
      </c>
      <c r="T12" s="77">
        <f t="shared" si="6"/>
        <v>0</v>
      </c>
      <c r="U12" s="78">
        <f t="shared" si="7"/>
        <v>0</v>
      </c>
      <c r="V12" s="35">
        <f t="shared" si="8"/>
        <v>4</v>
      </c>
      <c r="W12" s="33">
        <v>6</v>
      </c>
      <c r="X12" s="36">
        <v>2</v>
      </c>
      <c r="Y12" s="36"/>
      <c r="Z12" s="37">
        <f t="shared" si="9"/>
        <v>8</v>
      </c>
      <c r="AA12" s="36"/>
      <c r="AB12" s="36"/>
      <c r="AC12" s="33"/>
      <c r="AD12" s="37">
        <v>0</v>
      </c>
      <c r="AE12" s="36"/>
      <c r="AF12" s="36"/>
      <c r="AG12" s="36"/>
      <c r="AH12" s="37"/>
      <c r="AI12" s="55">
        <v>0</v>
      </c>
      <c r="AJ12" s="79">
        <v>80</v>
      </c>
      <c r="AK12" s="79">
        <v>0</v>
      </c>
      <c r="AL12" s="79">
        <v>0</v>
      </c>
      <c r="AM12" s="79">
        <v>40</v>
      </c>
      <c r="AN12" s="79">
        <v>40</v>
      </c>
      <c r="AO12" s="81"/>
      <c r="AP12" s="81"/>
      <c r="AQ12" s="38"/>
      <c r="AR12" s="38"/>
      <c r="AS12" s="38"/>
      <c r="AT12" s="37">
        <f t="shared" si="10"/>
        <v>26.666666666666668</v>
      </c>
      <c r="AU12" s="38">
        <f ca="1">IFERROR(__xludf.DUMMYFUNCTION("""COMPUTED_VALUE"""),0)</f>
        <v>0</v>
      </c>
      <c r="AV12" s="38">
        <f ca="1">IFERROR(__xludf.DUMMYFUNCTION("""COMPUTED_VALUE"""),80)</f>
        <v>80</v>
      </c>
      <c r="AW12" s="38">
        <f ca="1">IFERROR(__xludf.DUMMYFUNCTION("""COMPUTED_VALUE"""),0)</f>
        <v>0</v>
      </c>
      <c r="AX12" s="38">
        <f ca="1">IFERROR(__xludf.DUMMYFUNCTION("""COMPUTED_VALUE"""),0)</f>
        <v>0</v>
      </c>
      <c r="AY12" s="38">
        <f ca="1">IFERROR(__xludf.DUMMYFUNCTION("""COMPUTED_VALUE"""),40)</f>
        <v>40</v>
      </c>
      <c r="AZ12" s="38">
        <f ca="1">IFERROR(__xludf.DUMMYFUNCTION("""COMPUTED_VALUE"""),40)</f>
        <v>40</v>
      </c>
      <c r="BA12" s="38"/>
      <c r="BB12" s="38"/>
      <c r="BC12" s="38"/>
      <c r="BD12" s="38"/>
      <c r="BE12" s="38"/>
      <c r="BF12" s="38"/>
      <c r="BG12" s="37">
        <f t="shared" ca="1" si="11"/>
        <v>26.666666666666668</v>
      </c>
      <c r="BH12" s="41">
        <v>100</v>
      </c>
      <c r="BI12" s="41">
        <v>70</v>
      </c>
      <c r="BJ12" s="41">
        <v>58</v>
      </c>
      <c r="BK12" s="41">
        <v>0</v>
      </c>
      <c r="BL12" s="41">
        <v>70</v>
      </c>
      <c r="BM12" s="56">
        <v>0</v>
      </c>
      <c r="BN12" s="56">
        <v>0</v>
      </c>
      <c r="BO12" s="41">
        <v>0</v>
      </c>
      <c r="BP12" s="41">
        <v>0</v>
      </c>
      <c r="BQ12" s="41">
        <v>0</v>
      </c>
      <c r="BR12" s="37">
        <f t="shared" si="12"/>
        <v>29.8</v>
      </c>
      <c r="BS12" s="42">
        <v>0</v>
      </c>
      <c r="BT12" s="42">
        <v>0</v>
      </c>
      <c r="BU12" s="42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/>
      <c r="CB12" s="38"/>
      <c r="CC12" s="37">
        <f t="shared" si="13"/>
        <v>0</v>
      </c>
    </row>
    <row r="13" spans="1:81" ht="15.75" customHeight="1" x14ac:dyDescent="0.2">
      <c r="A13" s="4" t="s">
        <v>9</v>
      </c>
      <c r="B13" s="29" t="s">
        <v>9</v>
      </c>
      <c r="C13" s="30"/>
      <c r="D13" s="43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1</v>
      </c>
      <c r="L13" s="44" t="s">
        <v>9</v>
      </c>
      <c r="M13" s="44">
        <v>503</v>
      </c>
      <c r="N13" s="33">
        <f t="shared" si="0"/>
        <v>100</v>
      </c>
      <c r="O13" s="33">
        <f t="shared" si="1"/>
        <v>100</v>
      </c>
      <c r="P13" s="33">
        <f t="shared" si="2"/>
        <v>100</v>
      </c>
      <c r="Q13" s="77">
        <f t="shared" si="3"/>
        <v>85.375</v>
      </c>
      <c r="R13" s="77">
        <f t="shared" ca="1" si="4"/>
        <v>75.888888888888886</v>
      </c>
      <c r="S13" s="77">
        <f t="shared" si="5"/>
        <v>90</v>
      </c>
      <c r="T13" s="77">
        <f t="shared" si="6"/>
        <v>100</v>
      </c>
      <c r="U13" s="78">
        <f t="shared" si="7"/>
        <v>0</v>
      </c>
      <c r="V13" s="35">
        <f t="shared" ca="1" si="8"/>
        <v>93.86944444444444</v>
      </c>
      <c r="W13" s="33">
        <v>20</v>
      </c>
      <c r="X13" s="36">
        <v>20</v>
      </c>
      <c r="Y13" s="36">
        <v>60</v>
      </c>
      <c r="Z13" s="37">
        <f t="shared" si="9"/>
        <v>100</v>
      </c>
      <c r="AA13" s="36"/>
      <c r="AB13" s="36"/>
      <c r="AC13" s="33"/>
      <c r="AD13" s="37">
        <v>100</v>
      </c>
      <c r="AE13" s="36"/>
      <c r="AF13" s="36"/>
      <c r="AG13" s="36"/>
      <c r="AH13" s="37"/>
      <c r="AI13" s="55">
        <v>100</v>
      </c>
      <c r="AJ13" s="79">
        <v>100</v>
      </c>
      <c r="AK13" s="79">
        <v>100</v>
      </c>
      <c r="AL13" s="79">
        <v>0</v>
      </c>
      <c r="AM13" s="79">
        <v>100</v>
      </c>
      <c r="AN13" s="79">
        <v>83</v>
      </c>
      <c r="AO13" s="79">
        <v>100</v>
      </c>
      <c r="AP13" s="79">
        <v>100</v>
      </c>
      <c r="AQ13" s="38"/>
      <c r="AR13" s="38"/>
      <c r="AS13" s="38"/>
      <c r="AT13" s="37">
        <f t="shared" si="10"/>
        <v>85.375</v>
      </c>
      <c r="AU13" s="38">
        <f ca="1">IFERROR(__xludf.DUMMYFUNCTION("""COMPUTED_VALUE"""),100)</f>
        <v>100</v>
      </c>
      <c r="AV13" s="38">
        <f ca="1">IFERROR(__xludf.DUMMYFUNCTION("""COMPUTED_VALUE"""),100)</f>
        <v>100</v>
      </c>
      <c r="AW13" s="38">
        <f ca="1">IFERROR(__xludf.DUMMYFUNCTION("""COMPUTED_VALUE"""),100)</f>
        <v>100</v>
      </c>
      <c r="AX13" s="38">
        <f ca="1">IFERROR(__xludf.DUMMYFUNCTION("""COMPUTED_VALUE"""),0)</f>
        <v>0</v>
      </c>
      <c r="AY13" s="38">
        <f ca="1">IFERROR(__xludf.DUMMYFUNCTION("""COMPUTED_VALUE"""),100)</f>
        <v>100</v>
      </c>
      <c r="AZ13" s="38">
        <f ca="1">IFERROR(__xludf.DUMMYFUNCTION("""COMPUTED_VALUE"""),83)</f>
        <v>83</v>
      </c>
      <c r="BA13" s="38">
        <f ca="1">IFERROR(__xludf.DUMMYFUNCTION("""COMPUTED_VALUE"""),100)</f>
        <v>100</v>
      </c>
      <c r="BB13" s="38">
        <f ca="1">IFERROR(__xludf.DUMMYFUNCTION("""COMPUTED_VALUE"""),100)</f>
        <v>100</v>
      </c>
      <c r="BC13" s="38">
        <f ca="1">IFERROR(__xludf.DUMMYFUNCTION("""COMPUTED_VALUE"""),0)</f>
        <v>0</v>
      </c>
      <c r="BD13" s="38"/>
      <c r="BE13" s="38"/>
      <c r="BF13" s="38"/>
      <c r="BG13" s="37">
        <f t="shared" ca="1" si="11"/>
        <v>75.888888888888886</v>
      </c>
      <c r="BH13" s="41">
        <v>100</v>
      </c>
      <c r="BI13" s="41">
        <v>100</v>
      </c>
      <c r="BJ13" s="41">
        <v>0</v>
      </c>
      <c r="BK13" s="41">
        <v>100</v>
      </c>
      <c r="BL13" s="41">
        <v>100</v>
      </c>
      <c r="BM13" s="41">
        <v>100</v>
      </c>
      <c r="BN13" s="41">
        <v>100</v>
      </c>
      <c r="BO13" s="41">
        <v>100</v>
      </c>
      <c r="BP13" s="41">
        <v>100</v>
      </c>
      <c r="BQ13" s="41">
        <v>100</v>
      </c>
      <c r="BR13" s="37">
        <f t="shared" si="12"/>
        <v>90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3"/>
        <v>100</v>
      </c>
    </row>
    <row r="14" spans="1:81" ht="15.75" customHeight="1" x14ac:dyDescent="0.2">
      <c r="A14" s="4" t="s">
        <v>9</v>
      </c>
      <c r="B14" s="29" t="s">
        <v>9</v>
      </c>
      <c r="C14" s="30"/>
      <c r="D14" s="43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>
        <v>504</v>
      </c>
      <c r="N14" s="33">
        <f t="shared" si="0"/>
        <v>70</v>
      </c>
      <c r="O14" s="33">
        <f t="shared" si="1"/>
        <v>0</v>
      </c>
      <c r="P14" s="33">
        <f t="shared" si="2"/>
        <v>35</v>
      </c>
      <c r="Q14" s="77">
        <f t="shared" si="3"/>
        <v>72.428571428571431</v>
      </c>
      <c r="R14" s="77">
        <f t="shared" ca="1" si="4"/>
        <v>63.375</v>
      </c>
      <c r="S14" s="77">
        <f t="shared" si="5"/>
        <v>75.5</v>
      </c>
      <c r="T14" s="77">
        <f t="shared" si="6"/>
        <v>50</v>
      </c>
      <c r="U14" s="78">
        <f t="shared" si="7"/>
        <v>0</v>
      </c>
      <c r="V14" s="35">
        <f t="shared" si="8"/>
        <v>35</v>
      </c>
      <c r="W14" s="33">
        <v>16</v>
      </c>
      <c r="X14" s="36">
        <v>20</v>
      </c>
      <c r="Y14" s="36">
        <v>34</v>
      </c>
      <c r="Z14" s="37">
        <f t="shared" si="9"/>
        <v>70</v>
      </c>
      <c r="AA14" s="36"/>
      <c r="AB14" s="36"/>
      <c r="AC14" s="33"/>
      <c r="AD14" s="37">
        <v>0</v>
      </c>
      <c r="AE14" s="36"/>
      <c r="AF14" s="36"/>
      <c r="AG14" s="36"/>
      <c r="AH14" s="37"/>
      <c r="AI14" s="56"/>
      <c r="AJ14" s="79">
        <v>0</v>
      </c>
      <c r="AK14" s="79">
        <v>100</v>
      </c>
      <c r="AL14" s="79">
        <v>50</v>
      </c>
      <c r="AM14" s="79">
        <v>90</v>
      </c>
      <c r="AN14" s="79">
        <v>67</v>
      </c>
      <c r="AO14" s="79">
        <v>100</v>
      </c>
      <c r="AP14" s="79">
        <v>100</v>
      </c>
      <c r="AQ14" s="38"/>
      <c r="AR14" s="38"/>
      <c r="AS14" s="38"/>
      <c r="AT14" s="37">
        <f t="shared" si="10"/>
        <v>72.428571428571431</v>
      </c>
      <c r="AU14" s="38"/>
      <c r="AV14" s="38">
        <f ca="1">IFERROR(__xludf.DUMMYFUNCTION("""COMPUTED_VALUE"""),0)</f>
        <v>0</v>
      </c>
      <c r="AW14" s="38">
        <f ca="1">IFERROR(__xludf.DUMMYFUNCTION("""COMPUTED_VALUE"""),100)</f>
        <v>100</v>
      </c>
      <c r="AX14" s="38">
        <f ca="1">IFERROR(__xludf.DUMMYFUNCTION("""COMPUTED_VALUE"""),50)</f>
        <v>50</v>
      </c>
      <c r="AY14" s="38">
        <f ca="1">IFERROR(__xludf.DUMMYFUNCTION("""COMPUTED_VALUE"""),90)</f>
        <v>90</v>
      </c>
      <c r="AZ14" s="38">
        <f ca="1">IFERROR(__xludf.DUMMYFUNCTION("""COMPUTED_VALUE"""),67)</f>
        <v>67</v>
      </c>
      <c r="BA14" s="38">
        <f ca="1">IFERROR(__xludf.DUMMYFUNCTION("""COMPUTED_VALUE"""),100)</f>
        <v>100</v>
      </c>
      <c r="BB14" s="38">
        <f ca="1">IFERROR(__xludf.DUMMYFUNCTION("""COMPUTED_VALUE"""),100)</f>
        <v>100</v>
      </c>
      <c r="BC14" s="38">
        <f ca="1">IFERROR(__xludf.DUMMYFUNCTION("""COMPUTED_VALUE"""),0)</f>
        <v>0</v>
      </c>
      <c r="BD14" s="38"/>
      <c r="BE14" s="38"/>
      <c r="BF14" s="38"/>
      <c r="BG14" s="37">
        <f t="shared" ca="1" si="11"/>
        <v>63.375</v>
      </c>
      <c r="BH14" s="41">
        <v>100</v>
      </c>
      <c r="BI14" s="41">
        <v>95</v>
      </c>
      <c r="BJ14" s="41">
        <v>100</v>
      </c>
      <c r="BK14" s="41">
        <v>100</v>
      </c>
      <c r="BL14" s="41">
        <v>95</v>
      </c>
      <c r="BM14" s="41">
        <v>80</v>
      </c>
      <c r="BN14" s="41">
        <v>100</v>
      </c>
      <c r="BO14" s="41">
        <v>0</v>
      </c>
      <c r="BP14" s="41">
        <v>85</v>
      </c>
      <c r="BQ14" s="41">
        <v>0</v>
      </c>
      <c r="BR14" s="37">
        <f t="shared" si="12"/>
        <v>75.5</v>
      </c>
      <c r="BS14" s="42">
        <v>100</v>
      </c>
      <c r="BT14" s="42">
        <v>100</v>
      </c>
      <c r="BU14" s="42">
        <v>100</v>
      </c>
      <c r="BV14" s="38">
        <v>0</v>
      </c>
      <c r="BW14" s="38">
        <v>100</v>
      </c>
      <c r="BX14" s="38">
        <v>0</v>
      </c>
      <c r="BY14" s="38">
        <v>0</v>
      </c>
      <c r="BZ14" s="38">
        <v>0</v>
      </c>
      <c r="CA14" s="38"/>
      <c r="CB14" s="38"/>
      <c r="CC14" s="37">
        <f t="shared" si="13"/>
        <v>50</v>
      </c>
    </row>
    <row r="15" spans="1:81" ht="15.75" customHeight="1" x14ac:dyDescent="0.2">
      <c r="A15" s="4" t="s">
        <v>9</v>
      </c>
      <c r="B15" s="29" t="s">
        <v>9</v>
      </c>
      <c r="C15" s="30"/>
      <c r="D15" s="43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1</v>
      </c>
      <c r="L15" s="44" t="s">
        <v>9</v>
      </c>
      <c r="M15" s="44"/>
      <c r="N15" s="33">
        <f t="shared" si="0"/>
        <v>27</v>
      </c>
      <c r="O15" s="33">
        <f t="shared" si="1"/>
        <v>0</v>
      </c>
      <c r="P15" s="33">
        <f t="shared" si="2"/>
        <v>13.5</v>
      </c>
      <c r="Q15" s="77">
        <f t="shared" si="3"/>
        <v>72.5</v>
      </c>
      <c r="R15" s="77">
        <f t="shared" ca="1" si="4"/>
        <v>72.5</v>
      </c>
      <c r="S15" s="77">
        <f t="shared" si="5"/>
        <v>54.5</v>
      </c>
      <c r="T15" s="77">
        <f t="shared" si="6"/>
        <v>25</v>
      </c>
      <c r="U15" s="78">
        <f t="shared" si="7"/>
        <v>0</v>
      </c>
      <c r="V15" s="35">
        <f t="shared" si="8"/>
        <v>13.5</v>
      </c>
      <c r="W15" s="33">
        <v>10</v>
      </c>
      <c r="X15" s="36">
        <v>17</v>
      </c>
      <c r="Y15" s="36">
        <v>0</v>
      </c>
      <c r="Z15" s="37">
        <f t="shared" si="9"/>
        <v>27</v>
      </c>
      <c r="AA15" s="36"/>
      <c r="AB15" s="36"/>
      <c r="AC15" s="33"/>
      <c r="AD15" s="37">
        <v>0</v>
      </c>
      <c r="AE15" s="36"/>
      <c r="AF15" s="36"/>
      <c r="AG15" s="36"/>
      <c r="AH15" s="37"/>
      <c r="AI15" s="56"/>
      <c r="AJ15" s="79">
        <v>100</v>
      </c>
      <c r="AK15" s="79">
        <v>100</v>
      </c>
      <c r="AL15" s="79">
        <v>0</v>
      </c>
      <c r="AM15" s="79">
        <v>90</v>
      </c>
      <c r="AN15" s="81"/>
      <c r="AO15" s="81"/>
      <c r="AP15" s="81"/>
      <c r="AQ15" s="38"/>
      <c r="AR15" s="38"/>
      <c r="AS15" s="38"/>
      <c r="AT15" s="37">
        <f t="shared" si="10"/>
        <v>72.5</v>
      </c>
      <c r="AU15" s="38"/>
      <c r="AV15" s="38">
        <f ca="1">IFERROR(__xludf.DUMMYFUNCTION("""COMPUTED_VALUE"""),100)</f>
        <v>100</v>
      </c>
      <c r="AW15" s="38">
        <f ca="1">IFERROR(__xludf.DUMMYFUNCTION("""COMPUTED_VALUE"""),100)</f>
        <v>100</v>
      </c>
      <c r="AX15" s="38">
        <f ca="1">IFERROR(__xludf.DUMMYFUNCTION("""COMPUTED_VALUE"""),0)</f>
        <v>0</v>
      </c>
      <c r="AY15" s="38">
        <f ca="1">IFERROR(__xludf.DUMMYFUNCTION("""COMPUTED_VALUE"""),90)</f>
        <v>90</v>
      </c>
      <c r="AZ15" s="38"/>
      <c r="BA15" s="38"/>
      <c r="BB15" s="38"/>
      <c r="BC15" s="38"/>
      <c r="BD15" s="38"/>
      <c r="BE15" s="38"/>
      <c r="BF15" s="38"/>
      <c r="BG15" s="37">
        <f t="shared" ca="1" si="11"/>
        <v>72.5</v>
      </c>
      <c r="BH15" s="41">
        <v>100</v>
      </c>
      <c r="BI15" s="41">
        <v>100</v>
      </c>
      <c r="BJ15" s="41">
        <v>90</v>
      </c>
      <c r="BK15" s="41">
        <v>0</v>
      </c>
      <c r="BL15" s="41">
        <v>95</v>
      </c>
      <c r="BM15" s="41">
        <v>100</v>
      </c>
      <c r="BN15" s="41">
        <v>60</v>
      </c>
      <c r="BO15" s="41">
        <v>0</v>
      </c>
      <c r="BP15" s="41">
        <v>0</v>
      </c>
      <c r="BQ15" s="41">
        <v>0</v>
      </c>
      <c r="BR15" s="37">
        <f t="shared" si="12"/>
        <v>54.5</v>
      </c>
      <c r="BS15" s="42">
        <v>100</v>
      </c>
      <c r="BT15" s="42">
        <v>100</v>
      </c>
      <c r="BU15" s="42">
        <v>0</v>
      </c>
      <c r="BV15" s="38">
        <v>0</v>
      </c>
      <c r="BW15" s="38">
        <v>0</v>
      </c>
      <c r="BX15" s="38">
        <v>0</v>
      </c>
      <c r="BY15" s="38">
        <v>0</v>
      </c>
      <c r="BZ15" s="38">
        <v>0</v>
      </c>
      <c r="CA15" s="38"/>
      <c r="CB15" s="38"/>
      <c r="CC15" s="37">
        <f t="shared" si="13"/>
        <v>25</v>
      </c>
    </row>
    <row r="16" spans="1:81" ht="15.75" customHeight="1" x14ac:dyDescent="0.2">
      <c r="A16" s="4" t="s">
        <v>9</v>
      </c>
      <c r="B16" s="29" t="s">
        <v>9</v>
      </c>
      <c r="C16" s="30"/>
      <c r="D16" s="43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412</v>
      </c>
      <c r="N16" s="33">
        <f t="shared" si="0"/>
        <v>20</v>
      </c>
      <c r="O16" s="33">
        <f t="shared" si="1"/>
        <v>0</v>
      </c>
      <c r="P16" s="33">
        <f t="shared" si="2"/>
        <v>10</v>
      </c>
      <c r="Q16" s="77">
        <f t="shared" si="3"/>
        <v>87.142857142857139</v>
      </c>
      <c r="R16" s="77">
        <f t="shared" ca="1" si="4"/>
        <v>87.142857142857139</v>
      </c>
      <c r="S16" s="77">
        <f t="shared" si="5"/>
        <v>48.5</v>
      </c>
      <c r="T16" s="77">
        <f t="shared" si="6"/>
        <v>37.5</v>
      </c>
      <c r="U16" s="78">
        <f t="shared" si="7"/>
        <v>0</v>
      </c>
      <c r="V16" s="35">
        <f t="shared" si="8"/>
        <v>10</v>
      </c>
      <c r="W16" s="33">
        <v>12</v>
      </c>
      <c r="X16" s="36">
        <v>8</v>
      </c>
      <c r="Y16" s="36">
        <v>0</v>
      </c>
      <c r="Z16" s="37">
        <f t="shared" si="9"/>
        <v>20</v>
      </c>
      <c r="AA16" s="36"/>
      <c r="AB16" s="36"/>
      <c r="AC16" s="33"/>
      <c r="AD16" s="37">
        <v>0</v>
      </c>
      <c r="AE16" s="36"/>
      <c r="AF16" s="36"/>
      <c r="AG16" s="36"/>
      <c r="AH16" s="37"/>
      <c r="AI16" s="55">
        <v>50</v>
      </c>
      <c r="AJ16" s="79">
        <v>100</v>
      </c>
      <c r="AK16" s="79">
        <v>100</v>
      </c>
      <c r="AL16" s="79">
        <v>100</v>
      </c>
      <c r="AM16" s="79">
        <v>80</v>
      </c>
      <c r="AN16" s="79">
        <v>80</v>
      </c>
      <c r="AO16" s="81"/>
      <c r="AP16" s="79">
        <v>100</v>
      </c>
      <c r="AQ16" s="38"/>
      <c r="AR16" s="38"/>
      <c r="AS16" s="38"/>
      <c r="AT16" s="37">
        <f t="shared" si="10"/>
        <v>87.142857142857139</v>
      </c>
      <c r="AU16" s="38">
        <f ca="1">IFERROR(__xludf.DUMMYFUNCTION("""COMPUTED_VALUE"""),50)</f>
        <v>50</v>
      </c>
      <c r="AV16" s="38">
        <f ca="1">IFERROR(__xludf.DUMMYFUNCTION("""COMPUTED_VALUE"""),100)</f>
        <v>100</v>
      </c>
      <c r="AW16" s="38">
        <f ca="1">IFERROR(__xludf.DUMMYFUNCTION("""COMPUTED_VALUE"""),100)</f>
        <v>100</v>
      </c>
      <c r="AX16" s="38">
        <f ca="1">IFERROR(__xludf.DUMMYFUNCTION("""COMPUTED_VALUE"""),100)</f>
        <v>100</v>
      </c>
      <c r="AY16" s="38">
        <f ca="1">IFERROR(__xludf.DUMMYFUNCTION("""COMPUTED_VALUE"""),80)</f>
        <v>80</v>
      </c>
      <c r="AZ16" s="38">
        <f ca="1">IFERROR(__xludf.DUMMYFUNCTION("""COMPUTED_VALUE"""),80)</f>
        <v>80</v>
      </c>
      <c r="BA16" s="38"/>
      <c r="BB16" s="38">
        <f ca="1">IFERROR(__xludf.DUMMYFUNCTION("""COMPUTED_VALUE"""),100)</f>
        <v>100</v>
      </c>
      <c r="BC16" s="38"/>
      <c r="BD16" s="38"/>
      <c r="BE16" s="38"/>
      <c r="BF16" s="38"/>
      <c r="BG16" s="37">
        <f t="shared" ca="1" si="11"/>
        <v>87.142857142857139</v>
      </c>
      <c r="BH16" s="41">
        <v>100</v>
      </c>
      <c r="BI16" s="41">
        <v>100</v>
      </c>
      <c r="BJ16" s="41">
        <v>90</v>
      </c>
      <c r="BK16" s="41">
        <v>0</v>
      </c>
      <c r="BL16" s="41">
        <v>95</v>
      </c>
      <c r="BM16" s="41">
        <v>100</v>
      </c>
      <c r="BN16" s="56">
        <v>0</v>
      </c>
      <c r="BO16" s="41">
        <v>0</v>
      </c>
      <c r="BP16" s="41">
        <v>0</v>
      </c>
      <c r="BQ16" s="41">
        <v>0</v>
      </c>
      <c r="BR16" s="37">
        <f t="shared" si="12"/>
        <v>48.5</v>
      </c>
      <c r="BS16" s="42">
        <v>100</v>
      </c>
      <c r="BT16" s="42">
        <v>100</v>
      </c>
      <c r="BU16" s="42">
        <v>100</v>
      </c>
      <c r="BV16" s="38">
        <v>0</v>
      </c>
      <c r="BW16" s="38">
        <v>0</v>
      </c>
      <c r="BX16" s="38">
        <v>0</v>
      </c>
      <c r="BY16" s="38">
        <v>0</v>
      </c>
      <c r="BZ16" s="38">
        <v>0</v>
      </c>
      <c r="CA16" s="38"/>
      <c r="CB16" s="38"/>
      <c r="CC16" s="37">
        <f t="shared" si="13"/>
        <v>37.5</v>
      </c>
    </row>
    <row r="17" spans="1:81" ht="15.75" customHeight="1" x14ac:dyDescent="0.2">
      <c r="A17" s="4" t="s">
        <v>9</v>
      </c>
      <c r="B17" s="29" t="s">
        <v>9</v>
      </c>
      <c r="C17" s="30"/>
      <c r="D17" s="43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1</v>
      </c>
      <c r="L17" s="44" t="s">
        <v>9</v>
      </c>
      <c r="M17" s="44">
        <v>383</v>
      </c>
      <c r="N17" s="33">
        <f t="shared" si="0"/>
        <v>72</v>
      </c>
      <c r="O17" s="33">
        <f t="shared" si="1"/>
        <v>70</v>
      </c>
      <c r="P17" s="33">
        <f t="shared" si="2"/>
        <v>71</v>
      </c>
      <c r="Q17" s="77">
        <f t="shared" si="3"/>
        <v>95</v>
      </c>
      <c r="R17" s="77">
        <f t="shared" ca="1" si="4"/>
        <v>84.444444444444443</v>
      </c>
      <c r="S17" s="77">
        <f t="shared" si="5"/>
        <v>89.5</v>
      </c>
      <c r="T17" s="77">
        <f t="shared" si="6"/>
        <v>87.5</v>
      </c>
      <c r="U17" s="78">
        <f t="shared" si="7"/>
        <v>0</v>
      </c>
      <c r="V17" s="35">
        <f t="shared" ca="1" si="8"/>
        <v>80.99722222222222</v>
      </c>
      <c r="W17" s="33">
        <v>18</v>
      </c>
      <c r="X17" s="36">
        <v>20</v>
      </c>
      <c r="Y17" s="36">
        <v>34</v>
      </c>
      <c r="Z17" s="37">
        <f t="shared" si="9"/>
        <v>72</v>
      </c>
      <c r="AA17" s="36"/>
      <c r="AB17" s="36"/>
      <c r="AC17" s="33"/>
      <c r="AD17" s="37">
        <v>70</v>
      </c>
      <c r="AE17" s="36"/>
      <c r="AF17" s="36"/>
      <c r="AG17" s="36"/>
      <c r="AH17" s="37"/>
      <c r="AI17" s="55">
        <v>100</v>
      </c>
      <c r="AJ17" s="79">
        <v>100</v>
      </c>
      <c r="AK17" s="79">
        <v>100</v>
      </c>
      <c r="AL17" s="79">
        <v>100</v>
      </c>
      <c r="AM17" s="79">
        <v>80</v>
      </c>
      <c r="AN17" s="79">
        <v>80</v>
      </c>
      <c r="AO17" s="79">
        <v>100</v>
      </c>
      <c r="AP17" s="79">
        <v>100</v>
      </c>
      <c r="AQ17" s="38"/>
      <c r="AR17" s="38"/>
      <c r="AS17" s="38"/>
      <c r="AT17" s="37">
        <f t="shared" si="10"/>
        <v>95</v>
      </c>
      <c r="AU17" s="38">
        <f ca="1">IFERROR(__xludf.DUMMYFUNCTION("""COMPUTED_VALUE"""),100)</f>
        <v>100</v>
      </c>
      <c r="AV17" s="38">
        <f ca="1">IFERROR(__xludf.DUMMYFUNCTION("""COMPUTED_VALUE"""),100)</f>
        <v>100</v>
      </c>
      <c r="AW17" s="38">
        <f ca="1">IFERROR(__xludf.DUMMYFUNCTION("""COMPUTED_VALUE"""),100)</f>
        <v>100</v>
      </c>
      <c r="AX17" s="38">
        <f ca="1">IFERROR(__xludf.DUMMYFUNCTION("""COMPUTED_VALUE"""),100)</f>
        <v>100</v>
      </c>
      <c r="AY17" s="38">
        <f ca="1">IFERROR(__xludf.DUMMYFUNCTION("""COMPUTED_VALUE"""),80)</f>
        <v>80</v>
      </c>
      <c r="AZ17" s="38">
        <f ca="1">IFERROR(__xludf.DUMMYFUNCTION("""COMPUTED_VALUE"""),80)</f>
        <v>80</v>
      </c>
      <c r="BA17" s="38">
        <f ca="1">IFERROR(__xludf.DUMMYFUNCTION("""COMPUTED_VALUE"""),100)</f>
        <v>100</v>
      </c>
      <c r="BB17" s="38">
        <f ca="1">IFERROR(__xludf.DUMMYFUNCTION("""COMPUTED_VALUE"""),100)</f>
        <v>100</v>
      </c>
      <c r="BC17" s="38">
        <f ca="1">IFERROR(__xludf.DUMMYFUNCTION("""COMPUTED_VALUE"""),0)</f>
        <v>0</v>
      </c>
      <c r="BD17" s="38"/>
      <c r="BE17" s="38"/>
      <c r="BF17" s="38"/>
      <c r="BG17" s="37">
        <f t="shared" ca="1" si="11"/>
        <v>84.444444444444443</v>
      </c>
      <c r="BH17" s="41">
        <v>100</v>
      </c>
      <c r="BI17" s="41">
        <v>100</v>
      </c>
      <c r="BJ17" s="41">
        <v>100</v>
      </c>
      <c r="BK17" s="41">
        <v>100</v>
      </c>
      <c r="BL17" s="41">
        <v>80</v>
      </c>
      <c r="BM17" s="41">
        <v>70</v>
      </c>
      <c r="BN17" s="41">
        <v>95</v>
      </c>
      <c r="BO17" s="41">
        <v>100</v>
      </c>
      <c r="BP17" s="41">
        <v>70</v>
      </c>
      <c r="BQ17" s="41">
        <v>80</v>
      </c>
      <c r="BR17" s="37">
        <f t="shared" si="12"/>
        <v>89.5</v>
      </c>
      <c r="BS17" s="42">
        <v>100</v>
      </c>
      <c r="BT17" s="42">
        <v>100</v>
      </c>
      <c r="BU17" s="42">
        <v>100</v>
      </c>
      <c r="BV17" s="38">
        <v>100</v>
      </c>
      <c r="BW17" s="38">
        <v>0</v>
      </c>
      <c r="BX17" s="38">
        <v>100</v>
      </c>
      <c r="BY17" s="38">
        <v>100</v>
      </c>
      <c r="BZ17" s="38">
        <v>100</v>
      </c>
      <c r="CA17" s="38"/>
      <c r="CB17" s="38"/>
      <c r="CC17" s="37">
        <f t="shared" si="13"/>
        <v>87.5</v>
      </c>
    </row>
    <row r="18" spans="1:81" ht="15.75" customHeight="1" x14ac:dyDescent="0.2">
      <c r="A18" s="4" t="s">
        <v>9</v>
      </c>
      <c r="B18" s="29" t="s">
        <v>9</v>
      </c>
      <c r="C18" s="30"/>
      <c r="D18" s="43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1</v>
      </c>
      <c r="L18" s="44" t="s">
        <v>9</v>
      </c>
      <c r="M18" s="44">
        <v>448</v>
      </c>
      <c r="N18" s="33">
        <f t="shared" si="0"/>
        <v>0</v>
      </c>
      <c r="O18" s="33">
        <f t="shared" si="1"/>
        <v>0</v>
      </c>
      <c r="P18" s="33">
        <f t="shared" si="2"/>
        <v>0</v>
      </c>
      <c r="Q18" s="77">
        <f t="shared" si="3"/>
        <v>100</v>
      </c>
      <c r="R18" s="77">
        <f t="shared" ca="1" si="4"/>
        <v>100</v>
      </c>
      <c r="S18" s="77">
        <f t="shared" si="5"/>
        <v>30</v>
      </c>
      <c r="T18" s="77">
        <f t="shared" si="6"/>
        <v>0</v>
      </c>
      <c r="U18" s="78">
        <f t="shared" si="7"/>
        <v>0</v>
      </c>
      <c r="V18" s="35">
        <f t="shared" si="8"/>
        <v>0</v>
      </c>
      <c r="W18" s="33"/>
      <c r="X18" s="36"/>
      <c r="Y18" s="36"/>
      <c r="Z18" s="37">
        <f t="shared" si="9"/>
        <v>0</v>
      </c>
      <c r="AA18" s="36"/>
      <c r="AB18" s="36"/>
      <c r="AC18" s="33"/>
      <c r="AD18" s="37">
        <v>0</v>
      </c>
      <c r="AE18" s="36"/>
      <c r="AF18" s="36"/>
      <c r="AG18" s="36"/>
      <c r="AH18" s="37"/>
      <c r="AI18" s="55">
        <v>100</v>
      </c>
      <c r="AJ18" s="81"/>
      <c r="AK18" s="79">
        <v>100</v>
      </c>
      <c r="AL18" s="81"/>
      <c r="AM18" s="81"/>
      <c r="AN18" s="81"/>
      <c r="AO18" s="81"/>
      <c r="AP18" s="81"/>
      <c r="AQ18" s="38"/>
      <c r="AR18" s="38"/>
      <c r="AS18" s="38"/>
      <c r="AT18" s="37">
        <f t="shared" si="10"/>
        <v>100</v>
      </c>
      <c r="AU18" s="38">
        <f ca="1">IFERROR(__xludf.DUMMYFUNCTION("""COMPUTED_VALUE"""),100)</f>
        <v>100</v>
      </c>
      <c r="AV18" s="38"/>
      <c r="AW18" s="38">
        <f ca="1">IFERROR(__xludf.DUMMYFUNCTION("""COMPUTED_VALUE"""),100)</f>
        <v>100</v>
      </c>
      <c r="AX18" s="38"/>
      <c r="AY18" s="38"/>
      <c r="AZ18" s="38"/>
      <c r="BA18" s="38"/>
      <c r="BB18" s="38"/>
      <c r="BC18" s="38"/>
      <c r="BD18" s="38"/>
      <c r="BE18" s="38"/>
      <c r="BF18" s="38"/>
      <c r="BG18" s="37">
        <f t="shared" ca="1" si="11"/>
        <v>100</v>
      </c>
      <c r="BH18" s="41">
        <v>100</v>
      </c>
      <c r="BI18" s="41">
        <v>100</v>
      </c>
      <c r="BJ18" s="56">
        <v>0</v>
      </c>
      <c r="BK18" s="41">
        <v>100</v>
      </c>
      <c r="BL18" s="41">
        <v>0</v>
      </c>
      <c r="BM18" s="56">
        <v>0</v>
      </c>
      <c r="BN18" s="56">
        <v>0</v>
      </c>
      <c r="BO18" s="41">
        <v>0</v>
      </c>
      <c r="BP18" s="41">
        <v>0</v>
      </c>
      <c r="BQ18" s="41">
        <v>0</v>
      </c>
      <c r="BR18" s="37">
        <f t="shared" si="12"/>
        <v>30</v>
      </c>
      <c r="BS18" s="42">
        <v>0</v>
      </c>
      <c r="BT18" s="42">
        <v>0</v>
      </c>
      <c r="BU18" s="42">
        <v>0</v>
      </c>
      <c r="BV18" s="38">
        <v>0</v>
      </c>
      <c r="BW18" s="38">
        <v>0</v>
      </c>
      <c r="BX18" s="38">
        <v>0</v>
      </c>
      <c r="BY18" s="38">
        <v>0</v>
      </c>
      <c r="BZ18" s="38">
        <v>0</v>
      </c>
      <c r="CA18" s="38"/>
      <c r="CB18" s="38"/>
      <c r="CC18" s="37">
        <f t="shared" si="13"/>
        <v>0</v>
      </c>
    </row>
    <row r="19" spans="1:81" ht="15.75" customHeight="1" x14ac:dyDescent="0.2">
      <c r="A19" s="4" t="s">
        <v>9</v>
      </c>
      <c r="B19" s="29" t="s">
        <v>9</v>
      </c>
      <c r="C19" s="30"/>
      <c r="D19" s="43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1</v>
      </c>
      <c r="L19" s="44" t="s">
        <v>9</v>
      </c>
      <c r="M19" s="44">
        <v>280</v>
      </c>
      <c r="N19" s="33">
        <f t="shared" si="0"/>
        <v>100</v>
      </c>
      <c r="O19" s="33">
        <f t="shared" si="1"/>
        <v>100</v>
      </c>
      <c r="P19" s="33">
        <f t="shared" si="2"/>
        <v>100</v>
      </c>
      <c r="Q19" s="77">
        <f t="shared" si="3"/>
        <v>100</v>
      </c>
      <c r="R19" s="77">
        <f t="shared" ca="1" si="4"/>
        <v>100</v>
      </c>
      <c r="S19" s="77">
        <f t="shared" si="5"/>
        <v>97</v>
      </c>
      <c r="T19" s="77">
        <f t="shared" si="6"/>
        <v>54.125</v>
      </c>
      <c r="U19" s="78">
        <f t="shared" si="7"/>
        <v>0</v>
      </c>
      <c r="V19" s="35">
        <f t="shared" ca="1" si="8"/>
        <v>97.106250000000003</v>
      </c>
      <c r="W19" s="33">
        <v>20</v>
      </c>
      <c r="X19" s="36">
        <v>20</v>
      </c>
      <c r="Y19" s="36">
        <v>60</v>
      </c>
      <c r="Z19" s="37">
        <f t="shared" si="9"/>
        <v>100</v>
      </c>
      <c r="AA19" s="36"/>
      <c r="AB19" s="36"/>
      <c r="AC19" s="33"/>
      <c r="AD19" s="37">
        <v>100</v>
      </c>
      <c r="AE19" s="36"/>
      <c r="AF19" s="36"/>
      <c r="AG19" s="36"/>
      <c r="AH19" s="37"/>
      <c r="AI19" s="55">
        <v>100</v>
      </c>
      <c r="AJ19" s="79">
        <v>100</v>
      </c>
      <c r="AK19" s="79">
        <v>100</v>
      </c>
      <c r="AL19" s="79">
        <v>100</v>
      </c>
      <c r="AM19" s="79">
        <v>100</v>
      </c>
      <c r="AN19" s="79">
        <v>100</v>
      </c>
      <c r="AO19" s="79">
        <v>100</v>
      </c>
      <c r="AP19" s="79">
        <v>100</v>
      </c>
      <c r="AQ19" s="38"/>
      <c r="AR19" s="38"/>
      <c r="AS19" s="38"/>
      <c r="AT19" s="37">
        <f t="shared" si="10"/>
        <v>100</v>
      </c>
      <c r="AU19" s="38">
        <f ca="1">IFERROR(__xludf.DUMMYFUNCTION("""COMPUTED_VALUE"""),100)</f>
        <v>100</v>
      </c>
      <c r="AV19" s="38">
        <f ca="1">IFERROR(__xludf.DUMMYFUNCTION("""COMPUTED_VALUE"""),100)</f>
        <v>100</v>
      </c>
      <c r="AW19" s="38">
        <f ca="1">IFERROR(__xludf.DUMMYFUNCTION("""COMPUTED_VALUE"""),100)</f>
        <v>100</v>
      </c>
      <c r="AX19" s="38">
        <f ca="1">IFERROR(__xludf.DUMMYFUNCTION("""COMPUTED_VALUE"""),100)</f>
        <v>100</v>
      </c>
      <c r="AY19" s="38">
        <f ca="1">IFERROR(__xludf.DUMMYFUNCTION("""COMPUTED_VALUE"""),100)</f>
        <v>100</v>
      </c>
      <c r="AZ19" s="38">
        <f ca="1">IFERROR(__xludf.DUMMYFUNCTION("""COMPUTED_VALUE"""),100)</f>
        <v>100</v>
      </c>
      <c r="BA19" s="38">
        <f ca="1">IFERROR(__xludf.DUMMYFUNCTION("""COMPUTED_VALUE"""),100)</f>
        <v>100</v>
      </c>
      <c r="BB19" s="38">
        <f ca="1">IFERROR(__xludf.DUMMYFUNCTION("""COMPUTED_VALUE"""),100)</f>
        <v>100</v>
      </c>
      <c r="BC19" s="38">
        <f ca="1">IFERROR(__xludf.DUMMYFUNCTION("""COMPUTED_VALUE"""),100)</f>
        <v>100</v>
      </c>
      <c r="BD19" s="38"/>
      <c r="BE19" s="38"/>
      <c r="BF19" s="38"/>
      <c r="BG19" s="37">
        <f t="shared" ca="1" si="11"/>
        <v>100</v>
      </c>
      <c r="BH19" s="41">
        <v>100</v>
      </c>
      <c r="BI19" s="41">
        <v>100</v>
      </c>
      <c r="BJ19" s="41">
        <v>100</v>
      </c>
      <c r="BK19" s="41">
        <v>100</v>
      </c>
      <c r="BL19" s="41">
        <v>100</v>
      </c>
      <c r="BM19" s="41">
        <v>90</v>
      </c>
      <c r="BN19" s="41">
        <v>100</v>
      </c>
      <c r="BO19" s="41">
        <v>95</v>
      </c>
      <c r="BP19" s="41">
        <v>85</v>
      </c>
      <c r="BQ19" s="41">
        <v>100</v>
      </c>
      <c r="BR19" s="37">
        <f t="shared" si="12"/>
        <v>97</v>
      </c>
      <c r="BS19" s="42">
        <v>100</v>
      </c>
      <c r="BT19" s="42">
        <v>0</v>
      </c>
      <c r="BU19" s="42">
        <v>33</v>
      </c>
      <c r="BV19" s="38">
        <v>100</v>
      </c>
      <c r="BW19" s="38">
        <v>100</v>
      </c>
      <c r="BX19" s="38">
        <v>100</v>
      </c>
      <c r="BY19" s="38">
        <v>0</v>
      </c>
      <c r="BZ19" s="38">
        <v>0</v>
      </c>
      <c r="CA19" s="38"/>
      <c r="CB19" s="38"/>
      <c r="CC19" s="37">
        <f t="shared" si="13"/>
        <v>54.125</v>
      </c>
    </row>
    <row r="20" spans="1:81" ht="15.75" customHeight="1" x14ac:dyDescent="0.2">
      <c r="A20" s="4" t="s">
        <v>9</v>
      </c>
      <c r="B20" s="29" t="s">
        <v>9</v>
      </c>
      <c r="C20" s="30"/>
      <c r="D20" s="43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/>
      <c r="N20" s="33">
        <f t="shared" si="0"/>
        <v>64</v>
      </c>
      <c r="O20" s="33">
        <f t="shared" si="1"/>
        <v>18</v>
      </c>
      <c r="P20" s="33">
        <f t="shared" si="2"/>
        <v>32</v>
      </c>
      <c r="Q20" s="77">
        <f t="shared" si="3"/>
        <v>42</v>
      </c>
      <c r="R20" s="77">
        <f t="shared" ca="1" si="4"/>
        <v>51.666666666666664</v>
      </c>
      <c r="S20" s="77">
        <f t="shared" si="5"/>
        <v>52.5</v>
      </c>
      <c r="T20" s="77">
        <f t="shared" si="6"/>
        <v>12.5</v>
      </c>
      <c r="U20" s="78">
        <f t="shared" si="7"/>
        <v>0</v>
      </c>
      <c r="V20" s="35">
        <f t="shared" si="8"/>
        <v>32</v>
      </c>
      <c r="W20" s="33">
        <v>20</v>
      </c>
      <c r="X20" s="36">
        <v>20</v>
      </c>
      <c r="Y20" s="36">
        <v>24</v>
      </c>
      <c r="Z20" s="37">
        <f t="shared" si="9"/>
        <v>64</v>
      </c>
      <c r="AA20" s="36"/>
      <c r="AB20" s="36"/>
      <c r="AC20" s="33"/>
      <c r="AD20" s="37">
        <v>18</v>
      </c>
      <c r="AE20" s="36"/>
      <c r="AF20" s="36"/>
      <c r="AG20" s="36"/>
      <c r="AH20" s="37">
        <v>0</v>
      </c>
      <c r="AI20" s="56"/>
      <c r="AJ20" s="79">
        <v>0</v>
      </c>
      <c r="AK20" s="79">
        <v>100</v>
      </c>
      <c r="AL20" s="81"/>
      <c r="AM20" s="79">
        <v>70</v>
      </c>
      <c r="AN20" s="79">
        <v>40</v>
      </c>
      <c r="AO20" s="81"/>
      <c r="AP20" s="79">
        <v>0</v>
      </c>
      <c r="AQ20" s="38"/>
      <c r="AR20" s="38"/>
      <c r="AS20" s="38"/>
      <c r="AT20" s="37">
        <f t="shared" si="10"/>
        <v>42</v>
      </c>
      <c r="AU20" s="38"/>
      <c r="AV20" s="38">
        <f ca="1">IFERROR(__xludf.DUMMYFUNCTION("""COMPUTED_VALUE"""),0)</f>
        <v>0</v>
      </c>
      <c r="AW20" s="38">
        <f ca="1">IFERROR(__xludf.DUMMYFUNCTION("""COMPUTED_VALUE"""),100)</f>
        <v>100</v>
      </c>
      <c r="AX20" s="38"/>
      <c r="AY20" s="38">
        <f ca="1">IFERROR(__xludf.DUMMYFUNCTION("""COMPUTED_VALUE"""),70)</f>
        <v>70</v>
      </c>
      <c r="AZ20" s="38">
        <f ca="1">IFERROR(__xludf.DUMMYFUNCTION("""COMPUTED_VALUE"""),40)</f>
        <v>40</v>
      </c>
      <c r="BA20" s="38"/>
      <c r="BB20" s="38">
        <f ca="1">IFERROR(__xludf.DUMMYFUNCTION("""COMPUTED_VALUE"""),0)</f>
        <v>0</v>
      </c>
      <c r="BC20" s="38">
        <f ca="1">IFERROR(__xludf.DUMMYFUNCTION("""COMPUTED_VALUE"""),100)</f>
        <v>100</v>
      </c>
      <c r="BD20" s="38"/>
      <c r="BE20" s="38"/>
      <c r="BF20" s="38"/>
      <c r="BG20" s="37">
        <f t="shared" ca="1" si="11"/>
        <v>51.666666666666664</v>
      </c>
      <c r="BH20" s="41">
        <v>100</v>
      </c>
      <c r="BI20" s="56">
        <v>0</v>
      </c>
      <c r="BJ20" s="41">
        <v>90</v>
      </c>
      <c r="BK20" s="41">
        <v>0</v>
      </c>
      <c r="BL20" s="41">
        <v>100</v>
      </c>
      <c r="BM20" s="41">
        <v>90</v>
      </c>
      <c r="BN20" s="56">
        <v>0</v>
      </c>
      <c r="BO20" s="41">
        <v>0</v>
      </c>
      <c r="BP20" s="41">
        <v>55</v>
      </c>
      <c r="BQ20" s="41">
        <v>90</v>
      </c>
      <c r="BR20" s="37">
        <f t="shared" si="12"/>
        <v>52.5</v>
      </c>
      <c r="BS20" s="42">
        <v>100</v>
      </c>
      <c r="BT20" s="42">
        <v>0</v>
      </c>
      <c r="BU20" s="42">
        <v>0</v>
      </c>
      <c r="BV20" s="38">
        <v>0</v>
      </c>
      <c r="BW20" s="38">
        <v>0</v>
      </c>
      <c r="BX20" s="38">
        <v>0</v>
      </c>
      <c r="BY20" s="38">
        <v>0</v>
      </c>
      <c r="BZ20" s="38">
        <v>0</v>
      </c>
      <c r="CA20" s="38"/>
      <c r="CB20" s="38"/>
      <c r="CC20" s="37">
        <f t="shared" si="13"/>
        <v>12.5</v>
      </c>
    </row>
    <row r="21" spans="1:81" ht="15.75" customHeight="1" x14ac:dyDescent="0.2">
      <c r="A21" s="4" t="s">
        <v>9</v>
      </c>
      <c r="B21" s="29" t="s">
        <v>9</v>
      </c>
      <c r="C21" s="30"/>
      <c r="D21" s="43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1</v>
      </c>
      <c r="L21" s="44" t="s">
        <v>9</v>
      </c>
      <c r="M21" s="44">
        <v>8</v>
      </c>
      <c r="N21" s="33">
        <f t="shared" si="0"/>
        <v>58</v>
      </c>
      <c r="O21" s="33">
        <f t="shared" si="1"/>
        <v>30</v>
      </c>
      <c r="P21" s="33">
        <f t="shared" si="2"/>
        <v>29</v>
      </c>
      <c r="Q21" s="77">
        <f t="shared" si="3"/>
        <v>68.75</v>
      </c>
      <c r="R21" s="77">
        <f t="shared" ca="1" si="4"/>
        <v>61.111111111111114</v>
      </c>
      <c r="S21" s="77">
        <f t="shared" si="5"/>
        <v>95.5</v>
      </c>
      <c r="T21" s="77">
        <f t="shared" si="6"/>
        <v>100</v>
      </c>
      <c r="U21" s="78">
        <f t="shared" si="7"/>
        <v>0</v>
      </c>
      <c r="V21" s="35">
        <f t="shared" si="8"/>
        <v>29</v>
      </c>
      <c r="W21" s="33">
        <v>14</v>
      </c>
      <c r="X21" s="36">
        <v>20</v>
      </c>
      <c r="Y21" s="36">
        <v>24</v>
      </c>
      <c r="Z21" s="37">
        <f t="shared" si="9"/>
        <v>58</v>
      </c>
      <c r="AA21" s="36"/>
      <c r="AB21" s="36"/>
      <c r="AC21" s="33"/>
      <c r="AD21" s="37">
        <v>30</v>
      </c>
      <c r="AE21" s="36"/>
      <c r="AF21" s="36"/>
      <c r="AG21" s="36"/>
      <c r="AH21" s="37">
        <v>0</v>
      </c>
      <c r="AI21" s="55">
        <v>50</v>
      </c>
      <c r="AJ21" s="79">
        <v>40</v>
      </c>
      <c r="AK21" s="79">
        <v>100</v>
      </c>
      <c r="AL21" s="79">
        <v>100</v>
      </c>
      <c r="AM21" s="79">
        <v>60</v>
      </c>
      <c r="AN21" s="79">
        <v>100</v>
      </c>
      <c r="AO21" s="79">
        <v>0</v>
      </c>
      <c r="AP21" s="79">
        <v>100</v>
      </c>
      <c r="AQ21" s="38"/>
      <c r="AR21" s="38"/>
      <c r="AS21" s="38"/>
      <c r="AT21" s="37">
        <f t="shared" si="10"/>
        <v>68.75</v>
      </c>
      <c r="AU21" s="38">
        <f ca="1">IFERROR(__xludf.DUMMYFUNCTION("""COMPUTED_VALUE"""),50)</f>
        <v>50</v>
      </c>
      <c r="AV21" s="38">
        <f ca="1">IFERROR(__xludf.DUMMYFUNCTION("""COMPUTED_VALUE"""),40)</f>
        <v>40</v>
      </c>
      <c r="AW21" s="38">
        <f ca="1">IFERROR(__xludf.DUMMYFUNCTION("""COMPUTED_VALUE"""),100)</f>
        <v>100</v>
      </c>
      <c r="AX21" s="38">
        <f ca="1">IFERROR(__xludf.DUMMYFUNCTION("""COMPUTED_VALUE"""),100)</f>
        <v>100</v>
      </c>
      <c r="AY21" s="38">
        <f ca="1">IFERROR(__xludf.DUMMYFUNCTION("""COMPUTED_VALUE"""),60)</f>
        <v>60</v>
      </c>
      <c r="AZ21" s="38">
        <f ca="1">IFERROR(__xludf.DUMMYFUNCTION("""COMPUTED_VALUE"""),100)</f>
        <v>100</v>
      </c>
      <c r="BA21" s="38">
        <f ca="1">IFERROR(__xludf.DUMMYFUNCTION("""COMPUTED_VALUE"""),0)</f>
        <v>0</v>
      </c>
      <c r="BB21" s="38">
        <f ca="1">IFERROR(__xludf.DUMMYFUNCTION("""COMPUTED_VALUE"""),100)</f>
        <v>100</v>
      </c>
      <c r="BC21" s="38">
        <f ca="1">IFERROR(__xludf.DUMMYFUNCTION("""COMPUTED_VALUE"""),0)</f>
        <v>0</v>
      </c>
      <c r="BD21" s="38"/>
      <c r="BE21" s="38"/>
      <c r="BF21" s="38"/>
      <c r="BG21" s="37">
        <f t="shared" ca="1" si="11"/>
        <v>61.111111111111114</v>
      </c>
      <c r="BH21" s="41">
        <v>100</v>
      </c>
      <c r="BI21" s="41">
        <v>100</v>
      </c>
      <c r="BJ21" s="41">
        <v>70</v>
      </c>
      <c r="BK21" s="41">
        <v>100</v>
      </c>
      <c r="BL21" s="41">
        <v>95</v>
      </c>
      <c r="BM21" s="41">
        <v>90</v>
      </c>
      <c r="BN21" s="41">
        <v>100</v>
      </c>
      <c r="BO21" s="41">
        <v>100</v>
      </c>
      <c r="BP21" s="41">
        <v>100</v>
      </c>
      <c r="BQ21" s="41">
        <v>100</v>
      </c>
      <c r="BR21" s="37">
        <f t="shared" si="12"/>
        <v>95.5</v>
      </c>
      <c r="BS21" s="42">
        <v>100</v>
      </c>
      <c r="BT21" s="42">
        <v>100</v>
      </c>
      <c r="BU21" s="42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3"/>
        <v>100</v>
      </c>
    </row>
    <row r="22" spans="1:81" ht="15.75" customHeight="1" x14ac:dyDescent="0.2">
      <c r="A22" s="4" t="s">
        <v>9</v>
      </c>
      <c r="B22" s="29" t="s">
        <v>9</v>
      </c>
      <c r="C22" s="30"/>
      <c r="D22" s="43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1</v>
      </c>
      <c r="L22" s="44" t="s">
        <v>9</v>
      </c>
      <c r="M22" s="44">
        <v>75</v>
      </c>
      <c r="N22" s="33">
        <f t="shared" si="0"/>
        <v>82</v>
      </c>
      <c r="O22" s="33">
        <f t="shared" si="1"/>
        <v>60</v>
      </c>
      <c r="P22" s="33">
        <f t="shared" si="2"/>
        <v>71</v>
      </c>
      <c r="Q22" s="77">
        <f t="shared" si="3"/>
        <v>73.75</v>
      </c>
      <c r="R22" s="77">
        <f t="shared" ca="1" si="4"/>
        <v>76.666666666666671</v>
      </c>
      <c r="S22" s="77">
        <f t="shared" si="5"/>
        <v>94.5</v>
      </c>
      <c r="T22" s="77">
        <f t="shared" si="6"/>
        <v>95.875</v>
      </c>
      <c r="U22" s="78">
        <f t="shared" si="7"/>
        <v>0</v>
      </c>
      <c r="V22" s="35">
        <f t="shared" ca="1" si="8"/>
        <v>77.777083333333337</v>
      </c>
      <c r="W22" s="33">
        <v>20</v>
      </c>
      <c r="X22" s="36">
        <v>20</v>
      </c>
      <c r="Y22" s="36">
        <v>42</v>
      </c>
      <c r="Z22" s="37">
        <f t="shared" si="9"/>
        <v>82</v>
      </c>
      <c r="AA22" s="36"/>
      <c r="AB22" s="36"/>
      <c r="AC22" s="33"/>
      <c r="AD22" s="37">
        <v>60</v>
      </c>
      <c r="AE22" s="36"/>
      <c r="AF22" s="36"/>
      <c r="AG22" s="36"/>
      <c r="AH22" s="37"/>
      <c r="AI22" s="55">
        <v>0</v>
      </c>
      <c r="AJ22" s="79">
        <v>100</v>
      </c>
      <c r="AK22" s="79">
        <v>100</v>
      </c>
      <c r="AL22" s="79">
        <v>100</v>
      </c>
      <c r="AM22" s="79">
        <v>90</v>
      </c>
      <c r="AN22" s="79">
        <v>100</v>
      </c>
      <c r="AO22" s="79">
        <v>0</v>
      </c>
      <c r="AP22" s="79">
        <v>100</v>
      </c>
      <c r="AQ22" s="38"/>
      <c r="AR22" s="38"/>
      <c r="AS22" s="38"/>
      <c r="AT22" s="37">
        <f t="shared" si="10"/>
        <v>73.75</v>
      </c>
      <c r="AU22" s="38">
        <f ca="1">IFERROR(__xludf.DUMMYFUNCTION("""COMPUTED_VALUE"""),0)</f>
        <v>0</v>
      </c>
      <c r="AV22" s="38">
        <f ca="1">IFERROR(__xludf.DUMMYFUNCTION("""COMPUTED_VALUE"""),100)</f>
        <v>100</v>
      </c>
      <c r="AW22" s="38">
        <f ca="1">IFERROR(__xludf.DUMMYFUNCTION("""COMPUTED_VALUE"""),100)</f>
        <v>100</v>
      </c>
      <c r="AX22" s="38">
        <f ca="1">IFERROR(__xludf.DUMMYFUNCTION("""COMPUTED_VALUE"""),100)</f>
        <v>100</v>
      </c>
      <c r="AY22" s="38">
        <f ca="1">IFERROR(__xludf.DUMMYFUNCTION("""COMPUTED_VALUE"""),90)</f>
        <v>90</v>
      </c>
      <c r="AZ22" s="38">
        <f ca="1">IFERROR(__xludf.DUMMYFUNCTION("""COMPUTED_VALUE"""),100)</f>
        <v>100</v>
      </c>
      <c r="BA22" s="38">
        <f ca="1">IFERROR(__xludf.DUMMYFUNCTION("""COMPUTED_VALUE"""),0)</f>
        <v>0</v>
      </c>
      <c r="BB22" s="38">
        <f ca="1">IFERROR(__xludf.DUMMYFUNCTION("""COMPUTED_VALUE"""),100)</f>
        <v>100</v>
      </c>
      <c r="BC22" s="38">
        <f ca="1">IFERROR(__xludf.DUMMYFUNCTION("""COMPUTED_VALUE"""),100)</f>
        <v>100</v>
      </c>
      <c r="BD22" s="38"/>
      <c r="BE22" s="38"/>
      <c r="BF22" s="38"/>
      <c r="BG22" s="37">
        <f t="shared" ca="1" si="11"/>
        <v>76.666666666666671</v>
      </c>
      <c r="BH22" s="41">
        <v>100</v>
      </c>
      <c r="BI22" s="41">
        <v>100</v>
      </c>
      <c r="BJ22" s="41">
        <v>100</v>
      </c>
      <c r="BK22" s="41">
        <v>100</v>
      </c>
      <c r="BL22" s="41">
        <v>80</v>
      </c>
      <c r="BM22" s="41">
        <v>100</v>
      </c>
      <c r="BN22" s="41">
        <v>100</v>
      </c>
      <c r="BO22" s="41">
        <v>95</v>
      </c>
      <c r="BP22" s="41">
        <v>75</v>
      </c>
      <c r="BQ22" s="41">
        <v>95</v>
      </c>
      <c r="BR22" s="37">
        <f t="shared" si="12"/>
        <v>94.5</v>
      </c>
      <c r="BS22" s="42">
        <v>100</v>
      </c>
      <c r="BT22" s="42">
        <v>100</v>
      </c>
      <c r="BU22" s="42">
        <v>100</v>
      </c>
      <c r="BV22" s="38">
        <v>67</v>
      </c>
      <c r="BW22" s="38">
        <v>100</v>
      </c>
      <c r="BX22" s="38">
        <v>100</v>
      </c>
      <c r="BY22" s="38">
        <v>100</v>
      </c>
      <c r="BZ22" s="38">
        <v>100</v>
      </c>
      <c r="CA22" s="38"/>
      <c r="CB22" s="38"/>
      <c r="CC22" s="37">
        <f t="shared" si="13"/>
        <v>95.875</v>
      </c>
    </row>
    <row r="23" spans="1:81" ht="15.75" customHeight="1" x14ac:dyDescent="0.2">
      <c r="A23" s="4" t="s">
        <v>9</v>
      </c>
      <c r="B23" s="29" t="s">
        <v>9</v>
      </c>
      <c r="C23" s="30"/>
      <c r="D23" s="43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1</v>
      </c>
      <c r="L23" s="44" t="s">
        <v>9</v>
      </c>
      <c r="M23" s="44">
        <v>102</v>
      </c>
      <c r="N23" s="33">
        <f t="shared" si="0"/>
        <v>26</v>
      </c>
      <c r="O23" s="33">
        <f t="shared" si="1"/>
        <v>0</v>
      </c>
      <c r="P23" s="33">
        <f t="shared" si="2"/>
        <v>13</v>
      </c>
      <c r="Q23" s="77">
        <f t="shared" si="3"/>
        <v>73.857142857142861</v>
      </c>
      <c r="R23" s="77">
        <f t="shared" ca="1" si="4"/>
        <v>64.625</v>
      </c>
      <c r="S23" s="77">
        <f t="shared" si="5"/>
        <v>71</v>
      </c>
      <c r="T23" s="77">
        <f t="shared" si="6"/>
        <v>75</v>
      </c>
      <c r="U23" s="78">
        <f t="shared" si="7"/>
        <v>0</v>
      </c>
      <c r="V23" s="35">
        <f t="shared" si="8"/>
        <v>13</v>
      </c>
      <c r="W23" s="33">
        <v>14</v>
      </c>
      <c r="X23" s="36">
        <v>12</v>
      </c>
      <c r="Y23" s="36">
        <v>0</v>
      </c>
      <c r="Z23" s="37">
        <f t="shared" si="9"/>
        <v>26</v>
      </c>
      <c r="AA23" s="36"/>
      <c r="AB23" s="36"/>
      <c r="AC23" s="33"/>
      <c r="AD23" s="37">
        <v>0</v>
      </c>
      <c r="AE23" s="36"/>
      <c r="AF23" s="36"/>
      <c r="AG23" s="36"/>
      <c r="AH23" s="37"/>
      <c r="AI23" s="56"/>
      <c r="AJ23" s="79">
        <v>100</v>
      </c>
      <c r="AK23" s="79">
        <v>100</v>
      </c>
      <c r="AL23" s="79">
        <v>100</v>
      </c>
      <c r="AM23" s="79">
        <v>100</v>
      </c>
      <c r="AN23" s="79">
        <v>67</v>
      </c>
      <c r="AO23" s="79">
        <v>0</v>
      </c>
      <c r="AP23" s="79">
        <v>50</v>
      </c>
      <c r="AQ23" s="38"/>
      <c r="AR23" s="38"/>
      <c r="AS23" s="38"/>
      <c r="AT23" s="37">
        <f t="shared" si="10"/>
        <v>73.857142857142861</v>
      </c>
      <c r="AU23" s="38"/>
      <c r="AV23" s="38">
        <f ca="1">IFERROR(__xludf.DUMMYFUNCTION("""COMPUTED_VALUE"""),100)</f>
        <v>100</v>
      </c>
      <c r="AW23" s="38">
        <f ca="1">IFERROR(__xludf.DUMMYFUNCTION("""COMPUTED_VALUE"""),100)</f>
        <v>100</v>
      </c>
      <c r="AX23" s="38">
        <f ca="1">IFERROR(__xludf.DUMMYFUNCTION("""COMPUTED_VALUE"""),100)</f>
        <v>100</v>
      </c>
      <c r="AY23" s="38">
        <f ca="1">IFERROR(__xludf.DUMMYFUNCTION("""COMPUTED_VALUE"""),100)</f>
        <v>100</v>
      </c>
      <c r="AZ23" s="38">
        <f ca="1">IFERROR(__xludf.DUMMYFUNCTION("""COMPUTED_VALUE"""),67)</f>
        <v>67</v>
      </c>
      <c r="BA23" s="38">
        <f ca="1">IFERROR(__xludf.DUMMYFUNCTION("""COMPUTED_VALUE"""),0)</f>
        <v>0</v>
      </c>
      <c r="BB23" s="38">
        <f ca="1">IFERROR(__xludf.DUMMYFUNCTION("""COMPUTED_VALUE"""),50)</f>
        <v>50</v>
      </c>
      <c r="BC23" s="38">
        <f ca="1">IFERROR(__xludf.DUMMYFUNCTION("""COMPUTED_VALUE"""),0)</f>
        <v>0</v>
      </c>
      <c r="BD23" s="38"/>
      <c r="BE23" s="38"/>
      <c r="BF23" s="38"/>
      <c r="BG23" s="37">
        <f t="shared" ca="1" si="11"/>
        <v>64.625</v>
      </c>
      <c r="BH23" s="41">
        <v>0</v>
      </c>
      <c r="BI23" s="41">
        <v>95</v>
      </c>
      <c r="BJ23" s="41">
        <v>0</v>
      </c>
      <c r="BK23" s="41">
        <v>100</v>
      </c>
      <c r="BL23" s="41">
        <v>90</v>
      </c>
      <c r="BM23" s="41">
        <v>90</v>
      </c>
      <c r="BN23" s="41">
        <v>100</v>
      </c>
      <c r="BO23" s="41">
        <v>75</v>
      </c>
      <c r="BP23" s="41">
        <v>75</v>
      </c>
      <c r="BQ23" s="41">
        <v>85</v>
      </c>
      <c r="BR23" s="37">
        <f t="shared" si="12"/>
        <v>71</v>
      </c>
      <c r="BS23" s="42">
        <v>100</v>
      </c>
      <c r="BT23" s="42">
        <v>100</v>
      </c>
      <c r="BU23" s="42">
        <v>100</v>
      </c>
      <c r="BV23" s="38">
        <v>100</v>
      </c>
      <c r="BW23" s="38">
        <v>100</v>
      </c>
      <c r="BX23" s="38">
        <v>100</v>
      </c>
      <c r="BY23" s="38">
        <v>0</v>
      </c>
      <c r="BZ23" s="38">
        <v>0</v>
      </c>
      <c r="CA23" s="38"/>
      <c r="CB23" s="38"/>
      <c r="CC23" s="37">
        <f t="shared" si="13"/>
        <v>75</v>
      </c>
    </row>
    <row r="24" spans="1:81" ht="15.75" customHeight="1" x14ac:dyDescent="0.2">
      <c r="A24" s="4" t="s">
        <v>9</v>
      </c>
      <c r="B24" s="29" t="s">
        <v>9</v>
      </c>
      <c r="C24" s="30"/>
      <c r="D24" s="43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1</v>
      </c>
      <c r="L24" s="44" t="s">
        <v>9</v>
      </c>
      <c r="M24" s="44"/>
      <c r="N24" s="33">
        <f t="shared" si="0"/>
        <v>54</v>
      </c>
      <c r="O24" s="33">
        <f t="shared" si="1"/>
        <v>0</v>
      </c>
      <c r="P24" s="33">
        <f t="shared" si="2"/>
        <v>55</v>
      </c>
      <c r="Q24" s="77">
        <f t="shared" si="3"/>
        <v>55.714285714285715</v>
      </c>
      <c r="R24" s="77">
        <f t="shared" ca="1" si="4"/>
        <v>48.75</v>
      </c>
      <c r="S24" s="77">
        <f t="shared" si="5"/>
        <v>74.5</v>
      </c>
      <c r="T24" s="77">
        <f t="shared" si="6"/>
        <v>0</v>
      </c>
      <c r="U24" s="78">
        <f t="shared" si="7"/>
        <v>56</v>
      </c>
      <c r="V24" s="35">
        <f t="shared" ca="1" si="8"/>
        <v>55.980357142857144</v>
      </c>
      <c r="W24" s="33">
        <v>12</v>
      </c>
      <c r="X24" s="36">
        <v>12</v>
      </c>
      <c r="Y24" s="36">
        <v>30</v>
      </c>
      <c r="Z24" s="37">
        <f t="shared" si="9"/>
        <v>54</v>
      </c>
      <c r="AA24" s="36"/>
      <c r="AB24" s="36"/>
      <c r="AC24" s="33"/>
      <c r="AD24" s="37">
        <v>0</v>
      </c>
      <c r="AE24" s="36"/>
      <c r="AF24" s="36"/>
      <c r="AG24" s="36"/>
      <c r="AH24" s="37">
        <v>56</v>
      </c>
      <c r="AI24" s="56"/>
      <c r="AJ24" s="79">
        <v>60</v>
      </c>
      <c r="AK24" s="79">
        <v>0</v>
      </c>
      <c r="AL24" s="79">
        <v>0</v>
      </c>
      <c r="AM24" s="79">
        <v>70</v>
      </c>
      <c r="AN24" s="79">
        <v>60</v>
      </c>
      <c r="AO24" s="79">
        <v>100</v>
      </c>
      <c r="AP24" s="79">
        <v>100</v>
      </c>
      <c r="AQ24" s="38"/>
      <c r="AR24" s="38"/>
      <c r="AS24" s="38"/>
      <c r="AT24" s="37">
        <f t="shared" si="10"/>
        <v>55.714285714285715</v>
      </c>
      <c r="AU24" s="38"/>
      <c r="AV24" s="38">
        <f ca="1">IFERROR(__xludf.DUMMYFUNCTION("""COMPUTED_VALUE"""),60)</f>
        <v>60</v>
      </c>
      <c r="AW24" s="38">
        <f ca="1">IFERROR(__xludf.DUMMYFUNCTION("""COMPUTED_VALUE"""),0)</f>
        <v>0</v>
      </c>
      <c r="AX24" s="38">
        <f ca="1">IFERROR(__xludf.DUMMYFUNCTION("""COMPUTED_VALUE"""),0)</f>
        <v>0</v>
      </c>
      <c r="AY24" s="38">
        <f ca="1">IFERROR(__xludf.DUMMYFUNCTION("""COMPUTED_VALUE"""),70)</f>
        <v>70</v>
      </c>
      <c r="AZ24" s="38">
        <f ca="1">IFERROR(__xludf.DUMMYFUNCTION("""COMPUTED_VALUE"""),60)</f>
        <v>60</v>
      </c>
      <c r="BA24" s="38">
        <f ca="1">IFERROR(__xludf.DUMMYFUNCTION("""COMPUTED_VALUE"""),100)</f>
        <v>100</v>
      </c>
      <c r="BB24" s="38">
        <f ca="1">IFERROR(__xludf.DUMMYFUNCTION("""COMPUTED_VALUE"""),100)</f>
        <v>100</v>
      </c>
      <c r="BC24" s="38">
        <f ca="1">IFERROR(__xludf.DUMMYFUNCTION("""COMPUTED_VALUE"""),0)</f>
        <v>0</v>
      </c>
      <c r="BD24" s="38"/>
      <c r="BE24" s="38"/>
      <c r="BF24" s="38"/>
      <c r="BG24" s="37">
        <f t="shared" ca="1" si="11"/>
        <v>48.75</v>
      </c>
      <c r="BH24" s="41">
        <v>100</v>
      </c>
      <c r="BI24" s="41">
        <v>90</v>
      </c>
      <c r="BJ24" s="41">
        <v>100</v>
      </c>
      <c r="BK24" s="41">
        <v>0</v>
      </c>
      <c r="BL24" s="41">
        <v>95</v>
      </c>
      <c r="BM24" s="41">
        <v>80</v>
      </c>
      <c r="BN24" s="41">
        <v>75</v>
      </c>
      <c r="BO24" s="41">
        <v>55</v>
      </c>
      <c r="BP24" s="41">
        <v>50</v>
      </c>
      <c r="BQ24" s="41">
        <v>100</v>
      </c>
      <c r="BR24" s="37">
        <f t="shared" si="12"/>
        <v>74.5</v>
      </c>
      <c r="BS24" s="42">
        <v>0</v>
      </c>
      <c r="BT24" s="42">
        <v>0</v>
      </c>
      <c r="BU24" s="42">
        <v>0</v>
      </c>
      <c r="BV24" s="38">
        <v>0</v>
      </c>
      <c r="BW24" s="38">
        <v>0</v>
      </c>
      <c r="BX24" s="38">
        <v>0</v>
      </c>
      <c r="BY24" s="38">
        <v>0</v>
      </c>
      <c r="BZ24" s="38">
        <v>0</v>
      </c>
      <c r="CA24" s="38"/>
      <c r="CB24" s="38"/>
      <c r="CC24" s="37">
        <f t="shared" si="13"/>
        <v>0</v>
      </c>
    </row>
    <row r="25" spans="1:81" ht="15.75" customHeight="1" x14ac:dyDescent="0.2">
      <c r="A25" s="4" t="s">
        <v>9</v>
      </c>
      <c r="B25" s="29" t="s">
        <v>9</v>
      </c>
      <c r="C25" s="30"/>
      <c r="D25" s="43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1</v>
      </c>
      <c r="L25" s="44" t="s">
        <v>9</v>
      </c>
      <c r="M25" s="44">
        <v>403</v>
      </c>
      <c r="N25" s="33">
        <f t="shared" si="0"/>
        <v>62</v>
      </c>
      <c r="O25" s="33">
        <f t="shared" si="1"/>
        <v>60</v>
      </c>
      <c r="P25" s="33">
        <f t="shared" si="2"/>
        <v>61</v>
      </c>
      <c r="Q25" s="77">
        <f t="shared" si="3"/>
        <v>58.75</v>
      </c>
      <c r="R25" s="77">
        <f t="shared" ca="1" si="4"/>
        <v>52.222222222222221</v>
      </c>
      <c r="S25" s="77">
        <f t="shared" si="5"/>
        <v>94.5</v>
      </c>
      <c r="T25" s="77">
        <f t="shared" si="6"/>
        <v>25</v>
      </c>
      <c r="U25" s="78">
        <f t="shared" si="7"/>
        <v>0</v>
      </c>
      <c r="V25" s="35">
        <f t="shared" ca="1" si="8"/>
        <v>65.01111111111112</v>
      </c>
      <c r="W25" s="33">
        <v>20</v>
      </c>
      <c r="X25" s="36">
        <v>18</v>
      </c>
      <c r="Y25" s="36">
        <v>24</v>
      </c>
      <c r="Z25" s="37">
        <f t="shared" si="9"/>
        <v>62</v>
      </c>
      <c r="AA25" s="36"/>
      <c r="AB25" s="36"/>
      <c r="AC25" s="33"/>
      <c r="AD25" s="37">
        <v>60</v>
      </c>
      <c r="AE25" s="36"/>
      <c r="AF25" s="36"/>
      <c r="AG25" s="36"/>
      <c r="AH25" s="37"/>
      <c r="AI25" s="55">
        <v>0</v>
      </c>
      <c r="AJ25" s="79">
        <v>80</v>
      </c>
      <c r="AK25" s="79">
        <v>100</v>
      </c>
      <c r="AL25" s="79">
        <v>0</v>
      </c>
      <c r="AM25" s="79">
        <v>90</v>
      </c>
      <c r="AN25" s="79">
        <v>50</v>
      </c>
      <c r="AO25" s="79">
        <v>100</v>
      </c>
      <c r="AP25" s="79">
        <v>50</v>
      </c>
      <c r="AQ25" s="38"/>
      <c r="AR25" s="38"/>
      <c r="AS25" s="38"/>
      <c r="AT25" s="37">
        <f t="shared" si="10"/>
        <v>58.75</v>
      </c>
      <c r="AU25" s="38">
        <f ca="1">IFERROR(__xludf.DUMMYFUNCTION("""COMPUTED_VALUE"""),0)</f>
        <v>0</v>
      </c>
      <c r="AV25" s="38">
        <f ca="1">IFERROR(__xludf.DUMMYFUNCTION("""COMPUTED_VALUE"""),80)</f>
        <v>80</v>
      </c>
      <c r="AW25" s="38">
        <f ca="1">IFERROR(__xludf.DUMMYFUNCTION("""COMPUTED_VALUE"""),100)</f>
        <v>100</v>
      </c>
      <c r="AX25" s="38">
        <f ca="1">IFERROR(__xludf.DUMMYFUNCTION("""COMPUTED_VALUE"""),0)</f>
        <v>0</v>
      </c>
      <c r="AY25" s="38">
        <f ca="1">IFERROR(__xludf.DUMMYFUNCTION("""COMPUTED_VALUE"""),90)</f>
        <v>90</v>
      </c>
      <c r="AZ25" s="38">
        <f ca="1">IFERROR(__xludf.DUMMYFUNCTION("""COMPUTED_VALUE"""),50)</f>
        <v>50</v>
      </c>
      <c r="BA25" s="38">
        <f ca="1">IFERROR(__xludf.DUMMYFUNCTION("""COMPUTED_VALUE"""),100)</f>
        <v>100</v>
      </c>
      <c r="BB25" s="38">
        <f ca="1">IFERROR(__xludf.DUMMYFUNCTION("""COMPUTED_VALUE"""),50)</f>
        <v>50</v>
      </c>
      <c r="BC25" s="38">
        <f ca="1">IFERROR(__xludf.DUMMYFUNCTION("""COMPUTED_VALUE"""),0)</f>
        <v>0</v>
      </c>
      <c r="BD25" s="38"/>
      <c r="BE25" s="38"/>
      <c r="BF25" s="38"/>
      <c r="BG25" s="37">
        <f t="shared" ca="1" si="11"/>
        <v>52.222222222222221</v>
      </c>
      <c r="BH25" s="41">
        <v>100</v>
      </c>
      <c r="BI25" s="41">
        <v>100</v>
      </c>
      <c r="BJ25" s="41">
        <v>100</v>
      </c>
      <c r="BK25" s="41">
        <v>100</v>
      </c>
      <c r="BL25" s="41">
        <v>95</v>
      </c>
      <c r="BM25" s="41">
        <v>90</v>
      </c>
      <c r="BN25" s="41">
        <v>90</v>
      </c>
      <c r="BO25" s="41">
        <v>95</v>
      </c>
      <c r="BP25" s="41">
        <v>85</v>
      </c>
      <c r="BQ25" s="41">
        <v>90</v>
      </c>
      <c r="BR25" s="37">
        <f t="shared" si="12"/>
        <v>94.5</v>
      </c>
      <c r="BS25" s="42">
        <v>100</v>
      </c>
      <c r="BT25" s="42">
        <v>100</v>
      </c>
      <c r="BU25" s="42">
        <v>0</v>
      </c>
      <c r="BV25" s="38">
        <v>0</v>
      </c>
      <c r="BW25" s="38">
        <v>0</v>
      </c>
      <c r="BX25" s="38">
        <v>0</v>
      </c>
      <c r="BY25" s="38">
        <v>0</v>
      </c>
      <c r="BZ25" s="38">
        <v>0</v>
      </c>
      <c r="CA25" s="38"/>
      <c r="CB25" s="38"/>
      <c r="CC25" s="37">
        <f t="shared" si="13"/>
        <v>25</v>
      </c>
    </row>
    <row r="26" spans="1:81" ht="15.75" customHeight="1" x14ac:dyDescent="0.2">
      <c r="A26" s="4" t="s">
        <v>9</v>
      </c>
      <c r="B26" s="29" t="s">
        <v>9</v>
      </c>
      <c r="C26" s="30"/>
      <c r="D26" s="43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1</v>
      </c>
      <c r="L26" s="44" t="s">
        <v>9</v>
      </c>
      <c r="M26" s="44">
        <v>337</v>
      </c>
      <c r="N26" s="33">
        <f t="shared" si="0"/>
        <v>25</v>
      </c>
      <c r="O26" s="33">
        <f t="shared" si="1"/>
        <v>0</v>
      </c>
      <c r="P26" s="33">
        <f t="shared" si="2"/>
        <v>62.5</v>
      </c>
      <c r="Q26" s="77">
        <f t="shared" si="3"/>
        <v>57.333333333333336</v>
      </c>
      <c r="R26" s="77">
        <f t="shared" ca="1" si="4"/>
        <v>57.333333333333336</v>
      </c>
      <c r="S26" s="77">
        <f t="shared" si="5"/>
        <v>76.5</v>
      </c>
      <c r="T26" s="77">
        <f t="shared" si="6"/>
        <v>50</v>
      </c>
      <c r="U26" s="78">
        <f t="shared" si="7"/>
        <v>100</v>
      </c>
      <c r="V26" s="35">
        <f t="shared" ca="1" si="8"/>
        <v>63.38333333333334</v>
      </c>
      <c r="W26" s="33">
        <v>10</v>
      </c>
      <c r="X26" s="36">
        <v>15</v>
      </c>
      <c r="Y26" s="36">
        <v>0</v>
      </c>
      <c r="Z26" s="37">
        <f t="shared" si="9"/>
        <v>25</v>
      </c>
      <c r="AA26" s="36"/>
      <c r="AB26" s="36"/>
      <c r="AC26" s="33"/>
      <c r="AD26" s="37">
        <v>0</v>
      </c>
      <c r="AE26" s="36"/>
      <c r="AF26" s="36"/>
      <c r="AG26" s="36"/>
      <c r="AH26" s="37">
        <v>100</v>
      </c>
      <c r="AI26" s="55">
        <v>0</v>
      </c>
      <c r="AJ26" s="79">
        <v>100</v>
      </c>
      <c r="AK26" s="79">
        <v>100</v>
      </c>
      <c r="AL26" s="79">
        <v>67</v>
      </c>
      <c r="AM26" s="79">
        <v>60</v>
      </c>
      <c r="AN26" s="79">
        <v>17</v>
      </c>
      <c r="AO26" s="81"/>
      <c r="AP26" s="81"/>
      <c r="AQ26" s="38"/>
      <c r="AR26" s="38"/>
      <c r="AS26" s="38"/>
      <c r="AT26" s="37">
        <f t="shared" si="10"/>
        <v>57.333333333333336</v>
      </c>
      <c r="AU26" s="38">
        <f ca="1">IFERROR(__xludf.DUMMYFUNCTION("""COMPUTED_VALUE"""),0)</f>
        <v>0</v>
      </c>
      <c r="AV26" s="38">
        <f ca="1">IFERROR(__xludf.DUMMYFUNCTION("""COMPUTED_VALUE"""),100)</f>
        <v>100</v>
      </c>
      <c r="AW26" s="38">
        <f ca="1">IFERROR(__xludf.DUMMYFUNCTION("""COMPUTED_VALUE"""),100)</f>
        <v>100</v>
      </c>
      <c r="AX26" s="38">
        <f ca="1">IFERROR(__xludf.DUMMYFUNCTION("""COMPUTED_VALUE"""),67)</f>
        <v>67</v>
      </c>
      <c r="AY26" s="38">
        <f ca="1">IFERROR(__xludf.DUMMYFUNCTION("""COMPUTED_VALUE"""),60)</f>
        <v>60</v>
      </c>
      <c r="AZ26" s="38">
        <f ca="1">IFERROR(__xludf.DUMMYFUNCTION("""COMPUTED_VALUE"""),17)</f>
        <v>17</v>
      </c>
      <c r="BA26" s="38"/>
      <c r="BB26" s="38"/>
      <c r="BC26" s="38"/>
      <c r="BD26" s="38"/>
      <c r="BE26" s="38"/>
      <c r="BF26" s="38"/>
      <c r="BG26" s="37">
        <f t="shared" ca="1" si="11"/>
        <v>57.333333333333336</v>
      </c>
      <c r="BH26" s="41">
        <v>100</v>
      </c>
      <c r="BI26" s="41">
        <v>100</v>
      </c>
      <c r="BJ26" s="41">
        <v>0</v>
      </c>
      <c r="BK26" s="41">
        <v>0</v>
      </c>
      <c r="BL26" s="41">
        <v>90</v>
      </c>
      <c r="BM26" s="41">
        <v>80</v>
      </c>
      <c r="BN26" s="41">
        <v>100</v>
      </c>
      <c r="BO26" s="41">
        <v>100</v>
      </c>
      <c r="BP26" s="41">
        <v>95</v>
      </c>
      <c r="BQ26" s="41">
        <v>100</v>
      </c>
      <c r="BR26" s="37">
        <f t="shared" si="12"/>
        <v>76.5</v>
      </c>
      <c r="BS26" s="42">
        <v>100</v>
      </c>
      <c r="BT26" s="42">
        <v>100</v>
      </c>
      <c r="BU26" s="42">
        <v>0</v>
      </c>
      <c r="BV26" s="38">
        <v>0</v>
      </c>
      <c r="BW26" s="38">
        <v>100</v>
      </c>
      <c r="BX26" s="38">
        <v>0</v>
      </c>
      <c r="BY26" s="38">
        <v>100</v>
      </c>
      <c r="BZ26" s="38">
        <v>0</v>
      </c>
      <c r="CA26" s="38"/>
      <c r="CB26" s="38"/>
      <c r="CC26" s="37">
        <f t="shared" si="13"/>
        <v>50</v>
      </c>
    </row>
    <row r="27" spans="1:81" ht="15.75" customHeight="1" x14ac:dyDescent="0.2">
      <c r="A27" s="4" t="s">
        <v>9</v>
      </c>
      <c r="B27" s="29" t="s">
        <v>9</v>
      </c>
      <c r="C27" s="30"/>
      <c r="D27" s="43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1</v>
      </c>
      <c r="L27" s="44" t="s">
        <v>9</v>
      </c>
      <c r="M27" s="44"/>
      <c r="N27" s="33">
        <f t="shared" si="0"/>
        <v>36</v>
      </c>
      <c r="O27" s="33">
        <f t="shared" si="1"/>
        <v>80</v>
      </c>
      <c r="P27" s="33">
        <f t="shared" si="2"/>
        <v>58</v>
      </c>
      <c r="Q27" s="77">
        <f t="shared" si="3"/>
        <v>62.857142857142854</v>
      </c>
      <c r="R27" s="77">
        <f t="shared" ca="1" si="4"/>
        <v>67.5</v>
      </c>
      <c r="S27" s="77">
        <f t="shared" si="5"/>
        <v>77</v>
      </c>
      <c r="T27" s="77">
        <f t="shared" si="6"/>
        <v>100</v>
      </c>
      <c r="U27" s="78">
        <f t="shared" si="7"/>
        <v>0</v>
      </c>
      <c r="V27" s="35">
        <f t="shared" ca="1" si="8"/>
        <v>65.346428571428561</v>
      </c>
      <c r="W27" s="33">
        <v>18</v>
      </c>
      <c r="X27" s="36">
        <v>18</v>
      </c>
      <c r="Y27" s="36">
        <v>0</v>
      </c>
      <c r="Z27" s="37">
        <f t="shared" si="9"/>
        <v>36</v>
      </c>
      <c r="AA27" s="36"/>
      <c r="AB27" s="36"/>
      <c r="AC27" s="33"/>
      <c r="AD27" s="37">
        <v>80</v>
      </c>
      <c r="AE27" s="36"/>
      <c r="AF27" s="36"/>
      <c r="AG27" s="36"/>
      <c r="AH27" s="37"/>
      <c r="AI27" s="55">
        <v>50</v>
      </c>
      <c r="AJ27" s="79">
        <v>80</v>
      </c>
      <c r="AK27" s="79">
        <v>100</v>
      </c>
      <c r="AL27" s="79">
        <v>50</v>
      </c>
      <c r="AM27" s="81"/>
      <c r="AN27" s="79">
        <v>60</v>
      </c>
      <c r="AO27" s="79">
        <v>0</v>
      </c>
      <c r="AP27" s="79">
        <v>100</v>
      </c>
      <c r="AQ27" s="38"/>
      <c r="AR27" s="38"/>
      <c r="AS27" s="38"/>
      <c r="AT27" s="37">
        <f t="shared" si="10"/>
        <v>62.857142857142854</v>
      </c>
      <c r="AU27" s="38">
        <f ca="1">IFERROR(__xludf.DUMMYFUNCTION("""COMPUTED_VALUE"""),50)</f>
        <v>50</v>
      </c>
      <c r="AV27" s="38">
        <f ca="1">IFERROR(__xludf.DUMMYFUNCTION("""COMPUTED_VALUE"""),80)</f>
        <v>80</v>
      </c>
      <c r="AW27" s="38">
        <f ca="1">IFERROR(__xludf.DUMMYFUNCTION("""COMPUTED_VALUE"""),100)</f>
        <v>100</v>
      </c>
      <c r="AX27" s="38">
        <f ca="1">IFERROR(__xludf.DUMMYFUNCTION("""COMPUTED_VALUE"""),50)</f>
        <v>50</v>
      </c>
      <c r="AY27" s="38"/>
      <c r="AZ27" s="38">
        <f ca="1">IFERROR(__xludf.DUMMYFUNCTION("""COMPUTED_VALUE"""),60)</f>
        <v>60</v>
      </c>
      <c r="BA27" s="38">
        <f ca="1">IFERROR(__xludf.DUMMYFUNCTION("""COMPUTED_VALUE"""),0)</f>
        <v>0</v>
      </c>
      <c r="BB27" s="38">
        <f ca="1">IFERROR(__xludf.DUMMYFUNCTION("""COMPUTED_VALUE"""),100)</f>
        <v>100</v>
      </c>
      <c r="BC27" s="38">
        <f ca="1">IFERROR(__xludf.DUMMYFUNCTION("""COMPUTED_VALUE"""),100)</f>
        <v>100</v>
      </c>
      <c r="BD27" s="38"/>
      <c r="BE27" s="38"/>
      <c r="BF27" s="38"/>
      <c r="BG27" s="37">
        <f t="shared" ca="1" si="11"/>
        <v>67.5</v>
      </c>
      <c r="BH27" s="80">
        <v>100</v>
      </c>
      <c r="BI27" s="41">
        <v>100</v>
      </c>
      <c r="BJ27" s="41">
        <v>0</v>
      </c>
      <c r="BK27" s="41">
        <v>100</v>
      </c>
      <c r="BL27" s="41">
        <v>100</v>
      </c>
      <c r="BM27" s="41">
        <v>90</v>
      </c>
      <c r="BN27" s="41">
        <v>100</v>
      </c>
      <c r="BO27" s="41">
        <v>0</v>
      </c>
      <c r="BP27" s="41">
        <v>85</v>
      </c>
      <c r="BQ27" s="41">
        <v>95</v>
      </c>
      <c r="BR27" s="37">
        <f t="shared" si="12"/>
        <v>77</v>
      </c>
      <c r="BS27" s="42">
        <v>100</v>
      </c>
      <c r="BT27" s="42">
        <v>100</v>
      </c>
      <c r="BU27" s="42">
        <v>100</v>
      </c>
      <c r="BV27" s="38">
        <v>100</v>
      </c>
      <c r="BW27" s="38">
        <v>100</v>
      </c>
      <c r="BX27" s="38">
        <v>100</v>
      </c>
      <c r="BY27" s="38">
        <v>100</v>
      </c>
      <c r="BZ27" s="38">
        <v>100</v>
      </c>
      <c r="CA27" s="38"/>
      <c r="CB27" s="38"/>
      <c r="CC27" s="37">
        <f t="shared" si="13"/>
        <v>100</v>
      </c>
    </row>
    <row r="28" spans="1:81" ht="15.75" customHeight="1" x14ac:dyDescent="0.2">
      <c r="A28" s="4" t="s">
        <v>9</v>
      </c>
      <c r="B28" s="29" t="s">
        <v>9</v>
      </c>
      <c r="C28" s="30"/>
      <c r="D28" s="43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1</v>
      </c>
      <c r="L28" s="44" t="s">
        <v>9</v>
      </c>
      <c r="M28" s="44">
        <v>490</v>
      </c>
      <c r="N28" s="33">
        <f t="shared" si="0"/>
        <v>54</v>
      </c>
      <c r="O28" s="33">
        <f t="shared" si="1"/>
        <v>10</v>
      </c>
      <c r="P28" s="33">
        <f t="shared" si="2"/>
        <v>27</v>
      </c>
      <c r="Q28" s="77">
        <f t="shared" si="3"/>
        <v>75</v>
      </c>
      <c r="R28" s="77">
        <f t="shared" ca="1" si="4"/>
        <v>66.666666666666671</v>
      </c>
      <c r="S28" s="77">
        <f t="shared" si="5"/>
        <v>60.5</v>
      </c>
      <c r="T28" s="77">
        <f t="shared" si="6"/>
        <v>37.5</v>
      </c>
      <c r="U28" s="78">
        <f t="shared" si="7"/>
        <v>0</v>
      </c>
      <c r="V28" s="35">
        <f t="shared" si="8"/>
        <v>27</v>
      </c>
      <c r="W28" s="33">
        <v>16</v>
      </c>
      <c r="X28" s="36">
        <v>20</v>
      </c>
      <c r="Y28" s="36">
        <v>18</v>
      </c>
      <c r="Z28" s="37">
        <f t="shared" si="9"/>
        <v>54</v>
      </c>
      <c r="AA28" s="36"/>
      <c r="AB28" s="36"/>
      <c r="AC28" s="33"/>
      <c r="AD28" s="37">
        <v>10</v>
      </c>
      <c r="AE28" s="36"/>
      <c r="AF28" s="36"/>
      <c r="AG28" s="36"/>
      <c r="AH28" s="37">
        <v>0</v>
      </c>
      <c r="AI28" s="55">
        <v>0</v>
      </c>
      <c r="AJ28" s="79">
        <v>100</v>
      </c>
      <c r="AK28" s="79">
        <v>100</v>
      </c>
      <c r="AL28" s="79">
        <v>100</v>
      </c>
      <c r="AM28" s="79">
        <v>40</v>
      </c>
      <c r="AN28" s="79">
        <v>60</v>
      </c>
      <c r="AO28" s="79">
        <v>100</v>
      </c>
      <c r="AP28" s="79">
        <v>100</v>
      </c>
      <c r="AQ28" s="38"/>
      <c r="AR28" s="38"/>
      <c r="AS28" s="38"/>
      <c r="AT28" s="37">
        <f t="shared" si="10"/>
        <v>75</v>
      </c>
      <c r="AU28" s="38">
        <f ca="1">IFERROR(__xludf.DUMMYFUNCTION("""COMPUTED_VALUE"""),0)</f>
        <v>0</v>
      </c>
      <c r="AV28" s="38">
        <f ca="1">IFERROR(__xludf.DUMMYFUNCTION("""COMPUTED_VALUE"""),100)</f>
        <v>100</v>
      </c>
      <c r="AW28" s="38">
        <f ca="1">IFERROR(__xludf.DUMMYFUNCTION("""COMPUTED_VALUE"""),100)</f>
        <v>100</v>
      </c>
      <c r="AX28" s="38">
        <f ca="1">IFERROR(__xludf.DUMMYFUNCTION("""COMPUTED_VALUE"""),100)</f>
        <v>100</v>
      </c>
      <c r="AY28" s="38">
        <f ca="1">IFERROR(__xludf.DUMMYFUNCTION("""COMPUTED_VALUE"""),40)</f>
        <v>40</v>
      </c>
      <c r="AZ28" s="38">
        <f ca="1">IFERROR(__xludf.DUMMYFUNCTION("""COMPUTED_VALUE"""),60)</f>
        <v>60</v>
      </c>
      <c r="BA28" s="38">
        <f ca="1">IFERROR(__xludf.DUMMYFUNCTION("""COMPUTED_VALUE"""),100)</f>
        <v>100</v>
      </c>
      <c r="BB28" s="38">
        <f ca="1">IFERROR(__xludf.DUMMYFUNCTION("""COMPUTED_VALUE"""),100)</f>
        <v>100</v>
      </c>
      <c r="BC28" s="38">
        <f ca="1">IFERROR(__xludf.DUMMYFUNCTION("""COMPUTED_VALUE"""),0)</f>
        <v>0</v>
      </c>
      <c r="BD28" s="38"/>
      <c r="BE28" s="38"/>
      <c r="BF28" s="38"/>
      <c r="BG28" s="37">
        <f t="shared" ca="1" si="11"/>
        <v>66.666666666666671</v>
      </c>
      <c r="BH28" s="41">
        <v>100</v>
      </c>
      <c r="BI28" s="41">
        <v>15</v>
      </c>
      <c r="BJ28" s="41">
        <v>100</v>
      </c>
      <c r="BK28" s="41">
        <v>100</v>
      </c>
      <c r="BL28" s="41">
        <v>100</v>
      </c>
      <c r="BM28" s="41">
        <v>90</v>
      </c>
      <c r="BN28" s="41">
        <v>100</v>
      </c>
      <c r="BO28" s="41">
        <v>0</v>
      </c>
      <c r="BP28" s="41">
        <v>0</v>
      </c>
      <c r="BQ28" s="41">
        <v>0</v>
      </c>
      <c r="BR28" s="37">
        <f t="shared" si="12"/>
        <v>60.5</v>
      </c>
      <c r="BS28" s="42">
        <v>0</v>
      </c>
      <c r="BT28" s="42">
        <v>100</v>
      </c>
      <c r="BU28" s="42">
        <v>100</v>
      </c>
      <c r="BV28" s="38">
        <v>100</v>
      </c>
      <c r="BW28" s="38">
        <v>0</v>
      </c>
      <c r="BX28" s="38">
        <v>0</v>
      </c>
      <c r="BY28" s="38">
        <v>0</v>
      </c>
      <c r="BZ28" s="38">
        <v>0</v>
      </c>
      <c r="CA28" s="38"/>
      <c r="CB28" s="38"/>
      <c r="CC28" s="37">
        <f t="shared" si="13"/>
        <v>37.5</v>
      </c>
    </row>
    <row r="29" spans="1:81" ht="15.75" customHeight="1" x14ac:dyDescent="0.2">
      <c r="A29" s="4" t="s">
        <v>9</v>
      </c>
      <c r="B29" s="29" t="s">
        <v>9</v>
      </c>
      <c r="C29" s="30"/>
      <c r="D29" s="43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1</v>
      </c>
      <c r="L29" s="44" t="s">
        <v>9</v>
      </c>
      <c r="M29" s="44">
        <v>307</v>
      </c>
      <c r="N29" s="33">
        <f t="shared" si="0"/>
        <v>0</v>
      </c>
      <c r="O29" s="33">
        <f t="shared" si="1"/>
        <v>0</v>
      </c>
      <c r="P29" s="33">
        <f t="shared" si="2"/>
        <v>0</v>
      </c>
      <c r="Q29" s="77">
        <f t="shared" si="3"/>
        <v>50</v>
      </c>
      <c r="R29" s="77">
        <f t="shared" ca="1" si="4"/>
        <v>50</v>
      </c>
      <c r="S29" s="77">
        <f t="shared" si="5"/>
        <v>28.5</v>
      </c>
      <c r="T29" s="77">
        <f t="shared" si="6"/>
        <v>0</v>
      </c>
      <c r="U29" s="78">
        <f t="shared" si="7"/>
        <v>0</v>
      </c>
      <c r="V29" s="35">
        <f t="shared" si="8"/>
        <v>0</v>
      </c>
      <c r="W29" s="33"/>
      <c r="X29" s="36"/>
      <c r="Y29" s="36"/>
      <c r="Z29" s="37">
        <f t="shared" si="9"/>
        <v>0</v>
      </c>
      <c r="AA29" s="36"/>
      <c r="AB29" s="36"/>
      <c r="AC29" s="33"/>
      <c r="AD29" s="37">
        <v>0</v>
      </c>
      <c r="AE29" s="36"/>
      <c r="AF29" s="36"/>
      <c r="AG29" s="36"/>
      <c r="AH29" s="37"/>
      <c r="AI29" s="55">
        <v>50</v>
      </c>
      <c r="AJ29" s="79">
        <v>0</v>
      </c>
      <c r="AK29" s="79">
        <v>100</v>
      </c>
      <c r="AL29" s="81"/>
      <c r="AM29" s="81"/>
      <c r="AN29" s="81"/>
      <c r="AO29" s="81"/>
      <c r="AP29" s="81"/>
      <c r="AQ29" s="38"/>
      <c r="AR29" s="38"/>
      <c r="AS29" s="38"/>
      <c r="AT29" s="37">
        <f t="shared" si="10"/>
        <v>50</v>
      </c>
      <c r="AU29" s="38">
        <f ca="1">IFERROR(__xludf.DUMMYFUNCTION("""COMPUTED_VALUE"""),50)</f>
        <v>50</v>
      </c>
      <c r="AV29" s="38">
        <f ca="1">IFERROR(__xludf.DUMMYFUNCTION("""COMPUTED_VALUE"""),0)</f>
        <v>0</v>
      </c>
      <c r="AW29" s="38">
        <f ca="1">IFERROR(__xludf.DUMMYFUNCTION("""COMPUTED_VALUE"""),100)</f>
        <v>100</v>
      </c>
      <c r="AX29" s="38"/>
      <c r="AY29" s="38"/>
      <c r="AZ29" s="38"/>
      <c r="BA29" s="38"/>
      <c r="BB29" s="38"/>
      <c r="BC29" s="38"/>
      <c r="BD29" s="38"/>
      <c r="BE29" s="38"/>
      <c r="BF29" s="38"/>
      <c r="BG29" s="37">
        <f t="shared" ca="1" si="11"/>
        <v>50</v>
      </c>
      <c r="BH29" s="41">
        <v>100</v>
      </c>
      <c r="BI29" s="41">
        <v>85</v>
      </c>
      <c r="BJ29" s="56">
        <v>0</v>
      </c>
      <c r="BK29" s="41">
        <v>100</v>
      </c>
      <c r="BL29" s="41">
        <v>0</v>
      </c>
      <c r="BM29" s="56">
        <v>0</v>
      </c>
      <c r="BN29" s="56">
        <v>0</v>
      </c>
      <c r="BO29" s="41">
        <v>0</v>
      </c>
      <c r="BP29" s="41">
        <v>0</v>
      </c>
      <c r="BQ29" s="41">
        <v>0</v>
      </c>
      <c r="BR29" s="37">
        <f t="shared" si="12"/>
        <v>28.5</v>
      </c>
      <c r="BS29" s="42">
        <v>0</v>
      </c>
      <c r="BT29" s="42">
        <v>0</v>
      </c>
      <c r="BU29" s="42">
        <v>0</v>
      </c>
      <c r="BV29" s="38">
        <v>0</v>
      </c>
      <c r="BW29" s="38">
        <v>0</v>
      </c>
      <c r="BX29" s="38">
        <v>0</v>
      </c>
      <c r="BY29" s="38">
        <v>0</v>
      </c>
      <c r="BZ29" s="38">
        <v>0</v>
      </c>
      <c r="CA29" s="38"/>
      <c r="CB29" s="38"/>
      <c r="CC29" s="37">
        <f t="shared" si="13"/>
        <v>0</v>
      </c>
    </row>
    <row r="30" spans="1:81" ht="15.75" customHeight="1" x14ac:dyDescent="0.2">
      <c r="A30" s="4" t="s">
        <v>9</v>
      </c>
      <c r="B30" s="29" t="s">
        <v>9</v>
      </c>
      <c r="C30" s="30"/>
      <c r="D30" s="43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1</v>
      </c>
      <c r="L30" s="44" t="s">
        <v>9</v>
      </c>
      <c r="M30" s="44"/>
      <c r="N30" s="33">
        <f t="shared" si="0"/>
        <v>50</v>
      </c>
      <c r="O30" s="33">
        <f t="shared" si="1"/>
        <v>0</v>
      </c>
      <c r="P30" s="33">
        <f t="shared" si="2"/>
        <v>30</v>
      </c>
      <c r="Q30" s="77">
        <f t="shared" si="3"/>
        <v>47.125</v>
      </c>
      <c r="R30" s="77">
        <f t="shared" ca="1" si="4"/>
        <v>41.888888888888886</v>
      </c>
      <c r="S30" s="77">
        <f t="shared" si="5"/>
        <v>49</v>
      </c>
      <c r="T30" s="77">
        <f t="shared" si="6"/>
        <v>20.875</v>
      </c>
      <c r="U30" s="78">
        <f t="shared" si="7"/>
        <v>10</v>
      </c>
      <c r="V30" s="35">
        <f t="shared" si="8"/>
        <v>30</v>
      </c>
      <c r="W30" s="33">
        <v>16</v>
      </c>
      <c r="X30" s="36">
        <v>10</v>
      </c>
      <c r="Y30" s="36">
        <v>24</v>
      </c>
      <c r="Z30" s="37">
        <f t="shared" si="9"/>
        <v>50</v>
      </c>
      <c r="AA30" s="36"/>
      <c r="AB30" s="36"/>
      <c r="AC30" s="33"/>
      <c r="AD30" s="37">
        <v>0</v>
      </c>
      <c r="AE30" s="36"/>
      <c r="AF30" s="36"/>
      <c r="AG30" s="36"/>
      <c r="AH30" s="37">
        <v>10</v>
      </c>
      <c r="AI30" s="55">
        <v>50</v>
      </c>
      <c r="AJ30" s="79">
        <v>80</v>
      </c>
      <c r="AK30" s="79">
        <v>100</v>
      </c>
      <c r="AL30" s="79">
        <v>50</v>
      </c>
      <c r="AM30" s="79">
        <v>80</v>
      </c>
      <c r="AN30" s="79">
        <v>17</v>
      </c>
      <c r="AO30" s="79">
        <v>0</v>
      </c>
      <c r="AP30" s="79">
        <v>0</v>
      </c>
      <c r="AQ30" s="38"/>
      <c r="AR30" s="38"/>
      <c r="AS30" s="38"/>
      <c r="AT30" s="37">
        <f t="shared" si="10"/>
        <v>47.125</v>
      </c>
      <c r="AU30" s="38">
        <f ca="1">IFERROR(__xludf.DUMMYFUNCTION("""COMPUTED_VALUE"""),50)</f>
        <v>50</v>
      </c>
      <c r="AV30" s="38">
        <f ca="1">IFERROR(__xludf.DUMMYFUNCTION("""COMPUTED_VALUE"""),80)</f>
        <v>80</v>
      </c>
      <c r="AW30" s="38">
        <f ca="1">IFERROR(__xludf.DUMMYFUNCTION("""COMPUTED_VALUE"""),100)</f>
        <v>100</v>
      </c>
      <c r="AX30" s="38">
        <f ca="1">IFERROR(__xludf.DUMMYFUNCTION("""COMPUTED_VALUE"""),50)</f>
        <v>50</v>
      </c>
      <c r="AY30" s="38">
        <f ca="1">IFERROR(__xludf.DUMMYFUNCTION("""COMPUTED_VALUE"""),80)</f>
        <v>80</v>
      </c>
      <c r="AZ30" s="38">
        <f ca="1">IFERROR(__xludf.DUMMYFUNCTION("""COMPUTED_VALUE"""),17)</f>
        <v>17</v>
      </c>
      <c r="BA30" s="38">
        <f ca="1">IFERROR(__xludf.DUMMYFUNCTION("""COMPUTED_VALUE"""),0)</f>
        <v>0</v>
      </c>
      <c r="BB30" s="38">
        <f ca="1">IFERROR(__xludf.DUMMYFUNCTION("""COMPUTED_VALUE"""),0)</f>
        <v>0</v>
      </c>
      <c r="BC30" s="38">
        <f ca="1">IFERROR(__xludf.DUMMYFUNCTION("""COMPUTED_VALUE"""),0)</f>
        <v>0</v>
      </c>
      <c r="BD30" s="38"/>
      <c r="BE30" s="38"/>
      <c r="BF30" s="38"/>
      <c r="BG30" s="37">
        <f t="shared" ca="1" si="11"/>
        <v>41.888888888888886</v>
      </c>
      <c r="BH30" s="80">
        <v>100</v>
      </c>
      <c r="BI30" s="41">
        <v>100</v>
      </c>
      <c r="BJ30" s="41">
        <v>100</v>
      </c>
      <c r="BK30" s="41">
        <v>0</v>
      </c>
      <c r="BL30" s="41">
        <v>90</v>
      </c>
      <c r="BM30" s="56">
        <v>0</v>
      </c>
      <c r="BN30" s="41">
        <v>100</v>
      </c>
      <c r="BO30" s="41">
        <v>0</v>
      </c>
      <c r="BP30" s="41">
        <v>0</v>
      </c>
      <c r="BQ30" s="41">
        <v>0</v>
      </c>
      <c r="BR30" s="37">
        <f t="shared" si="12"/>
        <v>49</v>
      </c>
      <c r="BS30" s="42">
        <v>100</v>
      </c>
      <c r="BT30" s="42">
        <v>0</v>
      </c>
      <c r="BU30" s="42">
        <v>0</v>
      </c>
      <c r="BV30" s="38">
        <v>67</v>
      </c>
      <c r="BW30" s="38">
        <v>0</v>
      </c>
      <c r="BX30" s="38">
        <v>0</v>
      </c>
      <c r="BY30" s="38">
        <v>0</v>
      </c>
      <c r="BZ30" s="38">
        <v>0</v>
      </c>
      <c r="CA30" s="38"/>
      <c r="CB30" s="38"/>
      <c r="CC30" s="37">
        <f t="shared" si="13"/>
        <v>20.875</v>
      </c>
    </row>
    <row r="31" spans="1:81" ht="15.75" customHeight="1" x14ac:dyDescent="0.2">
      <c r="A31" s="4" t="s">
        <v>9</v>
      </c>
      <c r="B31" s="29" t="s">
        <v>9</v>
      </c>
      <c r="C31" s="30"/>
      <c r="D31" s="43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1</v>
      </c>
      <c r="L31" s="44" t="s">
        <v>9</v>
      </c>
      <c r="M31" s="44">
        <v>455</v>
      </c>
      <c r="N31" s="33">
        <f t="shared" si="0"/>
        <v>49</v>
      </c>
      <c r="O31" s="33">
        <f t="shared" si="1"/>
        <v>70</v>
      </c>
      <c r="P31" s="33">
        <f t="shared" si="2"/>
        <v>59.5</v>
      </c>
      <c r="Q31" s="77">
        <f t="shared" si="3"/>
        <v>82.5</v>
      </c>
      <c r="R31" s="77">
        <f t="shared" ca="1" si="4"/>
        <v>84.444444444444443</v>
      </c>
      <c r="S31" s="77">
        <f t="shared" si="5"/>
        <v>92</v>
      </c>
      <c r="T31" s="77">
        <f t="shared" si="6"/>
        <v>37.5</v>
      </c>
      <c r="U31" s="78">
        <f t="shared" si="7"/>
        <v>0</v>
      </c>
      <c r="V31" s="35">
        <f t="shared" ca="1" si="8"/>
        <v>70.74722222222222</v>
      </c>
      <c r="W31" s="33">
        <v>20</v>
      </c>
      <c r="X31" s="36">
        <v>5</v>
      </c>
      <c r="Y31" s="36">
        <v>24</v>
      </c>
      <c r="Z31" s="37">
        <f t="shared" si="9"/>
        <v>49</v>
      </c>
      <c r="AA31" s="36"/>
      <c r="AB31" s="36"/>
      <c r="AC31" s="33"/>
      <c r="AD31" s="37">
        <v>70</v>
      </c>
      <c r="AE31" s="36"/>
      <c r="AF31" s="36"/>
      <c r="AG31" s="36"/>
      <c r="AH31" s="37"/>
      <c r="AI31" s="55">
        <v>50</v>
      </c>
      <c r="AJ31" s="79">
        <v>80</v>
      </c>
      <c r="AK31" s="79">
        <v>100</v>
      </c>
      <c r="AL31" s="79">
        <v>50</v>
      </c>
      <c r="AM31" s="79">
        <v>80</v>
      </c>
      <c r="AN31" s="79">
        <v>100</v>
      </c>
      <c r="AO31" s="79">
        <v>100</v>
      </c>
      <c r="AP31" s="79">
        <v>100</v>
      </c>
      <c r="AQ31" s="38"/>
      <c r="AR31" s="38"/>
      <c r="AS31" s="38"/>
      <c r="AT31" s="37">
        <f t="shared" si="10"/>
        <v>82.5</v>
      </c>
      <c r="AU31" s="38">
        <f ca="1">IFERROR(__xludf.DUMMYFUNCTION("""COMPUTED_VALUE"""),50)</f>
        <v>50</v>
      </c>
      <c r="AV31" s="38">
        <f ca="1">IFERROR(__xludf.DUMMYFUNCTION("""COMPUTED_VALUE"""),80)</f>
        <v>80</v>
      </c>
      <c r="AW31" s="38">
        <f ca="1">IFERROR(__xludf.DUMMYFUNCTION("""COMPUTED_VALUE"""),100)</f>
        <v>100</v>
      </c>
      <c r="AX31" s="38">
        <f ca="1">IFERROR(__xludf.DUMMYFUNCTION("""COMPUTED_VALUE"""),50)</f>
        <v>50</v>
      </c>
      <c r="AY31" s="38">
        <f ca="1">IFERROR(__xludf.DUMMYFUNCTION("""COMPUTED_VALUE"""),80)</f>
        <v>80</v>
      </c>
      <c r="AZ31" s="38">
        <f ca="1">IFERROR(__xludf.DUMMYFUNCTION("""COMPUTED_VALUE"""),100)</f>
        <v>100</v>
      </c>
      <c r="BA31" s="38">
        <f ca="1">IFERROR(__xludf.DUMMYFUNCTION("""COMPUTED_VALUE"""),100)</f>
        <v>100</v>
      </c>
      <c r="BB31" s="38">
        <f ca="1">IFERROR(__xludf.DUMMYFUNCTION("""COMPUTED_VALUE"""),100)</f>
        <v>100</v>
      </c>
      <c r="BC31" s="38">
        <f ca="1">IFERROR(__xludf.DUMMYFUNCTION("""COMPUTED_VALUE"""),100)</f>
        <v>100</v>
      </c>
      <c r="BD31" s="38"/>
      <c r="BE31" s="38"/>
      <c r="BF31" s="38"/>
      <c r="BG31" s="37">
        <f t="shared" ca="1" si="11"/>
        <v>84.444444444444443</v>
      </c>
      <c r="BH31" s="41">
        <v>90</v>
      </c>
      <c r="BI31" s="41">
        <v>90</v>
      </c>
      <c r="BJ31" s="41">
        <v>100</v>
      </c>
      <c r="BK31" s="41">
        <v>100</v>
      </c>
      <c r="BL31" s="41">
        <v>95</v>
      </c>
      <c r="BM31" s="41">
        <v>90</v>
      </c>
      <c r="BN31" s="41">
        <v>95</v>
      </c>
      <c r="BO31" s="41">
        <v>95</v>
      </c>
      <c r="BP31" s="41">
        <v>95</v>
      </c>
      <c r="BQ31" s="41">
        <v>70</v>
      </c>
      <c r="BR31" s="37">
        <f t="shared" si="12"/>
        <v>92</v>
      </c>
      <c r="BS31" s="42">
        <v>100</v>
      </c>
      <c r="BT31" s="42">
        <v>100</v>
      </c>
      <c r="BU31" s="42">
        <v>0</v>
      </c>
      <c r="BV31" s="38">
        <v>100</v>
      </c>
      <c r="BW31" s="38">
        <v>0</v>
      </c>
      <c r="BX31" s="38">
        <v>0</v>
      </c>
      <c r="BY31" s="38">
        <v>0</v>
      </c>
      <c r="BZ31" s="38">
        <v>0</v>
      </c>
      <c r="CA31" s="38"/>
      <c r="CB31" s="38"/>
      <c r="CC31" s="37">
        <f t="shared" si="13"/>
        <v>37.5</v>
      </c>
    </row>
    <row r="32" spans="1:81" ht="15.75" customHeight="1" x14ac:dyDescent="0.2">
      <c r="A32" s="4" t="s">
        <v>9</v>
      </c>
      <c r="B32" s="29" t="s">
        <v>9</v>
      </c>
      <c r="C32" s="30"/>
      <c r="D32" s="43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1</v>
      </c>
      <c r="L32" s="44" t="s">
        <v>9</v>
      </c>
      <c r="M32" s="44"/>
      <c r="N32" s="33">
        <f t="shared" si="0"/>
        <v>76</v>
      </c>
      <c r="O32" s="33">
        <f t="shared" si="1"/>
        <v>0</v>
      </c>
      <c r="P32" s="33">
        <f t="shared" si="2"/>
        <v>88</v>
      </c>
      <c r="Q32" s="77">
        <f t="shared" si="3"/>
        <v>51</v>
      </c>
      <c r="R32" s="77">
        <f t="shared" ca="1" si="4"/>
        <v>51</v>
      </c>
      <c r="S32" s="77">
        <f t="shared" si="5"/>
        <v>75.400000000000006</v>
      </c>
      <c r="T32" s="77">
        <f t="shared" si="6"/>
        <v>75</v>
      </c>
      <c r="U32" s="78">
        <f t="shared" si="7"/>
        <v>100</v>
      </c>
      <c r="V32" s="35">
        <f t="shared" ca="1" si="8"/>
        <v>75.58</v>
      </c>
      <c r="W32" s="33">
        <v>14</v>
      </c>
      <c r="X32" s="36">
        <v>20</v>
      </c>
      <c r="Y32" s="36">
        <v>42</v>
      </c>
      <c r="Z32" s="37">
        <f t="shared" si="9"/>
        <v>76</v>
      </c>
      <c r="AA32" s="36"/>
      <c r="AB32" s="36"/>
      <c r="AC32" s="33"/>
      <c r="AD32" s="37">
        <v>0</v>
      </c>
      <c r="AE32" s="36"/>
      <c r="AF32" s="36"/>
      <c r="AG32" s="36"/>
      <c r="AH32" s="37">
        <v>100</v>
      </c>
      <c r="AI32" s="55">
        <v>0</v>
      </c>
      <c r="AJ32" s="79">
        <v>100</v>
      </c>
      <c r="AK32" s="79">
        <v>100</v>
      </c>
      <c r="AL32" s="79">
        <v>50</v>
      </c>
      <c r="AM32" s="79">
        <v>40</v>
      </c>
      <c r="AN32" s="79">
        <v>67</v>
      </c>
      <c r="AO32" s="79">
        <v>0</v>
      </c>
      <c r="AP32" s="81"/>
      <c r="AQ32" s="38"/>
      <c r="AR32" s="38"/>
      <c r="AS32" s="38"/>
      <c r="AT32" s="37">
        <f t="shared" si="10"/>
        <v>51</v>
      </c>
      <c r="AU32" s="38">
        <f ca="1">IFERROR(__xludf.DUMMYFUNCTION("""COMPUTED_VALUE"""),0)</f>
        <v>0</v>
      </c>
      <c r="AV32" s="38">
        <f ca="1">IFERROR(__xludf.DUMMYFUNCTION("""COMPUTED_VALUE"""),100)</f>
        <v>100</v>
      </c>
      <c r="AW32" s="38">
        <f ca="1">IFERROR(__xludf.DUMMYFUNCTION("""COMPUTED_VALUE"""),100)</f>
        <v>100</v>
      </c>
      <c r="AX32" s="38">
        <f ca="1">IFERROR(__xludf.DUMMYFUNCTION("""COMPUTED_VALUE"""),50)</f>
        <v>50</v>
      </c>
      <c r="AY32" s="38">
        <f ca="1">IFERROR(__xludf.DUMMYFUNCTION("""COMPUTED_VALUE"""),40)</f>
        <v>40</v>
      </c>
      <c r="AZ32" s="38">
        <f ca="1">IFERROR(__xludf.DUMMYFUNCTION("""COMPUTED_VALUE"""),67)</f>
        <v>67</v>
      </c>
      <c r="BA32" s="38">
        <f ca="1">IFERROR(__xludf.DUMMYFUNCTION("""COMPUTED_VALUE"""),0)</f>
        <v>0</v>
      </c>
      <c r="BB32" s="38"/>
      <c r="BC32" s="38"/>
      <c r="BD32" s="38"/>
      <c r="BE32" s="38"/>
      <c r="BF32" s="38"/>
      <c r="BG32" s="37">
        <f t="shared" ca="1" si="11"/>
        <v>51</v>
      </c>
      <c r="BH32" s="41">
        <v>100</v>
      </c>
      <c r="BI32" s="41">
        <v>95</v>
      </c>
      <c r="BJ32" s="41">
        <v>84</v>
      </c>
      <c r="BK32" s="41">
        <v>0</v>
      </c>
      <c r="BL32" s="41">
        <v>90</v>
      </c>
      <c r="BM32" s="41">
        <v>90</v>
      </c>
      <c r="BN32" s="41">
        <v>100</v>
      </c>
      <c r="BO32" s="41">
        <v>100</v>
      </c>
      <c r="BP32" s="41">
        <v>0</v>
      </c>
      <c r="BQ32" s="41">
        <v>95</v>
      </c>
      <c r="BR32" s="37">
        <f t="shared" si="12"/>
        <v>75.400000000000006</v>
      </c>
      <c r="BS32" s="42">
        <v>100</v>
      </c>
      <c r="BT32" s="42">
        <v>0</v>
      </c>
      <c r="BU32" s="42">
        <v>100</v>
      </c>
      <c r="BV32" s="38">
        <v>100</v>
      </c>
      <c r="BW32" s="38">
        <v>100</v>
      </c>
      <c r="BX32" s="38">
        <v>100</v>
      </c>
      <c r="BY32" s="38">
        <v>100</v>
      </c>
      <c r="BZ32" s="38">
        <v>0</v>
      </c>
      <c r="CA32" s="38"/>
      <c r="CB32" s="38"/>
      <c r="CC32" s="37">
        <f t="shared" si="13"/>
        <v>75</v>
      </c>
    </row>
    <row r="33" spans="1:81" ht="15.75" customHeight="1" x14ac:dyDescent="0.2">
      <c r="A33" s="4" t="s">
        <v>9</v>
      </c>
      <c r="B33" s="29" t="s">
        <v>9</v>
      </c>
      <c r="C33" s="30"/>
      <c r="D33" s="43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1</v>
      </c>
      <c r="L33" s="44" t="s">
        <v>9</v>
      </c>
      <c r="M33" s="44">
        <v>431</v>
      </c>
      <c r="N33" s="33">
        <f t="shared" si="0"/>
        <v>62</v>
      </c>
      <c r="O33" s="33">
        <f t="shared" si="1"/>
        <v>30</v>
      </c>
      <c r="P33" s="33">
        <f t="shared" si="2"/>
        <v>46</v>
      </c>
      <c r="Q33" s="77">
        <f t="shared" si="3"/>
        <v>84.125</v>
      </c>
      <c r="R33" s="77">
        <f t="shared" ca="1" si="4"/>
        <v>74.777777777777771</v>
      </c>
      <c r="S33" s="77">
        <f t="shared" si="5"/>
        <v>73.400000000000006</v>
      </c>
      <c r="T33" s="77">
        <f t="shared" si="6"/>
        <v>92</v>
      </c>
      <c r="U33" s="78">
        <f t="shared" si="7"/>
        <v>0</v>
      </c>
      <c r="V33" s="35">
        <f t="shared" si="8"/>
        <v>46</v>
      </c>
      <c r="W33" s="33">
        <v>18</v>
      </c>
      <c r="X33" s="36">
        <v>20</v>
      </c>
      <c r="Y33" s="36">
        <v>24</v>
      </c>
      <c r="Z33" s="37">
        <f t="shared" si="9"/>
        <v>62</v>
      </c>
      <c r="AA33" s="36"/>
      <c r="AB33" s="36"/>
      <c r="AC33" s="33"/>
      <c r="AD33" s="37">
        <v>30</v>
      </c>
      <c r="AE33" s="36"/>
      <c r="AF33" s="36"/>
      <c r="AG33" s="36"/>
      <c r="AH33" s="37"/>
      <c r="AI33" s="55">
        <v>50</v>
      </c>
      <c r="AJ33" s="79">
        <v>100</v>
      </c>
      <c r="AK33" s="79">
        <v>100</v>
      </c>
      <c r="AL33" s="79">
        <v>100</v>
      </c>
      <c r="AM33" s="79">
        <v>90</v>
      </c>
      <c r="AN33" s="79">
        <v>33</v>
      </c>
      <c r="AO33" s="79">
        <v>100</v>
      </c>
      <c r="AP33" s="79">
        <v>100</v>
      </c>
      <c r="AQ33" s="38"/>
      <c r="AR33" s="38"/>
      <c r="AS33" s="38"/>
      <c r="AT33" s="37">
        <f t="shared" si="10"/>
        <v>84.125</v>
      </c>
      <c r="AU33" s="38">
        <f ca="1">IFERROR(__xludf.DUMMYFUNCTION("""COMPUTED_VALUE"""),50)</f>
        <v>50</v>
      </c>
      <c r="AV33" s="38">
        <f ca="1">IFERROR(__xludf.DUMMYFUNCTION("""COMPUTED_VALUE"""),100)</f>
        <v>100</v>
      </c>
      <c r="AW33" s="38">
        <f ca="1">IFERROR(__xludf.DUMMYFUNCTION("""COMPUTED_VALUE"""),100)</f>
        <v>100</v>
      </c>
      <c r="AX33" s="38">
        <f ca="1">IFERROR(__xludf.DUMMYFUNCTION("""COMPUTED_VALUE"""),100)</f>
        <v>100</v>
      </c>
      <c r="AY33" s="38">
        <f ca="1">IFERROR(__xludf.DUMMYFUNCTION("""COMPUTED_VALUE"""),90)</f>
        <v>90</v>
      </c>
      <c r="AZ33" s="38">
        <f ca="1">IFERROR(__xludf.DUMMYFUNCTION("""COMPUTED_VALUE"""),33)</f>
        <v>33</v>
      </c>
      <c r="BA33" s="38">
        <f ca="1">IFERROR(__xludf.DUMMYFUNCTION("""COMPUTED_VALUE"""),100)</f>
        <v>100</v>
      </c>
      <c r="BB33" s="38">
        <f ca="1">IFERROR(__xludf.DUMMYFUNCTION("""COMPUTED_VALUE"""),100)</f>
        <v>100</v>
      </c>
      <c r="BC33" s="38">
        <f ca="1">IFERROR(__xludf.DUMMYFUNCTION("""COMPUTED_VALUE"""),0)</f>
        <v>0</v>
      </c>
      <c r="BD33" s="38"/>
      <c r="BE33" s="38"/>
      <c r="BF33" s="38"/>
      <c r="BG33" s="37">
        <f t="shared" ca="1" si="11"/>
        <v>74.777777777777771</v>
      </c>
      <c r="BH33" s="41">
        <v>90</v>
      </c>
      <c r="BI33" s="41">
        <v>90</v>
      </c>
      <c r="BJ33" s="41">
        <v>94</v>
      </c>
      <c r="BK33" s="41">
        <v>0</v>
      </c>
      <c r="BL33" s="41">
        <v>85</v>
      </c>
      <c r="BM33" s="41">
        <v>90</v>
      </c>
      <c r="BN33" s="41">
        <v>100</v>
      </c>
      <c r="BO33" s="41">
        <v>0</v>
      </c>
      <c r="BP33" s="41">
        <v>85</v>
      </c>
      <c r="BQ33" s="41">
        <v>100</v>
      </c>
      <c r="BR33" s="37">
        <f t="shared" si="12"/>
        <v>73.400000000000006</v>
      </c>
      <c r="BS33" s="42">
        <v>100</v>
      </c>
      <c r="BT33" s="42">
        <v>36</v>
      </c>
      <c r="BU33" s="42">
        <v>100</v>
      </c>
      <c r="BV33" s="38">
        <v>100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13"/>
        <v>92</v>
      </c>
    </row>
    <row r="34" spans="1:81" ht="15.75" customHeight="1" x14ac:dyDescent="0.2">
      <c r="A34" s="4" t="s">
        <v>9</v>
      </c>
      <c r="B34" s="29" t="s">
        <v>9</v>
      </c>
      <c r="C34" s="30"/>
      <c r="D34" s="43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1</v>
      </c>
      <c r="L34" s="44" t="s">
        <v>9</v>
      </c>
      <c r="M34" s="44">
        <v>506</v>
      </c>
      <c r="N34" s="33">
        <f t="shared" si="0"/>
        <v>33</v>
      </c>
      <c r="O34" s="33">
        <f t="shared" si="1"/>
        <v>5</v>
      </c>
      <c r="P34" s="33">
        <f t="shared" si="2"/>
        <v>16.5</v>
      </c>
      <c r="Q34" s="77">
        <f t="shared" si="3"/>
        <v>82.5</v>
      </c>
      <c r="R34" s="77">
        <f t="shared" ca="1" si="4"/>
        <v>73.333333333333329</v>
      </c>
      <c r="S34" s="77">
        <f t="shared" si="5"/>
        <v>81</v>
      </c>
      <c r="T34" s="77">
        <f t="shared" si="6"/>
        <v>75</v>
      </c>
      <c r="U34" s="78">
        <f t="shared" si="7"/>
        <v>0</v>
      </c>
      <c r="V34" s="35">
        <f t="shared" si="8"/>
        <v>16.5</v>
      </c>
      <c r="W34" s="33">
        <v>16</v>
      </c>
      <c r="X34" s="36">
        <v>17</v>
      </c>
      <c r="Y34" s="36">
        <v>0</v>
      </c>
      <c r="Z34" s="37">
        <f t="shared" si="9"/>
        <v>33</v>
      </c>
      <c r="AA34" s="36"/>
      <c r="AB34" s="36"/>
      <c r="AC34" s="33"/>
      <c r="AD34" s="37">
        <v>5</v>
      </c>
      <c r="AE34" s="36"/>
      <c r="AF34" s="36"/>
      <c r="AG34" s="36"/>
      <c r="AH34" s="37">
        <v>0</v>
      </c>
      <c r="AI34" s="55">
        <v>50</v>
      </c>
      <c r="AJ34" s="79">
        <v>100</v>
      </c>
      <c r="AK34" s="79">
        <v>100</v>
      </c>
      <c r="AL34" s="79">
        <v>50</v>
      </c>
      <c r="AM34" s="79">
        <v>80</v>
      </c>
      <c r="AN34" s="79">
        <v>80</v>
      </c>
      <c r="AO34" s="79">
        <v>100</v>
      </c>
      <c r="AP34" s="79">
        <v>100</v>
      </c>
      <c r="AQ34" s="38"/>
      <c r="AR34" s="38"/>
      <c r="AS34" s="38"/>
      <c r="AT34" s="37">
        <f t="shared" si="10"/>
        <v>82.5</v>
      </c>
      <c r="AU34" s="38">
        <f ca="1">IFERROR(__xludf.DUMMYFUNCTION("""COMPUTED_VALUE"""),50)</f>
        <v>50</v>
      </c>
      <c r="AV34" s="38">
        <f ca="1">IFERROR(__xludf.DUMMYFUNCTION("""COMPUTED_VALUE"""),100)</f>
        <v>100</v>
      </c>
      <c r="AW34" s="38">
        <f ca="1">IFERROR(__xludf.DUMMYFUNCTION("""COMPUTED_VALUE"""),100)</f>
        <v>100</v>
      </c>
      <c r="AX34" s="38">
        <f ca="1">IFERROR(__xludf.DUMMYFUNCTION("""COMPUTED_VALUE"""),50)</f>
        <v>50</v>
      </c>
      <c r="AY34" s="38">
        <f ca="1">IFERROR(__xludf.DUMMYFUNCTION("""COMPUTED_VALUE"""),80)</f>
        <v>80</v>
      </c>
      <c r="AZ34" s="38">
        <f ca="1">IFERROR(__xludf.DUMMYFUNCTION("""COMPUTED_VALUE"""),80)</f>
        <v>80</v>
      </c>
      <c r="BA34" s="38">
        <f ca="1">IFERROR(__xludf.DUMMYFUNCTION("""COMPUTED_VALUE"""),100)</f>
        <v>100</v>
      </c>
      <c r="BB34" s="38">
        <f ca="1">IFERROR(__xludf.DUMMYFUNCTION("""COMPUTED_VALUE"""),100)</f>
        <v>100</v>
      </c>
      <c r="BC34" s="38">
        <f ca="1">IFERROR(__xludf.DUMMYFUNCTION("""COMPUTED_VALUE"""),0)</f>
        <v>0</v>
      </c>
      <c r="BD34" s="38"/>
      <c r="BE34" s="38"/>
      <c r="BF34" s="38"/>
      <c r="BG34" s="37">
        <f t="shared" ca="1" si="11"/>
        <v>73.333333333333329</v>
      </c>
      <c r="BH34" s="41">
        <v>100</v>
      </c>
      <c r="BI34" s="41">
        <v>90</v>
      </c>
      <c r="BJ34" s="41">
        <v>100</v>
      </c>
      <c r="BK34" s="41">
        <v>0</v>
      </c>
      <c r="BL34" s="41">
        <v>100</v>
      </c>
      <c r="BM34" s="41">
        <v>80</v>
      </c>
      <c r="BN34" s="41">
        <v>100</v>
      </c>
      <c r="BO34" s="41">
        <v>70</v>
      </c>
      <c r="BP34" s="41">
        <v>85</v>
      </c>
      <c r="BQ34" s="41">
        <v>85</v>
      </c>
      <c r="BR34" s="37">
        <f t="shared" si="12"/>
        <v>81</v>
      </c>
      <c r="BS34" s="42">
        <v>100</v>
      </c>
      <c r="BT34" s="42">
        <v>100</v>
      </c>
      <c r="BU34" s="42">
        <v>100</v>
      </c>
      <c r="BV34" s="38">
        <v>100</v>
      </c>
      <c r="BW34" s="38">
        <v>0</v>
      </c>
      <c r="BX34" s="38">
        <v>100</v>
      </c>
      <c r="BY34" s="38">
        <v>100</v>
      </c>
      <c r="BZ34" s="38">
        <v>0</v>
      </c>
      <c r="CA34" s="38"/>
      <c r="CB34" s="38"/>
      <c r="CC34" s="37">
        <f t="shared" si="13"/>
        <v>75</v>
      </c>
    </row>
    <row r="35" spans="1:81" ht="15.75" customHeight="1" x14ac:dyDescent="0.2">
      <c r="A35" s="4" t="s">
        <v>9</v>
      </c>
      <c r="B35" s="29" t="s">
        <v>9</v>
      </c>
      <c r="C35" s="30"/>
      <c r="D35" s="43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1</v>
      </c>
      <c r="L35" s="44" t="s">
        <v>9</v>
      </c>
      <c r="M35" s="44"/>
      <c r="N35" s="33">
        <f t="shared" si="0"/>
        <v>36</v>
      </c>
      <c r="O35" s="33">
        <f t="shared" si="1"/>
        <v>0</v>
      </c>
      <c r="P35" s="33">
        <f t="shared" si="2"/>
        <v>18</v>
      </c>
      <c r="Q35" s="77">
        <f t="shared" si="3"/>
        <v>35.375</v>
      </c>
      <c r="R35" s="77">
        <f t="shared" ca="1" si="4"/>
        <v>31.444444444444443</v>
      </c>
      <c r="S35" s="77">
        <f t="shared" si="5"/>
        <v>50</v>
      </c>
      <c r="T35" s="77">
        <f t="shared" si="6"/>
        <v>0</v>
      </c>
      <c r="U35" s="78">
        <f t="shared" si="7"/>
        <v>0</v>
      </c>
      <c r="V35" s="35">
        <f t="shared" si="8"/>
        <v>18</v>
      </c>
      <c r="W35" s="33">
        <v>16</v>
      </c>
      <c r="X35" s="36">
        <v>20</v>
      </c>
      <c r="Y35" s="36"/>
      <c r="Z35" s="37">
        <f t="shared" si="9"/>
        <v>36</v>
      </c>
      <c r="AA35" s="36"/>
      <c r="AB35" s="36"/>
      <c r="AC35" s="33"/>
      <c r="AD35" s="37">
        <v>0</v>
      </c>
      <c r="AE35" s="36"/>
      <c r="AF35" s="36"/>
      <c r="AG35" s="36"/>
      <c r="AH35" s="37"/>
      <c r="AI35" s="55">
        <v>50</v>
      </c>
      <c r="AJ35" s="79">
        <v>40</v>
      </c>
      <c r="AK35" s="79">
        <v>0</v>
      </c>
      <c r="AL35" s="79">
        <v>0</v>
      </c>
      <c r="AM35" s="79">
        <v>60</v>
      </c>
      <c r="AN35" s="79">
        <v>33</v>
      </c>
      <c r="AO35" s="79">
        <v>0</v>
      </c>
      <c r="AP35" s="79">
        <v>100</v>
      </c>
      <c r="AQ35" s="38"/>
      <c r="AR35" s="38"/>
      <c r="AS35" s="38"/>
      <c r="AT35" s="37">
        <f t="shared" si="10"/>
        <v>35.375</v>
      </c>
      <c r="AU35" s="38">
        <f ca="1">IFERROR(__xludf.DUMMYFUNCTION("""COMPUTED_VALUE"""),50)</f>
        <v>50</v>
      </c>
      <c r="AV35" s="38">
        <f ca="1">IFERROR(__xludf.DUMMYFUNCTION("""COMPUTED_VALUE"""),40)</f>
        <v>40</v>
      </c>
      <c r="AW35" s="38">
        <f ca="1">IFERROR(__xludf.DUMMYFUNCTION("""COMPUTED_VALUE"""),0)</f>
        <v>0</v>
      </c>
      <c r="AX35" s="38">
        <f ca="1">IFERROR(__xludf.DUMMYFUNCTION("""COMPUTED_VALUE"""),0)</f>
        <v>0</v>
      </c>
      <c r="AY35" s="38">
        <f ca="1">IFERROR(__xludf.DUMMYFUNCTION("""COMPUTED_VALUE"""),60)</f>
        <v>60</v>
      </c>
      <c r="AZ35" s="38">
        <f ca="1">IFERROR(__xludf.DUMMYFUNCTION("""COMPUTED_VALUE"""),33)</f>
        <v>33</v>
      </c>
      <c r="BA35" s="38">
        <f ca="1">IFERROR(__xludf.DUMMYFUNCTION("""COMPUTED_VALUE"""),0)</f>
        <v>0</v>
      </c>
      <c r="BB35" s="38">
        <f ca="1">IFERROR(__xludf.DUMMYFUNCTION("""COMPUTED_VALUE"""),100)</f>
        <v>100</v>
      </c>
      <c r="BC35" s="38">
        <f ca="1">IFERROR(__xludf.DUMMYFUNCTION("""COMPUTED_VALUE"""),0)</f>
        <v>0</v>
      </c>
      <c r="BD35" s="38"/>
      <c r="BE35" s="38"/>
      <c r="BF35" s="38"/>
      <c r="BG35" s="37">
        <f t="shared" ca="1" si="11"/>
        <v>31.444444444444443</v>
      </c>
      <c r="BH35" s="41">
        <v>100</v>
      </c>
      <c r="BI35" s="41">
        <v>80</v>
      </c>
      <c r="BJ35" s="41">
        <v>60</v>
      </c>
      <c r="BK35" s="41">
        <v>100</v>
      </c>
      <c r="BL35" s="41">
        <v>90</v>
      </c>
      <c r="BM35" s="41">
        <v>70</v>
      </c>
      <c r="BN35" s="56">
        <v>0</v>
      </c>
      <c r="BO35" s="41">
        <v>0</v>
      </c>
      <c r="BP35" s="41">
        <v>0</v>
      </c>
      <c r="BQ35" s="41">
        <v>0</v>
      </c>
      <c r="BR35" s="37">
        <f t="shared" si="12"/>
        <v>50</v>
      </c>
      <c r="BS35" s="42">
        <v>0</v>
      </c>
      <c r="BT35" s="42">
        <v>0</v>
      </c>
      <c r="BU35" s="42">
        <v>0</v>
      </c>
      <c r="BV35" s="38">
        <v>0</v>
      </c>
      <c r="BW35" s="38">
        <v>0</v>
      </c>
      <c r="BX35" s="38">
        <v>0</v>
      </c>
      <c r="BY35" s="38">
        <v>0</v>
      </c>
      <c r="BZ35" s="38">
        <v>0</v>
      </c>
      <c r="CA35" s="38"/>
      <c r="CB35" s="38"/>
      <c r="CC35" s="37">
        <f t="shared" si="13"/>
        <v>0</v>
      </c>
    </row>
    <row r="36" spans="1:81" ht="15.75" customHeight="1" x14ac:dyDescent="0.2">
      <c r="A36" s="4" t="s">
        <v>9</v>
      </c>
      <c r="B36" s="29" t="s">
        <v>9</v>
      </c>
      <c r="C36" s="30"/>
      <c r="D36" s="43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1</v>
      </c>
      <c r="L36" s="44" t="s">
        <v>9</v>
      </c>
      <c r="M36" s="44"/>
      <c r="N36" s="33">
        <f t="shared" si="0"/>
        <v>0</v>
      </c>
      <c r="O36" s="33">
        <f t="shared" si="1"/>
        <v>0</v>
      </c>
      <c r="P36" s="33">
        <f t="shared" si="2"/>
        <v>0</v>
      </c>
      <c r="Q36" s="77">
        <f t="shared" si="3"/>
        <v>0</v>
      </c>
      <c r="R36" s="77">
        <f t="shared" si="4"/>
        <v>0</v>
      </c>
      <c r="S36" s="77">
        <f t="shared" si="5"/>
        <v>0</v>
      </c>
      <c r="T36" s="77">
        <f t="shared" si="6"/>
        <v>0</v>
      </c>
      <c r="U36" s="78">
        <f t="shared" si="7"/>
        <v>0</v>
      </c>
      <c r="V36" s="35">
        <f t="shared" si="8"/>
        <v>0</v>
      </c>
      <c r="W36" s="33"/>
      <c r="X36" s="36"/>
      <c r="Y36" s="36"/>
      <c r="Z36" s="37">
        <f t="shared" si="9"/>
        <v>0</v>
      </c>
      <c r="AA36" s="36"/>
      <c r="AB36" s="36"/>
      <c r="AC36" s="33"/>
      <c r="AD36" s="37">
        <v>0</v>
      </c>
      <c r="AE36" s="36"/>
      <c r="AF36" s="36"/>
      <c r="AG36" s="36"/>
      <c r="AH36" s="37"/>
      <c r="AI36" s="56"/>
      <c r="AJ36" s="81"/>
      <c r="AK36" s="81"/>
      <c r="AL36" s="81"/>
      <c r="AM36" s="81"/>
      <c r="AN36" s="81"/>
      <c r="AO36" s="81"/>
      <c r="AP36" s="81"/>
      <c r="AQ36" s="38"/>
      <c r="AR36" s="38"/>
      <c r="AS36" s="38"/>
      <c r="AT36" s="37">
        <v>0</v>
      </c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7">
        <v>0</v>
      </c>
      <c r="BH36" s="56">
        <v>0</v>
      </c>
      <c r="BI36" s="56">
        <v>0</v>
      </c>
      <c r="BJ36" s="56">
        <v>0</v>
      </c>
      <c r="BK36" s="41">
        <v>0</v>
      </c>
      <c r="BL36" s="56">
        <v>0</v>
      </c>
      <c r="BM36" s="56">
        <v>0</v>
      </c>
      <c r="BN36" s="56">
        <v>0</v>
      </c>
      <c r="BO36" s="41">
        <v>0</v>
      </c>
      <c r="BP36" s="41">
        <v>0</v>
      </c>
      <c r="BQ36" s="41">
        <v>0</v>
      </c>
      <c r="BR36" s="37">
        <f t="shared" si="12"/>
        <v>0</v>
      </c>
      <c r="BS36" s="42">
        <v>0</v>
      </c>
      <c r="BT36" s="42">
        <v>0</v>
      </c>
      <c r="BU36" s="42">
        <v>0</v>
      </c>
      <c r="BV36" s="38">
        <v>0</v>
      </c>
      <c r="BW36" s="38">
        <v>0</v>
      </c>
      <c r="BX36" s="38">
        <v>0</v>
      </c>
      <c r="BY36" s="38">
        <v>0</v>
      </c>
      <c r="BZ36" s="38">
        <v>0</v>
      </c>
      <c r="CA36" s="38"/>
      <c r="CB36" s="38"/>
      <c r="CC36" s="37">
        <f t="shared" si="13"/>
        <v>0</v>
      </c>
    </row>
    <row r="37" spans="1:81" ht="15.75" customHeight="1" x14ac:dyDescent="0.2">
      <c r="A37" s="4" t="s">
        <v>9</v>
      </c>
      <c r="B37" s="29" t="s">
        <v>9</v>
      </c>
      <c r="C37" s="30"/>
      <c r="D37" s="43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1</v>
      </c>
      <c r="L37" s="44" t="s">
        <v>9</v>
      </c>
      <c r="M37" s="44"/>
      <c r="N37" s="33">
        <f t="shared" si="0"/>
        <v>25</v>
      </c>
      <c r="O37" s="33">
        <f t="shared" si="1"/>
        <v>0</v>
      </c>
      <c r="P37" s="33">
        <f t="shared" si="2"/>
        <v>12.5</v>
      </c>
      <c r="Q37" s="77">
        <f t="shared" si="3"/>
        <v>51.666666666666664</v>
      </c>
      <c r="R37" s="77">
        <f t="shared" ca="1" si="4"/>
        <v>44.285714285714285</v>
      </c>
      <c r="S37" s="77">
        <f t="shared" si="5"/>
        <v>90.5</v>
      </c>
      <c r="T37" s="77">
        <f t="shared" si="6"/>
        <v>50</v>
      </c>
      <c r="U37" s="78">
        <f t="shared" si="7"/>
        <v>0</v>
      </c>
      <c r="V37" s="35">
        <f t="shared" si="8"/>
        <v>12.5</v>
      </c>
      <c r="W37" s="33">
        <v>18</v>
      </c>
      <c r="X37" s="36">
        <v>7</v>
      </c>
      <c r="Y37" s="36"/>
      <c r="Z37" s="37">
        <f t="shared" si="9"/>
        <v>25</v>
      </c>
      <c r="AA37" s="36"/>
      <c r="AB37" s="36"/>
      <c r="AC37" s="33"/>
      <c r="AD37" s="37">
        <v>0</v>
      </c>
      <c r="AE37" s="36"/>
      <c r="AF37" s="36"/>
      <c r="AG37" s="36"/>
      <c r="AH37" s="37"/>
      <c r="AI37" s="56"/>
      <c r="AJ37" s="79">
        <v>0</v>
      </c>
      <c r="AK37" s="79">
        <v>100</v>
      </c>
      <c r="AL37" s="79">
        <v>100</v>
      </c>
      <c r="AM37" s="79">
        <v>70</v>
      </c>
      <c r="AN37" s="79">
        <v>40</v>
      </c>
      <c r="AO37" s="79">
        <v>0</v>
      </c>
      <c r="AP37" s="81"/>
      <c r="AQ37" s="38"/>
      <c r="AR37" s="38"/>
      <c r="AS37" s="38"/>
      <c r="AT37" s="37">
        <f t="shared" ref="AT37:AT43" si="14">AVERAGE(AI37:AP37)</f>
        <v>51.666666666666664</v>
      </c>
      <c r="AU37" s="38"/>
      <c r="AV37" s="38">
        <f ca="1">IFERROR(__xludf.DUMMYFUNCTION("""COMPUTED_VALUE"""),0)</f>
        <v>0</v>
      </c>
      <c r="AW37" s="38">
        <f ca="1">IFERROR(__xludf.DUMMYFUNCTION("""COMPUTED_VALUE"""),100)</f>
        <v>100</v>
      </c>
      <c r="AX37" s="38">
        <f ca="1">IFERROR(__xludf.DUMMYFUNCTION("""COMPUTED_VALUE"""),100)</f>
        <v>100</v>
      </c>
      <c r="AY37" s="38">
        <f ca="1">IFERROR(__xludf.DUMMYFUNCTION("""COMPUTED_VALUE"""),70)</f>
        <v>70</v>
      </c>
      <c r="AZ37" s="38">
        <f ca="1">IFERROR(__xludf.DUMMYFUNCTION("""COMPUTED_VALUE"""),40)</f>
        <v>40</v>
      </c>
      <c r="BA37" s="38">
        <f ca="1">IFERROR(__xludf.DUMMYFUNCTION("""COMPUTED_VALUE"""),0)</f>
        <v>0</v>
      </c>
      <c r="BB37" s="38"/>
      <c r="BC37" s="38">
        <f ca="1">IFERROR(__xludf.DUMMYFUNCTION("""COMPUTED_VALUE"""),0)</f>
        <v>0</v>
      </c>
      <c r="BD37" s="38"/>
      <c r="BE37" s="38"/>
      <c r="BF37" s="38"/>
      <c r="BG37" s="37">
        <f t="shared" ref="BG37:BG43" ca="1" si="15">AVERAGE(AU37:BC37)</f>
        <v>44.285714285714285</v>
      </c>
      <c r="BH37" s="41">
        <v>100</v>
      </c>
      <c r="BI37" s="41">
        <v>85</v>
      </c>
      <c r="BJ37" s="41">
        <v>100</v>
      </c>
      <c r="BK37" s="41">
        <v>100</v>
      </c>
      <c r="BL37" s="41">
        <v>95</v>
      </c>
      <c r="BM37" s="41">
        <v>90</v>
      </c>
      <c r="BN37" s="41">
        <v>100</v>
      </c>
      <c r="BO37" s="41">
        <v>65</v>
      </c>
      <c r="BP37" s="41">
        <v>85</v>
      </c>
      <c r="BQ37" s="41">
        <v>85</v>
      </c>
      <c r="BR37" s="37">
        <f t="shared" si="12"/>
        <v>90.5</v>
      </c>
      <c r="BS37" s="42">
        <v>100</v>
      </c>
      <c r="BT37" s="42">
        <v>100</v>
      </c>
      <c r="BU37" s="42">
        <v>0</v>
      </c>
      <c r="BV37" s="38">
        <v>100</v>
      </c>
      <c r="BW37" s="38">
        <v>100</v>
      </c>
      <c r="BX37" s="38">
        <v>0</v>
      </c>
      <c r="BY37" s="38">
        <v>0</v>
      </c>
      <c r="BZ37" s="38">
        <v>0</v>
      </c>
      <c r="CA37" s="38"/>
      <c r="CB37" s="38"/>
      <c r="CC37" s="37">
        <f t="shared" si="13"/>
        <v>50</v>
      </c>
    </row>
    <row r="38" spans="1:81" ht="15.75" customHeight="1" x14ac:dyDescent="0.2">
      <c r="A38" s="4" t="s">
        <v>9</v>
      </c>
      <c r="B38" s="29" t="s">
        <v>9</v>
      </c>
      <c r="C38" s="30"/>
      <c r="D38" s="43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1</v>
      </c>
      <c r="L38" s="44" t="s">
        <v>9</v>
      </c>
      <c r="M38" s="44">
        <v>78</v>
      </c>
      <c r="N38" s="33">
        <f t="shared" si="0"/>
        <v>66</v>
      </c>
      <c r="O38" s="33">
        <f t="shared" si="1"/>
        <v>100</v>
      </c>
      <c r="P38" s="33">
        <f t="shared" si="2"/>
        <v>83</v>
      </c>
      <c r="Q38" s="77">
        <f t="shared" si="3"/>
        <v>82.125</v>
      </c>
      <c r="R38" s="77">
        <f t="shared" ca="1" si="4"/>
        <v>84.111111111111114</v>
      </c>
      <c r="S38" s="77">
        <f t="shared" si="5"/>
        <v>96</v>
      </c>
      <c r="T38" s="77">
        <f t="shared" si="6"/>
        <v>100</v>
      </c>
      <c r="U38" s="78">
        <f t="shared" si="7"/>
        <v>0</v>
      </c>
      <c r="V38" s="35">
        <f t="shared" ca="1" si="8"/>
        <v>86.330555555555549</v>
      </c>
      <c r="W38" s="33">
        <v>20</v>
      </c>
      <c r="X38" s="36">
        <v>20</v>
      </c>
      <c r="Y38" s="36">
        <v>26</v>
      </c>
      <c r="Z38" s="37">
        <f t="shared" si="9"/>
        <v>66</v>
      </c>
      <c r="AA38" s="36"/>
      <c r="AB38" s="36"/>
      <c r="AC38" s="33"/>
      <c r="AD38" s="37">
        <v>100</v>
      </c>
      <c r="AE38" s="36"/>
      <c r="AF38" s="36"/>
      <c r="AG38" s="36"/>
      <c r="AH38" s="37"/>
      <c r="AI38" s="55">
        <v>0</v>
      </c>
      <c r="AJ38" s="79">
        <v>100</v>
      </c>
      <c r="AK38" s="79">
        <v>100</v>
      </c>
      <c r="AL38" s="79">
        <v>100</v>
      </c>
      <c r="AM38" s="79">
        <v>90</v>
      </c>
      <c r="AN38" s="79">
        <v>67</v>
      </c>
      <c r="AO38" s="79">
        <v>100</v>
      </c>
      <c r="AP38" s="79">
        <v>100</v>
      </c>
      <c r="AQ38" s="38"/>
      <c r="AR38" s="38"/>
      <c r="AS38" s="38"/>
      <c r="AT38" s="37">
        <f t="shared" si="14"/>
        <v>82.125</v>
      </c>
      <c r="AU38" s="38">
        <f ca="1">IFERROR(__xludf.DUMMYFUNCTION("""COMPUTED_VALUE"""),0)</f>
        <v>0</v>
      </c>
      <c r="AV38" s="38">
        <f ca="1">IFERROR(__xludf.DUMMYFUNCTION("""COMPUTED_VALUE"""),100)</f>
        <v>100</v>
      </c>
      <c r="AW38" s="38">
        <f ca="1">IFERROR(__xludf.DUMMYFUNCTION("""COMPUTED_VALUE"""),100)</f>
        <v>100</v>
      </c>
      <c r="AX38" s="38">
        <f ca="1">IFERROR(__xludf.DUMMYFUNCTION("""COMPUTED_VALUE"""),100)</f>
        <v>100</v>
      </c>
      <c r="AY38" s="38">
        <f ca="1">IFERROR(__xludf.DUMMYFUNCTION("""COMPUTED_VALUE"""),90)</f>
        <v>90</v>
      </c>
      <c r="AZ38" s="38">
        <f ca="1">IFERROR(__xludf.DUMMYFUNCTION("""COMPUTED_VALUE"""),67)</f>
        <v>67</v>
      </c>
      <c r="BA38" s="38">
        <f ca="1">IFERROR(__xludf.DUMMYFUNCTION("""COMPUTED_VALUE"""),100)</f>
        <v>100</v>
      </c>
      <c r="BB38" s="38">
        <f ca="1">IFERROR(__xludf.DUMMYFUNCTION("""COMPUTED_VALUE"""),100)</f>
        <v>100</v>
      </c>
      <c r="BC38" s="38">
        <f ca="1">IFERROR(__xludf.DUMMYFUNCTION("""COMPUTED_VALUE"""),100)</f>
        <v>100</v>
      </c>
      <c r="BD38" s="38"/>
      <c r="BE38" s="38"/>
      <c r="BF38" s="38"/>
      <c r="BG38" s="37">
        <f t="shared" ca="1" si="15"/>
        <v>84.111111111111114</v>
      </c>
      <c r="BH38" s="41">
        <v>100</v>
      </c>
      <c r="BI38" s="41">
        <v>100</v>
      </c>
      <c r="BJ38" s="41">
        <v>100</v>
      </c>
      <c r="BK38" s="41">
        <v>100</v>
      </c>
      <c r="BL38" s="41">
        <v>95</v>
      </c>
      <c r="BM38" s="41">
        <v>70</v>
      </c>
      <c r="BN38" s="41">
        <v>100</v>
      </c>
      <c r="BO38" s="41">
        <v>95</v>
      </c>
      <c r="BP38" s="41">
        <v>100</v>
      </c>
      <c r="BQ38" s="41">
        <v>100</v>
      </c>
      <c r="BR38" s="37">
        <f t="shared" si="12"/>
        <v>96</v>
      </c>
      <c r="BS38" s="42">
        <v>100</v>
      </c>
      <c r="BT38" s="42">
        <v>100</v>
      </c>
      <c r="BU38" s="42">
        <v>100</v>
      </c>
      <c r="BV38" s="38">
        <v>100</v>
      </c>
      <c r="BW38" s="38">
        <v>100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13"/>
        <v>100</v>
      </c>
    </row>
    <row r="39" spans="1:81" ht="15.75" customHeight="1" x14ac:dyDescent="0.2">
      <c r="A39" s="4" t="s">
        <v>9</v>
      </c>
      <c r="B39" s="29" t="s">
        <v>9</v>
      </c>
      <c r="C39" s="30"/>
      <c r="D39" s="43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4">
        <v>1</v>
      </c>
      <c r="L39" s="44" t="s">
        <v>9</v>
      </c>
      <c r="M39" s="44">
        <v>52</v>
      </c>
      <c r="N39" s="33">
        <f t="shared" si="0"/>
        <v>78</v>
      </c>
      <c r="O39" s="33">
        <f t="shared" si="1"/>
        <v>20</v>
      </c>
      <c r="P39" s="33">
        <f t="shared" si="2"/>
        <v>49</v>
      </c>
      <c r="Q39" s="77">
        <f t="shared" si="3"/>
        <v>96.6</v>
      </c>
      <c r="R39" s="77">
        <f t="shared" ca="1" si="4"/>
        <v>97.166666666666671</v>
      </c>
      <c r="S39" s="77">
        <f t="shared" si="5"/>
        <v>56.5</v>
      </c>
      <c r="T39" s="77">
        <f t="shared" si="6"/>
        <v>0</v>
      </c>
      <c r="U39" s="78">
        <f t="shared" si="7"/>
        <v>0</v>
      </c>
      <c r="V39" s="35">
        <f t="shared" si="8"/>
        <v>49</v>
      </c>
      <c r="W39" s="33">
        <v>16</v>
      </c>
      <c r="X39" s="36">
        <v>20</v>
      </c>
      <c r="Y39" s="36">
        <v>42</v>
      </c>
      <c r="Z39" s="37">
        <f t="shared" si="9"/>
        <v>78</v>
      </c>
      <c r="AA39" s="36"/>
      <c r="AB39" s="36"/>
      <c r="AC39" s="33"/>
      <c r="AD39" s="37">
        <v>20</v>
      </c>
      <c r="AE39" s="36"/>
      <c r="AF39" s="36"/>
      <c r="AG39" s="36"/>
      <c r="AH39" s="37"/>
      <c r="AI39" s="56"/>
      <c r="AJ39" s="79">
        <v>100</v>
      </c>
      <c r="AK39" s="79">
        <v>100</v>
      </c>
      <c r="AL39" s="79">
        <v>100</v>
      </c>
      <c r="AM39" s="81"/>
      <c r="AN39" s="79">
        <v>83</v>
      </c>
      <c r="AO39" s="79">
        <v>100</v>
      </c>
      <c r="AP39" s="81"/>
      <c r="AQ39" s="38"/>
      <c r="AR39" s="38"/>
      <c r="AS39" s="38"/>
      <c r="AT39" s="37">
        <f t="shared" si="14"/>
        <v>96.6</v>
      </c>
      <c r="AU39" s="38"/>
      <c r="AV39" s="38">
        <f ca="1">IFERROR(__xludf.DUMMYFUNCTION("""COMPUTED_VALUE"""),100)</f>
        <v>100</v>
      </c>
      <c r="AW39" s="38">
        <f ca="1">IFERROR(__xludf.DUMMYFUNCTION("""COMPUTED_VALUE"""),100)</f>
        <v>100</v>
      </c>
      <c r="AX39" s="38">
        <f ca="1">IFERROR(__xludf.DUMMYFUNCTION("""COMPUTED_VALUE"""),100)</f>
        <v>100</v>
      </c>
      <c r="AY39" s="38"/>
      <c r="AZ39" s="38">
        <f ca="1">IFERROR(__xludf.DUMMYFUNCTION("""COMPUTED_VALUE"""),83)</f>
        <v>83</v>
      </c>
      <c r="BA39" s="38">
        <f ca="1">IFERROR(__xludf.DUMMYFUNCTION("""COMPUTED_VALUE"""),100)</f>
        <v>100</v>
      </c>
      <c r="BB39" s="38"/>
      <c r="BC39" s="38">
        <f ca="1">IFERROR(__xludf.DUMMYFUNCTION("""COMPUTED_VALUE"""),100)</f>
        <v>100</v>
      </c>
      <c r="BD39" s="38"/>
      <c r="BE39" s="38"/>
      <c r="BF39" s="38"/>
      <c r="BG39" s="37">
        <f t="shared" ca="1" si="15"/>
        <v>97.166666666666671</v>
      </c>
      <c r="BH39" s="41">
        <v>0</v>
      </c>
      <c r="BI39" s="41">
        <v>100</v>
      </c>
      <c r="BJ39" s="41">
        <v>0</v>
      </c>
      <c r="BK39" s="41">
        <v>100</v>
      </c>
      <c r="BL39" s="41">
        <v>90</v>
      </c>
      <c r="BM39" s="41">
        <v>100</v>
      </c>
      <c r="BN39" s="41">
        <v>85</v>
      </c>
      <c r="BO39" s="41">
        <v>0</v>
      </c>
      <c r="BP39" s="41">
        <v>90</v>
      </c>
      <c r="BQ39" s="41">
        <v>0</v>
      </c>
      <c r="BR39" s="37">
        <f t="shared" si="12"/>
        <v>56.5</v>
      </c>
      <c r="BS39" s="42">
        <v>0</v>
      </c>
      <c r="BT39" s="42">
        <v>0</v>
      </c>
      <c r="BU39" s="42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0</v>
      </c>
      <c r="CA39" s="38"/>
      <c r="CB39" s="38"/>
      <c r="CC39" s="37">
        <f t="shared" si="13"/>
        <v>0</v>
      </c>
    </row>
    <row r="40" spans="1:81" ht="15.75" customHeight="1" x14ac:dyDescent="0.2">
      <c r="A40" s="4" t="s">
        <v>9</v>
      </c>
      <c r="B40" s="29" t="s">
        <v>9</v>
      </c>
      <c r="C40" s="30"/>
      <c r="D40" s="43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4">
        <v>1</v>
      </c>
      <c r="L40" s="44" t="s">
        <v>9</v>
      </c>
      <c r="M40" s="44">
        <v>393</v>
      </c>
      <c r="N40" s="33">
        <f t="shared" si="0"/>
        <v>31</v>
      </c>
      <c r="O40" s="33">
        <f t="shared" si="1"/>
        <v>0</v>
      </c>
      <c r="P40" s="33">
        <f t="shared" si="2"/>
        <v>65.5</v>
      </c>
      <c r="Q40" s="77">
        <f t="shared" si="3"/>
        <v>91.25</v>
      </c>
      <c r="R40" s="77">
        <f t="shared" ca="1" si="4"/>
        <v>81.111111111111114</v>
      </c>
      <c r="S40" s="77">
        <f t="shared" si="5"/>
        <v>73</v>
      </c>
      <c r="T40" s="77">
        <f t="shared" si="6"/>
        <v>87.5</v>
      </c>
      <c r="U40" s="78">
        <f t="shared" si="7"/>
        <v>100</v>
      </c>
      <c r="V40" s="35">
        <f t="shared" ca="1" si="8"/>
        <v>74.030555555555566</v>
      </c>
      <c r="W40" s="33">
        <v>16</v>
      </c>
      <c r="X40" s="36">
        <v>15</v>
      </c>
      <c r="Y40" s="36">
        <v>0</v>
      </c>
      <c r="Z40" s="37">
        <f t="shared" si="9"/>
        <v>31</v>
      </c>
      <c r="AA40" s="36"/>
      <c r="AB40" s="36"/>
      <c r="AC40" s="33"/>
      <c r="AD40" s="37">
        <v>0</v>
      </c>
      <c r="AE40" s="36"/>
      <c r="AF40" s="36"/>
      <c r="AG40" s="36"/>
      <c r="AH40" s="37">
        <v>100</v>
      </c>
      <c r="AI40" s="55">
        <v>50</v>
      </c>
      <c r="AJ40" s="79">
        <v>100</v>
      </c>
      <c r="AK40" s="79">
        <v>100</v>
      </c>
      <c r="AL40" s="79">
        <v>100</v>
      </c>
      <c r="AM40" s="79">
        <v>80</v>
      </c>
      <c r="AN40" s="79">
        <v>100</v>
      </c>
      <c r="AO40" s="79">
        <v>100</v>
      </c>
      <c r="AP40" s="79">
        <v>100</v>
      </c>
      <c r="AQ40" s="38"/>
      <c r="AR40" s="38"/>
      <c r="AS40" s="38"/>
      <c r="AT40" s="37">
        <f t="shared" si="14"/>
        <v>91.25</v>
      </c>
      <c r="AU40" s="38">
        <f ca="1">IFERROR(__xludf.DUMMYFUNCTION("""COMPUTED_VALUE"""),50)</f>
        <v>50</v>
      </c>
      <c r="AV40" s="38">
        <f ca="1">IFERROR(__xludf.DUMMYFUNCTION("""COMPUTED_VALUE"""),100)</f>
        <v>100</v>
      </c>
      <c r="AW40" s="38">
        <f ca="1">IFERROR(__xludf.DUMMYFUNCTION("""COMPUTED_VALUE"""),100)</f>
        <v>100</v>
      </c>
      <c r="AX40" s="38">
        <f ca="1">IFERROR(__xludf.DUMMYFUNCTION("""COMPUTED_VALUE"""),100)</f>
        <v>100</v>
      </c>
      <c r="AY40" s="38">
        <f ca="1">IFERROR(__xludf.DUMMYFUNCTION("""COMPUTED_VALUE"""),80)</f>
        <v>80</v>
      </c>
      <c r="AZ40" s="38">
        <f ca="1">IFERROR(__xludf.DUMMYFUNCTION("""COMPUTED_VALUE"""),100)</f>
        <v>100</v>
      </c>
      <c r="BA40" s="38">
        <f ca="1">IFERROR(__xludf.DUMMYFUNCTION("""COMPUTED_VALUE"""),100)</f>
        <v>100</v>
      </c>
      <c r="BB40" s="38">
        <f ca="1">IFERROR(__xludf.DUMMYFUNCTION("""COMPUTED_VALUE"""),100)</f>
        <v>100</v>
      </c>
      <c r="BC40" s="38">
        <f ca="1">IFERROR(__xludf.DUMMYFUNCTION("""COMPUTED_VALUE"""),0)</f>
        <v>0</v>
      </c>
      <c r="BD40" s="38"/>
      <c r="BE40" s="38"/>
      <c r="BF40" s="38"/>
      <c r="BG40" s="37">
        <f t="shared" ca="1" si="15"/>
        <v>81.111111111111114</v>
      </c>
      <c r="BH40" s="41">
        <v>100</v>
      </c>
      <c r="BI40" s="41">
        <v>85</v>
      </c>
      <c r="BJ40" s="41">
        <v>0</v>
      </c>
      <c r="BK40" s="41">
        <v>0</v>
      </c>
      <c r="BL40" s="41">
        <v>100</v>
      </c>
      <c r="BM40" s="41">
        <v>100</v>
      </c>
      <c r="BN40" s="41">
        <v>85</v>
      </c>
      <c r="BO40" s="41">
        <v>100</v>
      </c>
      <c r="BP40" s="41">
        <v>70</v>
      </c>
      <c r="BQ40" s="41">
        <v>90</v>
      </c>
      <c r="BR40" s="37">
        <f t="shared" si="12"/>
        <v>73</v>
      </c>
      <c r="BS40" s="42">
        <v>100</v>
      </c>
      <c r="BT40" s="42">
        <v>100</v>
      </c>
      <c r="BU40" s="42">
        <v>100</v>
      </c>
      <c r="BV40" s="38">
        <v>100</v>
      </c>
      <c r="BW40" s="38">
        <v>0</v>
      </c>
      <c r="BX40" s="38">
        <v>100</v>
      </c>
      <c r="BY40" s="38">
        <v>100</v>
      </c>
      <c r="BZ40" s="38">
        <v>100</v>
      </c>
      <c r="CA40" s="38"/>
      <c r="CB40" s="38"/>
      <c r="CC40" s="37">
        <f t="shared" si="13"/>
        <v>87.5</v>
      </c>
    </row>
    <row r="41" spans="1:81" ht="15.75" customHeight="1" x14ac:dyDescent="0.2">
      <c r="A41" s="4" t="s">
        <v>9</v>
      </c>
      <c r="B41" s="29" t="s">
        <v>9</v>
      </c>
      <c r="C41" s="30"/>
      <c r="D41" s="43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4">
        <v>1</v>
      </c>
      <c r="L41" s="44" t="s">
        <v>9</v>
      </c>
      <c r="M41" s="44"/>
      <c r="N41" s="33">
        <f t="shared" si="0"/>
        <v>38</v>
      </c>
      <c r="O41" s="33">
        <f t="shared" si="1"/>
        <v>0</v>
      </c>
      <c r="P41" s="33">
        <f t="shared" si="2"/>
        <v>19</v>
      </c>
      <c r="Q41" s="77">
        <f t="shared" si="3"/>
        <v>63.285714285714285</v>
      </c>
      <c r="R41" s="77">
        <f t="shared" ca="1" si="4"/>
        <v>55.375</v>
      </c>
      <c r="S41" s="77">
        <f t="shared" si="5"/>
        <v>73</v>
      </c>
      <c r="T41" s="77">
        <f t="shared" si="6"/>
        <v>75</v>
      </c>
      <c r="U41" s="78">
        <f t="shared" si="7"/>
        <v>0</v>
      </c>
      <c r="V41" s="35">
        <f t="shared" si="8"/>
        <v>19</v>
      </c>
      <c r="W41" s="33">
        <v>18</v>
      </c>
      <c r="X41" s="36">
        <v>20</v>
      </c>
      <c r="Y41" s="36">
        <v>0</v>
      </c>
      <c r="Z41" s="37">
        <f t="shared" si="9"/>
        <v>38</v>
      </c>
      <c r="AA41" s="36"/>
      <c r="AB41" s="36"/>
      <c r="AC41" s="33"/>
      <c r="AD41" s="37">
        <v>0</v>
      </c>
      <c r="AE41" s="36"/>
      <c r="AF41" s="36"/>
      <c r="AG41" s="36"/>
      <c r="AH41" s="37"/>
      <c r="AI41" s="55">
        <v>50</v>
      </c>
      <c r="AJ41" s="79">
        <v>100</v>
      </c>
      <c r="AK41" s="79">
        <v>100</v>
      </c>
      <c r="AL41" s="79">
        <v>50</v>
      </c>
      <c r="AM41" s="79">
        <v>10</v>
      </c>
      <c r="AN41" s="79">
        <v>33</v>
      </c>
      <c r="AO41" s="79">
        <v>100</v>
      </c>
      <c r="AP41" s="81"/>
      <c r="AQ41" s="38"/>
      <c r="AR41" s="38"/>
      <c r="AS41" s="38"/>
      <c r="AT41" s="37">
        <f t="shared" si="14"/>
        <v>63.285714285714285</v>
      </c>
      <c r="AU41" s="38">
        <f ca="1">IFERROR(__xludf.DUMMYFUNCTION("""COMPUTED_VALUE"""),50)</f>
        <v>50</v>
      </c>
      <c r="AV41" s="38">
        <f ca="1">IFERROR(__xludf.DUMMYFUNCTION("""COMPUTED_VALUE"""),100)</f>
        <v>100</v>
      </c>
      <c r="AW41" s="38">
        <f ca="1">IFERROR(__xludf.DUMMYFUNCTION("""COMPUTED_VALUE"""),100)</f>
        <v>100</v>
      </c>
      <c r="AX41" s="38">
        <f ca="1">IFERROR(__xludf.DUMMYFUNCTION("""COMPUTED_VALUE"""),50)</f>
        <v>50</v>
      </c>
      <c r="AY41" s="38">
        <f ca="1">IFERROR(__xludf.DUMMYFUNCTION("""COMPUTED_VALUE"""),10)</f>
        <v>10</v>
      </c>
      <c r="AZ41" s="38">
        <f ca="1">IFERROR(__xludf.DUMMYFUNCTION("""COMPUTED_VALUE"""),33)</f>
        <v>33</v>
      </c>
      <c r="BA41" s="38">
        <f ca="1">IFERROR(__xludf.DUMMYFUNCTION("""COMPUTED_VALUE"""),100)</f>
        <v>100</v>
      </c>
      <c r="BB41" s="38"/>
      <c r="BC41" s="38">
        <f ca="1">IFERROR(__xludf.DUMMYFUNCTION("""COMPUTED_VALUE"""),0)</f>
        <v>0</v>
      </c>
      <c r="BD41" s="38"/>
      <c r="BE41" s="38"/>
      <c r="BF41" s="38"/>
      <c r="BG41" s="37">
        <f t="shared" ca="1" si="15"/>
        <v>55.375</v>
      </c>
      <c r="BH41" s="41">
        <v>100</v>
      </c>
      <c r="BI41" s="41">
        <v>90</v>
      </c>
      <c r="BJ41" s="41">
        <v>100</v>
      </c>
      <c r="BK41" s="41">
        <v>0</v>
      </c>
      <c r="BL41" s="41">
        <v>95</v>
      </c>
      <c r="BM41" s="41">
        <v>90</v>
      </c>
      <c r="BN41" s="41">
        <v>100</v>
      </c>
      <c r="BO41" s="41">
        <v>0</v>
      </c>
      <c r="BP41" s="41">
        <v>85</v>
      </c>
      <c r="BQ41" s="41">
        <v>70</v>
      </c>
      <c r="BR41" s="37">
        <f t="shared" si="12"/>
        <v>73</v>
      </c>
      <c r="BS41" s="42">
        <v>100</v>
      </c>
      <c r="BT41" s="42">
        <v>100</v>
      </c>
      <c r="BU41" s="42">
        <v>100</v>
      </c>
      <c r="BV41" s="38">
        <v>100</v>
      </c>
      <c r="BW41" s="38">
        <v>100</v>
      </c>
      <c r="BX41" s="38">
        <v>100</v>
      </c>
      <c r="BY41" s="38">
        <v>0</v>
      </c>
      <c r="BZ41" s="38">
        <v>0</v>
      </c>
      <c r="CA41" s="38"/>
      <c r="CB41" s="38"/>
      <c r="CC41" s="37">
        <f t="shared" si="13"/>
        <v>75</v>
      </c>
    </row>
    <row r="42" spans="1:81" ht="15.75" customHeight="1" x14ac:dyDescent="0.2">
      <c r="A42" s="4" t="s">
        <v>9</v>
      </c>
      <c r="B42" s="29" t="s">
        <v>9</v>
      </c>
      <c r="C42" s="30"/>
      <c r="D42" s="43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4">
        <v>1</v>
      </c>
      <c r="L42" s="44" t="s">
        <v>9</v>
      </c>
      <c r="M42" s="44"/>
      <c r="N42" s="33">
        <f t="shared" si="0"/>
        <v>100</v>
      </c>
      <c r="O42" s="33">
        <f t="shared" si="1"/>
        <v>0</v>
      </c>
      <c r="P42" s="33">
        <f t="shared" si="2"/>
        <v>50</v>
      </c>
      <c r="Q42" s="77">
        <f t="shared" si="3"/>
        <v>71.428571428571431</v>
      </c>
      <c r="R42" s="77">
        <f t="shared" ca="1" si="4"/>
        <v>62.5</v>
      </c>
      <c r="S42" s="77">
        <f t="shared" si="5"/>
        <v>67</v>
      </c>
      <c r="T42" s="77">
        <f t="shared" si="6"/>
        <v>0</v>
      </c>
      <c r="U42" s="78">
        <f t="shared" si="7"/>
        <v>0</v>
      </c>
      <c r="V42" s="35">
        <f t="shared" si="8"/>
        <v>50</v>
      </c>
      <c r="W42" s="33">
        <v>20</v>
      </c>
      <c r="X42" s="36">
        <v>20</v>
      </c>
      <c r="Y42" s="36">
        <v>60</v>
      </c>
      <c r="Z42" s="37">
        <f t="shared" si="9"/>
        <v>100</v>
      </c>
      <c r="AA42" s="36"/>
      <c r="AB42" s="36"/>
      <c r="AC42" s="33"/>
      <c r="AD42" s="37">
        <v>0</v>
      </c>
      <c r="AE42" s="36"/>
      <c r="AF42" s="36"/>
      <c r="AG42" s="36"/>
      <c r="AH42" s="37"/>
      <c r="AI42" s="56"/>
      <c r="AJ42" s="79">
        <v>0</v>
      </c>
      <c r="AK42" s="79">
        <v>100</v>
      </c>
      <c r="AL42" s="79">
        <v>100</v>
      </c>
      <c r="AM42" s="79">
        <v>90</v>
      </c>
      <c r="AN42" s="79">
        <v>60</v>
      </c>
      <c r="AO42" s="79">
        <v>100</v>
      </c>
      <c r="AP42" s="79">
        <v>50</v>
      </c>
      <c r="AQ42" s="38"/>
      <c r="AR42" s="38"/>
      <c r="AS42" s="38"/>
      <c r="AT42" s="37">
        <f t="shared" si="14"/>
        <v>71.428571428571431</v>
      </c>
      <c r="AU42" s="38"/>
      <c r="AV42" s="38">
        <f ca="1">IFERROR(__xludf.DUMMYFUNCTION("""COMPUTED_VALUE"""),0)</f>
        <v>0</v>
      </c>
      <c r="AW42" s="38">
        <f ca="1">IFERROR(__xludf.DUMMYFUNCTION("""COMPUTED_VALUE"""),100)</f>
        <v>100</v>
      </c>
      <c r="AX42" s="38">
        <f ca="1">IFERROR(__xludf.DUMMYFUNCTION("""COMPUTED_VALUE"""),100)</f>
        <v>100</v>
      </c>
      <c r="AY42" s="38">
        <f ca="1">IFERROR(__xludf.DUMMYFUNCTION("""COMPUTED_VALUE"""),90)</f>
        <v>90</v>
      </c>
      <c r="AZ42" s="38">
        <f ca="1">IFERROR(__xludf.DUMMYFUNCTION("""COMPUTED_VALUE"""),60)</f>
        <v>60</v>
      </c>
      <c r="BA42" s="38">
        <f ca="1">IFERROR(__xludf.DUMMYFUNCTION("""COMPUTED_VALUE"""),100)</f>
        <v>100</v>
      </c>
      <c r="BB42" s="38">
        <f ca="1">IFERROR(__xludf.DUMMYFUNCTION("""COMPUTED_VALUE"""),50)</f>
        <v>50</v>
      </c>
      <c r="BC42" s="38">
        <f ca="1">IFERROR(__xludf.DUMMYFUNCTION("""COMPUTED_VALUE"""),0)</f>
        <v>0</v>
      </c>
      <c r="BD42" s="38"/>
      <c r="BE42" s="38"/>
      <c r="BF42" s="38"/>
      <c r="BG42" s="37">
        <f t="shared" ca="1" si="15"/>
        <v>62.5</v>
      </c>
      <c r="BH42" s="41">
        <v>100</v>
      </c>
      <c r="BI42" s="41">
        <v>100</v>
      </c>
      <c r="BJ42" s="41">
        <v>0</v>
      </c>
      <c r="BK42" s="41">
        <v>100</v>
      </c>
      <c r="BL42" s="41">
        <v>100</v>
      </c>
      <c r="BM42" s="41">
        <v>100</v>
      </c>
      <c r="BN42" s="41">
        <v>100</v>
      </c>
      <c r="BO42" s="41">
        <v>70</v>
      </c>
      <c r="BP42" s="41">
        <v>0</v>
      </c>
      <c r="BQ42" s="41">
        <v>0</v>
      </c>
      <c r="BR42" s="37">
        <f t="shared" si="12"/>
        <v>67</v>
      </c>
      <c r="BS42" s="42">
        <v>0</v>
      </c>
      <c r="BT42" s="42">
        <v>0</v>
      </c>
      <c r="BU42" s="42">
        <v>0</v>
      </c>
      <c r="BV42" s="38">
        <v>0</v>
      </c>
      <c r="BW42" s="38">
        <v>0</v>
      </c>
      <c r="BX42" s="38">
        <v>0</v>
      </c>
      <c r="BY42" s="38">
        <v>0</v>
      </c>
      <c r="BZ42" s="38">
        <v>0</v>
      </c>
      <c r="CA42" s="38"/>
      <c r="CB42" s="38"/>
      <c r="CC42" s="37">
        <f t="shared" si="13"/>
        <v>0</v>
      </c>
    </row>
    <row r="43" spans="1:81" ht="15.75" customHeight="1" x14ac:dyDescent="0.2">
      <c r="A43" s="4" t="s">
        <v>9</v>
      </c>
      <c r="B43" s="29" t="s">
        <v>9</v>
      </c>
      <c r="C43" s="30"/>
      <c r="D43" s="43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4">
        <v>1</v>
      </c>
      <c r="L43" s="44" t="s">
        <v>9</v>
      </c>
      <c r="M43" s="44">
        <v>157</v>
      </c>
      <c r="N43" s="33">
        <f t="shared" si="0"/>
        <v>78</v>
      </c>
      <c r="O43" s="33">
        <f t="shared" si="1"/>
        <v>70</v>
      </c>
      <c r="P43" s="33">
        <f t="shared" si="2"/>
        <v>74</v>
      </c>
      <c r="Q43" s="77">
        <f t="shared" si="3"/>
        <v>53.75</v>
      </c>
      <c r="R43" s="77">
        <f t="shared" ca="1" si="4"/>
        <v>47.777777777777779</v>
      </c>
      <c r="S43" s="77">
        <f t="shared" si="5"/>
        <v>93</v>
      </c>
      <c r="T43" s="77">
        <f t="shared" si="6"/>
        <v>100</v>
      </c>
      <c r="U43" s="78">
        <f t="shared" si="7"/>
        <v>0</v>
      </c>
      <c r="V43" s="35">
        <f t="shared" ca="1" si="8"/>
        <v>73.73888888888888</v>
      </c>
      <c r="W43" s="33">
        <v>16</v>
      </c>
      <c r="X43" s="36">
        <v>20</v>
      </c>
      <c r="Y43" s="36">
        <v>42</v>
      </c>
      <c r="Z43" s="37">
        <f t="shared" si="9"/>
        <v>78</v>
      </c>
      <c r="AA43" s="36"/>
      <c r="AB43" s="36"/>
      <c r="AC43" s="33"/>
      <c r="AD43" s="37">
        <v>70</v>
      </c>
      <c r="AE43" s="36"/>
      <c r="AF43" s="36"/>
      <c r="AG43" s="36"/>
      <c r="AH43" s="37"/>
      <c r="AI43" s="55">
        <v>100</v>
      </c>
      <c r="AJ43" s="79">
        <v>0</v>
      </c>
      <c r="AK43" s="79">
        <v>100</v>
      </c>
      <c r="AL43" s="79">
        <v>0</v>
      </c>
      <c r="AM43" s="79">
        <v>80</v>
      </c>
      <c r="AN43" s="79">
        <v>0</v>
      </c>
      <c r="AO43" s="79">
        <v>100</v>
      </c>
      <c r="AP43" s="79">
        <v>50</v>
      </c>
      <c r="AQ43" s="38"/>
      <c r="AR43" s="38"/>
      <c r="AS43" s="38"/>
      <c r="AT43" s="37">
        <f t="shared" si="14"/>
        <v>53.75</v>
      </c>
      <c r="AU43" s="38">
        <f ca="1">IFERROR(__xludf.DUMMYFUNCTION("""COMPUTED_VALUE"""),100)</f>
        <v>100</v>
      </c>
      <c r="AV43" s="38">
        <f ca="1">IFERROR(__xludf.DUMMYFUNCTION("""COMPUTED_VALUE"""),0)</f>
        <v>0</v>
      </c>
      <c r="AW43" s="38">
        <f ca="1">IFERROR(__xludf.DUMMYFUNCTION("""COMPUTED_VALUE"""),100)</f>
        <v>100</v>
      </c>
      <c r="AX43" s="38">
        <f ca="1">IFERROR(__xludf.DUMMYFUNCTION("""COMPUTED_VALUE"""),0)</f>
        <v>0</v>
      </c>
      <c r="AY43" s="38">
        <f ca="1">IFERROR(__xludf.DUMMYFUNCTION("""COMPUTED_VALUE"""),80)</f>
        <v>80</v>
      </c>
      <c r="AZ43" s="38">
        <f ca="1">IFERROR(__xludf.DUMMYFUNCTION("""COMPUTED_VALUE"""),0)</f>
        <v>0</v>
      </c>
      <c r="BA43" s="38">
        <f ca="1">IFERROR(__xludf.DUMMYFUNCTION("""COMPUTED_VALUE"""),100)</f>
        <v>100</v>
      </c>
      <c r="BB43" s="38">
        <f ca="1">IFERROR(__xludf.DUMMYFUNCTION("""COMPUTED_VALUE"""),50)</f>
        <v>50</v>
      </c>
      <c r="BC43" s="38">
        <f ca="1">IFERROR(__xludf.DUMMYFUNCTION("""COMPUTED_VALUE"""),0)</f>
        <v>0</v>
      </c>
      <c r="BD43" s="38"/>
      <c r="BE43" s="38"/>
      <c r="BF43" s="38"/>
      <c r="BG43" s="37">
        <f t="shared" ca="1" si="15"/>
        <v>47.777777777777779</v>
      </c>
      <c r="BH43" s="41">
        <v>100</v>
      </c>
      <c r="BI43" s="41">
        <v>100</v>
      </c>
      <c r="BJ43" s="41">
        <v>100</v>
      </c>
      <c r="BK43" s="41">
        <v>100</v>
      </c>
      <c r="BL43" s="41">
        <v>100</v>
      </c>
      <c r="BM43" s="41">
        <v>90</v>
      </c>
      <c r="BN43" s="41">
        <v>85</v>
      </c>
      <c r="BO43" s="41">
        <v>75</v>
      </c>
      <c r="BP43" s="41">
        <v>80</v>
      </c>
      <c r="BQ43" s="41">
        <v>100</v>
      </c>
      <c r="BR43" s="37">
        <f t="shared" si="12"/>
        <v>93</v>
      </c>
      <c r="BS43" s="42">
        <v>100</v>
      </c>
      <c r="BT43" s="42">
        <v>100</v>
      </c>
      <c r="BU43" s="42">
        <v>100</v>
      </c>
      <c r="BV43" s="38">
        <v>100</v>
      </c>
      <c r="BW43" s="38">
        <v>100</v>
      </c>
      <c r="BX43" s="38">
        <v>100</v>
      </c>
      <c r="BY43" s="38">
        <v>100</v>
      </c>
      <c r="BZ43" s="38">
        <v>100</v>
      </c>
      <c r="CA43" s="38"/>
      <c r="CB43" s="38"/>
      <c r="CC43" s="37">
        <f t="shared" si="13"/>
        <v>100</v>
      </c>
    </row>
    <row r="44" spans="1:81" ht="15.75" customHeight="1" x14ac:dyDescent="0.15">
      <c r="A44" s="4"/>
      <c r="B44" s="4"/>
      <c r="C44" s="4"/>
      <c r="J44" s="1"/>
      <c r="K44" s="4"/>
      <c r="L44" s="4"/>
      <c r="M44" s="4"/>
      <c r="N44" s="46"/>
      <c r="O44" s="46"/>
      <c r="P44" s="46"/>
      <c r="Q44" s="46"/>
      <c r="R44" s="46"/>
      <c r="S44" s="46"/>
      <c r="T44" s="46"/>
      <c r="U44" s="46"/>
      <c r="V44" s="46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</row>
    <row r="45" spans="1:81" ht="15.75" customHeight="1" x14ac:dyDescent="0.15">
      <c r="A45" s="4"/>
      <c r="B45" s="4"/>
      <c r="C45" s="4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15">
      <c r="A46" s="4"/>
      <c r="B46" s="4"/>
      <c r="C46" s="4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15">
      <c r="A47" s="4"/>
      <c r="B47" s="4"/>
      <c r="C47" s="4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15">
      <c r="A48" s="4"/>
      <c r="B48" s="4"/>
      <c r="C48" s="4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>IF(COUNT(N5:N43)&gt;0,ROUND(SUM(N5:N43)/COUNTIF(N5:N43,"&lt;&gt;"),0),0)</f>
        <v>48</v>
      </c>
      <c r="O49" s="46">
        <f>IF(COUNT(O5:O43)&gt;0,ROUND(SUM(O5:O43)/COUNTIF(O5:O43,"&lt;&gt;"),0),0)</f>
        <v>23</v>
      </c>
      <c r="P49" s="46">
        <f>IF(COUNT(P5:P43)&gt;0,ROUND(SUM(P5:P43)/COUNTIF(P5:P43,"&lt;&gt;"),0),0)</f>
        <v>40</v>
      </c>
      <c r="Q49" s="46">
        <f>IF(COUNT(Q5:Q43)&gt;0,ROUND(SUM(Q5:Q43)/COUNTIF(Q5:Q43,"&lt;&gt;"),0),0)</f>
        <v>64</v>
      </c>
      <c r="R49" s="46"/>
      <c r="S49" s="46">
        <f>IF(COUNT(S5:S43)&gt;0,ROUND(SUM(S5:S43)/COUNTIF(S5:S43,"&lt;&gt;"),0),0)</f>
        <v>67</v>
      </c>
      <c r="T49" s="46"/>
      <c r="U49" s="46">
        <f t="shared" ref="U49:AL49" si="16">IF(COUNT(U5:U43)&gt;0,ROUND(SUM(U5:U43)/COUNTIF(U5:U43,"&lt;&gt;"),0),0)</f>
        <v>9</v>
      </c>
      <c r="V49" s="46">
        <f t="shared" ca="1" si="16"/>
        <v>41</v>
      </c>
      <c r="W49" s="47">
        <f t="shared" si="16"/>
        <v>16</v>
      </c>
      <c r="X49" s="47">
        <f t="shared" si="16"/>
        <v>17</v>
      </c>
      <c r="Y49" s="47">
        <f t="shared" si="16"/>
        <v>24</v>
      </c>
      <c r="Z49" s="47">
        <f t="shared" si="16"/>
        <v>48</v>
      </c>
      <c r="AA49" s="47">
        <f t="shared" si="16"/>
        <v>0</v>
      </c>
      <c r="AB49" s="47">
        <f t="shared" si="16"/>
        <v>0</v>
      </c>
      <c r="AC49" s="47">
        <f t="shared" si="16"/>
        <v>0</v>
      </c>
      <c r="AD49" s="47">
        <f t="shared" si="16"/>
        <v>23</v>
      </c>
      <c r="AE49" s="47">
        <f t="shared" si="16"/>
        <v>0</v>
      </c>
      <c r="AF49" s="47">
        <f t="shared" si="16"/>
        <v>0</v>
      </c>
      <c r="AG49" s="47">
        <f t="shared" si="16"/>
        <v>0</v>
      </c>
      <c r="AH49" s="47">
        <f t="shared" si="16"/>
        <v>37</v>
      </c>
      <c r="AI49" s="47">
        <f t="shared" si="16"/>
        <v>45</v>
      </c>
      <c r="AJ49" s="47">
        <f t="shared" si="16"/>
        <v>67</v>
      </c>
      <c r="AK49" s="47">
        <f t="shared" si="16"/>
        <v>86</v>
      </c>
      <c r="AL49" s="47">
        <f t="shared" si="16"/>
        <v>59</v>
      </c>
      <c r="AM49" s="47"/>
      <c r="AN49" s="47"/>
      <c r="AO49" s="47"/>
      <c r="AP49" s="47"/>
      <c r="AQ49" s="47"/>
      <c r="AR49" s="47"/>
      <c r="AS49" s="47"/>
      <c r="AT49" s="47">
        <f>IF(COUNT(AT5:AT43)&gt;0,ROUND(SUM(AT5:AT43)/COUNTIF(AT5:AT43,"&lt;&gt;"),0),0)</f>
        <v>64</v>
      </c>
      <c r="AU49" s="47">
        <f ca="1">IF(COUNT(AU5:AU43)&gt;0,ROUND(SUM(AU5:AU43)/COUNTIF(AU5:AU43,"&lt;&gt;"),0),0)</f>
        <v>45</v>
      </c>
      <c r="AV49" s="47">
        <f ca="1">IF(COUNT(AV5:AV43)&gt;0,ROUND(SUM(AV5:AV43)/COUNTIF(AV5:AV43,"&lt;&gt;"),0),0)</f>
        <v>67</v>
      </c>
      <c r="AW49" s="47"/>
      <c r="AX49" s="47"/>
      <c r="AY49" s="47"/>
      <c r="AZ49" s="47"/>
      <c r="BA49" s="47">
        <f ca="1">IF(COUNT(BA5:BA43)&gt;0,ROUND(SUM(BA5:BA43)/COUNTIF(BA5:BA43,"&lt;&gt;"),0),0)</f>
        <v>64</v>
      </c>
      <c r="BB49" s="47"/>
      <c r="BC49" s="47"/>
      <c r="BD49" s="47">
        <f>IF(COUNT(BD5:BD43)&gt;0,ROUND(SUM(BD5:BD43)/COUNTIF(BD5:BD43,"&lt;&gt;"),0),0)</f>
        <v>0</v>
      </c>
      <c r="BE49" s="47"/>
      <c r="BF49" s="47"/>
      <c r="BG49" s="47">
        <f ca="1">IF(COUNT(BG5:BG43)&gt;0,ROUND(SUM(BG5:BG43)/COUNTIF(BG5:BG43,"&lt;&gt;"),0),0)</f>
        <v>61</v>
      </c>
      <c r="BH49" s="47">
        <f>IF(COUNT(BH5:BH43)&gt;0,ROUND(SUM(BH5:BH43)/COUNTIF(BH5:BH43,"&lt;&gt;"),0),0)</f>
        <v>91</v>
      </c>
      <c r="BI49" s="47">
        <f>IF(COUNT(BI5:BI43)&gt;0,ROUND(SUM(BI5:BI43)/COUNTIF(BI5:BI43,"&lt;&gt;"),0),0)</f>
        <v>84</v>
      </c>
      <c r="BJ49" s="47"/>
      <c r="BK49" s="47"/>
      <c r="BL49" s="47"/>
      <c r="BM49" s="47"/>
      <c r="BN49" s="47">
        <f>IF(COUNT(BN5:BN43)&gt;0,ROUND(SUM(BN5:BN43)/COUNTIF(BN5:BN43,"&lt;&gt;"),0),0)</f>
        <v>72</v>
      </c>
      <c r="BO49" s="47"/>
      <c r="BP49" s="47"/>
      <c r="BQ49" s="47">
        <f>IF(COUNT(BQ5:BQ43)&gt;0,ROUND(SUM(BQ5:BQ43)/COUNTIF(BQ5:BQ43,"&lt;&gt;"),0),0)</f>
        <v>58</v>
      </c>
      <c r="BR49" s="47">
        <f>IF(COUNT(BR5:BR43)&gt;0,ROUND(SUM(BR5:BR43)/COUNTIF(BR5:BR43,"&lt;&gt;"),0),0)</f>
        <v>67</v>
      </c>
      <c r="BS49" s="47">
        <f>IF(COUNT(BS5:BS43)&gt;0,ROUND(SUM(BS5:BS43)/COUNTIF(BS5:BS43,"&lt;&gt;"),0),0)</f>
        <v>67</v>
      </c>
      <c r="BT49" s="47">
        <f>IF(COUNT(BT5:BT43)&gt;0,ROUND(SUM(BT5:BT43)/COUNTIF(BT5:BT43,"&lt;&gt;"),0),0)</f>
        <v>57</v>
      </c>
      <c r="BU49" s="47">
        <f>IF(COUNT(BU5:BU43)&gt;0,ROUND(SUM(BU5:BU43)/COUNTIF(BU5:BU43,"&lt;&gt;"),0),0)</f>
        <v>52</v>
      </c>
      <c r="BV49" s="47"/>
      <c r="BW49" s="47"/>
      <c r="BX49" s="47"/>
      <c r="BY49" s="47"/>
      <c r="BZ49" s="47"/>
      <c r="CA49" s="47"/>
      <c r="CB49" s="47">
        <f>IF(COUNT(CB5:CB43)&gt;0,ROUND(SUM(CB5:CB43)/COUNTIF(CB5:CB43,"&lt;&gt;"),0),0)</f>
        <v>0</v>
      </c>
      <c r="CC49" s="47">
        <f>IF(COUNT(CC5:CC43)&gt;0,ROUND(SUM(CC5:CC43)/COUNTIF(CC5:CC43,"&lt;&gt;"),0),0)</f>
        <v>48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MAX(N5:N43)</f>
        <v>100</v>
      </c>
      <c r="O50" s="47">
        <f>MAX(O5:O43)</f>
        <v>100</v>
      </c>
      <c r="P50" s="47">
        <f>MAX(P5:P43)</f>
        <v>100</v>
      </c>
      <c r="Q50" s="47">
        <f>MAX(Q5:Q43)</f>
        <v>100</v>
      </c>
      <c r="R50" s="47"/>
      <c r="S50" s="47">
        <f>MAX(S5:S43)</f>
        <v>97</v>
      </c>
      <c r="T50" s="47"/>
      <c r="U50" s="47">
        <f t="shared" ref="U50:AL50" si="17">MAX(U5:U43)</f>
        <v>100</v>
      </c>
      <c r="V50" s="47">
        <f t="shared" ca="1" si="17"/>
        <v>97.106250000000003</v>
      </c>
      <c r="W50" s="47">
        <f t="shared" si="17"/>
        <v>20</v>
      </c>
      <c r="X50" s="47">
        <f t="shared" si="17"/>
        <v>20</v>
      </c>
      <c r="Y50" s="47">
        <f t="shared" si="17"/>
        <v>60</v>
      </c>
      <c r="Z50" s="47">
        <f t="shared" si="17"/>
        <v>100</v>
      </c>
      <c r="AA50" s="47">
        <f t="shared" si="17"/>
        <v>0</v>
      </c>
      <c r="AB50" s="47">
        <f t="shared" si="17"/>
        <v>0</v>
      </c>
      <c r="AC50" s="47">
        <f t="shared" si="17"/>
        <v>0</v>
      </c>
      <c r="AD50" s="47">
        <f t="shared" si="17"/>
        <v>100</v>
      </c>
      <c r="AE50" s="47">
        <f t="shared" si="17"/>
        <v>0</v>
      </c>
      <c r="AF50" s="47">
        <f t="shared" si="17"/>
        <v>0</v>
      </c>
      <c r="AG50" s="47">
        <f t="shared" si="17"/>
        <v>0</v>
      </c>
      <c r="AH50" s="47">
        <f t="shared" si="17"/>
        <v>100</v>
      </c>
      <c r="AI50" s="47">
        <f t="shared" si="17"/>
        <v>100</v>
      </c>
      <c r="AJ50" s="47">
        <f t="shared" si="17"/>
        <v>100</v>
      </c>
      <c r="AK50" s="47">
        <f t="shared" si="17"/>
        <v>100</v>
      </c>
      <c r="AL50" s="47">
        <f t="shared" si="17"/>
        <v>100</v>
      </c>
      <c r="AM50" s="47"/>
      <c r="AN50" s="47"/>
      <c r="AO50" s="47"/>
      <c r="AP50" s="47"/>
      <c r="AQ50" s="47"/>
      <c r="AR50" s="47"/>
      <c r="AS50" s="47"/>
      <c r="AT50" s="47">
        <f>MAX(AT5:AT43)</f>
        <v>100</v>
      </c>
      <c r="AU50" s="47">
        <f ca="1">MAX(AU5:AU43)</f>
        <v>100</v>
      </c>
      <c r="AV50" s="47">
        <f ca="1">MAX(AV5:AV43)</f>
        <v>100</v>
      </c>
      <c r="AW50" s="47"/>
      <c r="AX50" s="47"/>
      <c r="AY50" s="47"/>
      <c r="AZ50" s="47"/>
      <c r="BA50" s="47">
        <f ca="1">MAX(BA5:BA43)</f>
        <v>100</v>
      </c>
      <c r="BB50" s="47"/>
      <c r="BC50" s="47"/>
      <c r="BD50" s="47">
        <f>MAX(BD5:BD43)</f>
        <v>0</v>
      </c>
      <c r="BE50" s="47"/>
      <c r="BF50" s="47"/>
      <c r="BG50" s="49">
        <f ca="1">MAX(BG5:BG43)</f>
        <v>100</v>
      </c>
      <c r="BH50" s="47">
        <f>MAX(BH5:BH43)</f>
        <v>100</v>
      </c>
      <c r="BI50" s="47">
        <f>MAX(BI5:BI43)</f>
        <v>100</v>
      </c>
      <c r="BJ50" s="47"/>
      <c r="BK50" s="47"/>
      <c r="BL50" s="47"/>
      <c r="BM50" s="47"/>
      <c r="BN50" s="47">
        <f>MAX(BN5:BN43)</f>
        <v>100</v>
      </c>
      <c r="BO50" s="47"/>
      <c r="BP50" s="47"/>
      <c r="BQ50" s="47">
        <f>MAX(BQ5:BQ43)</f>
        <v>100</v>
      </c>
      <c r="BR50" s="49">
        <f>MAX(BR5:BR43)</f>
        <v>97</v>
      </c>
      <c r="BS50" s="47">
        <f>MAX(BS5:BS43)</f>
        <v>100</v>
      </c>
      <c r="BT50" s="47">
        <f>MAX(BT5:BT43)</f>
        <v>100</v>
      </c>
      <c r="BU50" s="47">
        <f>MAX(BU5:BU43)</f>
        <v>100</v>
      </c>
      <c r="BV50" s="47"/>
      <c r="BW50" s="47"/>
      <c r="BX50" s="47"/>
      <c r="BY50" s="47"/>
      <c r="BZ50" s="47"/>
      <c r="CA50" s="47"/>
      <c r="CB50" s="47">
        <f>MAX(CB5:CB43)</f>
        <v>0</v>
      </c>
      <c r="CC50" s="49">
        <f>MAX(CC5:CC43)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MIN(N5:N43)</f>
        <v>0</v>
      </c>
      <c r="O51" s="47">
        <f>MIN(O5:O43)</f>
        <v>0</v>
      </c>
      <c r="P51" s="47">
        <f>MIN(P5:P43)</f>
        <v>0</v>
      </c>
      <c r="Q51" s="47">
        <f>MIN(Q5:Q43)</f>
        <v>0</v>
      </c>
      <c r="R51" s="47"/>
      <c r="S51" s="47">
        <f>MIN(S5:S43)</f>
        <v>0</v>
      </c>
      <c r="T51" s="47"/>
      <c r="U51" s="47">
        <f t="shared" ref="U51:AL51" si="18">MIN(U5:U43)</f>
        <v>0</v>
      </c>
      <c r="V51" s="47">
        <f t="shared" ca="1" si="18"/>
        <v>0</v>
      </c>
      <c r="W51" s="47">
        <f t="shared" si="18"/>
        <v>6</v>
      </c>
      <c r="X51" s="47">
        <f t="shared" si="18"/>
        <v>2</v>
      </c>
      <c r="Y51" s="47">
        <f t="shared" si="18"/>
        <v>0</v>
      </c>
      <c r="Z51" s="47">
        <f t="shared" si="18"/>
        <v>0</v>
      </c>
      <c r="AA51" s="47">
        <f t="shared" si="18"/>
        <v>0</v>
      </c>
      <c r="AB51" s="47">
        <f t="shared" si="18"/>
        <v>0</v>
      </c>
      <c r="AC51" s="47">
        <f t="shared" si="18"/>
        <v>0</v>
      </c>
      <c r="AD51" s="47">
        <f t="shared" si="18"/>
        <v>0</v>
      </c>
      <c r="AE51" s="47">
        <f t="shared" si="18"/>
        <v>0</v>
      </c>
      <c r="AF51" s="47">
        <f t="shared" si="18"/>
        <v>0</v>
      </c>
      <c r="AG51" s="47">
        <f t="shared" si="18"/>
        <v>0</v>
      </c>
      <c r="AH51" s="47">
        <f t="shared" si="18"/>
        <v>0</v>
      </c>
      <c r="AI51" s="47">
        <f t="shared" si="18"/>
        <v>0</v>
      </c>
      <c r="AJ51" s="47">
        <f t="shared" si="18"/>
        <v>0</v>
      </c>
      <c r="AK51" s="47">
        <f t="shared" si="18"/>
        <v>0</v>
      </c>
      <c r="AL51" s="47">
        <f t="shared" si="18"/>
        <v>0</v>
      </c>
      <c r="AM51" s="47"/>
      <c r="AN51" s="47"/>
      <c r="AO51" s="47"/>
      <c r="AP51" s="47"/>
      <c r="AQ51" s="47"/>
      <c r="AR51" s="47"/>
      <c r="AS51" s="47"/>
      <c r="AT51" s="47">
        <f>MIN(AT5:AT43)</f>
        <v>0</v>
      </c>
      <c r="AU51" s="47">
        <f ca="1">MIN(AU5:AU43)</f>
        <v>0</v>
      </c>
      <c r="AV51" s="47">
        <f ca="1">MIN(AV5:AV43)</f>
        <v>0</v>
      </c>
      <c r="AW51" s="47"/>
      <c r="AX51" s="47"/>
      <c r="AY51" s="47"/>
      <c r="AZ51" s="47"/>
      <c r="BA51" s="47">
        <f ca="1">MIN(BA5:BA43)</f>
        <v>0</v>
      </c>
      <c r="BB51" s="47"/>
      <c r="BC51" s="47"/>
      <c r="BD51" s="47">
        <f>MIN(BD5:BD43)</f>
        <v>0</v>
      </c>
      <c r="BE51" s="47"/>
      <c r="BF51" s="47"/>
      <c r="BG51" s="49">
        <f ca="1">MIN(BG5:BG43)</f>
        <v>0</v>
      </c>
      <c r="BH51" s="47">
        <f>MIN(BH5:BH43)</f>
        <v>0</v>
      </c>
      <c r="BI51" s="47">
        <f>MIN(BI5:BI43)</f>
        <v>0</v>
      </c>
      <c r="BJ51" s="47"/>
      <c r="BK51" s="47"/>
      <c r="BL51" s="47"/>
      <c r="BM51" s="47"/>
      <c r="BN51" s="47">
        <f>MIN(BN5:BN43)</f>
        <v>0</v>
      </c>
      <c r="BO51" s="47"/>
      <c r="BP51" s="47"/>
      <c r="BQ51" s="47">
        <f>MIN(BQ5:BQ43)</f>
        <v>0</v>
      </c>
      <c r="BR51" s="49">
        <f>MIN(BR5:BR43)</f>
        <v>0</v>
      </c>
      <c r="BS51" s="47">
        <f>MIN(BS5:BS43)</f>
        <v>0</v>
      </c>
      <c r="BT51" s="47">
        <f>MIN(BT5:BT43)</f>
        <v>0</v>
      </c>
      <c r="BU51" s="47">
        <f>MIN(BU5:BU43)</f>
        <v>0</v>
      </c>
      <c r="BV51" s="47"/>
      <c r="BW51" s="47"/>
      <c r="BX51" s="47"/>
      <c r="BY51" s="47"/>
      <c r="BZ51" s="47"/>
      <c r="CA51" s="47"/>
      <c r="CB51" s="47">
        <f>MIN(CB5:CB43)</f>
        <v>0</v>
      </c>
      <c r="CC51" s="49">
        <f>MIN(CC5:CC43)</f>
        <v>0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COUNTIF(N5:N43,"&gt;=55")</f>
        <v>16</v>
      </c>
      <c r="O52" s="50">
        <f>COUNTIF(O5:O43,"&gt;=55")</f>
        <v>9</v>
      </c>
      <c r="P52" s="50">
        <f>COUNTIF(P5:P43,"&gt;=55")</f>
        <v>15</v>
      </c>
      <c r="Q52" s="50">
        <f>COUNTIF(Q5:Q43,"&gt;=55")</f>
        <v>26</v>
      </c>
      <c r="R52" s="50"/>
      <c r="S52" s="50">
        <f>COUNTIF(S5:S43,"&gt;=55")</f>
        <v>27</v>
      </c>
      <c r="T52" s="50"/>
      <c r="U52" s="50">
        <f t="shared" ref="U52:AL52" si="19">COUNTIF(U5:U43,"&gt;=55")</f>
        <v>4</v>
      </c>
      <c r="V52" s="50">
        <f t="shared" ca="1" si="19"/>
        <v>15</v>
      </c>
      <c r="W52" s="50">
        <f t="shared" si="19"/>
        <v>0</v>
      </c>
      <c r="X52" s="50">
        <f t="shared" si="19"/>
        <v>0</v>
      </c>
      <c r="Y52" s="50">
        <f t="shared" si="19"/>
        <v>4</v>
      </c>
      <c r="Z52" s="50">
        <f t="shared" si="19"/>
        <v>16</v>
      </c>
      <c r="AA52" s="50">
        <f t="shared" si="19"/>
        <v>0</v>
      </c>
      <c r="AB52" s="50">
        <f t="shared" si="19"/>
        <v>0</v>
      </c>
      <c r="AC52" s="50">
        <f t="shared" si="19"/>
        <v>0</v>
      </c>
      <c r="AD52" s="50">
        <f t="shared" si="19"/>
        <v>9</v>
      </c>
      <c r="AE52" s="50">
        <f t="shared" si="19"/>
        <v>0</v>
      </c>
      <c r="AF52" s="50">
        <f t="shared" si="19"/>
        <v>0</v>
      </c>
      <c r="AG52" s="50">
        <f t="shared" si="19"/>
        <v>0</v>
      </c>
      <c r="AH52" s="50">
        <f t="shared" si="19"/>
        <v>4</v>
      </c>
      <c r="AI52" s="50">
        <f t="shared" si="19"/>
        <v>7</v>
      </c>
      <c r="AJ52" s="50">
        <f t="shared" si="19"/>
        <v>24</v>
      </c>
      <c r="AK52" s="50">
        <f t="shared" si="19"/>
        <v>32</v>
      </c>
      <c r="AL52" s="50">
        <f t="shared" si="19"/>
        <v>17</v>
      </c>
      <c r="AM52" s="50"/>
      <c r="AN52" s="50"/>
      <c r="AO52" s="50"/>
      <c r="AP52" s="50"/>
      <c r="AQ52" s="50"/>
      <c r="AR52" s="50"/>
      <c r="AS52" s="50"/>
      <c r="AT52" s="47">
        <f>COUNTIF(AT5:AT43,"&gt;=55")</f>
        <v>26</v>
      </c>
      <c r="AU52" s="50">
        <f ca="1">COUNTIF(AU5:AU43,"&gt;=55")</f>
        <v>7</v>
      </c>
      <c r="AV52" s="50">
        <f ca="1">COUNTIF(AV5:AV43,"&gt;=55")</f>
        <v>24</v>
      </c>
      <c r="AW52" s="50"/>
      <c r="AX52" s="50"/>
      <c r="AY52" s="50"/>
      <c r="AZ52" s="50"/>
      <c r="BA52" s="50">
        <f ca="1">COUNTIF(BA5:BA43,"&gt;=55")</f>
        <v>18</v>
      </c>
      <c r="BB52" s="50"/>
      <c r="BC52" s="50"/>
      <c r="BD52" s="50">
        <f>COUNTIF(BD5:BD43,"&gt;=55")</f>
        <v>0</v>
      </c>
      <c r="BE52" s="50"/>
      <c r="BF52" s="50"/>
      <c r="BG52" s="49">
        <f ca="1">COUNTIF(BG5:BG43,"&gt;=55")</f>
        <v>24</v>
      </c>
      <c r="BH52" s="50">
        <f>COUNTIF(BH5:BH43,"&gt;=55")</f>
        <v>36</v>
      </c>
      <c r="BI52" s="50">
        <f>COUNTIF(BI5:BI43,"&gt;=55")</f>
        <v>35</v>
      </c>
      <c r="BJ52" s="50"/>
      <c r="BK52" s="50"/>
      <c r="BL52" s="50"/>
      <c r="BM52" s="50"/>
      <c r="BN52" s="50">
        <f>COUNTIF(BN5:BN43,"&gt;=55")</f>
        <v>30</v>
      </c>
      <c r="BO52" s="50"/>
      <c r="BP52" s="50"/>
      <c r="BQ52" s="50">
        <f>COUNTIF(BQ5:BQ43,"&gt;=55")</f>
        <v>25</v>
      </c>
      <c r="BR52" s="49">
        <f>COUNTIF(BR5:BR43,"&gt;=55")</f>
        <v>27</v>
      </c>
      <c r="BS52" s="50">
        <f>COUNTIF(BS5:BS43,"&gt;=55")</f>
        <v>26</v>
      </c>
      <c r="BT52" s="50">
        <f>COUNTIF(BT5:BT43,"&gt;=55")</f>
        <v>22</v>
      </c>
      <c r="BU52" s="50">
        <f>COUNTIF(BU5:BU43,"&gt;=55")</f>
        <v>20</v>
      </c>
      <c r="BV52" s="50"/>
      <c r="BW52" s="50"/>
      <c r="BX52" s="50"/>
      <c r="BY52" s="50"/>
      <c r="BZ52" s="50"/>
      <c r="CA52" s="50"/>
      <c r="CB52" s="50">
        <f>COUNTIF(CB5:CB43,"&gt;=55")</f>
        <v>0</v>
      </c>
      <c r="CC52" s="49">
        <f>COUNTIF(CC5:CC43,"&gt;=55")</f>
        <v>16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23</v>
      </c>
      <c r="O53" s="50">
        <f>+$J$54-O52</f>
        <v>30</v>
      </c>
      <c r="P53" s="50">
        <f>+$J$54-P52</f>
        <v>24</v>
      </c>
      <c r="Q53" s="50">
        <f>+$J$54-Q52</f>
        <v>13</v>
      </c>
      <c r="R53" s="50"/>
      <c r="S53" s="50">
        <f>+$J$54-S52</f>
        <v>12</v>
      </c>
      <c r="T53" s="50"/>
      <c r="U53" s="50">
        <f t="shared" ref="U53:AL53" si="20">+$J$54-U52</f>
        <v>35</v>
      </c>
      <c r="V53" s="50">
        <f t="shared" ca="1" si="20"/>
        <v>24</v>
      </c>
      <c r="W53" s="50">
        <f t="shared" si="20"/>
        <v>39</v>
      </c>
      <c r="X53" s="50">
        <f t="shared" si="20"/>
        <v>39</v>
      </c>
      <c r="Y53" s="50">
        <f t="shared" si="20"/>
        <v>35</v>
      </c>
      <c r="Z53" s="50">
        <f t="shared" si="20"/>
        <v>23</v>
      </c>
      <c r="AA53" s="50">
        <f t="shared" si="20"/>
        <v>39</v>
      </c>
      <c r="AB53" s="50">
        <f t="shared" si="20"/>
        <v>39</v>
      </c>
      <c r="AC53" s="50">
        <f t="shared" si="20"/>
        <v>39</v>
      </c>
      <c r="AD53" s="50">
        <f t="shared" si="20"/>
        <v>30</v>
      </c>
      <c r="AE53" s="50">
        <f t="shared" si="20"/>
        <v>39</v>
      </c>
      <c r="AF53" s="50">
        <f t="shared" si="20"/>
        <v>39</v>
      </c>
      <c r="AG53" s="50">
        <f t="shared" si="20"/>
        <v>39</v>
      </c>
      <c r="AH53" s="50">
        <f t="shared" si="20"/>
        <v>35</v>
      </c>
      <c r="AI53" s="50">
        <f t="shared" si="20"/>
        <v>32</v>
      </c>
      <c r="AJ53" s="50">
        <f t="shared" si="20"/>
        <v>15</v>
      </c>
      <c r="AK53" s="50">
        <f t="shared" si="20"/>
        <v>7</v>
      </c>
      <c r="AL53" s="50">
        <f t="shared" si="20"/>
        <v>22</v>
      </c>
      <c r="AM53" s="50"/>
      <c r="AN53" s="50"/>
      <c r="AO53" s="50"/>
      <c r="AP53" s="50"/>
      <c r="AQ53" s="50"/>
      <c r="AR53" s="50"/>
      <c r="AS53" s="50"/>
      <c r="AT53" s="47">
        <f>+$J$54-AT52</f>
        <v>13</v>
      </c>
      <c r="AU53" s="50">
        <f ca="1">+$J$54-AU52</f>
        <v>32</v>
      </c>
      <c r="AV53" s="50">
        <f ca="1">+$J$54-AV52</f>
        <v>15</v>
      </c>
      <c r="AW53" s="50"/>
      <c r="AX53" s="50"/>
      <c r="AY53" s="50"/>
      <c r="AZ53" s="50"/>
      <c r="BA53" s="50">
        <f ca="1">+$J$54-BA52</f>
        <v>21</v>
      </c>
      <c r="BB53" s="50"/>
      <c r="BC53" s="50"/>
      <c r="BD53" s="50">
        <f>+$J$54-BD52</f>
        <v>39</v>
      </c>
      <c r="BE53" s="50"/>
      <c r="BF53" s="50"/>
      <c r="BG53" s="49">
        <f ca="1">+$J$54-BG52</f>
        <v>15</v>
      </c>
      <c r="BH53" s="50">
        <f>+$J$54-BH52</f>
        <v>3</v>
      </c>
      <c r="BI53" s="50">
        <f>+$J$54-BI52</f>
        <v>4</v>
      </c>
      <c r="BJ53" s="50"/>
      <c r="BK53" s="50"/>
      <c r="BL53" s="50"/>
      <c r="BM53" s="50"/>
      <c r="BN53" s="50">
        <f>+$J$54-BN52</f>
        <v>9</v>
      </c>
      <c r="BO53" s="50"/>
      <c r="BP53" s="50"/>
      <c r="BQ53" s="50">
        <f>+$J$54-BQ52</f>
        <v>14</v>
      </c>
      <c r="BR53" s="49">
        <f>+$J$54-BR52</f>
        <v>12</v>
      </c>
      <c r="BS53" s="50">
        <f>+$J$54-BS52</f>
        <v>13</v>
      </c>
      <c r="BT53" s="50">
        <f>+$J$54-BT52</f>
        <v>17</v>
      </c>
      <c r="BU53" s="50">
        <f>+$J$54-BU52</f>
        <v>19</v>
      </c>
      <c r="BV53" s="50"/>
      <c r="BW53" s="50"/>
      <c r="BX53" s="50"/>
      <c r="BY53" s="50"/>
      <c r="BZ53" s="50"/>
      <c r="CA53" s="50"/>
      <c r="CB53" s="50">
        <f>+$J$54-CB52</f>
        <v>39</v>
      </c>
      <c r="CC53" s="49">
        <f>+$J$54-CC52</f>
        <v>23</v>
      </c>
    </row>
    <row r="54" spans="1:81" ht="15.75" customHeight="1" x14ac:dyDescent="0.15">
      <c r="I54" s="4" t="s">
        <v>44</v>
      </c>
      <c r="J54" s="4">
        <f>COUNTA(J5:J43)</f>
        <v>39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4:Y49 Z5:Z49 AA44:AC49 AD5:AD49 AE44:AG49 AH5:AH49 AI44:AS49 AT5:BG49 BH44:BQ49 BR5:CC49">
    <cfRule type="cellIs" dxfId="71" priority="1" operator="lessThan">
      <formula>54.5</formula>
    </cfRule>
  </conditionalFormatting>
  <conditionalFormatting sqref="Z5:Z43 AD5:AD43 AH5:BQ43 BS5:CB43">
    <cfRule type="containsText" dxfId="70" priority="2" operator="containsText" text="A">
      <formula>NOT(ISERROR(SEARCH(("A"),(Z5))))</formula>
    </cfRule>
  </conditionalFormatting>
  <conditionalFormatting sqref="BG50:BG53 BR50:CC53">
    <cfRule type="cellIs" dxfId="69" priority="3" operator="lessThan">
      <formula>54.5</formula>
    </cfRule>
  </conditionalFormatting>
  <conditionalFormatting sqref="BG51 BR51:CC51">
    <cfRule type="cellIs" dxfId="68" priority="4" operator="lessThan">
      <formula>54.5</formula>
    </cfRule>
  </conditionalFormatting>
  <conditionalFormatting sqref="BG52 BR52:CC52">
    <cfRule type="cellIs" dxfId="67" priority="5" operator="lessThan">
      <formula>54.5</formula>
    </cfRule>
  </conditionalFormatting>
  <conditionalFormatting sqref="BG53 BR53:CC53">
    <cfRule type="cellIs" dxfId="66" priority="6" operator="lessThan">
      <formula>54.5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1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2">
      <c r="A2" s="5"/>
      <c r="B2" s="5"/>
      <c r="C2" s="5"/>
      <c r="D2" s="52"/>
      <c r="F2" s="5"/>
      <c r="G2" s="5"/>
      <c r="H2" s="82" t="s">
        <v>48</v>
      </c>
      <c r="I2" s="83"/>
      <c r="J2" s="84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25</v>
      </c>
      <c r="X2" s="7">
        <v>35</v>
      </c>
      <c r="Y2" s="7">
        <v>40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1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v>0.2</v>
      </c>
      <c r="X3" s="16">
        <v>0.4</v>
      </c>
      <c r="Y3" s="16">
        <f>Y2/100</f>
        <v>0.4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53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23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33</v>
      </c>
      <c r="AP4" s="24" t="s">
        <v>45</v>
      </c>
      <c r="AQ4" s="24" t="s">
        <v>46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54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/>
      <c r="N5" s="33">
        <f t="shared" ref="N5:N46" si="0">Z5</f>
        <v>98</v>
      </c>
      <c r="O5" s="33">
        <f t="shared" ref="O5:O46" si="1">AD5</f>
        <v>50</v>
      </c>
      <c r="P5" s="33">
        <f>IF(AH5="",0.5*N5+0.5*O5,(SUM(N5,O5,AH5)-MIN(N5,O5))/2)</f>
        <v>74</v>
      </c>
      <c r="Q5" s="33">
        <f t="shared" ref="Q5:Q46" si="2">AT5</f>
        <v>85.222222222222229</v>
      </c>
      <c r="R5" s="33">
        <f t="shared" ref="R5:R46" si="3">BG5</f>
        <v>60</v>
      </c>
      <c r="S5" s="33">
        <f t="shared" ref="S5:S46" si="4">BR5</f>
        <v>87.5</v>
      </c>
      <c r="T5" s="33">
        <f t="shared" ref="T5:T46" si="5">CC5</f>
        <v>100</v>
      </c>
      <c r="U5" s="34">
        <f t="shared" ref="U5:U46" si="6">AH5</f>
        <v>0</v>
      </c>
      <c r="V5" s="35">
        <f t="shared" ref="V5:V46" si="7">IF(P5&gt;=55,P5*0.5+0.2*Q5+0.05*R5+0.2*S5+0.05*T5,P5)</f>
        <v>79.544444444444451</v>
      </c>
      <c r="W5" s="33">
        <v>18</v>
      </c>
      <c r="X5" s="36">
        <v>20</v>
      </c>
      <c r="Y5" s="36">
        <v>60</v>
      </c>
      <c r="Z5" s="37">
        <f t="shared" ref="Z5:Z46" si="8">SUM(W5:Y5)</f>
        <v>98</v>
      </c>
      <c r="AA5" s="36">
        <v>30</v>
      </c>
      <c r="AB5" s="36">
        <v>20</v>
      </c>
      <c r="AC5" s="45">
        <v>1</v>
      </c>
      <c r="AD5" s="37">
        <f t="shared" ref="AD5:AD46" si="9">AA5+AB5*AC5</f>
        <v>50</v>
      </c>
      <c r="AE5" s="36"/>
      <c r="AF5" s="36"/>
      <c r="AG5" s="36"/>
      <c r="AH5" s="37"/>
      <c r="AI5" s="38">
        <v>100</v>
      </c>
      <c r="AJ5" s="39">
        <v>100</v>
      </c>
      <c r="AK5" s="38">
        <v>100</v>
      </c>
      <c r="AL5" s="38">
        <v>67</v>
      </c>
      <c r="AM5" s="38">
        <v>100</v>
      </c>
      <c r="AN5" s="38">
        <v>100</v>
      </c>
      <c r="AO5" s="38">
        <v>100</v>
      </c>
      <c r="AP5" s="38">
        <v>100</v>
      </c>
      <c r="AQ5" s="38">
        <v>0</v>
      </c>
      <c r="AR5" s="38"/>
      <c r="AS5" s="38"/>
      <c r="AT5" s="37">
        <f t="shared" ref="AT5:AT46" si="10">AVERAGE(AI5:AQ5)</f>
        <v>85.222222222222229</v>
      </c>
      <c r="AU5" s="38">
        <v>100</v>
      </c>
      <c r="AV5" s="38">
        <v>0</v>
      </c>
      <c r="AW5" s="38">
        <v>100</v>
      </c>
      <c r="AX5" s="38">
        <v>100</v>
      </c>
      <c r="AY5" s="38">
        <v>100</v>
      </c>
      <c r="AZ5" s="38">
        <v>100</v>
      </c>
      <c r="BA5" s="38">
        <v>0</v>
      </c>
      <c r="BB5" s="38">
        <v>100</v>
      </c>
      <c r="BC5" s="38">
        <v>0</v>
      </c>
      <c r="BD5" s="38">
        <v>0</v>
      </c>
      <c r="BE5" s="38"/>
      <c r="BF5" s="38"/>
      <c r="BG5" s="37">
        <f t="shared" ref="BG5:BG46" si="11">AVERAGE(AU5:BF5)</f>
        <v>60</v>
      </c>
      <c r="BH5" s="40">
        <v>95</v>
      </c>
      <c r="BI5" s="41">
        <v>95</v>
      </c>
      <c r="BJ5" s="41">
        <v>95</v>
      </c>
      <c r="BK5" s="41">
        <v>100</v>
      </c>
      <c r="BL5" s="41">
        <v>100</v>
      </c>
      <c r="BM5" s="41">
        <v>100</v>
      </c>
      <c r="BN5" s="41">
        <v>100</v>
      </c>
      <c r="BO5" s="41">
        <v>90</v>
      </c>
      <c r="BP5" s="41">
        <v>100</v>
      </c>
      <c r="BQ5" s="41">
        <v>0</v>
      </c>
      <c r="BR5" s="37">
        <f t="shared" ref="BR5:BR46" si="12">AVERAGE(BH5:BQ5)</f>
        <v>87.5</v>
      </c>
      <c r="BS5" s="42">
        <v>100</v>
      </c>
      <c r="BT5" s="42">
        <v>100</v>
      </c>
      <c r="BU5" s="42">
        <v>100</v>
      </c>
      <c r="BV5" s="38">
        <v>100</v>
      </c>
      <c r="BW5" s="38">
        <v>100</v>
      </c>
      <c r="BX5" s="38">
        <v>100</v>
      </c>
      <c r="BY5" s="38">
        <v>100</v>
      </c>
      <c r="BZ5" s="38">
        <v>100</v>
      </c>
      <c r="CA5" s="38"/>
      <c r="CB5" s="38"/>
      <c r="CC5" s="37">
        <f t="shared" ref="CC5:CC46" si="13">AVERAGE(BS5:CB5)</f>
        <v>100</v>
      </c>
    </row>
    <row r="6" spans="1:81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/>
      <c r="N6" s="33">
        <f t="shared" si="0"/>
        <v>99</v>
      </c>
      <c r="O6" s="33">
        <f t="shared" si="1"/>
        <v>30</v>
      </c>
      <c r="P6" s="33">
        <f>IF(AH6="",0.5*N6+0.5*O6,(SUM(N6,O6,AH6)-MIN(N6,O6))/2)</f>
        <v>64.5</v>
      </c>
      <c r="Q6" s="33">
        <f t="shared" si="2"/>
        <v>100</v>
      </c>
      <c r="R6" s="33">
        <f t="shared" si="3"/>
        <v>70</v>
      </c>
      <c r="S6" s="33">
        <f t="shared" si="4"/>
        <v>53</v>
      </c>
      <c r="T6" s="33">
        <f t="shared" si="5"/>
        <v>75</v>
      </c>
      <c r="U6" s="34">
        <f t="shared" si="6"/>
        <v>0</v>
      </c>
      <c r="V6" s="35">
        <f t="shared" si="7"/>
        <v>70.099999999999994</v>
      </c>
      <c r="W6" s="33">
        <v>20</v>
      </c>
      <c r="X6" s="36">
        <v>19</v>
      </c>
      <c r="Y6" s="36">
        <v>60</v>
      </c>
      <c r="Z6" s="37">
        <f t="shared" si="8"/>
        <v>99</v>
      </c>
      <c r="AA6" s="36">
        <v>30</v>
      </c>
      <c r="AB6" s="36">
        <v>25</v>
      </c>
      <c r="AC6" s="45">
        <v>0</v>
      </c>
      <c r="AD6" s="37">
        <f t="shared" si="9"/>
        <v>30</v>
      </c>
      <c r="AE6" s="36"/>
      <c r="AF6" s="36"/>
      <c r="AG6" s="36"/>
      <c r="AH6" s="37"/>
      <c r="AI6" s="38">
        <v>100</v>
      </c>
      <c r="AJ6" s="39">
        <v>100</v>
      </c>
      <c r="AK6" s="38">
        <v>100</v>
      </c>
      <c r="AL6" s="38">
        <v>100</v>
      </c>
      <c r="AM6" s="38">
        <v>100</v>
      </c>
      <c r="AN6" s="38">
        <v>100</v>
      </c>
      <c r="AO6" s="38">
        <v>100</v>
      </c>
      <c r="AP6" s="38">
        <v>100</v>
      </c>
      <c r="AQ6" s="38">
        <v>100</v>
      </c>
      <c r="AR6" s="38"/>
      <c r="AS6" s="38"/>
      <c r="AT6" s="37">
        <f t="shared" si="10"/>
        <v>100</v>
      </c>
      <c r="AU6" s="38">
        <v>100</v>
      </c>
      <c r="AV6" s="38">
        <v>100</v>
      </c>
      <c r="AW6" s="38">
        <v>100</v>
      </c>
      <c r="AX6" s="38">
        <v>100</v>
      </c>
      <c r="AY6" s="38">
        <v>100</v>
      </c>
      <c r="AZ6" s="38">
        <v>100</v>
      </c>
      <c r="BA6" s="38">
        <v>0</v>
      </c>
      <c r="BB6" s="38">
        <v>100</v>
      </c>
      <c r="BC6" s="38">
        <v>0</v>
      </c>
      <c r="BD6" s="38">
        <v>0</v>
      </c>
      <c r="BE6" s="38"/>
      <c r="BF6" s="38"/>
      <c r="BG6" s="37">
        <f t="shared" si="11"/>
        <v>70</v>
      </c>
      <c r="BH6" s="41">
        <v>80</v>
      </c>
      <c r="BI6" s="41">
        <v>0</v>
      </c>
      <c r="BJ6" s="41">
        <v>100</v>
      </c>
      <c r="BK6" s="41">
        <v>100</v>
      </c>
      <c r="BL6" s="41">
        <v>100</v>
      </c>
      <c r="BM6" s="41">
        <v>50</v>
      </c>
      <c r="BN6" s="41">
        <v>100</v>
      </c>
      <c r="BO6" s="41">
        <v>0</v>
      </c>
      <c r="BP6" s="41">
        <v>0</v>
      </c>
      <c r="BQ6" s="41">
        <v>0</v>
      </c>
      <c r="BR6" s="37">
        <f t="shared" si="12"/>
        <v>53</v>
      </c>
      <c r="BS6" s="42">
        <v>100</v>
      </c>
      <c r="BT6" s="42">
        <v>100</v>
      </c>
      <c r="BU6" s="42">
        <v>0</v>
      </c>
      <c r="BV6" s="38">
        <v>100</v>
      </c>
      <c r="BW6" s="38">
        <v>100</v>
      </c>
      <c r="BX6" s="38">
        <v>0</v>
      </c>
      <c r="BY6" s="38">
        <v>100</v>
      </c>
      <c r="BZ6" s="38">
        <v>100</v>
      </c>
      <c r="CA6" s="38"/>
      <c r="CB6" s="38"/>
      <c r="CC6" s="37">
        <f t="shared" si="13"/>
        <v>75</v>
      </c>
    </row>
    <row r="7" spans="1:81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85" t="s">
        <v>9</v>
      </c>
      <c r="I7" s="85" t="s">
        <v>9</v>
      </c>
      <c r="J7" s="85" t="s">
        <v>9</v>
      </c>
      <c r="K7" s="44">
        <v>1</v>
      </c>
      <c r="L7" s="44" t="s">
        <v>9</v>
      </c>
      <c r="M7" s="44">
        <v>343</v>
      </c>
      <c r="N7" s="33">
        <f t="shared" si="0"/>
        <v>73</v>
      </c>
      <c r="O7" s="33">
        <f t="shared" si="1"/>
        <v>0</v>
      </c>
      <c r="P7" s="33">
        <f>AVERAGE(N7:O7,U7)</f>
        <v>56</v>
      </c>
      <c r="Q7" s="33">
        <f t="shared" si="2"/>
        <v>96.25</v>
      </c>
      <c r="R7" s="33">
        <f t="shared" si="3"/>
        <v>90</v>
      </c>
      <c r="S7" s="33">
        <f t="shared" si="4"/>
        <v>77.5</v>
      </c>
      <c r="T7" s="33">
        <f t="shared" si="5"/>
        <v>0</v>
      </c>
      <c r="U7" s="34">
        <f t="shared" si="6"/>
        <v>95</v>
      </c>
      <c r="V7" s="35">
        <f t="shared" si="7"/>
        <v>67.25</v>
      </c>
      <c r="W7" s="33">
        <v>14</v>
      </c>
      <c r="X7" s="36">
        <v>17</v>
      </c>
      <c r="Y7" s="36">
        <v>42</v>
      </c>
      <c r="Z7" s="37">
        <f t="shared" si="8"/>
        <v>73</v>
      </c>
      <c r="AA7" s="36">
        <v>0</v>
      </c>
      <c r="AB7" s="36">
        <v>0</v>
      </c>
      <c r="AC7" s="45"/>
      <c r="AD7" s="37">
        <f t="shared" si="9"/>
        <v>0</v>
      </c>
      <c r="AE7" s="36">
        <v>40</v>
      </c>
      <c r="AF7" s="36">
        <v>55</v>
      </c>
      <c r="AG7" s="36"/>
      <c r="AH7" s="37">
        <f>SUM(AE7:AG7)</f>
        <v>95</v>
      </c>
      <c r="AI7" s="38">
        <v>100</v>
      </c>
      <c r="AJ7" s="39">
        <v>80</v>
      </c>
      <c r="AK7" s="38">
        <v>100</v>
      </c>
      <c r="AL7" s="38"/>
      <c r="AM7" s="38">
        <v>90</v>
      </c>
      <c r="AN7" s="38">
        <v>100</v>
      </c>
      <c r="AO7" s="38">
        <v>100</v>
      </c>
      <c r="AP7" s="38">
        <v>100</v>
      </c>
      <c r="AQ7" s="38">
        <v>100</v>
      </c>
      <c r="AR7" s="38"/>
      <c r="AS7" s="38"/>
      <c r="AT7" s="37">
        <f t="shared" si="10"/>
        <v>96.25</v>
      </c>
      <c r="AU7" s="38">
        <v>100</v>
      </c>
      <c r="AV7" s="38">
        <v>100</v>
      </c>
      <c r="AW7" s="38">
        <v>100</v>
      </c>
      <c r="AX7" s="38">
        <v>100</v>
      </c>
      <c r="AY7" s="38">
        <v>100</v>
      </c>
      <c r="AZ7" s="38">
        <v>100</v>
      </c>
      <c r="BA7" s="38">
        <v>100</v>
      </c>
      <c r="BB7" s="38">
        <v>100</v>
      </c>
      <c r="BC7" s="38">
        <v>100</v>
      </c>
      <c r="BD7" s="38">
        <v>0</v>
      </c>
      <c r="BE7" s="38"/>
      <c r="BF7" s="38"/>
      <c r="BG7" s="37">
        <f t="shared" si="11"/>
        <v>90</v>
      </c>
      <c r="BH7" s="41">
        <v>80</v>
      </c>
      <c r="BI7" s="41">
        <v>95</v>
      </c>
      <c r="BJ7" s="41">
        <v>0</v>
      </c>
      <c r="BK7" s="41">
        <v>100</v>
      </c>
      <c r="BL7" s="41">
        <v>100</v>
      </c>
      <c r="BM7" s="41">
        <v>100</v>
      </c>
      <c r="BN7" s="41">
        <v>100</v>
      </c>
      <c r="BO7" s="41">
        <v>100</v>
      </c>
      <c r="BP7" s="41">
        <v>0</v>
      </c>
      <c r="BQ7" s="41">
        <v>100</v>
      </c>
      <c r="BR7" s="37">
        <f t="shared" si="12"/>
        <v>77.5</v>
      </c>
      <c r="BS7" s="42">
        <v>0</v>
      </c>
      <c r="BT7" s="42">
        <v>0</v>
      </c>
      <c r="BU7" s="42">
        <v>0</v>
      </c>
      <c r="BV7" s="38">
        <v>0</v>
      </c>
      <c r="BW7" s="38">
        <v>0</v>
      </c>
      <c r="BX7" s="38">
        <v>0</v>
      </c>
      <c r="BY7" s="38">
        <v>0</v>
      </c>
      <c r="BZ7" s="38">
        <v>0</v>
      </c>
      <c r="CA7" s="38"/>
      <c r="CB7" s="38"/>
      <c r="CC7" s="37">
        <f t="shared" si="13"/>
        <v>0</v>
      </c>
    </row>
    <row r="8" spans="1:81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>
        <v>28</v>
      </c>
      <c r="N8" s="33">
        <f t="shared" si="0"/>
        <v>93</v>
      </c>
      <c r="O8" s="33">
        <f t="shared" si="1"/>
        <v>26</v>
      </c>
      <c r="P8" s="33">
        <f>IF(AH8="",0.5*N8+0.5*O8,(SUM(N8,O8,AH8)-MIN(N8,O8))/2)</f>
        <v>59.5</v>
      </c>
      <c r="Q8" s="33">
        <f t="shared" si="2"/>
        <v>53</v>
      </c>
      <c r="R8" s="33">
        <f t="shared" si="3"/>
        <v>100</v>
      </c>
      <c r="S8" s="33">
        <f t="shared" si="4"/>
        <v>73</v>
      </c>
      <c r="T8" s="33">
        <f t="shared" si="5"/>
        <v>46.625</v>
      </c>
      <c r="U8" s="34">
        <f t="shared" si="6"/>
        <v>0</v>
      </c>
      <c r="V8" s="35">
        <f t="shared" si="7"/>
        <v>62.28125</v>
      </c>
      <c r="W8" s="33">
        <v>16</v>
      </c>
      <c r="X8" s="36">
        <v>20</v>
      </c>
      <c r="Y8" s="36">
        <v>57</v>
      </c>
      <c r="Z8" s="37">
        <f t="shared" si="8"/>
        <v>93</v>
      </c>
      <c r="AA8" s="36">
        <v>26</v>
      </c>
      <c r="AB8" s="36">
        <v>0</v>
      </c>
      <c r="AC8" s="45">
        <v>0</v>
      </c>
      <c r="AD8" s="37">
        <f t="shared" si="9"/>
        <v>26</v>
      </c>
      <c r="AE8" s="36"/>
      <c r="AF8" s="36"/>
      <c r="AG8" s="36"/>
      <c r="AH8" s="37"/>
      <c r="AI8" s="38">
        <v>100</v>
      </c>
      <c r="AJ8" s="39">
        <v>100</v>
      </c>
      <c r="AK8" s="38">
        <v>100</v>
      </c>
      <c r="AL8" s="38">
        <v>50</v>
      </c>
      <c r="AM8" s="38">
        <v>60</v>
      </c>
      <c r="AN8" s="38">
        <v>17</v>
      </c>
      <c r="AO8" s="38">
        <v>0</v>
      </c>
      <c r="AP8" s="38">
        <v>50</v>
      </c>
      <c r="AQ8" s="38">
        <v>0</v>
      </c>
      <c r="AR8" s="38"/>
      <c r="AS8" s="38"/>
      <c r="AT8" s="37">
        <f t="shared" si="10"/>
        <v>53</v>
      </c>
      <c r="AU8" s="38">
        <v>100</v>
      </c>
      <c r="AV8" s="38">
        <v>100</v>
      </c>
      <c r="AW8" s="38">
        <v>100</v>
      </c>
      <c r="AX8" s="38">
        <v>100</v>
      </c>
      <c r="AY8" s="38">
        <v>100</v>
      </c>
      <c r="AZ8" s="38">
        <v>100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8"/>
      <c r="BG8" s="37">
        <f t="shared" si="11"/>
        <v>100</v>
      </c>
      <c r="BH8" s="41">
        <v>70</v>
      </c>
      <c r="BI8" s="41">
        <v>95</v>
      </c>
      <c r="BJ8" s="41">
        <v>95</v>
      </c>
      <c r="BK8" s="41">
        <v>60</v>
      </c>
      <c r="BL8" s="41">
        <v>100</v>
      </c>
      <c r="BM8" s="41">
        <v>100</v>
      </c>
      <c r="BN8" s="41">
        <v>100</v>
      </c>
      <c r="BO8" s="41">
        <v>20</v>
      </c>
      <c r="BP8" s="41">
        <v>90</v>
      </c>
      <c r="BQ8" s="41">
        <v>0</v>
      </c>
      <c r="BR8" s="37">
        <f t="shared" si="12"/>
        <v>73</v>
      </c>
      <c r="BS8" s="42">
        <v>100</v>
      </c>
      <c r="BT8" s="42">
        <v>73</v>
      </c>
      <c r="BU8" s="42">
        <v>0</v>
      </c>
      <c r="BV8" s="38">
        <v>0</v>
      </c>
      <c r="BW8" s="38">
        <v>100</v>
      </c>
      <c r="BX8" s="38">
        <v>0</v>
      </c>
      <c r="BY8" s="38">
        <v>100</v>
      </c>
      <c r="BZ8" s="38">
        <v>0</v>
      </c>
      <c r="CA8" s="38"/>
      <c r="CB8" s="38"/>
      <c r="CC8" s="37">
        <f t="shared" si="13"/>
        <v>46.625</v>
      </c>
    </row>
    <row r="9" spans="1:81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1</v>
      </c>
      <c r="L9" s="44" t="s">
        <v>9</v>
      </c>
      <c r="M9" s="44">
        <v>79</v>
      </c>
      <c r="N9" s="33">
        <f t="shared" si="0"/>
        <v>93</v>
      </c>
      <c r="O9" s="33">
        <f t="shared" si="1"/>
        <v>75</v>
      </c>
      <c r="P9" s="33">
        <f>IF(AH9="",0.5*N9+0.5*O9,(SUM(N9,O9,AH9)-MIN(N9,O9))/2)</f>
        <v>84</v>
      </c>
      <c r="Q9" s="33">
        <f t="shared" si="2"/>
        <v>93.111111111111114</v>
      </c>
      <c r="R9" s="33">
        <f t="shared" si="3"/>
        <v>90</v>
      </c>
      <c r="S9" s="33">
        <f t="shared" si="4"/>
        <v>88</v>
      </c>
      <c r="T9" s="33">
        <f t="shared" si="5"/>
        <v>100</v>
      </c>
      <c r="U9" s="34">
        <f t="shared" si="6"/>
        <v>0</v>
      </c>
      <c r="V9" s="35">
        <f t="shared" si="7"/>
        <v>87.722222222222229</v>
      </c>
      <c r="W9" s="33">
        <v>20</v>
      </c>
      <c r="X9" s="36">
        <v>20</v>
      </c>
      <c r="Y9" s="36">
        <v>53</v>
      </c>
      <c r="Z9" s="37">
        <f t="shared" si="8"/>
        <v>93</v>
      </c>
      <c r="AA9" s="36">
        <v>30</v>
      </c>
      <c r="AB9" s="36">
        <v>45</v>
      </c>
      <c r="AC9" s="45">
        <v>1</v>
      </c>
      <c r="AD9" s="37">
        <f t="shared" si="9"/>
        <v>75</v>
      </c>
      <c r="AE9" s="36"/>
      <c r="AF9" s="36"/>
      <c r="AG9" s="36"/>
      <c r="AH9" s="37"/>
      <c r="AI9" s="38">
        <v>88</v>
      </c>
      <c r="AJ9" s="39">
        <v>100</v>
      </c>
      <c r="AK9" s="38">
        <v>100</v>
      </c>
      <c r="AL9" s="38">
        <v>50</v>
      </c>
      <c r="AM9" s="38">
        <v>100</v>
      </c>
      <c r="AN9" s="38">
        <v>100</v>
      </c>
      <c r="AO9" s="38">
        <v>100</v>
      </c>
      <c r="AP9" s="38">
        <v>100</v>
      </c>
      <c r="AQ9" s="38">
        <v>100</v>
      </c>
      <c r="AR9" s="38"/>
      <c r="AS9" s="38"/>
      <c r="AT9" s="37">
        <f t="shared" si="10"/>
        <v>93.111111111111114</v>
      </c>
      <c r="AU9" s="38">
        <v>0</v>
      </c>
      <c r="AV9" s="38">
        <v>100</v>
      </c>
      <c r="AW9" s="38">
        <v>100</v>
      </c>
      <c r="AX9" s="38">
        <v>100</v>
      </c>
      <c r="AY9" s="38">
        <v>100</v>
      </c>
      <c r="AZ9" s="38">
        <v>100</v>
      </c>
      <c r="BA9" s="38">
        <v>100</v>
      </c>
      <c r="BB9" s="38">
        <v>100</v>
      </c>
      <c r="BC9" s="38">
        <v>100</v>
      </c>
      <c r="BD9" s="38">
        <v>100</v>
      </c>
      <c r="BE9" s="38"/>
      <c r="BF9" s="38"/>
      <c r="BG9" s="37">
        <f t="shared" si="11"/>
        <v>90</v>
      </c>
      <c r="BH9" s="41">
        <v>100</v>
      </c>
      <c r="BI9" s="41">
        <v>95</v>
      </c>
      <c r="BJ9" s="41">
        <v>100</v>
      </c>
      <c r="BK9" s="41">
        <v>100</v>
      </c>
      <c r="BL9" s="41">
        <v>0</v>
      </c>
      <c r="BM9" s="41">
        <v>100</v>
      </c>
      <c r="BN9" s="41">
        <v>100</v>
      </c>
      <c r="BO9" s="41">
        <v>90</v>
      </c>
      <c r="BP9" s="41">
        <v>100</v>
      </c>
      <c r="BQ9" s="56">
        <v>95</v>
      </c>
      <c r="BR9" s="37">
        <f t="shared" si="12"/>
        <v>88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100</v>
      </c>
      <c r="BY9" s="38">
        <v>100</v>
      </c>
      <c r="BZ9" s="38">
        <v>100</v>
      </c>
      <c r="CA9" s="38"/>
      <c r="CB9" s="38"/>
      <c r="CC9" s="37">
        <f t="shared" si="13"/>
        <v>100</v>
      </c>
    </row>
    <row r="10" spans="1:81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1</v>
      </c>
      <c r="L10" s="44" t="s">
        <v>9</v>
      </c>
      <c r="M10" s="44">
        <v>193</v>
      </c>
      <c r="N10" s="33">
        <f t="shared" si="0"/>
        <v>68</v>
      </c>
      <c r="O10" s="33">
        <f t="shared" si="1"/>
        <v>95</v>
      </c>
      <c r="P10" s="33">
        <f>IF(AH10="",0.5*N10+0.5*O10,(SUM(N10,O10,AH10)-MIN(N10,O10))/2)</f>
        <v>81.5</v>
      </c>
      <c r="Q10" s="33">
        <f t="shared" si="2"/>
        <v>60</v>
      </c>
      <c r="R10" s="33">
        <f t="shared" si="3"/>
        <v>100</v>
      </c>
      <c r="S10" s="33">
        <f t="shared" si="4"/>
        <v>99</v>
      </c>
      <c r="T10" s="33">
        <f t="shared" si="5"/>
        <v>100</v>
      </c>
      <c r="U10" s="34">
        <f t="shared" si="6"/>
        <v>0</v>
      </c>
      <c r="V10" s="35">
        <f t="shared" si="7"/>
        <v>82.55</v>
      </c>
      <c r="W10" s="33">
        <v>16</v>
      </c>
      <c r="X10" s="36">
        <v>19</v>
      </c>
      <c r="Y10" s="36">
        <v>33</v>
      </c>
      <c r="Z10" s="37">
        <f t="shared" si="8"/>
        <v>68</v>
      </c>
      <c r="AA10" s="36">
        <v>30</v>
      </c>
      <c r="AB10" s="36">
        <v>65</v>
      </c>
      <c r="AC10" s="45">
        <v>1</v>
      </c>
      <c r="AD10" s="37">
        <f t="shared" si="9"/>
        <v>95</v>
      </c>
      <c r="AE10" s="36"/>
      <c r="AF10" s="36"/>
      <c r="AG10" s="36"/>
      <c r="AH10" s="37"/>
      <c r="AI10" s="38">
        <v>100</v>
      </c>
      <c r="AJ10" s="39">
        <v>100</v>
      </c>
      <c r="AK10" s="38">
        <v>100</v>
      </c>
      <c r="AL10" s="38">
        <v>0</v>
      </c>
      <c r="AM10" s="38">
        <v>100</v>
      </c>
      <c r="AN10" s="38">
        <v>40</v>
      </c>
      <c r="AO10" s="38">
        <v>0</v>
      </c>
      <c r="AP10" s="38">
        <v>100</v>
      </c>
      <c r="AQ10" s="38">
        <v>0</v>
      </c>
      <c r="AR10" s="38"/>
      <c r="AS10" s="38"/>
      <c r="AT10" s="37">
        <f t="shared" si="10"/>
        <v>60</v>
      </c>
      <c r="AU10" s="38">
        <v>100</v>
      </c>
      <c r="AV10" s="38">
        <v>100</v>
      </c>
      <c r="AW10" s="38">
        <v>100</v>
      </c>
      <c r="AX10" s="38">
        <v>100</v>
      </c>
      <c r="AY10" s="38">
        <v>100</v>
      </c>
      <c r="AZ10" s="38">
        <v>100</v>
      </c>
      <c r="BA10" s="38">
        <v>100</v>
      </c>
      <c r="BB10" s="38">
        <v>100</v>
      </c>
      <c r="BC10" s="38">
        <v>100</v>
      </c>
      <c r="BD10" s="38">
        <v>100</v>
      </c>
      <c r="BE10" s="38"/>
      <c r="BF10" s="38"/>
      <c r="BG10" s="37">
        <f t="shared" si="11"/>
        <v>100</v>
      </c>
      <c r="BH10" s="41">
        <v>95</v>
      </c>
      <c r="BI10" s="41">
        <v>95</v>
      </c>
      <c r="BJ10" s="41">
        <v>100</v>
      </c>
      <c r="BK10" s="41">
        <v>100</v>
      </c>
      <c r="BL10" s="41">
        <v>100</v>
      </c>
      <c r="BM10" s="41">
        <v>100</v>
      </c>
      <c r="BN10" s="41">
        <v>100</v>
      </c>
      <c r="BO10" s="41">
        <v>100</v>
      </c>
      <c r="BP10" s="41">
        <v>100</v>
      </c>
      <c r="BQ10" s="41">
        <v>100</v>
      </c>
      <c r="BR10" s="37">
        <f t="shared" si="12"/>
        <v>99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100</v>
      </c>
      <c r="CA10" s="38"/>
      <c r="CB10" s="38"/>
      <c r="CC10" s="37">
        <f t="shared" si="13"/>
        <v>100</v>
      </c>
    </row>
    <row r="11" spans="1:81" ht="15.75" customHeight="1" x14ac:dyDescent="0.2">
      <c r="A11" s="4" t="s">
        <v>9</v>
      </c>
      <c r="B11" s="29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1</v>
      </c>
      <c r="L11" s="44" t="s">
        <v>9</v>
      </c>
      <c r="M11" s="44">
        <v>451</v>
      </c>
      <c r="N11" s="33">
        <f t="shared" si="0"/>
        <v>34</v>
      </c>
      <c r="O11" s="33">
        <f t="shared" si="1"/>
        <v>90</v>
      </c>
      <c r="P11" s="33">
        <f>IF(AH11="",0.5*N11+0.5*O11,(SUM(N11,O11,AH11)-MIN(N11,O11))/2)</f>
        <v>62</v>
      </c>
      <c r="Q11" s="33">
        <f t="shared" si="2"/>
        <v>77.777777777777771</v>
      </c>
      <c r="R11" s="33">
        <f t="shared" si="3"/>
        <v>90</v>
      </c>
      <c r="S11" s="33">
        <f t="shared" si="4"/>
        <v>84</v>
      </c>
      <c r="T11" s="33">
        <f t="shared" si="5"/>
        <v>0</v>
      </c>
      <c r="U11" s="34">
        <f t="shared" si="6"/>
        <v>0</v>
      </c>
      <c r="V11" s="35">
        <f t="shared" si="7"/>
        <v>67.855555555555554</v>
      </c>
      <c r="W11" s="33">
        <v>20</v>
      </c>
      <c r="X11" s="36">
        <v>14</v>
      </c>
      <c r="Y11" s="36">
        <v>0</v>
      </c>
      <c r="Z11" s="37">
        <f t="shared" si="8"/>
        <v>34</v>
      </c>
      <c r="AA11" s="36">
        <v>30</v>
      </c>
      <c r="AB11" s="36">
        <v>60</v>
      </c>
      <c r="AC11" s="45">
        <v>1</v>
      </c>
      <c r="AD11" s="37">
        <f t="shared" si="9"/>
        <v>90</v>
      </c>
      <c r="AE11" s="36"/>
      <c r="AF11" s="36"/>
      <c r="AG11" s="36"/>
      <c r="AH11" s="37"/>
      <c r="AI11" s="38">
        <v>50</v>
      </c>
      <c r="AJ11" s="39">
        <v>100</v>
      </c>
      <c r="AK11" s="38">
        <v>100</v>
      </c>
      <c r="AL11" s="38">
        <v>100</v>
      </c>
      <c r="AM11" s="38">
        <v>100</v>
      </c>
      <c r="AN11" s="38">
        <v>50</v>
      </c>
      <c r="AO11" s="38">
        <v>100</v>
      </c>
      <c r="AP11" s="38">
        <v>100</v>
      </c>
      <c r="AQ11" s="38">
        <v>0</v>
      </c>
      <c r="AR11" s="38"/>
      <c r="AS11" s="38"/>
      <c r="AT11" s="37">
        <f t="shared" si="10"/>
        <v>77.777777777777771</v>
      </c>
      <c r="AU11" s="38">
        <v>0</v>
      </c>
      <c r="AV11" s="38">
        <v>100</v>
      </c>
      <c r="AW11" s="38">
        <v>100</v>
      </c>
      <c r="AX11" s="38">
        <v>100</v>
      </c>
      <c r="AY11" s="38">
        <v>100</v>
      </c>
      <c r="AZ11" s="38">
        <v>100</v>
      </c>
      <c r="BA11" s="38">
        <v>100</v>
      </c>
      <c r="BB11" s="38">
        <v>100</v>
      </c>
      <c r="BC11" s="38">
        <v>100</v>
      </c>
      <c r="BD11" s="38">
        <v>100</v>
      </c>
      <c r="BE11" s="38"/>
      <c r="BF11" s="38"/>
      <c r="BG11" s="37">
        <f t="shared" si="11"/>
        <v>90</v>
      </c>
      <c r="BH11" s="41">
        <v>85</v>
      </c>
      <c r="BI11" s="41">
        <v>55</v>
      </c>
      <c r="BJ11" s="41">
        <v>100</v>
      </c>
      <c r="BK11" s="41">
        <v>100</v>
      </c>
      <c r="BL11" s="41">
        <v>95</v>
      </c>
      <c r="BM11" s="41">
        <v>60</v>
      </c>
      <c r="BN11" s="41">
        <v>80</v>
      </c>
      <c r="BO11" s="41">
        <v>90</v>
      </c>
      <c r="BP11" s="41">
        <v>80</v>
      </c>
      <c r="BQ11" s="41">
        <v>95</v>
      </c>
      <c r="BR11" s="37">
        <f t="shared" si="12"/>
        <v>84</v>
      </c>
      <c r="BS11" s="42">
        <v>0</v>
      </c>
      <c r="BT11" s="42">
        <v>0</v>
      </c>
      <c r="BU11" s="42">
        <v>0</v>
      </c>
      <c r="BV11" s="38">
        <v>0</v>
      </c>
      <c r="BW11" s="38">
        <v>0</v>
      </c>
      <c r="BX11" s="38">
        <v>0</v>
      </c>
      <c r="BY11" s="38">
        <v>0</v>
      </c>
      <c r="BZ11" s="38">
        <v>0</v>
      </c>
      <c r="CA11" s="38"/>
      <c r="CB11" s="38"/>
      <c r="CC11" s="37">
        <f t="shared" si="13"/>
        <v>0</v>
      </c>
    </row>
    <row r="12" spans="1:81" ht="15.75" customHeight="1" x14ac:dyDescent="0.2">
      <c r="A12" s="4" t="s">
        <v>9</v>
      </c>
      <c r="B12" s="29" t="s">
        <v>9</v>
      </c>
      <c r="C12" s="30"/>
      <c r="D12" s="58" t="s">
        <v>9</v>
      </c>
      <c r="E12" s="44" t="s">
        <v>9</v>
      </c>
      <c r="F12" s="44" t="s">
        <v>9</v>
      </c>
      <c r="G12" s="44" t="s">
        <v>9</v>
      </c>
      <c r="H12" s="86" t="s">
        <v>9</v>
      </c>
      <c r="I12" s="86" t="s">
        <v>9</v>
      </c>
      <c r="J12" s="86" t="s">
        <v>9</v>
      </c>
      <c r="K12" s="44">
        <v>1</v>
      </c>
      <c r="L12" s="44" t="s">
        <v>9</v>
      </c>
      <c r="M12" s="44">
        <v>223</v>
      </c>
      <c r="N12" s="33">
        <f t="shared" si="0"/>
        <v>0</v>
      </c>
      <c r="O12" s="33">
        <f t="shared" si="1"/>
        <v>100</v>
      </c>
      <c r="P12" s="33">
        <f>AVERAGE(N12:O12,U12)</f>
        <v>66.666666666666671</v>
      </c>
      <c r="Q12" s="33">
        <f t="shared" si="2"/>
        <v>95.888888888888886</v>
      </c>
      <c r="R12" s="33">
        <f t="shared" si="3"/>
        <v>70</v>
      </c>
      <c r="S12" s="33">
        <f t="shared" si="4"/>
        <v>99.5</v>
      </c>
      <c r="T12" s="33">
        <f t="shared" si="5"/>
        <v>87.5</v>
      </c>
      <c r="U12" s="34">
        <f t="shared" si="6"/>
        <v>100</v>
      </c>
      <c r="V12" s="35">
        <f t="shared" si="7"/>
        <v>80.286111111111111</v>
      </c>
      <c r="W12" s="33">
        <v>0</v>
      </c>
      <c r="X12" s="36">
        <v>0</v>
      </c>
      <c r="Y12" s="36">
        <v>0</v>
      </c>
      <c r="Z12" s="37">
        <f t="shared" si="8"/>
        <v>0</v>
      </c>
      <c r="AA12" s="36">
        <v>30</v>
      </c>
      <c r="AB12" s="36">
        <v>70</v>
      </c>
      <c r="AC12" s="45">
        <v>1</v>
      </c>
      <c r="AD12" s="37">
        <f t="shared" si="9"/>
        <v>100</v>
      </c>
      <c r="AE12" s="36">
        <v>40</v>
      </c>
      <c r="AF12" s="36">
        <v>60</v>
      </c>
      <c r="AG12" s="36"/>
      <c r="AH12" s="37">
        <f>SUM(AE12:AG12)</f>
        <v>100</v>
      </c>
      <c r="AI12" s="38">
        <v>100</v>
      </c>
      <c r="AJ12" s="39">
        <v>100</v>
      </c>
      <c r="AK12" s="38">
        <v>100</v>
      </c>
      <c r="AL12" s="38">
        <v>100</v>
      </c>
      <c r="AM12" s="38">
        <v>80</v>
      </c>
      <c r="AN12" s="38">
        <v>83</v>
      </c>
      <c r="AO12" s="38">
        <v>100</v>
      </c>
      <c r="AP12" s="38">
        <v>100</v>
      </c>
      <c r="AQ12" s="38">
        <v>100</v>
      </c>
      <c r="AR12" s="38"/>
      <c r="AS12" s="38"/>
      <c r="AT12" s="37">
        <f t="shared" si="10"/>
        <v>95.888888888888886</v>
      </c>
      <c r="AU12" s="38">
        <v>100</v>
      </c>
      <c r="AV12" s="38">
        <v>100</v>
      </c>
      <c r="AW12" s="38">
        <v>100</v>
      </c>
      <c r="AX12" s="38">
        <v>0</v>
      </c>
      <c r="AY12" s="38">
        <v>100</v>
      </c>
      <c r="AZ12" s="38">
        <v>100</v>
      </c>
      <c r="BA12" s="38">
        <v>100</v>
      </c>
      <c r="BB12" s="38">
        <v>0</v>
      </c>
      <c r="BC12" s="38">
        <v>100</v>
      </c>
      <c r="BD12" s="38">
        <v>0</v>
      </c>
      <c r="BE12" s="38"/>
      <c r="BF12" s="38"/>
      <c r="BG12" s="37">
        <f t="shared" si="11"/>
        <v>70</v>
      </c>
      <c r="BH12" s="41">
        <v>100</v>
      </c>
      <c r="BI12" s="41">
        <v>100</v>
      </c>
      <c r="BJ12" s="41">
        <v>100</v>
      </c>
      <c r="BK12" s="41">
        <v>100</v>
      </c>
      <c r="BL12" s="41">
        <v>100</v>
      </c>
      <c r="BM12" s="41">
        <v>100</v>
      </c>
      <c r="BN12" s="41">
        <v>100</v>
      </c>
      <c r="BO12" s="41">
        <v>100</v>
      </c>
      <c r="BP12" s="41">
        <v>100</v>
      </c>
      <c r="BQ12" s="41">
        <v>95</v>
      </c>
      <c r="BR12" s="37">
        <f t="shared" si="12"/>
        <v>99.5</v>
      </c>
      <c r="BS12" s="42">
        <v>100</v>
      </c>
      <c r="BT12" s="42">
        <v>100</v>
      </c>
      <c r="BU12" s="42">
        <v>100</v>
      </c>
      <c r="BV12" s="38">
        <v>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3"/>
        <v>87.5</v>
      </c>
    </row>
    <row r="13" spans="1:81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1</v>
      </c>
      <c r="L13" s="44" t="s">
        <v>9</v>
      </c>
      <c r="M13" s="44">
        <v>308</v>
      </c>
      <c r="N13" s="33">
        <f t="shared" si="0"/>
        <v>69</v>
      </c>
      <c r="O13" s="33">
        <f t="shared" si="1"/>
        <v>60</v>
      </c>
      <c r="P13" s="33">
        <f t="shared" ref="P13:P19" si="14">IF(AH13="",0.5*N13+0.5*O13,(SUM(N13,O13,AH13)-MIN(N13,O13))/2)</f>
        <v>64.5</v>
      </c>
      <c r="Q13" s="33">
        <f t="shared" si="2"/>
        <v>94.111111111111114</v>
      </c>
      <c r="R13" s="33">
        <f t="shared" si="3"/>
        <v>80</v>
      </c>
      <c r="S13" s="33">
        <f t="shared" si="4"/>
        <v>57</v>
      </c>
      <c r="T13" s="33">
        <f t="shared" si="5"/>
        <v>87.5</v>
      </c>
      <c r="U13" s="34">
        <f t="shared" si="6"/>
        <v>0</v>
      </c>
      <c r="V13" s="35">
        <f t="shared" si="7"/>
        <v>70.847222222222229</v>
      </c>
      <c r="W13" s="33">
        <v>20</v>
      </c>
      <c r="X13" s="36">
        <v>17</v>
      </c>
      <c r="Y13" s="36">
        <v>32</v>
      </c>
      <c r="Z13" s="37">
        <f t="shared" si="8"/>
        <v>69</v>
      </c>
      <c r="AA13" s="36">
        <v>30</v>
      </c>
      <c r="AB13" s="36">
        <v>30</v>
      </c>
      <c r="AC13" s="45">
        <v>1</v>
      </c>
      <c r="AD13" s="37">
        <f t="shared" si="9"/>
        <v>60</v>
      </c>
      <c r="AE13" s="36"/>
      <c r="AF13" s="36"/>
      <c r="AG13" s="36"/>
      <c r="AH13" s="37"/>
      <c r="AI13" s="38">
        <v>100</v>
      </c>
      <c r="AJ13" s="39">
        <v>100</v>
      </c>
      <c r="AK13" s="38">
        <v>100</v>
      </c>
      <c r="AL13" s="38">
        <v>67</v>
      </c>
      <c r="AM13" s="38">
        <v>80</v>
      </c>
      <c r="AN13" s="38">
        <v>100</v>
      </c>
      <c r="AO13" s="38">
        <v>100</v>
      </c>
      <c r="AP13" s="38">
        <v>100</v>
      </c>
      <c r="AQ13" s="38">
        <v>100</v>
      </c>
      <c r="AR13" s="38"/>
      <c r="AS13" s="38"/>
      <c r="AT13" s="37">
        <f t="shared" si="10"/>
        <v>94.111111111111114</v>
      </c>
      <c r="AU13" s="38">
        <v>100</v>
      </c>
      <c r="AV13" s="38">
        <v>100</v>
      </c>
      <c r="AW13" s="38">
        <v>100</v>
      </c>
      <c r="AX13" s="38">
        <v>0</v>
      </c>
      <c r="AY13" s="38">
        <v>0</v>
      </c>
      <c r="AZ13" s="38">
        <v>100</v>
      </c>
      <c r="BA13" s="38">
        <v>100</v>
      </c>
      <c r="BB13" s="38">
        <v>100</v>
      </c>
      <c r="BC13" s="38">
        <v>100</v>
      </c>
      <c r="BD13" s="38">
        <v>100</v>
      </c>
      <c r="BE13" s="38"/>
      <c r="BF13" s="38"/>
      <c r="BG13" s="37">
        <f t="shared" si="11"/>
        <v>80</v>
      </c>
      <c r="BH13" s="41">
        <v>80</v>
      </c>
      <c r="BI13" s="41">
        <v>95</v>
      </c>
      <c r="BJ13" s="41">
        <v>95</v>
      </c>
      <c r="BK13" s="41">
        <v>100</v>
      </c>
      <c r="BL13" s="41">
        <v>100</v>
      </c>
      <c r="BM13" s="41">
        <v>100</v>
      </c>
      <c r="BN13" s="41">
        <v>0</v>
      </c>
      <c r="BO13" s="41">
        <v>0</v>
      </c>
      <c r="BP13" s="41">
        <v>0</v>
      </c>
      <c r="BQ13" s="41">
        <v>0</v>
      </c>
      <c r="BR13" s="37">
        <f t="shared" si="12"/>
        <v>57</v>
      </c>
      <c r="BS13" s="42">
        <v>100</v>
      </c>
      <c r="BT13" s="42">
        <v>100</v>
      </c>
      <c r="BU13" s="42">
        <v>100</v>
      </c>
      <c r="BV13" s="38">
        <v>100</v>
      </c>
      <c r="BW13" s="38">
        <v>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3"/>
        <v>87.5</v>
      </c>
    </row>
    <row r="14" spans="1:81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>
        <v>364</v>
      </c>
      <c r="N14" s="33">
        <f t="shared" si="0"/>
        <v>95</v>
      </c>
      <c r="O14" s="33">
        <f t="shared" si="1"/>
        <v>55</v>
      </c>
      <c r="P14" s="33">
        <f t="shared" si="14"/>
        <v>75</v>
      </c>
      <c r="Q14" s="33">
        <f t="shared" si="2"/>
        <v>87.777777777777771</v>
      </c>
      <c r="R14" s="33">
        <f t="shared" si="3"/>
        <v>100</v>
      </c>
      <c r="S14" s="33">
        <f t="shared" si="4"/>
        <v>90.5</v>
      </c>
      <c r="T14" s="33">
        <f t="shared" si="5"/>
        <v>100</v>
      </c>
      <c r="U14" s="34">
        <f t="shared" si="6"/>
        <v>0</v>
      </c>
      <c r="V14" s="35">
        <f t="shared" si="7"/>
        <v>83.155555555555566</v>
      </c>
      <c r="W14" s="33">
        <v>16</v>
      </c>
      <c r="X14" s="36">
        <v>19</v>
      </c>
      <c r="Y14" s="36">
        <v>60</v>
      </c>
      <c r="Z14" s="37">
        <f t="shared" si="8"/>
        <v>95</v>
      </c>
      <c r="AA14" s="36">
        <v>30</v>
      </c>
      <c r="AB14" s="36">
        <v>25</v>
      </c>
      <c r="AC14" s="45">
        <v>1</v>
      </c>
      <c r="AD14" s="37">
        <f t="shared" si="9"/>
        <v>55</v>
      </c>
      <c r="AE14" s="36"/>
      <c r="AF14" s="36"/>
      <c r="AG14" s="36"/>
      <c r="AH14" s="37"/>
      <c r="AI14" s="38">
        <v>50</v>
      </c>
      <c r="AJ14" s="39">
        <v>90</v>
      </c>
      <c r="AK14" s="38">
        <v>100</v>
      </c>
      <c r="AL14" s="38">
        <v>50</v>
      </c>
      <c r="AM14" s="38">
        <v>100</v>
      </c>
      <c r="AN14" s="38">
        <v>100</v>
      </c>
      <c r="AO14" s="38">
        <v>100</v>
      </c>
      <c r="AP14" s="38">
        <v>100</v>
      </c>
      <c r="AQ14" s="38">
        <v>100</v>
      </c>
      <c r="AR14" s="38"/>
      <c r="AS14" s="38"/>
      <c r="AT14" s="37">
        <f t="shared" si="10"/>
        <v>87.777777777777771</v>
      </c>
      <c r="AU14" s="38">
        <v>100</v>
      </c>
      <c r="AV14" s="38">
        <v>100</v>
      </c>
      <c r="AW14" s="38">
        <v>100</v>
      </c>
      <c r="AX14" s="38">
        <v>100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/>
      <c r="BG14" s="37">
        <f t="shared" si="11"/>
        <v>100</v>
      </c>
      <c r="BH14" s="41">
        <v>100</v>
      </c>
      <c r="BI14" s="41">
        <v>95</v>
      </c>
      <c r="BJ14" s="41">
        <v>100</v>
      </c>
      <c r="BK14" s="41">
        <v>100</v>
      </c>
      <c r="BL14" s="41">
        <v>100</v>
      </c>
      <c r="BM14" s="41">
        <v>30</v>
      </c>
      <c r="BN14" s="41">
        <v>100</v>
      </c>
      <c r="BO14" s="41">
        <v>100</v>
      </c>
      <c r="BP14" s="41">
        <v>90</v>
      </c>
      <c r="BQ14" s="41">
        <v>90</v>
      </c>
      <c r="BR14" s="37">
        <f t="shared" si="12"/>
        <v>90.5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13"/>
        <v>100</v>
      </c>
    </row>
    <row r="15" spans="1:81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1</v>
      </c>
      <c r="L15" s="44" t="s">
        <v>9</v>
      </c>
      <c r="M15" s="44">
        <v>289</v>
      </c>
      <c r="N15" s="33">
        <f t="shared" si="0"/>
        <v>64</v>
      </c>
      <c r="O15" s="33">
        <f t="shared" si="1"/>
        <v>65</v>
      </c>
      <c r="P15" s="33">
        <f t="shared" si="14"/>
        <v>64.5</v>
      </c>
      <c r="Q15" s="33">
        <f t="shared" si="2"/>
        <v>100</v>
      </c>
      <c r="R15" s="33">
        <f t="shared" si="3"/>
        <v>100</v>
      </c>
      <c r="S15" s="33">
        <f t="shared" si="4"/>
        <v>87</v>
      </c>
      <c r="T15" s="33">
        <f t="shared" si="5"/>
        <v>100</v>
      </c>
      <c r="U15" s="34">
        <f t="shared" si="6"/>
        <v>0</v>
      </c>
      <c r="V15" s="35">
        <f t="shared" si="7"/>
        <v>79.650000000000006</v>
      </c>
      <c r="W15" s="33">
        <v>18</v>
      </c>
      <c r="X15" s="36">
        <v>19</v>
      </c>
      <c r="Y15" s="36">
        <v>27</v>
      </c>
      <c r="Z15" s="37">
        <f t="shared" si="8"/>
        <v>64</v>
      </c>
      <c r="AA15" s="36">
        <v>30</v>
      </c>
      <c r="AB15" s="36">
        <v>35</v>
      </c>
      <c r="AC15" s="45">
        <v>1</v>
      </c>
      <c r="AD15" s="37">
        <f t="shared" si="9"/>
        <v>65</v>
      </c>
      <c r="AE15" s="36"/>
      <c r="AF15" s="36"/>
      <c r="AG15" s="36"/>
      <c r="AH15" s="37"/>
      <c r="AI15" s="38">
        <v>100</v>
      </c>
      <c r="AJ15" s="39">
        <v>100</v>
      </c>
      <c r="AK15" s="38">
        <v>100</v>
      </c>
      <c r="AL15" s="38">
        <v>100</v>
      </c>
      <c r="AM15" s="38">
        <v>100</v>
      </c>
      <c r="AN15" s="38">
        <v>100</v>
      </c>
      <c r="AO15" s="38">
        <v>100</v>
      </c>
      <c r="AP15" s="38">
        <v>100</v>
      </c>
      <c r="AQ15" s="38">
        <v>100</v>
      </c>
      <c r="AR15" s="38"/>
      <c r="AS15" s="38"/>
      <c r="AT15" s="37">
        <f t="shared" si="10"/>
        <v>100</v>
      </c>
      <c r="AU15" s="38">
        <v>100</v>
      </c>
      <c r="AV15" s="38">
        <v>100</v>
      </c>
      <c r="AW15" s="38">
        <v>100</v>
      </c>
      <c r="AX15" s="38">
        <v>100</v>
      </c>
      <c r="AY15" s="38">
        <v>100</v>
      </c>
      <c r="AZ15" s="38">
        <v>100</v>
      </c>
      <c r="BA15" s="38">
        <v>100</v>
      </c>
      <c r="BB15" s="38">
        <v>100</v>
      </c>
      <c r="BC15" s="38">
        <v>100</v>
      </c>
      <c r="BD15" s="38">
        <v>100</v>
      </c>
      <c r="BE15" s="38"/>
      <c r="BF15" s="38"/>
      <c r="BG15" s="37">
        <f t="shared" si="11"/>
        <v>100</v>
      </c>
      <c r="BH15" s="41">
        <v>90</v>
      </c>
      <c r="BI15" s="41">
        <v>95</v>
      </c>
      <c r="BJ15" s="41">
        <v>100</v>
      </c>
      <c r="BK15" s="41">
        <v>100</v>
      </c>
      <c r="BL15" s="41">
        <v>100</v>
      </c>
      <c r="BM15" s="41">
        <v>50</v>
      </c>
      <c r="BN15" s="41">
        <v>100</v>
      </c>
      <c r="BO15" s="41">
        <v>50</v>
      </c>
      <c r="BP15" s="41">
        <v>100</v>
      </c>
      <c r="BQ15" s="41">
        <v>85</v>
      </c>
      <c r="BR15" s="37">
        <f t="shared" si="12"/>
        <v>87</v>
      </c>
      <c r="BS15" s="42">
        <v>100</v>
      </c>
      <c r="BT15" s="42">
        <v>100</v>
      </c>
      <c r="BU15" s="42">
        <v>100</v>
      </c>
      <c r="BV15" s="38">
        <v>100</v>
      </c>
      <c r="BW15" s="38">
        <v>100</v>
      </c>
      <c r="BX15" s="38">
        <v>100</v>
      </c>
      <c r="BY15" s="38">
        <v>100</v>
      </c>
      <c r="BZ15" s="38">
        <v>100</v>
      </c>
      <c r="CA15" s="38"/>
      <c r="CB15" s="38"/>
      <c r="CC15" s="37">
        <f t="shared" si="13"/>
        <v>100</v>
      </c>
    </row>
    <row r="16" spans="1:81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438</v>
      </c>
      <c r="N16" s="33">
        <f t="shared" si="0"/>
        <v>73</v>
      </c>
      <c r="O16" s="33">
        <f t="shared" si="1"/>
        <v>85</v>
      </c>
      <c r="P16" s="33">
        <f t="shared" si="14"/>
        <v>79</v>
      </c>
      <c r="Q16" s="33">
        <f t="shared" si="2"/>
        <v>77.555555555555557</v>
      </c>
      <c r="R16" s="33">
        <f t="shared" si="3"/>
        <v>90</v>
      </c>
      <c r="S16" s="33">
        <f t="shared" si="4"/>
        <v>95.5</v>
      </c>
      <c r="T16" s="33">
        <f t="shared" si="5"/>
        <v>100</v>
      </c>
      <c r="U16" s="34">
        <f t="shared" si="6"/>
        <v>0</v>
      </c>
      <c r="V16" s="35">
        <f t="shared" si="7"/>
        <v>83.611111111111114</v>
      </c>
      <c r="W16" s="33">
        <v>18</v>
      </c>
      <c r="X16" s="36">
        <v>19</v>
      </c>
      <c r="Y16" s="36">
        <v>36</v>
      </c>
      <c r="Z16" s="37">
        <f t="shared" si="8"/>
        <v>73</v>
      </c>
      <c r="AA16" s="36">
        <v>30</v>
      </c>
      <c r="AB16" s="36">
        <v>55</v>
      </c>
      <c r="AC16" s="45">
        <v>1</v>
      </c>
      <c r="AD16" s="37">
        <f t="shared" si="9"/>
        <v>85</v>
      </c>
      <c r="AE16" s="36"/>
      <c r="AF16" s="36"/>
      <c r="AG16" s="36"/>
      <c r="AH16" s="37"/>
      <c r="AI16" s="38">
        <v>88</v>
      </c>
      <c r="AJ16" s="39">
        <v>100</v>
      </c>
      <c r="AK16" s="38">
        <v>100</v>
      </c>
      <c r="AL16" s="38">
        <v>50</v>
      </c>
      <c r="AM16" s="38">
        <v>80</v>
      </c>
      <c r="AN16" s="38">
        <v>80</v>
      </c>
      <c r="AO16" s="38">
        <v>100</v>
      </c>
      <c r="AP16" s="38">
        <v>100</v>
      </c>
      <c r="AQ16" s="38">
        <v>0</v>
      </c>
      <c r="AR16" s="38"/>
      <c r="AS16" s="38"/>
      <c r="AT16" s="37">
        <f t="shared" si="10"/>
        <v>77.555555555555557</v>
      </c>
      <c r="AU16" s="38">
        <v>100</v>
      </c>
      <c r="AV16" s="38">
        <v>100</v>
      </c>
      <c r="AW16" s="38">
        <v>100</v>
      </c>
      <c r="AX16" s="38">
        <v>0</v>
      </c>
      <c r="AY16" s="38">
        <v>100</v>
      </c>
      <c r="AZ16" s="38">
        <v>100</v>
      </c>
      <c r="BA16" s="38">
        <v>100</v>
      </c>
      <c r="BB16" s="38">
        <v>100</v>
      </c>
      <c r="BC16" s="38">
        <v>100</v>
      </c>
      <c r="BD16" s="38">
        <v>100</v>
      </c>
      <c r="BE16" s="38"/>
      <c r="BF16" s="38"/>
      <c r="BG16" s="37">
        <f t="shared" si="11"/>
        <v>90</v>
      </c>
      <c r="BH16" s="41">
        <v>100</v>
      </c>
      <c r="BI16" s="41">
        <v>95</v>
      </c>
      <c r="BJ16" s="41">
        <v>100</v>
      </c>
      <c r="BK16" s="41">
        <v>90</v>
      </c>
      <c r="BL16" s="41">
        <v>100</v>
      </c>
      <c r="BM16" s="41">
        <v>100</v>
      </c>
      <c r="BN16" s="41">
        <v>100</v>
      </c>
      <c r="BO16" s="41">
        <v>100</v>
      </c>
      <c r="BP16" s="41">
        <v>100</v>
      </c>
      <c r="BQ16" s="41">
        <v>70</v>
      </c>
      <c r="BR16" s="37">
        <f t="shared" si="12"/>
        <v>95.5</v>
      </c>
      <c r="BS16" s="42">
        <v>100</v>
      </c>
      <c r="BT16" s="42">
        <v>100</v>
      </c>
      <c r="BU16" s="42">
        <v>100</v>
      </c>
      <c r="BV16" s="38">
        <v>100</v>
      </c>
      <c r="BW16" s="38">
        <v>100</v>
      </c>
      <c r="BX16" s="38">
        <v>100</v>
      </c>
      <c r="BY16" s="38">
        <v>100</v>
      </c>
      <c r="BZ16" s="38">
        <v>100</v>
      </c>
      <c r="CA16" s="38"/>
      <c r="CB16" s="38"/>
      <c r="CC16" s="37">
        <f t="shared" si="13"/>
        <v>100</v>
      </c>
    </row>
    <row r="17" spans="1:81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1</v>
      </c>
      <c r="L17" s="44" t="s">
        <v>9</v>
      </c>
      <c r="M17" s="44">
        <v>259</v>
      </c>
      <c r="N17" s="33">
        <f t="shared" si="0"/>
        <v>95</v>
      </c>
      <c r="O17" s="33">
        <f t="shared" si="1"/>
        <v>100</v>
      </c>
      <c r="P17" s="33">
        <f t="shared" si="14"/>
        <v>97.5</v>
      </c>
      <c r="Q17" s="33">
        <f t="shared" si="2"/>
        <v>92.222222222222229</v>
      </c>
      <c r="R17" s="33">
        <f t="shared" si="3"/>
        <v>90</v>
      </c>
      <c r="S17" s="33">
        <f t="shared" si="4"/>
        <v>98.5</v>
      </c>
      <c r="T17" s="33">
        <f t="shared" si="5"/>
        <v>87.5</v>
      </c>
      <c r="U17" s="34">
        <f t="shared" si="6"/>
        <v>0</v>
      </c>
      <c r="V17" s="35">
        <f t="shared" si="7"/>
        <v>95.769444444444446</v>
      </c>
      <c r="W17" s="33">
        <v>16</v>
      </c>
      <c r="X17" s="36">
        <v>19</v>
      </c>
      <c r="Y17" s="36">
        <v>60</v>
      </c>
      <c r="Z17" s="37">
        <f t="shared" si="8"/>
        <v>95</v>
      </c>
      <c r="AA17" s="36">
        <v>30</v>
      </c>
      <c r="AB17" s="36">
        <v>70</v>
      </c>
      <c r="AC17" s="45">
        <v>1</v>
      </c>
      <c r="AD17" s="37">
        <f t="shared" si="9"/>
        <v>100</v>
      </c>
      <c r="AE17" s="36"/>
      <c r="AF17" s="36"/>
      <c r="AG17" s="36"/>
      <c r="AH17" s="37"/>
      <c r="AI17" s="38">
        <v>100</v>
      </c>
      <c r="AJ17" s="39">
        <v>100</v>
      </c>
      <c r="AK17" s="38">
        <v>100</v>
      </c>
      <c r="AL17" s="38">
        <v>50</v>
      </c>
      <c r="AM17" s="38">
        <v>100</v>
      </c>
      <c r="AN17" s="38">
        <v>80</v>
      </c>
      <c r="AO17" s="38">
        <v>100</v>
      </c>
      <c r="AP17" s="38">
        <v>100</v>
      </c>
      <c r="AQ17" s="38">
        <v>100</v>
      </c>
      <c r="AR17" s="38"/>
      <c r="AS17" s="38"/>
      <c r="AT17" s="37">
        <f t="shared" si="10"/>
        <v>92.222222222222229</v>
      </c>
      <c r="AU17" s="38">
        <v>100</v>
      </c>
      <c r="AV17" s="38">
        <v>100</v>
      </c>
      <c r="AW17" s="38">
        <v>100</v>
      </c>
      <c r="AX17" s="38">
        <v>100</v>
      </c>
      <c r="AY17" s="38">
        <v>100</v>
      </c>
      <c r="AZ17" s="38">
        <v>100</v>
      </c>
      <c r="BA17" s="38">
        <v>100</v>
      </c>
      <c r="BB17" s="38">
        <v>0</v>
      </c>
      <c r="BC17" s="38">
        <v>100</v>
      </c>
      <c r="BD17" s="38">
        <v>100</v>
      </c>
      <c r="BE17" s="38"/>
      <c r="BF17" s="38"/>
      <c r="BG17" s="37">
        <f t="shared" si="11"/>
        <v>90</v>
      </c>
      <c r="BH17" s="41">
        <v>90</v>
      </c>
      <c r="BI17" s="41">
        <v>95</v>
      </c>
      <c r="BJ17" s="41">
        <v>100</v>
      </c>
      <c r="BK17" s="41">
        <v>100</v>
      </c>
      <c r="BL17" s="41">
        <v>100</v>
      </c>
      <c r="BM17" s="41">
        <v>100</v>
      </c>
      <c r="BN17" s="41">
        <v>100</v>
      </c>
      <c r="BO17" s="41">
        <v>100</v>
      </c>
      <c r="BP17" s="41">
        <v>100</v>
      </c>
      <c r="BQ17" s="41">
        <v>100</v>
      </c>
      <c r="BR17" s="37">
        <f t="shared" si="12"/>
        <v>98.5</v>
      </c>
      <c r="BS17" s="42">
        <v>100</v>
      </c>
      <c r="BT17" s="42">
        <v>100</v>
      </c>
      <c r="BU17" s="42">
        <v>0</v>
      </c>
      <c r="BV17" s="38">
        <v>100</v>
      </c>
      <c r="BW17" s="38">
        <v>100</v>
      </c>
      <c r="BX17" s="38">
        <v>100</v>
      </c>
      <c r="BY17" s="38">
        <v>100</v>
      </c>
      <c r="BZ17" s="38">
        <v>100</v>
      </c>
      <c r="CA17" s="38"/>
      <c r="CB17" s="38"/>
      <c r="CC17" s="37">
        <f t="shared" si="13"/>
        <v>87.5</v>
      </c>
    </row>
    <row r="18" spans="1:81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1</v>
      </c>
      <c r="L18" s="44" t="s">
        <v>9</v>
      </c>
      <c r="M18" s="44">
        <v>109</v>
      </c>
      <c r="N18" s="33">
        <f t="shared" si="0"/>
        <v>98</v>
      </c>
      <c r="O18" s="33">
        <f t="shared" si="1"/>
        <v>92</v>
      </c>
      <c r="P18" s="33">
        <f t="shared" si="14"/>
        <v>95</v>
      </c>
      <c r="Q18" s="33">
        <f t="shared" si="2"/>
        <v>100</v>
      </c>
      <c r="R18" s="33">
        <f t="shared" si="3"/>
        <v>80</v>
      </c>
      <c r="S18" s="33">
        <f t="shared" si="4"/>
        <v>81</v>
      </c>
      <c r="T18" s="33">
        <f t="shared" si="5"/>
        <v>81.375</v>
      </c>
      <c r="U18" s="34">
        <f t="shared" si="6"/>
        <v>0</v>
      </c>
      <c r="V18" s="35">
        <f t="shared" si="7"/>
        <v>91.768749999999997</v>
      </c>
      <c r="W18" s="33">
        <v>20</v>
      </c>
      <c r="X18" s="36">
        <v>18</v>
      </c>
      <c r="Y18" s="36">
        <v>60</v>
      </c>
      <c r="Z18" s="37">
        <f t="shared" si="8"/>
        <v>98</v>
      </c>
      <c r="AA18" s="36">
        <v>27</v>
      </c>
      <c r="AB18" s="36">
        <v>65</v>
      </c>
      <c r="AC18" s="45">
        <v>1</v>
      </c>
      <c r="AD18" s="37">
        <f t="shared" si="9"/>
        <v>92</v>
      </c>
      <c r="AE18" s="36"/>
      <c r="AF18" s="36"/>
      <c r="AG18" s="36"/>
      <c r="AH18" s="37"/>
      <c r="AI18" s="38"/>
      <c r="AJ18" s="39"/>
      <c r="AK18" s="38">
        <v>100</v>
      </c>
      <c r="AL18" s="38">
        <v>100</v>
      </c>
      <c r="AM18" s="38">
        <v>100</v>
      </c>
      <c r="AN18" s="38">
        <v>100</v>
      </c>
      <c r="AO18" s="38">
        <v>100</v>
      </c>
      <c r="AP18" s="38">
        <v>100</v>
      </c>
      <c r="AQ18" s="38">
        <v>100</v>
      </c>
      <c r="AR18" s="38"/>
      <c r="AS18" s="38"/>
      <c r="AT18" s="37">
        <f t="shared" si="10"/>
        <v>100</v>
      </c>
      <c r="AU18" s="38">
        <v>0</v>
      </c>
      <c r="AV18" s="38">
        <v>100</v>
      </c>
      <c r="AW18" s="38">
        <v>100</v>
      </c>
      <c r="AX18" s="38">
        <v>100</v>
      </c>
      <c r="AY18" s="38">
        <v>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/>
      <c r="BG18" s="37">
        <f t="shared" si="11"/>
        <v>80</v>
      </c>
      <c r="BH18" s="41">
        <v>90</v>
      </c>
      <c r="BI18" s="41">
        <v>95</v>
      </c>
      <c r="BJ18" s="41">
        <v>95</v>
      </c>
      <c r="BK18" s="41">
        <v>90</v>
      </c>
      <c r="BL18" s="41">
        <v>0</v>
      </c>
      <c r="BM18" s="41">
        <v>100</v>
      </c>
      <c r="BN18" s="41">
        <v>50</v>
      </c>
      <c r="BO18" s="41">
        <v>90</v>
      </c>
      <c r="BP18" s="41">
        <v>100</v>
      </c>
      <c r="BQ18" s="41">
        <v>100</v>
      </c>
      <c r="BR18" s="37">
        <f t="shared" si="12"/>
        <v>81</v>
      </c>
      <c r="BS18" s="42">
        <v>67</v>
      </c>
      <c r="BT18" s="42">
        <v>100</v>
      </c>
      <c r="BU18" s="42">
        <v>84</v>
      </c>
      <c r="BV18" s="38">
        <v>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13"/>
        <v>81.375</v>
      </c>
    </row>
    <row r="19" spans="1:81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1</v>
      </c>
      <c r="L19" s="44" t="s">
        <v>9</v>
      </c>
      <c r="M19" s="44"/>
      <c r="N19" s="33">
        <f t="shared" si="0"/>
        <v>88</v>
      </c>
      <c r="O19" s="33">
        <f t="shared" si="1"/>
        <v>70</v>
      </c>
      <c r="P19" s="33">
        <f t="shared" si="14"/>
        <v>79</v>
      </c>
      <c r="Q19" s="33">
        <f t="shared" si="2"/>
        <v>73.75</v>
      </c>
      <c r="R19" s="33">
        <f t="shared" si="3"/>
        <v>100</v>
      </c>
      <c r="S19" s="33">
        <f t="shared" si="4"/>
        <v>77</v>
      </c>
      <c r="T19" s="33">
        <f t="shared" si="5"/>
        <v>62.5</v>
      </c>
      <c r="U19" s="34">
        <f t="shared" si="6"/>
        <v>0</v>
      </c>
      <c r="V19" s="35">
        <f t="shared" si="7"/>
        <v>77.775000000000006</v>
      </c>
      <c r="W19" s="33">
        <v>14</v>
      </c>
      <c r="X19" s="36">
        <v>20</v>
      </c>
      <c r="Y19" s="36">
        <v>54</v>
      </c>
      <c r="Z19" s="37">
        <f t="shared" si="8"/>
        <v>88</v>
      </c>
      <c r="AA19" s="36">
        <v>30</v>
      </c>
      <c r="AB19" s="36">
        <v>40</v>
      </c>
      <c r="AC19" s="45">
        <v>1</v>
      </c>
      <c r="AD19" s="37">
        <f t="shared" si="9"/>
        <v>70</v>
      </c>
      <c r="AE19" s="36"/>
      <c r="AF19" s="36"/>
      <c r="AG19" s="36"/>
      <c r="AH19" s="37"/>
      <c r="AI19" s="38">
        <v>100</v>
      </c>
      <c r="AJ19" s="39">
        <v>100</v>
      </c>
      <c r="AK19" s="38">
        <v>100</v>
      </c>
      <c r="AL19" s="38">
        <v>50</v>
      </c>
      <c r="AM19" s="38">
        <v>90</v>
      </c>
      <c r="AN19" s="38"/>
      <c r="AO19" s="38">
        <v>100</v>
      </c>
      <c r="AP19" s="38">
        <v>50</v>
      </c>
      <c r="AQ19" s="38">
        <v>0</v>
      </c>
      <c r="AR19" s="38"/>
      <c r="AS19" s="38"/>
      <c r="AT19" s="37">
        <f t="shared" si="10"/>
        <v>73.75</v>
      </c>
      <c r="AU19" s="38">
        <v>100</v>
      </c>
      <c r="AV19" s="38">
        <v>100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100</v>
      </c>
      <c r="BC19" s="38">
        <v>100</v>
      </c>
      <c r="BD19" s="38">
        <v>100</v>
      </c>
      <c r="BE19" s="38"/>
      <c r="BF19" s="38"/>
      <c r="BG19" s="37">
        <f t="shared" si="11"/>
        <v>100</v>
      </c>
      <c r="BH19" s="41">
        <v>70</v>
      </c>
      <c r="BI19" s="41">
        <v>95</v>
      </c>
      <c r="BJ19" s="41">
        <v>100</v>
      </c>
      <c r="BK19" s="41">
        <v>65</v>
      </c>
      <c r="BL19" s="41">
        <v>100</v>
      </c>
      <c r="BM19" s="41">
        <v>70</v>
      </c>
      <c r="BN19" s="41">
        <v>90</v>
      </c>
      <c r="BO19" s="41">
        <v>80</v>
      </c>
      <c r="BP19" s="41">
        <v>100</v>
      </c>
      <c r="BQ19" s="41">
        <v>0</v>
      </c>
      <c r="BR19" s="37">
        <f t="shared" si="12"/>
        <v>77</v>
      </c>
      <c r="BS19" s="42">
        <v>100</v>
      </c>
      <c r="BT19" s="42">
        <v>0</v>
      </c>
      <c r="BU19" s="42">
        <v>100</v>
      </c>
      <c r="BV19" s="38">
        <v>100</v>
      </c>
      <c r="BW19" s="38">
        <v>100</v>
      </c>
      <c r="BX19" s="38">
        <v>100</v>
      </c>
      <c r="BY19" s="38">
        <v>0</v>
      </c>
      <c r="BZ19" s="38">
        <v>0</v>
      </c>
      <c r="CA19" s="38"/>
      <c r="CB19" s="38"/>
      <c r="CC19" s="37">
        <f t="shared" si="13"/>
        <v>62.5</v>
      </c>
    </row>
    <row r="20" spans="1:81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86" t="s">
        <v>9</v>
      </c>
      <c r="I20" s="86" t="s">
        <v>9</v>
      </c>
      <c r="J20" s="86" t="s">
        <v>9</v>
      </c>
      <c r="K20" s="44">
        <v>1</v>
      </c>
      <c r="L20" s="44" t="s">
        <v>9</v>
      </c>
      <c r="M20" s="44">
        <v>411</v>
      </c>
      <c r="N20" s="33">
        <f t="shared" si="0"/>
        <v>0</v>
      </c>
      <c r="O20" s="33">
        <f t="shared" si="1"/>
        <v>100</v>
      </c>
      <c r="P20" s="33">
        <f>AVERAGE(N20:O20,U20)</f>
        <v>66.666666666666671</v>
      </c>
      <c r="Q20" s="33">
        <f t="shared" si="2"/>
        <v>96.111111111111114</v>
      </c>
      <c r="R20" s="33">
        <f t="shared" si="3"/>
        <v>100</v>
      </c>
      <c r="S20" s="33">
        <f t="shared" si="4"/>
        <v>99.5</v>
      </c>
      <c r="T20" s="33">
        <f t="shared" si="5"/>
        <v>87.5</v>
      </c>
      <c r="U20" s="34">
        <f t="shared" si="6"/>
        <v>100</v>
      </c>
      <c r="V20" s="35">
        <f t="shared" si="7"/>
        <v>81.830555555555563</v>
      </c>
      <c r="W20" s="33">
        <v>0</v>
      </c>
      <c r="X20" s="36">
        <v>0</v>
      </c>
      <c r="Y20" s="36">
        <v>0</v>
      </c>
      <c r="Z20" s="37">
        <f t="shared" si="8"/>
        <v>0</v>
      </c>
      <c r="AA20" s="36">
        <v>30</v>
      </c>
      <c r="AB20" s="36">
        <v>70</v>
      </c>
      <c r="AC20" s="45">
        <v>1</v>
      </c>
      <c r="AD20" s="37">
        <f t="shared" si="9"/>
        <v>100</v>
      </c>
      <c r="AE20" s="36">
        <v>40</v>
      </c>
      <c r="AF20" s="36">
        <v>60</v>
      </c>
      <c r="AG20" s="36"/>
      <c r="AH20" s="37">
        <f>SUM(AE20:AG20)</f>
        <v>100</v>
      </c>
      <c r="AI20" s="38">
        <v>75</v>
      </c>
      <c r="AJ20" s="39">
        <v>100</v>
      </c>
      <c r="AK20" s="38">
        <v>100</v>
      </c>
      <c r="AL20" s="38">
        <v>100</v>
      </c>
      <c r="AM20" s="38">
        <v>90</v>
      </c>
      <c r="AN20" s="38">
        <v>100</v>
      </c>
      <c r="AO20" s="38">
        <v>100</v>
      </c>
      <c r="AP20" s="38">
        <v>100</v>
      </c>
      <c r="AQ20" s="38">
        <v>100</v>
      </c>
      <c r="AR20" s="38"/>
      <c r="AS20" s="38"/>
      <c r="AT20" s="37">
        <f t="shared" si="10"/>
        <v>96.111111111111114</v>
      </c>
      <c r="AU20" s="38">
        <v>100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100</v>
      </c>
      <c r="BB20" s="38">
        <v>100</v>
      </c>
      <c r="BC20" s="38">
        <v>100</v>
      </c>
      <c r="BD20" s="38">
        <v>100</v>
      </c>
      <c r="BE20" s="38"/>
      <c r="BF20" s="38"/>
      <c r="BG20" s="37">
        <f t="shared" si="11"/>
        <v>100</v>
      </c>
      <c r="BH20" s="41">
        <v>100</v>
      </c>
      <c r="BI20" s="41">
        <v>95</v>
      </c>
      <c r="BJ20" s="41">
        <v>100</v>
      </c>
      <c r="BK20" s="41">
        <v>100</v>
      </c>
      <c r="BL20" s="41">
        <v>100</v>
      </c>
      <c r="BM20" s="41">
        <v>100</v>
      </c>
      <c r="BN20" s="41">
        <v>100</v>
      </c>
      <c r="BO20" s="41">
        <v>100</v>
      </c>
      <c r="BP20" s="41">
        <v>100</v>
      </c>
      <c r="BQ20" s="41">
        <v>100</v>
      </c>
      <c r="BR20" s="37">
        <f t="shared" si="12"/>
        <v>99.5</v>
      </c>
      <c r="BS20" s="42">
        <v>100</v>
      </c>
      <c r="BT20" s="42">
        <v>100</v>
      </c>
      <c r="BU20" s="42">
        <v>100</v>
      </c>
      <c r="BV20" s="38">
        <v>100</v>
      </c>
      <c r="BW20" s="38">
        <v>0</v>
      </c>
      <c r="BX20" s="38">
        <v>100</v>
      </c>
      <c r="BY20" s="38">
        <v>100</v>
      </c>
      <c r="BZ20" s="38">
        <v>100</v>
      </c>
      <c r="CA20" s="38"/>
      <c r="CB20" s="38"/>
      <c r="CC20" s="37">
        <f t="shared" si="13"/>
        <v>87.5</v>
      </c>
    </row>
    <row r="21" spans="1:81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1</v>
      </c>
      <c r="L21" s="44" t="s">
        <v>9</v>
      </c>
      <c r="M21" s="44">
        <v>460</v>
      </c>
      <c r="N21" s="33">
        <f t="shared" si="0"/>
        <v>69</v>
      </c>
      <c r="O21" s="33">
        <f t="shared" si="1"/>
        <v>100</v>
      </c>
      <c r="P21" s="33">
        <f t="shared" ref="P21:P27" si="15">IF(AH21="",0.5*N21+0.5*O21,(SUM(N21,O21,AH21)-MIN(N21,O21))/2)</f>
        <v>84.5</v>
      </c>
      <c r="Q21" s="33">
        <f t="shared" si="2"/>
        <v>85.222222222222229</v>
      </c>
      <c r="R21" s="33">
        <f t="shared" si="3"/>
        <v>100</v>
      </c>
      <c r="S21" s="33">
        <f t="shared" si="4"/>
        <v>99</v>
      </c>
      <c r="T21" s="33">
        <f t="shared" si="5"/>
        <v>100</v>
      </c>
      <c r="U21" s="34">
        <f t="shared" si="6"/>
        <v>0</v>
      </c>
      <c r="V21" s="35">
        <f t="shared" si="7"/>
        <v>89.094444444444449</v>
      </c>
      <c r="W21" s="33">
        <v>10</v>
      </c>
      <c r="X21" s="36">
        <v>17</v>
      </c>
      <c r="Y21" s="36">
        <v>42</v>
      </c>
      <c r="Z21" s="37">
        <f t="shared" si="8"/>
        <v>69</v>
      </c>
      <c r="AA21" s="36">
        <v>30</v>
      </c>
      <c r="AB21" s="36">
        <v>70</v>
      </c>
      <c r="AC21" s="45">
        <v>1</v>
      </c>
      <c r="AD21" s="37">
        <f t="shared" si="9"/>
        <v>100</v>
      </c>
      <c r="AE21" s="36"/>
      <c r="AF21" s="36"/>
      <c r="AG21" s="36"/>
      <c r="AH21" s="37"/>
      <c r="AI21" s="38">
        <v>100</v>
      </c>
      <c r="AJ21" s="39">
        <v>100</v>
      </c>
      <c r="AK21" s="38">
        <v>0</v>
      </c>
      <c r="AL21" s="38">
        <v>67</v>
      </c>
      <c r="AM21" s="38">
        <v>100</v>
      </c>
      <c r="AN21" s="38">
        <v>100</v>
      </c>
      <c r="AO21" s="38">
        <v>100</v>
      </c>
      <c r="AP21" s="38">
        <v>100</v>
      </c>
      <c r="AQ21" s="38">
        <v>100</v>
      </c>
      <c r="AR21" s="38"/>
      <c r="AS21" s="38"/>
      <c r="AT21" s="37">
        <f t="shared" si="10"/>
        <v>85.222222222222229</v>
      </c>
      <c r="AU21" s="38">
        <v>100</v>
      </c>
      <c r="AV21" s="38">
        <v>100</v>
      </c>
      <c r="AW21" s="38">
        <v>100</v>
      </c>
      <c r="AX21" s="38">
        <v>100</v>
      </c>
      <c r="AY21" s="38">
        <v>100</v>
      </c>
      <c r="AZ21" s="38">
        <v>100</v>
      </c>
      <c r="BA21" s="38">
        <v>100</v>
      </c>
      <c r="BB21" s="38">
        <v>100</v>
      </c>
      <c r="BC21" s="38">
        <v>100</v>
      </c>
      <c r="BD21" s="38">
        <v>100</v>
      </c>
      <c r="BE21" s="38"/>
      <c r="BF21" s="38"/>
      <c r="BG21" s="37">
        <f t="shared" si="11"/>
        <v>100</v>
      </c>
      <c r="BH21" s="41">
        <v>100</v>
      </c>
      <c r="BI21" s="41">
        <v>95</v>
      </c>
      <c r="BJ21" s="41">
        <v>95</v>
      </c>
      <c r="BK21" s="41">
        <v>100</v>
      </c>
      <c r="BL21" s="41">
        <v>100</v>
      </c>
      <c r="BM21" s="41">
        <v>100</v>
      </c>
      <c r="BN21" s="41">
        <v>100</v>
      </c>
      <c r="BO21" s="41">
        <v>100</v>
      </c>
      <c r="BP21" s="41">
        <v>100</v>
      </c>
      <c r="BQ21" s="41">
        <v>100</v>
      </c>
      <c r="BR21" s="37">
        <f t="shared" si="12"/>
        <v>99</v>
      </c>
      <c r="BS21" s="42">
        <v>100</v>
      </c>
      <c r="BT21" s="42">
        <v>100</v>
      </c>
      <c r="BU21" s="42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3"/>
        <v>100</v>
      </c>
    </row>
    <row r="22" spans="1:81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1</v>
      </c>
      <c r="L22" s="44" t="s">
        <v>9</v>
      </c>
      <c r="M22" s="44">
        <v>204</v>
      </c>
      <c r="N22" s="33">
        <f t="shared" si="0"/>
        <v>100</v>
      </c>
      <c r="O22" s="33">
        <f t="shared" si="1"/>
        <v>100</v>
      </c>
      <c r="P22" s="33">
        <f t="shared" si="15"/>
        <v>100</v>
      </c>
      <c r="Q22" s="33">
        <f t="shared" si="2"/>
        <v>100</v>
      </c>
      <c r="R22" s="33">
        <f t="shared" si="3"/>
        <v>100</v>
      </c>
      <c r="S22" s="33">
        <f t="shared" si="4"/>
        <v>97.5</v>
      </c>
      <c r="T22" s="33">
        <f t="shared" si="5"/>
        <v>100</v>
      </c>
      <c r="U22" s="34">
        <f t="shared" si="6"/>
        <v>0</v>
      </c>
      <c r="V22" s="35">
        <f t="shared" si="7"/>
        <v>99.5</v>
      </c>
      <c r="W22" s="33">
        <v>20</v>
      </c>
      <c r="X22" s="36">
        <v>20</v>
      </c>
      <c r="Y22" s="36">
        <v>60</v>
      </c>
      <c r="Z22" s="37">
        <f t="shared" si="8"/>
        <v>100</v>
      </c>
      <c r="AA22" s="36">
        <v>30</v>
      </c>
      <c r="AB22" s="36">
        <v>70</v>
      </c>
      <c r="AC22" s="45">
        <v>1</v>
      </c>
      <c r="AD22" s="37">
        <f t="shared" si="9"/>
        <v>100</v>
      </c>
      <c r="AE22" s="36"/>
      <c r="AF22" s="36"/>
      <c r="AG22" s="36"/>
      <c r="AH22" s="37"/>
      <c r="AI22" s="38">
        <v>100</v>
      </c>
      <c r="AJ22" s="39">
        <v>100</v>
      </c>
      <c r="AK22" s="38">
        <v>100</v>
      </c>
      <c r="AL22" s="38">
        <v>100</v>
      </c>
      <c r="AM22" s="38">
        <v>100</v>
      </c>
      <c r="AN22" s="38">
        <v>100</v>
      </c>
      <c r="AO22" s="38">
        <v>100</v>
      </c>
      <c r="AP22" s="38">
        <v>100</v>
      </c>
      <c r="AQ22" s="38">
        <v>100</v>
      </c>
      <c r="AR22" s="38"/>
      <c r="AS22" s="38"/>
      <c r="AT22" s="37">
        <f t="shared" si="10"/>
        <v>100</v>
      </c>
      <c r="AU22" s="38">
        <v>100</v>
      </c>
      <c r="AV22" s="38">
        <v>100</v>
      </c>
      <c r="AW22" s="38">
        <v>100</v>
      </c>
      <c r="AX22" s="38">
        <v>100</v>
      </c>
      <c r="AY22" s="38">
        <v>100</v>
      </c>
      <c r="AZ22" s="38">
        <v>100</v>
      </c>
      <c r="BA22" s="38">
        <v>100</v>
      </c>
      <c r="BB22" s="38">
        <v>100</v>
      </c>
      <c r="BC22" s="38">
        <v>100</v>
      </c>
      <c r="BD22" s="38">
        <v>100</v>
      </c>
      <c r="BE22" s="38"/>
      <c r="BF22" s="38"/>
      <c r="BG22" s="37">
        <f t="shared" si="11"/>
        <v>100</v>
      </c>
      <c r="BH22" s="41">
        <v>100</v>
      </c>
      <c r="BI22" s="41">
        <v>95</v>
      </c>
      <c r="BJ22" s="41">
        <v>100</v>
      </c>
      <c r="BK22" s="41">
        <v>100</v>
      </c>
      <c r="BL22" s="41">
        <v>100</v>
      </c>
      <c r="BM22" s="41">
        <v>90</v>
      </c>
      <c r="BN22" s="41">
        <v>100</v>
      </c>
      <c r="BO22" s="41">
        <v>100</v>
      </c>
      <c r="BP22" s="41">
        <v>90</v>
      </c>
      <c r="BQ22" s="41">
        <v>100</v>
      </c>
      <c r="BR22" s="37">
        <f t="shared" si="12"/>
        <v>97.5</v>
      </c>
      <c r="BS22" s="42">
        <v>100</v>
      </c>
      <c r="BT22" s="42">
        <v>100</v>
      </c>
      <c r="BU22" s="42">
        <v>100</v>
      </c>
      <c r="BV22" s="38">
        <v>100</v>
      </c>
      <c r="BW22" s="38">
        <v>100</v>
      </c>
      <c r="BX22" s="38">
        <v>100</v>
      </c>
      <c r="BY22" s="38">
        <v>100</v>
      </c>
      <c r="BZ22" s="38">
        <v>100</v>
      </c>
      <c r="CA22" s="38"/>
      <c r="CB22" s="38"/>
      <c r="CC22" s="37">
        <f t="shared" si="13"/>
        <v>100</v>
      </c>
    </row>
    <row r="23" spans="1:81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1</v>
      </c>
      <c r="L23" s="44" t="s">
        <v>9</v>
      </c>
      <c r="M23" s="44">
        <v>190</v>
      </c>
      <c r="N23" s="33">
        <f t="shared" si="0"/>
        <v>99</v>
      </c>
      <c r="O23" s="33">
        <f t="shared" si="1"/>
        <v>100</v>
      </c>
      <c r="P23" s="33">
        <f t="shared" si="15"/>
        <v>99.5</v>
      </c>
      <c r="Q23" s="33">
        <f t="shared" si="2"/>
        <v>80</v>
      </c>
      <c r="R23" s="33">
        <f t="shared" si="3"/>
        <v>100</v>
      </c>
      <c r="S23" s="33">
        <f t="shared" si="4"/>
        <v>97.5</v>
      </c>
      <c r="T23" s="33">
        <f t="shared" si="5"/>
        <v>100</v>
      </c>
      <c r="U23" s="34">
        <f t="shared" si="6"/>
        <v>0</v>
      </c>
      <c r="V23" s="35">
        <f t="shared" si="7"/>
        <v>95.25</v>
      </c>
      <c r="W23" s="33">
        <v>20</v>
      </c>
      <c r="X23" s="36">
        <v>19</v>
      </c>
      <c r="Y23" s="36">
        <v>60</v>
      </c>
      <c r="Z23" s="37">
        <f t="shared" si="8"/>
        <v>99</v>
      </c>
      <c r="AA23" s="36">
        <v>30</v>
      </c>
      <c r="AB23" s="36">
        <v>70</v>
      </c>
      <c r="AC23" s="45">
        <v>1</v>
      </c>
      <c r="AD23" s="37">
        <f t="shared" si="9"/>
        <v>100</v>
      </c>
      <c r="AE23" s="36"/>
      <c r="AF23" s="36"/>
      <c r="AG23" s="36"/>
      <c r="AH23" s="37"/>
      <c r="AI23" s="38">
        <v>100</v>
      </c>
      <c r="AJ23" s="39">
        <v>100</v>
      </c>
      <c r="AK23" s="38">
        <v>0</v>
      </c>
      <c r="AL23" s="38">
        <v>50</v>
      </c>
      <c r="AM23" s="38">
        <v>90</v>
      </c>
      <c r="AN23" s="38">
        <v>80</v>
      </c>
      <c r="AO23" s="38">
        <v>100</v>
      </c>
      <c r="AP23" s="38">
        <v>100</v>
      </c>
      <c r="AQ23" s="38">
        <v>100</v>
      </c>
      <c r="AR23" s="38"/>
      <c r="AS23" s="38"/>
      <c r="AT23" s="37">
        <f t="shared" si="10"/>
        <v>80</v>
      </c>
      <c r="AU23" s="38">
        <v>100</v>
      </c>
      <c r="AV23" s="38">
        <v>100</v>
      </c>
      <c r="AW23" s="38">
        <v>100</v>
      </c>
      <c r="AX23" s="38">
        <v>100</v>
      </c>
      <c r="AY23" s="38">
        <v>100</v>
      </c>
      <c r="AZ23" s="38">
        <v>100</v>
      </c>
      <c r="BA23" s="38">
        <v>100</v>
      </c>
      <c r="BB23" s="38">
        <v>100</v>
      </c>
      <c r="BC23" s="38">
        <v>100</v>
      </c>
      <c r="BD23" s="38">
        <v>100</v>
      </c>
      <c r="BE23" s="38"/>
      <c r="BF23" s="38"/>
      <c r="BG23" s="37">
        <f t="shared" si="11"/>
        <v>100</v>
      </c>
      <c r="BH23" s="41">
        <v>95</v>
      </c>
      <c r="BI23" s="41">
        <v>95</v>
      </c>
      <c r="BJ23" s="41">
        <v>100</v>
      </c>
      <c r="BK23" s="41">
        <v>95</v>
      </c>
      <c r="BL23" s="41">
        <v>100</v>
      </c>
      <c r="BM23" s="41">
        <v>90</v>
      </c>
      <c r="BN23" s="41">
        <v>100</v>
      </c>
      <c r="BO23" s="41">
        <v>100</v>
      </c>
      <c r="BP23" s="41">
        <v>100</v>
      </c>
      <c r="BQ23" s="41">
        <v>100</v>
      </c>
      <c r="BR23" s="37">
        <f t="shared" si="12"/>
        <v>97.5</v>
      </c>
      <c r="BS23" s="42">
        <v>100</v>
      </c>
      <c r="BT23" s="42">
        <v>100</v>
      </c>
      <c r="BU23" s="42">
        <v>100</v>
      </c>
      <c r="BV23" s="38">
        <v>100</v>
      </c>
      <c r="BW23" s="38">
        <v>100</v>
      </c>
      <c r="BX23" s="38">
        <v>100</v>
      </c>
      <c r="BY23" s="38">
        <v>100</v>
      </c>
      <c r="BZ23" s="38">
        <v>100</v>
      </c>
      <c r="CA23" s="38"/>
      <c r="CB23" s="38"/>
      <c r="CC23" s="37">
        <f t="shared" si="13"/>
        <v>100</v>
      </c>
    </row>
    <row r="24" spans="1:81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1</v>
      </c>
      <c r="L24" s="44" t="s">
        <v>9</v>
      </c>
      <c r="M24" s="44">
        <v>200</v>
      </c>
      <c r="N24" s="33">
        <f t="shared" si="0"/>
        <v>97</v>
      </c>
      <c r="O24" s="33">
        <f t="shared" si="1"/>
        <v>100</v>
      </c>
      <c r="P24" s="33">
        <f t="shared" si="15"/>
        <v>98.5</v>
      </c>
      <c r="Q24" s="33">
        <f t="shared" si="2"/>
        <v>89.666666666666671</v>
      </c>
      <c r="R24" s="33">
        <f t="shared" si="3"/>
        <v>100</v>
      </c>
      <c r="S24" s="33">
        <f t="shared" si="4"/>
        <v>83.5</v>
      </c>
      <c r="T24" s="33">
        <f t="shared" si="5"/>
        <v>87.5</v>
      </c>
      <c r="U24" s="34">
        <f t="shared" si="6"/>
        <v>0</v>
      </c>
      <c r="V24" s="35">
        <f t="shared" si="7"/>
        <v>93.25833333333334</v>
      </c>
      <c r="W24" s="33">
        <v>20</v>
      </c>
      <c r="X24" s="36">
        <v>20</v>
      </c>
      <c r="Y24" s="36">
        <v>57</v>
      </c>
      <c r="Z24" s="37">
        <f t="shared" si="8"/>
        <v>97</v>
      </c>
      <c r="AA24" s="36">
        <v>30</v>
      </c>
      <c r="AB24" s="36">
        <v>70</v>
      </c>
      <c r="AC24" s="45">
        <v>1</v>
      </c>
      <c r="AD24" s="37">
        <f t="shared" si="9"/>
        <v>100</v>
      </c>
      <c r="AE24" s="36"/>
      <c r="AF24" s="36"/>
      <c r="AG24" s="36"/>
      <c r="AH24" s="37"/>
      <c r="AI24" s="38">
        <v>88</v>
      </c>
      <c r="AJ24" s="39">
        <v>100</v>
      </c>
      <c r="AK24" s="38">
        <v>100</v>
      </c>
      <c r="AL24" s="38">
        <v>50</v>
      </c>
      <c r="AM24" s="38">
        <v>100</v>
      </c>
      <c r="AN24" s="38"/>
      <c r="AO24" s="38">
        <v>100</v>
      </c>
      <c r="AP24" s="38"/>
      <c r="AQ24" s="38"/>
      <c r="AR24" s="38"/>
      <c r="AS24" s="38"/>
      <c r="AT24" s="37">
        <f t="shared" si="10"/>
        <v>89.666666666666671</v>
      </c>
      <c r="AU24" s="38">
        <v>100</v>
      </c>
      <c r="AV24" s="38">
        <v>100</v>
      </c>
      <c r="AW24" s="38">
        <v>100</v>
      </c>
      <c r="AX24" s="38">
        <v>100</v>
      </c>
      <c r="AY24" s="38">
        <v>100</v>
      </c>
      <c r="AZ24" s="38">
        <v>100</v>
      </c>
      <c r="BA24" s="38">
        <v>100</v>
      </c>
      <c r="BB24" s="38">
        <v>100</v>
      </c>
      <c r="BC24" s="38">
        <v>100</v>
      </c>
      <c r="BD24" s="38">
        <v>100</v>
      </c>
      <c r="BE24" s="38"/>
      <c r="BF24" s="38"/>
      <c r="BG24" s="37">
        <f t="shared" si="11"/>
        <v>100</v>
      </c>
      <c r="BH24" s="41">
        <v>95</v>
      </c>
      <c r="BI24" s="41">
        <v>95</v>
      </c>
      <c r="BJ24" s="41">
        <v>95</v>
      </c>
      <c r="BK24" s="41">
        <v>100</v>
      </c>
      <c r="BL24" s="41">
        <v>100</v>
      </c>
      <c r="BM24" s="41">
        <v>100</v>
      </c>
      <c r="BN24" s="41">
        <v>50</v>
      </c>
      <c r="BO24" s="41">
        <v>0</v>
      </c>
      <c r="BP24" s="41">
        <v>100</v>
      </c>
      <c r="BQ24" s="41">
        <v>100</v>
      </c>
      <c r="BR24" s="37">
        <f t="shared" si="12"/>
        <v>83.5</v>
      </c>
      <c r="BS24" s="42">
        <v>100</v>
      </c>
      <c r="BT24" s="42">
        <v>100</v>
      </c>
      <c r="BU24" s="42">
        <v>100</v>
      </c>
      <c r="BV24" s="38">
        <v>100</v>
      </c>
      <c r="BW24" s="38">
        <v>100</v>
      </c>
      <c r="BX24" s="38">
        <v>100</v>
      </c>
      <c r="BY24" s="38">
        <v>100</v>
      </c>
      <c r="BZ24" s="38">
        <v>0</v>
      </c>
      <c r="CA24" s="38"/>
      <c r="CB24" s="38"/>
      <c r="CC24" s="37">
        <f t="shared" si="13"/>
        <v>87.5</v>
      </c>
    </row>
    <row r="25" spans="1:81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1</v>
      </c>
      <c r="L25" s="44" t="s">
        <v>9</v>
      </c>
      <c r="M25" s="44">
        <v>331</v>
      </c>
      <c r="N25" s="33">
        <f t="shared" si="0"/>
        <v>100</v>
      </c>
      <c r="O25" s="33">
        <f t="shared" si="1"/>
        <v>100</v>
      </c>
      <c r="P25" s="33">
        <f t="shared" si="15"/>
        <v>100</v>
      </c>
      <c r="Q25" s="33">
        <f t="shared" si="2"/>
        <v>96.666666666666671</v>
      </c>
      <c r="R25" s="33">
        <f t="shared" si="3"/>
        <v>100</v>
      </c>
      <c r="S25" s="33">
        <f t="shared" si="4"/>
        <v>90</v>
      </c>
      <c r="T25" s="33">
        <f t="shared" si="5"/>
        <v>87.5</v>
      </c>
      <c r="U25" s="34">
        <f t="shared" si="6"/>
        <v>0</v>
      </c>
      <c r="V25" s="35">
        <f t="shared" si="7"/>
        <v>96.708333333333343</v>
      </c>
      <c r="W25" s="33">
        <v>20</v>
      </c>
      <c r="X25" s="36">
        <v>20</v>
      </c>
      <c r="Y25" s="36">
        <v>60</v>
      </c>
      <c r="Z25" s="37">
        <f t="shared" si="8"/>
        <v>100</v>
      </c>
      <c r="AA25" s="36">
        <v>30</v>
      </c>
      <c r="AB25" s="36">
        <v>70</v>
      </c>
      <c r="AC25" s="45">
        <v>1</v>
      </c>
      <c r="AD25" s="37">
        <f t="shared" si="9"/>
        <v>100</v>
      </c>
      <c r="AE25" s="36"/>
      <c r="AF25" s="36"/>
      <c r="AG25" s="36"/>
      <c r="AH25" s="37"/>
      <c r="AI25" s="38">
        <v>100</v>
      </c>
      <c r="AJ25" s="39">
        <v>100</v>
      </c>
      <c r="AK25" s="38">
        <v>100</v>
      </c>
      <c r="AL25" s="38">
        <v>100</v>
      </c>
      <c r="AM25" s="38">
        <v>70</v>
      </c>
      <c r="AN25" s="38">
        <v>100</v>
      </c>
      <c r="AO25" s="38">
        <v>100</v>
      </c>
      <c r="AP25" s="38">
        <v>100</v>
      </c>
      <c r="AQ25" s="38">
        <v>100</v>
      </c>
      <c r="AR25" s="38"/>
      <c r="AS25" s="38"/>
      <c r="AT25" s="37">
        <f t="shared" si="10"/>
        <v>96.666666666666671</v>
      </c>
      <c r="AU25" s="38">
        <v>100</v>
      </c>
      <c r="AV25" s="38">
        <v>100</v>
      </c>
      <c r="AW25" s="38">
        <v>100</v>
      </c>
      <c r="AX25" s="38">
        <v>100</v>
      </c>
      <c r="AY25" s="38">
        <v>100</v>
      </c>
      <c r="AZ25" s="38">
        <v>100</v>
      </c>
      <c r="BA25" s="38">
        <v>100</v>
      </c>
      <c r="BB25" s="38">
        <v>100</v>
      </c>
      <c r="BC25" s="38">
        <v>100</v>
      </c>
      <c r="BD25" s="38">
        <v>100</v>
      </c>
      <c r="BE25" s="38"/>
      <c r="BF25" s="38"/>
      <c r="BG25" s="37">
        <f t="shared" si="11"/>
        <v>100</v>
      </c>
      <c r="BH25" s="41">
        <v>85</v>
      </c>
      <c r="BI25" s="41">
        <v>95</v>
      </c>
      <c r="BJ25" s="41">
        <v>100</v>
      </c>
      <c r="BK25" s="41">
        <v>100</v>
      </c>
      <c r="BL25" s="41">
        <v>100</v>
      </c>
      <c r="BM25" s="41">
        <v>100</v>
      </c>
      <c r="BN25" s="41">
        <v>100</v>
      </c>
      <c r="BO25" s="41">
        <v>100</v>
      </c>
      <c r="BP25" s="41">
        <v>20</v>
      </c>
      <c r="BQ25" s="41">
        <v>100</v>
      </c>
      <c r="BR25" s="37">
        <f t="shared" si="12"/>
        <v>90</v>
      </c>
      <c r="BS25" s="42">
        <v>100</v>
      </c>
      <c r="BT25" s="42">
        <v>100</v>
      </c>
      <c r="BU25" s="42">
        <v>100</v>
      </c>
      <c r="BV25" s="38">
        <v>100</v>
      </c>
      <c r="BW25" s="38">
        <v>100</v>
      </c>
      <c r="BX25" s="38">
        <v>100</v>
      </c>
      <c r="BY25" s="38">
        <v>0</v>
      </c>
      <c r="BZ25" s="38">
        <v>100</v>
      </c>
      <c r="CA25" s="38"/>
      <c r="CB25" s="38"/>
      <c r="CC25" s="37">
        <f t="shared" si="13"/>
        <v>87.5</v>
      </c>
    </row>
    <row r="26" spans="1:81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1</v>
      </c>
      <c r="L26" s="44" t="s">
        <v>9</v>
      </c>
      <c r="M26" s="44">
        <v>344</v>
      </c>
      <c r="N26" s="33">
        <f t="shared" si="0"/>
        <v>100</v>
      </c>
      <c r="O26" s="33">
        <f t="shared" si="1"/>
        <v>100</v>
      </c>
      <c r="P26" s="33">
        <f t="shared" si="15"/>
        <v>100</v>
      </c>
      <c r="Q26" s="33">
        <f t="shared" si="2"/>
        <v>100</v>
      </c>
      <c r="R26" s="33">
        <f t="shared" si="3"/>
        <v>100</v>
      </c>
      <c r="S26" s="33">
        <f t="shared" si="4"/>
        <v>98.5</v>
      </c>
      <c r="T26" s="33">
        <f t="shared" si="5"/>
        <v>100</v>
      </c>
      <c r="U26" s="34">
        <f t="shared" si="6"/>
        <v>0</v>
      </c>
      <c r="V26" s="35">
        <f t="shared" si="7"/>
        <v>99.7</v>
      </c>
      <c r="W26" s="33">
        <v>20</v>
      </c>
      <c r="X26" s="36">
        <v>20</v>
      </c>
      <c r="Y26" s="36">
        <v>60</v>
      </c>
      <c r="Z26" s="37">
        <f t="shared" si="8"/>
        <v>100</v>
      </c>
      <c r="AA26" s="36">
        <v>30</v>
      </c>
      <c r="AB26" s="36">
        <v>70</v>
      </c>
      <c r="AC26" s="45">
        <v>1</v>
      </c>
      <c r="AD26" s="37">
        <f t="shared" si="9"/>
        <v>100</v>
      </c>
      <c r="AE26" s="36"/>
      <c r="AF26" s="36"/>
      <c r="AG26" s="36"/>
      <c r="AH26" s="37"/>
      <c r="AI26" s="38">
        <v>100</v>
      </c>
      <c r="AJ26" s="39">
        <v>100</v>
      </c>
      <c r="AK26" s="38">
        <v>100</v>
      </c>
      <c r="AL26" s="38">
        <v>100</v>
      </c>
      <c r="AM26" s="38">
        <v>100</v>
      </c>
      <c r="AN26" s="38">
        <v>100</v>
      </c>
      <c r="AO26" s="38">
        <v>100</v>
      </c>
      <c r="AP26" s="38">
        <v>100</v>
      </c>
      <c r="AQ26" s="38">
        <v>100</v>
      </c>
      <c r="AR26" s="38"/>
      <c r="AS26" s="38"/>
      <c r="AT26" s="37">
        <f t="shared" si="10"/>
        <v>100</v>
      </c>
      <c r="AU26" s="38">
        <v>100</v>
      </c>
      <c r="AV26" s="38">
        <v>100</v>
      </c>
      <c r="AW26" s="38">
        <v>100</v>
      </c>
      <c r="AX26" s="38">
        <v>100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100</v>
      </c>
      <c r="BE26" s="38"/>
      <c r="BF26" s="38"/>
      <c r="BG26" s="37">
        <f t="shared" si="11"/>
        <v>100</v>
      </c>
      <c r="BH26" s="41">
        <v>90</v>
      </c>
      <c r="BI26" s="41">
        <v>95</v>
      </c>
      <c r="BJ26" s="41">
        <v>100</v>
      </c>
      <c r="BK26" s="41">
        <v>100</v>
      </c>
      <c r="BL26" s="41">
        <v>100</v>
      </c>
      <c r="BM26" s="41">
        <v>100</v>
      </c>
      <c r="BN26" s="41">
        <v>100</v>
      </c>
      <c r="BO26" s="41">
        <v>100</v>
      </c>
      <c r="BP26" s="41">
        <v>100</v>
      </c>
      <c r="BQ26" s="41">
        <v>100</v>
      </c>
      <c r="BR26" s="37">
        <f t="shared" si="12"/>
        <v>98.5</v>
      </c>
      <c r="BS26" s="42">
        <v>100</v>
      </c>
      <c r="BT26" s="42">
        <v>100</v>
      </c>
      <c r="BU26" s="42">
        <v>100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3"/>
        <v>100</v>
      </c>
    </row>
    <row r="27" spans="1:81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1</v>
      </c>
      <c r="L27" s="44" t="s">
        <v>9</v>
      </c>
      <c r="M27" s="44">
        <v>462</v>
      </c>
      <c r="N27" s="33">
        <f t="shared" si="0"/>
        <v>56</v>
      </c>
      <c r="O27" s="33">
        <f t="shared" si="1"/>
        <v>100</v>
      </c>
      <c r="P27" s="33">
        <f t="shared" si="15"/>
        <v>78</v>
      </c>
      <c r="Q27" s="33">
        <f t="shared" si="2"/>
        <v>87.555555555555557</v>
      </c>
      <c r="R27" s="33">
        <f t="shared" si="3"/>
        <v>70</v>
      </c>
      <c r="S27" s="33">
        <f t="shared" si="4"/>
        <v>73.5</v>
      </c>
      <c r="T27" s="33">
        <f t="shared" si="5"/>
        <v>62.5</v>
      </c>
      <c r="U27" s="34">
        <f t="shared" si="6"/>
        <v>0</v>
      </c>
      <c r="V27" s="35">
        <f t="shared" si="7"/>
        <v>77.836111111111109</v>
      </c>
      <c r="W27" s="33">
        <v>16</v>
      </c>
      <c r="X27" s="36">
        <v>20</v>
      </c>
      <c r="Y27" s="36">
        <v>20</v>
      </c>
      <c r="Z27" s="37">
        <f t="shared" si="8"/>
        <v>56</v>
      </c>
      <c r="AA27" s="36">
        <v>30</v>
      </c>
      <c r="AB27" s="36">
        <v>70</v>
      </c>
      <c r="AC27" s="45">
        <v>1</v>
      </c>
      <c r="AD27" s="37">
        <f t="shared" si="9"/>
        <v>100</v>
      </c>
      <c r="AE27" s="36"/>
      <c r="AF27" s="36"/>
      <c r="AG27" s="36"/>
      <c r="AH27" s="37"/>
      <c r="AI27" s="38">
        <v>88</v>
      </c>
      <c r="AJ27" s="39">
        <v>100</v>
      </c>
      <c r="AK27" s="38">
        <v>100</v>
      </c>
      <c r="AL27" s="38">
        <v>100</v>
      </c>
      <c r="AM27" s="38">
        <v>100</v>
      </c>
      <c r="AN27" s="38">
        <v>100</v>
      </c>
      <c r="AO27" s="38">
        <v>100</v>
      </c>
      <c r="AP27" s="38">
        <v>100</v>
      </c>
      <c r="AQ27" s="38">
        <v>0</v>
      </c>
      <c r="AR27" s="38"/>
      <c r="AS27" s="38"/>
      <c r="AT27" s="37">
        <f t="shared" si="10"/>
        <v>87.555555555555557</v>
      </c>
      <c r="AU27" s="38">
        <v>100</v>
      </c>
      <c r="AV27" s="38">
        <v>100</v>
      </c>
      <c r="AW27" s="38">
        <v>100</v>
      </c>
      <c r="AX27" s="38">
        <v>0</v>
      </c>
      <c r="AY27" s="38">
        <v>0</v>
      </c>
      <c r="AZ27" s="38">
        <v>100</v>
      </c>
      <c r="BA27" s="38">
        <v>100</v>
      </c>
      <c r="BB27" s="38">
        <v>0</v>
      </c>
      <c r="BC27" s="38">
        <v>100</v>
      </c>
      <c r="BD27" s="38">
        <v>100</v>
      </c>
      <c r="BE27" s="38"/>
      <c r="BF27" s="38"/>
      <c r="BG27" s="37">
        <f t="shared" si="11"/>
        <v>70</v>
      </c>
      <c r="BH27" s="41">
        <v>100</v>
      </c>
      <c r="BI27" s="41">
        <v>95</v>
      </c>
      <c r="BJ27" s="41">
        <v>95</v>
      </c>
      <c r="BK27" s="41">
        <v>100</v>
      </c>
      <c r="BL27" s="41">
        <v>95</v>
      </c>
      <c r="BM27" s="41">
        <v>50</v>
      </c>
      <c r="BN27" s="41">
        <v>100</v>
      </c>
      <c r="BO27" s="41">
        <v>100</v>
      </c>
      <c r="BP27" s="41">
        <v>0</v>
      </c>
      <c r="BQ27" s="56">
        <v>0</v>
      </c>
      <c r="BR27" s="37">
        <f t="shared" si="12"/>
        <v>73.5</v>
      </c>
      <c r="BS27" s="42">
        <v>100</v>
      </c>
      <c r="BT27" s="42">
        <v>100</v>
      </c>
      <c r="BU27" s="42">
        <v>100</v>
      </c>
      <c r="BV27" s="38">
        <v>0</v>
      </c>
      <c r="BW27" s="38">
        <v>0</v>
      </c>
      <c r="BX27" s="38">
        <v>0</v>
      </c>
      <c r="BY27" s="38">
        <v>100</v>
      </c>
      <c r="BZ27" s="38">
        <v>100</v>
      </c>
      <c r="CA27" s="38"/>
      <c r="CB27" s="38"/>
      <c r="CC27" s="37">
        <f t="shared" si="13"/>
        <v>62.5</v>
      </c>
    </row>
    <row r="28" spans="1:81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86" t="s">
        <v>9</v>
      </c>
      <c r="I28" s="86" t="s">
        <v>9</v>
      </c>
      <c r="J28" s="86" t="s">
        <v>9</v>
      </c>
      <c r="K28" s="44">
        <v>1</v>
      </c>
      <c r="L28" s="44" t="s">
        <v>9</v>
      </c>
      <c r="M28" s="44">
        <v>442</v>
      </c>
      <c r="N28" s="33">
        <f t="shared" si="0"/>
        <v>0</v>
      </c>
      <c r="O28" s="33">
        <f t="shared" si="1"/>
        <v>65</v>
      </c>
      <c r="P28" s="33">
        <f>AVERAGE(N28:O28,U28)</f>
        <v>55</v>
      </c>
      <c r="Q28" s="33">
        <f t="shared" si="2"/>
        <v>77.777777777777771</v>
      </c>
      <c r="R28" s="33">
        <f t="shared" si="3"/>
        <v>90</v>
      </c>
      <c r="S28" s="33">
        <f t="shared" si="4"/>
        <v>76.5</v>
      </c>
      <c r="T28" s="33">
        <f t="shared" si="5"/>
        <v>62.5</v>
      </c>
      <c r="U28" s="34">
        <f t="shared" si="6"/>
        <v>100</v>
      </c>
      <c r="V28" s="35">
        <f t="shared" si="7"/>
        <v>65.980555555555554</v>
      </c>
      <c r="W28" s="33">
        <v>0</v>
      </c>
      <c r="X28" s="36">
        <v>0</v>
      </c>
      <c r="Y28" s="36">
        <v>0</v>
      </c>
      <c r="Z28" s="37">
        <f t="shared" si="8"/>
        <v>0</v>
      </c>
      <c r="AA28" s="36">
        <v>30</v>
      </c>
      <c r="AB28" s="36">
        <v>35</v>
      </c>
      <c r="AC28" s="45">
        <v>1</v>
      </c>
      <c r="AD28" s="37">
        <f t="shared" si="9"/>
        <v>65</v>
      </c>
      <c r="AE28" s="36">
        <v>40</v>
      </c>
      <c r="AF28" s="36">
        <v>60</v>
      </c>
      <c r="AG28" s="36"/>
      <c r="AH28" s="37">
        <f>SUM(AE28:AG28)</f>
        <v>100</v>
      </c>
      <c r="AI28" s="38">
        <v>50</v>
      </c>
      <c r="AJ28" s="39">
        <v>100</v>
      </c>
      <c r="AK28" s="38">
        <v>100</v>
      </c>
      <c r="AL28" s="38">
        <v>50</v>
      </c>
      <c r="AM28" s="38">
        <v>100</v>
      </c>
      <c r="AN28" s="38">
        <v>100</v>
      </c>
      <c r="AO28" s="38">
        <v>0</v>
      </c>
      <c r="AP28" s="38">
        <v>100</v>
      </c>
      <c r="AQ28" s="38">
        <v>100</v>
      </c>
      <c r="AR28" s="38"/>
      <c r="AS28" s="38"/>
      <c r="AT28" s="37">
        <f t="shared" si="10"/>
        <v>77.777777777777771</v>
      </c>
      <c r="AU28" s="38">
        <v>100</v>
      </c>
      <c r="AV28" s="38">
        <v>0</v>
      </c>
      <c r="AW28" s="38">
        <v>100</v>
      </c>
      <c r="AX28" s="38">
        <v>100</v>
      </c>
      <c r="AY28" s="38">
        <v>100</v>
      </c>
      <c r="AZ28" s="38">
        <v>100</v>
      </c>
      <c r="BA28" s="38">
        <v>100</v>
      </c>
      <c r="BB28" s="38">
        <v>100</v>
      </c>
      <c r="BC28" s="38">
        <v>100</v>
      </c>
      <c r="BD28" s="38">
        <v>100</v>
      </c>
      <c r="BE28" s="38"/>
      <c r="BF28" s="38"/>
      <c r="BG28" s="37">
        <f t="shared" si="11"/>
        <v>90</v>
      </c>
      <c r="BH28" s="41">
        <v>100</v>
      </c>
      <c r="BI28" s="41">
        <v>95</v>
      </c>
      <c r="BJ28" s="41">
        <v>90</v>
      </c>
      <c r="BK28" s="41">
        <v>100</v>
      </c>
      <c r="BL28" s="41">
        <v>100</v>
      </c>
      <c r="BM28" s="41">
        <v>100</v>
      </c>
      <c r="BN28" s="41">
        <v>0</v>
      </c>
      <c r="BO28" s="41">
        <v>100</v>
      </c>
      <c r="BP28" s="41">
        <v>0</v>
      </c>
      <c r="BQ28" s="41">
        <v>80</v>
      </c>
      <c r="BR28" s="37">
        <f t="shared" si="12"/>
        <v>76.5</v>
      </c>
      <c r="BS28" s="42">
        <v>100</v>
      </c>
      <c r="BT28" s="42">
        <v>100</v>
      </c>
      <c r="BU28" s="42">
        <v>100</v>
      </c>
      <c r="BV28" s="38">
        <v>0</v>
      </c>
      <c r="BW28" s="38">
        <v>0</v>
      </c>
      <c r="BX28" s="38">
        <v>0</v>
      </c>
      <c r="BY28" s="38">
        <v>100</v>
      </c>
      <c r="BZ28" s="38">
        <v>100</v>
      </c>
      <c r="CA28" s="38"/>
      <c r="CB28" s="38"/>
      <c r="CC28" s="37">
        <f t="shared" si="13"/>
        <v>62.5</v>
      </c>
    </row>
    <row r="29" spans="1:81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85" t="s">
        <v>9</v>
      </c>
      <c r="I29" s="85" t="s">
        <v>9</v>
      </c>
      <c r="J29" s="85" t="s">
        <v>9</v>
      </c>
      <c r="K29" s="44">
        <v>1</v>
      </c>
      <c r="L29" s="44" t="s">
        <v>9</v>
      </c>
      <c r="M29" s="44">
        <v>392</v>
      </c>
      <c r="N29" s="33">
        <f t="shared" si="0"/>
        <v>57</v>
      </c>
      <c r="O29" s="33">
        <f t="shared" si="1"/>
        <v>0</v>
      </c>
      <c r="P29" s="33">
        <f>AVERAGE(N29:O29,U29)</f>
        <v>29</v>
      </c>
      <c r="Q29" s="33">
        <f t="shared" si="2"/>
        <v>82</v>
      </c>
      <c r="R29" s="33">
        <f t="shared" si="3"/>
        <v>100</v>
      </c>
      <c r="S29" s="33">
        <f t="shared" si="4"/>
        <v>83.5</v>
      </c>
      <c r="T29" s="33">
        <f t="shared" si="5"/>
        <v>100</v>
      </c>
      <c r="U29" s="34">
        <f t="shared" si="6"/>
        <v>30</v>
      </c>
      <c r="V29" s="35">
        <f t="shared" si="7"/>
        <v>29</v>
      </c>
      <c r="W29" s="33">
        <v>14</v>
      </c>
      <c r="X29" s="36">
        <v>19</v>
      </c>
      <c r="Y29" s="36">
        <v>24</v>
      </c>
      <c r="Z29" s="37">
        <f t="shared" si="8"/>
        <v>57</v>
      </c>
      <c r="AA29" s="36">
        <v>0</v>
      </c>
      <c r="AB29" s="36">
        <v>0</v>
      </c>
      <c r="AC29" s="45">
        <v>0</v>
      </c>
      <c r="AD29" s="37">
        <f t="shared" si="9"/>
        <v>0</v>
      </c>
      <c r="AE29" s="36">
        <v>12</v>
      </c>
      <c r="AF29" s="36">
        <v>18</v>
      </c>
      <c r="AG29" s="36"/>
      <c r="AH29" s="37">
        <f>SUM(AE29:AG29)</f>
        <v>30</v>
      </c>
      <c r="AI29" s="38">
        <v>88</v>
      </c>
      <c r="AJ29" s="39">
        <v>100</v>
      </c>
      <c r="AK29" s="38">
        <v>100</v>
      </c>
      <c r="AL29" s="38">
        <v>50</v>
      </c>
      <c r="AM29" s="38">
        <v>100</v>
      </c>
      <c r="AN29" s="38">
        <v>100</v>
      </c>
      <c r="AO29" s="38">
        <v>100</v>
      </c>
      <c r="AP29" s="38">
        <v>100</v>
      </c>
      <c r="AQ29" s="38">
        <v>0</v>
      </c>
      <c r="AR29" s="38"/>
      <c r="AS29" s="38"/>
      <c r="AT29" s="37">
        <f t="shared" si="10"/>
        <v>82</v>
      </c>
      <c r="AU29" s="38">
        <v>100</v>
      </c>
      <c r="AV29" s="38">
        <v>100</v>
      </c>
      <c r="AW29" s="38">
        <v>100</v>
      </c>
      <c r="AX29" s="38">
        <v>100</v>
      </c>
      <c r="AY29" s="38">
        <v>100</v>
      </c>
      <c r="AZ29" s="38">
        <v>100</v>
      </c>
      <c r="BA29" s="38">
        <v>100</v>
      </c>
      <c r="BB29" s="38">
        <v>100</v>
      </c>
      <c r="BC29" s="38">
        <v>100</v>
      </c>
      <c r="BD29" s="38">
        <v>100</v>
      </c>
      <c r="BE29" s="38"/>
      <c r="BF29" s="38"/>
      <c r="BG29" s="37">
        <f t="shared" si="11"/>
        <v>100</v>
      </c>
      <c r="BH29" s="41">
        <v>90</v>
      </c>
      <c r="BI29" s="41">
        <v>95</v>
      </c>
      <c r="BJ29" s="41">
        <v>95</v>
      </c>
      <c r="BK29" s="41">
        <v>90</v>
      </c>
      <c r="BL29" s="41">
        <v>100</v>
      </c>
      <c r="BM29" s="41">
        <v>100</v>
      </c>
      <c r="BN29" s="41">
        <v>55</v>
      </c>
      <c r="BO29" s="41">
        <v>90</v>
      </c>
      <c r="BP29" s="41">
        <v>90</v>
      </c>
      <c r="BQ29" s="41">
        <v>30</v>
      </c>
      <c r="BR29" s="37">
        <f t="shared" si="12"/>
        <v>83.5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100</v>
      </c>
      <c r="BY29" s="38">
        <v>100</v>
      </c>
      <c r="BZ29" s="38">
        <v>100</v>
      </c>
      <c r="CA29" s="38"/>
      <c r="CB29" s="38"/>
      <c r="CC29" s="37">
        <f t="shared" si="13"/>
        <v>100</v>
      </c>
    </row>
    <row r="30" spans="1:81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1</v>
      </c>
      <c r="L30" s="44" t="s">
        <v>9</v>
      </c>
      <c r="M30" s="44">
        <v>513</v>
      </c>
      <c r="N30" s="33">
        <f t="shared" si="0"/>
        <v>90</v>
      </c>
      <c r="O30" s="33">
        <f t="shared" si="1"/>
        <v>26</v>
      </c>
      <c r="P30" s="33">
        <f t="shared" ref="P30:P46" si="16">IF(AH30="",0.5*N30+0.5*O30,(SUM(N30,O30,AH30)-MIN(N30,O30))/2)</f>
        <v>58</v>
      </c>
      <c r="Q30" s="33">
        <f t="shared" si="2"/>
        <v>91.25</v>
      </c>
      <c r="R30" s="33">
        <f t="shared" si="3"/>
        <v>90</v>
      </c>
      <c r="S30" s="33">
        <f t="shared" si="4"/>
        <v>69</v>
      </c>
      <c r="T30" s="33">
        <f t="shared" si="5"/>
        <v>62.5</v>
      </c>
      <c r="U30" s="34">
        <f t="shared" si="6"/>
        <v>0</v>
      </c>
      <c r="V30" s="35">
        <f t="shared" si="7"/>
        <v>68.674999999999997</v>
      </c>
      <c r="W30" s="33">
        <v>16</v>
      </c>
      <c r="X30" s="36">
        <v>17</v>
      </c>
      <c r="Y30" s="36">
        <v>57</v>
      </c>
      <c r="Z30" s="37">
        <f t="shared" si="8"/>
        <v>90</v>
      </c>
      <c r="AA30" s="36">
        <v>26</v>
      </c>
      <c r="AB30" s="36">
        <v>20</v>
      </c>
      <c r="AC30" s="45">
        <v>0</v>
      </c>
      <c r="AD30" s="37">
        <f t="shared" si="9"/>
        <v>26</v>
      </c>
      <c r="AE30" s="36"/>
      <c r="AF30" s="36"/>
      <c r="AG30" s="36"/>
      <c r="AH30" s="37"/>
      <c r="AI30" s="38">
        <v>100</v>
      </c>
      <c r="AJ30" s="39">
        <v>100</v>
      </c>
      <c r="AK30" s="38">
        <v>100</v>
      </c>
      <c r="AL30" s="38">
        <v>50</v>
      </c>
      <c r="AM30" s="38">
        <v>80</v>
      </c>
      <c r="AN30" s="38">
        <v>100</v>
      </c>
      <c r="AO30" s="38">
        <v>100</v>
      </c>
      <c r="AP30" s="38"/>
      <c r="AQ30" s="38">
        <v>100</v>
      </c>
      <c r="AR30" s="38"/>
      <c r="AS30" s="38"/>
      <c r="AT30" s="37">
        <f t="shared" si="10"/>
        <v>91.25</v>
      </c>
      <c r="AU30" s="38">
        <v>100</v>
      </c>
      <c r="AV30" s="38">
        <v>100</v>
      </c>
      <c r="AW30" s="38">
        <v>100</v>
      </c>
      <c r="AX30" s="38">
        <v>100</v>
      </c>
      <c r="AY30" s="38">
        <v>100</v>
      </c>
      <c r="AZ30" s="38">
        <v>100</v>
      </c>
      <c r="BA30" s="38">
        <v>100</v>
      </c>
      <c r="BB30" s="38">
        <v>100</v>
      </c>
      <c r="BC30" s="38">
        <v>0</v>
      </c>
      <c r="BD30" s="38">
        <v>100</v>
      </c>
      <c r="BE30" s="38"/>
      <c r="BF30" s="38"/>
      <c r="BG30" s="37">
        <f t="shared" si="11"/>
        <v>90</v>
      </c>
      <c r="BH30" s="41">
        <v>100</v>
      </c>
      <c r="BI30" s="41">
        <v>95</v>
      </c>
      <c r="BJ30" s="41">
        <v>100</v>
      </c>
      <c r="BK30" s="41">
        <v>100</v>
      </c>
      <c r="BL30" s="41">
        <v>95</v>
      </c>
      <c r="BM30" s="41">
        <v>0</v>
      </c>
      <c r="BN30" s="41">
        <v>100</v>
      </c>
      <c r="BO30" s="41">
        <v>100</v>
      </c>
      <c r="BP30" s="41">
        <v>0</v>
      </c>
      <c r="BQ30" s="41">
        <v>0</v>
      </c>
      <c r="BR30" s="37">
        <f t="shared" si="12"/>
        <v>69</v>
      </c>
      <c r="BS30" s="42">
        <v>100</v>
      </c>
      <c r="BT30" s="42">
        <v>100</v>
      </c>
      <c r="BU30" s="42">
        <v>100</v>
      </c>
      <c r="BV30" s="38">
        <v>100</v>
      </c>
      <c r="BW30" s="38">
        <v>100</v>
      </c>
      <c r="BX30" s="38">
        <v>0</v>
      </c>
      <c r="BY30" s="38">
        <v>0</v>
      </c>
      <c r="BZ30" s="38">
        <v>0</v>
      </c>
      <c r="CA30" s="38"/>
      <c r="CB30" s="38"/>
      <c r="CC30" s="37">
        <f t="shared" si="13"/>
        <v>62.5</v>
      </c>
    </row>
    <row r="31" spans="1:81" ht="15.75" customHeight="1" x14ac:dyDescent="0.2">
      <c r="A31" s="4" t="s">
        <v>9</v>
      </c>
      <c r="B31" s="29" t="s">
        <v>9</v>
      </c>
      <c r="C31" s="30"/>
      <c r="D31" s="58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1</v>
      </c>
      <c r="L31" s="44" t="s">
        <v>9</v>
      </c>
      <c r="M31" s="44">
        <v>496</v>
      </c>
      <c r="N31" s="33">
        <f t="shared" si="0"/>
        <v>65</v>
      </c>
      <c r="O31" s="33">
        <f t="shared" si="1"/>
        <v>0</v>
      </c>
      <c r="P31" s="33">
        <f t="shared" si="16"/>
        <v>50</v>
      </c>
      <c r="Q31" s="33">
        <f t="shared" si="2"/>
        <v>77.777777777777771</v>
      </c>
      <c r="R31" s="33">
        <f t="shared" si="3"/>
        <v>80</v>
      </c>
      <c r="S31" s="33">
        <f t="shared" si="4"/>
        <v>30</v>
      </c>
      <c r="T31" s="33">
        <f t="shared" si="5"/>
        <v>72.25</v>
      </c>
      <c r="U31" s="34">
        <f t="shared" si="6"/>
        <v>35</v>
      </c>
      <c r="V31" s="35">
        <f t="shared" si="7"/>
        <v>50</v>
      </c>
      <c r="W31" s="33">
        <v>18</v>
      </c>
      <c r="X31" s="36">
        <v>8</v>
      </c>
      <c r="Y31" s="36">
        <v>39</v>
      </c>
      <c r="Z31" s="37">
        <f t="shared" si="8"/>
        <v>65</v>
      </c>
      <c r="AA31" s="36">
        <v>0</v>
      </c>
      <c r="AB31" s="36">
        <v>0</v>
      </c>
      <c r="AC31" s="45">
        <v>0</v>
      </c>
      <c r="AD31" s="37">
        <f t="shared" si="9"/>
        <v>0</v>
      </c>
      <c r="AE31" s="36">
        <v>20</v>
      </c>
      <c r="AF31" s="36">
        <v>15</v>
      </c>
      <c r="AG31" s="36"/>
      <c r="AH31" s="37">
        <f>SUM(AE31:AG31)</f>
        <v>35</v>
      </c>
      <c r="AI31" s="38">
        <v>100</v>
      </c>
      <c r="AJ31" s="39">
        <v>80</v>
      </c>
      <c r="AK31" s="38">
        <v>100</v>
      </c>
      <c r="AL31" s="38">
        <v>50</v>
      </c>
      <c r="AM31" s="38">
        <v>90</v>
      </c>
      <c r="AN31" s="38">
        <v>80</v>
      </c>
      <c r="AO31" s="38">
        <v>100</v>
      </c>
      <c r="AP31" s="38">
        <v>0</v>
      </c>
      <c r="AQ31" s="38">
        <v>100</v>
      </c>
      <c r="AR31" s="38"/>
      <c r="AS31" s="38"/>
      <c r="AT31" s="37">
        <f t="shared" si="10"/>
        <v>77.777777777777771</v>
      </c>
      <c r="AU31" s="38">
        <v>100</v>
      </c>
      <c r="AV31" s="38">
        <v>100</v>
      </c>
      <c r="AW31" s="38">
        <v>100</v>
      </c>
      <c r="AX31" s="38">
        <v>100</v>
      </c>
      <c r="AY31" s="38">
        <v>0</v>
      </c>
      <c r="AZ31" s="38">
        <v>100</v>
      </c>
      <c r="BA31" s="38">
        <v>100</v>
      </c>
      <c r="BB31" s="38">
        <v>100</v>
      </c>
      <c r="BC31" s="38">
        <v>100</v>
      </c>
      <c r="BD31" s="38">
        <v>0</v>
      </c>
      <c r="BE31" s="38"/>
      <c r="BF31" s="38"/>
      <c r="BG31" s="37">
        <f t="shared" si="11"/>
        <v>80</v>
      </c>
      <c r="BH31" s="41">
        <v>90</v>
      </c>
      <c r="BI31" s="41">
        <v>90</v>
      </c>
      <c r="BJ31" s="41">
        <v>0</v>
      </c>
      <c r="BK31" s="41">
        <v>100</v>
      </c>
      <c r="BL31" s="41">
        <v>20</v>
      </c>
      <c r="BM31" s="41">
        <v>0</v>
      </c>
      <c r="BN31" s="41">
        <v>0</v>
      </c>
      <c r="BO31" s="41">
        <v>0</v>
      </c>
      <c r="BP31" s="41">
        <v>0</v>
      </c>
      <c r="BQ31" s="41">
        <v>0</v>
      </c>
      <c r="BR31" s="37">
        <f t="shared" si="12"/>
        <v>30</v>
      </c>
      <c r="BS31" s="42">
        <v>100</v>
      </c>
      <c r="BT31" s="42">
        <v>78</v>
      </c>
      <c r="BU31" s="42">
        <v>100</v>
      </c>
      <c r="BV31" s="38">
        <v>100</v>
      </c>
      <c r="BW31" s="38">
        <v>100</v>
      </c>
      <c r="BX31" s="38">
        <v>0</v>
      </c>
      <c r="BY31" s="38">
        <v>0</v>
      </c>
      <c r="BZ31" s="38">
        <v>100</v>
      </c>
      <c r="CA31" s="38"/>
      <c r="CB31" s="38"/>
      <c r="CC31" s="37">
        <f t="shared" si="13"/>
        <v>72.25</v>
      </c>
    </row>
    <row r="32" spans="1:81" ht="15.75" customHeight="1" x14ac:dyDescent="0.2">
      <c r="A32" s="4" t="s">
        <v>9</v>
      </c>
      <c r="B32" s="29" t="s">
        <v>9</v>
      </c>
      <c r="C32" s="30"/>
      <c r="D32" s="58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1</v>
      </c>
      <c r="L32" s="44" t="s">
        <v>9</v>
      </c>
      <c r="M32" s="44">
        <v>203</v>
      </c>
      <c r="N32" s="33">
        <f t="shared" si="0"/>
        <v>73</v>
      </c>
      <c r="O32" s="33">
        <f t="shared" si="1"/>
        <v>65</v>
      </c>
      <c r="P32" s="33">
        <f t="shared" si="16"/>
        <v>69</v>
      </c>
      <c r="Q32" s="33">
        <f t="shared" si="2"/>
        <v>94.444444444444443</v>
      </c>
      <c r="R32" s="33">
        <f t="shared" si="3"/>
        <v>100</v>
      </c>
      <c r="S32" s="33">
        <f t="shared" si="4"/>
        <v>75.5</v>
      </c>
      <c r="T32" s="33">
        <f t="shared" si="5"/>
        <v>25</v>
      </c>
      <c r="U32" s="34">
        <f t="shared" si="6"/>
        <v>0</v>
      </c>
      <c r="V32" s="35">
        <f t="shared" si="7"/>
        <v>74.73888888888888</v>
      </c>
      <c r="W32" s="33">
        <v>14</v>
      </c>
      <c r="X32" s="36">
        <v>19</v>
      </c>
      <c r="Y32" s="36">
        <v>40</v>
      </c>
      <c r="Z32" s="37">
        <f t="shared" si="8"/>
        <v>73</v>
      </c>
      <c r="AA32" s="36">
        <v>30</v>
      </c>
      <c r="AB32" s="36">
        <v>35</v>
      </c>
      <c r="AC32" s="45">
        <v>1</v>
      </c>
      <c r="AD32" s="37">
        <f t="shared" si="9"/>
        <v>65</v>
      </c>
      <c r="AE32" s="36"/>
      <c r="AF32" s="36"/>
      <c r="AG32" s="36"/>
      <c r="AH32" s="37"/>
      <c r="AI32" s="38">
        <v>100</v>
      </c>
      <c r="AJ32" s="39">
        <v>100</v>
      </c>
      <c r="AK32" s="38">
        <v>100</v>
      </c>
      <c r="AL32" s="38">
        <v>50</v>
      </c>
      <c r="AM32" s="38">
        <v>100</v>
      </c>
      <c r="AN32" s="38">
        <v>100</v>
      </c>
      <c r="AO32" s="38">
        <v>100</v>
      </c>
      <c r="AP32" s="38">
        <v>100</v>
      </c>
      <c r="AQ32" s="38">
        <v>100</v>
      </c>
      <c r="AR32" s="38"/>
      <c r="AS32" s="38"/>
      <c r="AT32" s="37">
        <f t="shared" si="10"/>
        <v>94.444444444444443</v>
      </c>
      <c r="AU32" s="38">
        <v>100</v>
      </c>
      <c r="AV32" s="38">
        <v>100</v>
      </c>
      <c r="AW32" s="38">
        <v>100</v>
      </c>
      <c r="AX32" s="38">
        <v>100</v>
      </c>
      <c r="AY32" s="38">
        <v>100</v>
      </c>
      <c r="AZ32" s="38">
        <v>100</v>
      </c>
      <c r="BA32" s="38">
        <v>100</v>
      </c>
      <c r="BB32" s="38">
        <v>100</v>
      </c>
      <c r="BC32" s="38">
        <v>100</v>
      </c>
      <c r="BD32" s="38">
        <v>100</v>
      </c>
      <c r="BE32" s="38"/>
      <c r="BF32" s="38"/>
      <c r="BG32" s="37">
        <f t="shared" si="11"/>
        <v>100</v>
      </c>
      <c r="BH32" s="41">
        <v>100</v>
      </c>
      <c r="BI32" s="41">
        <v>95</v>
      </c>
      <c r="BJ32" s="41">
        <v>0</v>
      </c>
      <c r="BK32" s="41">
        <v>85</v>
      </c>
      <c r="BL32" s="41">
        <v>100</v>
      </c>
      <c r="BM32" s="41">
        <v>100</v>
      </c>
      <c r="BN32" s="41">
        <v>95</v>
      </c>
      <c r="BO32" s="41">
        <v>100</v>
      </c>
      <c r="BP32" s="41">
        <v>80</v>
      </c>
      <c r="BQ32" s="56">
        <v>0</v>
      </c>
      <c r="BR32" s="37">
        <f t="shared" si="12"/>
        <v>75.5</v>
      </c>
      <c r="BS32" s="42">
        <v>100</v>
      </c>
      <c r="BT32" s="42">
        <v>100</v>
      </c>
      <c r="BU32" s="42">
        <v>0</v>
      </c>
      <c r="BV32" s="38">
        <v>0</v>
      </c>
      <c r="BW32" s="38">
        <v>0</v>
      </c>
      <c r="BX32" s="38">
        <v>0</v>
      </c>
      <c r="BY32" s="38">
        <v>0</v>
      </c>
      <c r="BZ32" s="38">
        <v>0</v>
      </c>
      <c r="CA32" s="38"/>
      <c r="CB32" s="38"/>
      <c r="CC32" s="37">
        <f t="shared" si="13"/>
        <v>25</v>
      </c>
    </row>
    <row r="33" spans="1:81" ht="15.75" customHeight="1" x14ac:dyDescent="0.2">
      <c r="A33" s="4" t="s">
        <v>9</v>
      </c>
      <c r="B33" s="29" t="s">
        <v>9</v>
      </c>
      <c r="C33" s="30"/>
      <c r="D33" s="58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1</v>
      </c>
      <c r="L33" s="44" t="s">
        <v>9</v>
      </c>
      <c r="M33" s="44">
        <v>330</v>
      </c>
      <c r="N33" s="33">
        <f t="shared" si="0"/>
        <v>96</v>
      </c>
      <c r="O33" s="33">
        <f t="shared" si="1"/>
        <v>54.5</v>
      </c>
      <c r="P33" s="33">
        <f t="shared" si="16"/>
        <v>75.25</v>
      </c>
      <c r="Q33" s="33">
        <f t="shared" si="2"/>
        <v>69.75</v>
      </c>
      <c r="R33" s="33">
        <f t="shared" si="3"/>
        <v>100</v>
      </c>
      <c r="S33" s="33">
        <f t="shared" si="4"/>
        <v>92.5</v>
      </c>
      <c r="T33" s="33">
        <f t="shared" si="5"/>
        <v>95.875</v>
      </c>
      <c r="U33" s="34">
        <f t="shared" si="6"/>
        <v>0</v>
      </c>
      <c r="V33" s="35">
        <f t="shared" si="7"/>
        <v>79.868750000000006</v>
      </c>
      <c r="W33" s="33">
        <v>16</v>
      </c>
      <c r="X33" s="36">
        <v>20</v>
      </c>
      <c r="Y33" s="36">
        <v>60</v>
      </c>
      <c r="Z33" s="37">
        <f t="shared" si="8"/>
        <v>96</v>
      </c>
      <c r="AA33" s="36">
        <v>30</v>
      </c>
      <c r="AB33" s="36">
        <v>35</v>
      </c>
      <c r="AC33" s="45">
        <v>0.7</v>
      </c>
      <c r="AD33" s="37">
        <f t="shared" si="9"/>
        <v>54.5</v>
      </c>
      <c r="AE33" s="36"/>
      <c r="AF33" s="36"/>
      <c r="AG33" s="36"/>
      <c r="AH33" s="37"/>
      <c r="AI33" s="38">
        <v>38</v>
      </c>
      <c r="AJ33" s="39">
        <v>30</v>
      </c>
      <c r="AK33" s="38">
        <v>100</v>
      </c>
      <c r="AL33" s="38"/>
      <c r="AM33" s="38">
        <v>90</v>
      </c>
      <c r="AN33" s="38">
        <v>100</v>
      </c>
      <c r="AO33" s="38">
        <v>100</v>
      </c>
      <c r="AP33" s="38">
        <v>100</v>
      </c>
      <c r="AQ33" s="38">
        <v>0</v>
      </c>
      <c r="AR33" s="38"/>
      <c r="AS33" s="38"/>
      <c r="AT33" s="37">
        <f t="shared" si="10"/>
        <v>69.75</v>
      </c>
      <c r="AU33" s="38">
        <v>100</v>
      </c>
      <c r="AV33" s="38">
        <v>100</v>
      </c>
      <c r="AW33" s="38">
        <v>100</v>
      </c>
      <c r="AX33" s="38">
        <v>100</v>
      </c>
      <c r="AY33" s="38">
        <v>100</v>
      </c>
      <c r="AZ33" s="38">
        <v>100</v>
      </c>
      <c r="BA33" s="38">
        <v>100</v>
      </c>
      <c r="BB33" s="38">
        <v>100</v>
      </c>
      <c r="BC33" s="38">
        <v>100</v>
      </c>
      <c r="BD33" s="38">
        <v>100</v>
      </c>
      <c r="BE33" s="38"/>
      <c r="BF33" s="38"/>
      <c r="BG33" s="37">
        <f t="shared" si="11"/>
        <v>100</v>
      </c>
      <c r="BH33" s="41">
        <v>90</v>
      </c>
      <c r="BI33" s="41">
        <v>95</v>
      </c>
      <c r="BJ33" s="41">
        <v>55</v>
      </c>
      <c r="BK33" s="41">
        <v>85</v>
      </c>
      <c r="BL33" s="41">
        <v>100</v>
      </c>
      <c r="BM33" s="41">
        <v>100</v>
      </c>
      <c r="BN33" s="41">
        <v>100</v>
      </c>
      <c r="BO33" s="41">
        <v>100</v>
      </c>
      <c r="BP33" s="41">
        <v>100</v>
      </c>
      <c r="BQ33" s="41">
        <v>100</v>
      </c>
      <c r="BR33" s="37">
        <f t="shared" si="12"/>
        <v>92.5</v>
      </c>
      <c r="BS33" s="42">
        <v>100</v>
      </c>
      <c r="BT33" s="42">
        <v>67</v>
      </c>
      <c r="BU33" s="42">
        <v>100</v>
      </c>
      <c r="BV33" s="38">
        <v>100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13"/>
        <v>95.875</v>
      </c>
    </row>
    <row r="34" spans="1:81" ht="15.75" customHeight="1" x14ac:dyDescent="0.2">
      <c r="A34" s="4" t="s">
        <v>9</v>
      </c>
      <c r="B34" s="29" t="s">
        <v>9</v>
      </c>
      <c r="C34" s="30"/>
      <c r="D34" s="58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1</v>
      </c>
      <c r="L34" s="44" t="s">
        <v>9</v>
      </c>
      <c r="M34" s="44">
        <v>30</v>
      </c>
      <c r="N34" s="33">
        <f t="shared" si="0"/>
        <v>73</v>
      </c>
      <c r="O34" s="33">
        <f t="shared" si="1"/>
        <v>60</v>
      </c>
      <c r="P34" s="33">
        <f t="shared" si="16"/>
        <v>66.5</v>
      </c>
      <c r="Q34" s="33">
        <f t="shared" si="2"/>
        <v>97.777777777777771</v>
      </c>
      <c r="R34" s="33">
        <f t="shared" si="3"/>
        <v>90</v>
      </c>
      <c r="S34" s="33">
        <f t="shared" si="4"/>
        <v>86.5</v>
      </c>
      <c r="T34" s="33">
        <f t="shared" si="5"/>
        <v>87.5</v>
      </c>
      <c r="U34" s="34">
        <f t="shared" si="6"/>
        <v>0</v>
      </c>
      <c r="V34" s="35">
        <f t="shared" si="7"/>
        <v>78.980555555555554</v>
      </c>
      <c r="W34" s="33">
        <v>20</v>
      </c>
      <c r="X34" s="36">
        <v>17</v>
      </c>
      <c r="Y34" s="36">
        <v>36</v>
      </c>
      <c r="Z34" s="37">
        <f t="shared" si="8"/>
        <v>73</v>
      </c>
      <c r="AA34" s="36">
        <v>30</v>
      </c>
      <c r="AB34" s="36">
        <v>30</v>
      </c>
      <c r="AC34" s="45">
        <v>1</v>
      </c>
      <c r="AD34" s="37">
        <f t="shared" si="9"/>
        <v>60</v>
      </c>
      <c r="AE34" s="36"/>
      <c r="AF34" s="36"/>
      <c r="AG34" s="36"/>
      <c r="AH34" s="37"/>
      <c r="AI34" s="38">
        <v>100</v>
      </c>
      <c r="AJ34" s="39">
        <v>100</v>
      </c>
      <c r="AK34" s="38">
        <v>100</v>
      </c>
      <c r="AL34" s="38">
        <v>100</v>
      </c>
      <c r="AM34" s="38">
        <v>80</v>
      </c>
      <c r="AN34" s="38">
        <v>100</v>
      </c>
      <c r="AO34" s="38">
        <v>100</v>
      </c>
      <c r="AP34" s="38">
        <v>100</v>
      </c>
      <c r="AQ34" s="38">
        <v>100</v>
      </c>
      <c r="AR34" s="38"/>
      <c r="AS34" s="38"/>
      <c r="AT34" s="37">
        <f t="shared" si="10"/>
        <v>97.777777777777771</v>
      </c>
      <c r="AU34" s="38">
        <v>100</v>
      </c>
      <c r="AV34" s="38">
        <v>100</v>
      </c>
      <c r="AW34" s="38">
        <v>0</v>
      </c>
      <c r="AX34" s="38">
        <v>100</v>
      </c>
      <c r="AY34" s="38">
        <v>100</v>
      </c>
      <c r="AZ34" s="38">
        <v>100</v>
      </c>
      <c r="BA34" s="38">
        <v>100</v>
      </c>
      <c r="BB34" s="38">
        <v>100</v>
      </c>
      <c r="BC34" s="38">
        <v>100</v>
      </c>
      <c r="BD34" s="38">
        <v>100</v>
      </c>
      <c r="BE34" s="38"/>
      <c r="BF34" s="38"/>
      <c r="BG34" s="37">
        <f t="shared" si="11"/>
        <v>90</v>
      </c>
      <c r="BH34" s="41">
        <v>100</v>
      </c>
      <c r="BI34" s="41">
        <v>95</v>
      </c>
      <c r="BJ34" s="41">
        <v>100</v>
      </c>
      <c r="BK34" s="41">
        <v>70</v>
      </c>
      <c r="BL34" s="41">
        <v>100</v>
      </c>
      <c r="BM34" s="41">
        <v>60</v>
      </c>
      <c r="BN34" s="41">
        <v>100</v>
      </c>
      <c r="BO34" s="41">
        <v>60</v>
      </c>
      <c r="BP34" s="41">
        <v>100</v>
      </c>
      <c r="BQ34" s="41">
        <v>80</v>
      </c>
      <c r="BR34" s="37">
        <f t="shared" si="12"/>
        <v>86.5</v>
      </c>
      <c r="BS34" s="42">
        <v>100</v>
      </c>
      <c r="BT34" s="42">
        <v>0</v>
      </c>
      <c r="BU34" s="42">
        <v>100</v>
      </c>
      <c r="BV34" s="38">
        <v>100</v>
      </c>
      <c r="BW34" s="38">
        <v>100</v>
      </c>
      <c r="BX34" s="38">
        <v>100</v>
      </c>
      <c r="BY34" s="38">
        <v>100</v>
      </c>
      <c r="BZ34" s="38">
        <v>100</v>
      </c>
      <c r="CA34" s="38"/>
      <c r="CB34" s="38"/>
      <c r="CC34" s="37">
        <f t="shared" si="13"/>
        <v>87.5</v>
      </c>
    </row>
    <row r="35" spans="1:81" ht="15.75" customHeight="1" x14ac:dyDescent="0.2">
      <c r="A35" s="4" t="s">
        <v>9</v>
      </c>
      <c r="B35" s="29" t="s">
        <v>9</v>
      </c>
      <c r="C35" s="30"/>
      <c r="D35" s="58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1</v>
      </c>
      <c r="L35" s="44" t="s">
        <v>9</v>
      </c>
      <c r="M35" s="44">
        <v>296</v>
      </c>
      <c r="N35" s="33">
        <f t="shared" si="0"/>
        <v>100</v>
      </c>
      <c r="O35" s="33">
        <f t="shared" si="1"/>
        <v>97</v>
      </c>
      <c r="P35" s="33">
        <f t="shared" si="16"/>
        <v>98.5</v>
      </c>
      <c r="Q35" s="33">
        <f t="shared" si="2"/>
        <v>80</v>
      </c>
      <c r="R35" s="33">
        <f t="shared" si="3"/>
        <v>100</v>
      </c>
      <c r="S35" s="33">
        <f t="shared" si="4"/>
        <v>99</v>
      </c>
      <c r="T35" s="33">
        <f t="shared" si="5"/>
        <v>95.875</v>
      </c>
      <c r="U35" s="34">
        <f t="shared" si="6"/>
        <v>0</v>
      </c>
      <c r="V35" s="35">
        <f t="shared" si="7"/>
        <v>94.84375</v>
      </c>
      <c r="W35" s="33">
        <v>20</v>
      </c>
      <c r="X35" s="36">
        <v>20</v>
      </c>
      <c r="Y35" s="36">
        <v>60</v>
      </c>
      <c r="Z35" s="37">
        <f t="shared" si="8"/>
        <v>100</v>
      </c>
      <c r="AA35" s="36">
        <v>27</v>
      </c>
      <c r="AB35" s="36">
        <v>70</v>
      </c>
      <c r="AC35" s="45">
        <v>1</v>
      </c>
      <c r="AD35" s="37">
        <f t="shared" si="9"/>
        <v>97</v>
      </c>
      <c r="AE35" s="36"/>
      <c r="AF35" s="36"/>
      <c r="AG35" s="36"/>
      <c r="AH35" s="37"/>
      <c r="AI35" s="38">
        <v>100</v>
      </c>
      <c r="AJ35" s="39">
        <v>0</v>
      </c>
      <c r="AK35" s="38">
        <v>100</v>
      </c>
      <c r="AL35" s="38">
        <v>100</v>
      </c>
      <c r="AM35" s="38">
        <v>100</v>
      </c>
      <c r="AN35" s="38">
        <v>20</v>
      </c>
      <c r="AO35" s="38">
        <v>100</v>
      </c>
      <c r="AP35" s="38">
        <v>100</v>
      </c>
      <c r="AQ35" s="38">
        <v>100</v>
      </c>
      <c r="AR35" s="38"/>
      <c r="AS35" s="38"/>
      <c r="AT35" s="37">
        <f t="shared" si="10"/>
        <v>80</v>
      </c>
      <c r="AU35" s="38">
        <v>100</v>
      </c>
      <c r="AV35" s="38">
        <v>100</v>
      </c>
      <c r="AW35" s="38">
        <v>100</v>
      </c>
      <c r="AX35" s="38">
        <v>100</v>
      </c>
      <c r="AY35" s="38">
        <v>100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/>
      <c r="BF35" s="38"/>
      <c r="BG35" s="37">
        <f t="shared" si="11"/>
        <v>100</v>
      </c>
      <c r="BH35" s="41">
        <v>100</v>
      </c>
      <c r="BI35" s="41">
        <v>90</v>
      </c>
      <c r="BJ35" s="41">
        <v>100</v>
      </c>
      <c r="BK35" s="41">
        <v>100</v>
      </c>
      <c r="BL35" s="41">
        <v>100</v>
      </c>
      <c r="BM35" s="41">
        <v>100</v>
      </c>
      <c r="BN35" s="41">
        <v>100</v>
      </c>
      <c r="BO35" s="41">
        <v>100</v>
      </c>
      <c r="BP35" s="41">
        <v>100</v>
      </c>
      <c r="BQ35" s="41">
        <v>100</v>
      </c>
      <c r="BR35" s="37">
        <f t="shared" si="12"/>
        <v>99</v>
      </c>
      <c r="BS35" s="42">
        <v>100</v>
      </c>
      <c r="BT35" s="42">
        <v>100</v>
      </c>
      <c r="BU35" s="42">
        <v>67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13"/>
        <v>95.875</v>
      </c>
    </row>
    <row r="36" spans="1:81" ht="15.75" customHeight="1" x14ac:dyDescent="0.2">
      <c r="A36" s="4" t="s">
        <v>9</v>
      </c>
      <c r="B36" s="29" t="s">
        <v>9</v>
      </c>
      <c r="C36" s="30"/>
      <c r="D36" s="58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1</v>
      </c>
      <c r="L36" s="44" t="s">
        <v>9</v>
      </c>
      <c r="M36" s="44">
        <v>329</v>
      </c>
      <c r="N36" s="33">
        <f t="shared" si="0"/>
        <v>100</v>
      </c>
      <c r="O36" s="33">
        <f t="shared" si="1"/>
        <v>95</v>
      </c>
      <c r="P36" s="33">
        <f t="shared" si="16"/>
        <v>97.5</v>
      </c>
      <c r="Q36" s="33">
        <f t="shared" si="2"/>
        <v>100</v>
      </c>
      <c r="R36" s="33">
        <f t="shared" si="3"/>
        <v>80</v>
      </c>
      <c r="S36" s="33">
        <f t="shared" si="4"/>
        <v>86</v>
      </c>
      <c r="T36" s="33">
        <f t="shared" si="5"/>
        <v>87.5</v>
      </c>
      <c r="U36" s="34">
        <f t="shared" si="6"/>
        <v>0</v>
      </c>
      <c r="V36" s="35">
        <f t="shared" si="7"/>
        <v>94.325000000000003</v>
      </c>
      <c r="W36" s="33">
        <v>20</v>
      </c>
      <c r="X36" s="36">
        <v>20</v>
      </c>
      <c r="Y36" s="36">
        <v>60</v>
      </c>
      <c r="Z36" s="37">
        <f t="shared" si="8"/>
        <v>100</v>
      </c>
      <c r="AA36" s="36">
        <v>30</v>
      </c>
      <c r="AB36" s="36">
        <v>65</v>
      </c>
      <c r="AC36" s="45">
        <v>1</v>
      </c>
      <c r="AD36" s="37">
        <f t="shared" si="9"/>
        <v>95</v>
      </c>
      <c r="AE36" s="36"/>
      <c r="AF36" s="36"/>
      <c r="AG36" s="36"/>
      <c r="AH36" s="37"/>
      <c r="AI36" s="38">
        <v>100</v>
      </c>
      <c r="AJ36" s="39">
        <v>100</v>
      </c>
      <c r="AK36" s="38">
        <v>100</v>
      </c>
      <c r="AL36" s="38">
        <v>100</v>
      </c>
      <c r="AM36" s="38">
        <v>100</v>
      </c>
      <c r="AN36" s="38">
        <v>100</v>
      </c>
      <c r="AO36" s="38">
        <v>100</v>
      </c>
      <c r="AP36" s="38">
        <v>100</v>
      </c>
      <c r="AQ36" s="38"/>
      <c r="AR36" s="38"/>
      <c r="AS36" s="38"/>
      <c r="AT36" s="37">
        <f t="shared" si="10"/>
        <v>100</v>
      </c>
      <c r="AU36" s="38">
        <v>0</v>
      </c>
      <c r="AV36" s="38">
        <v>0</v>
      </c>
      <c r="AW36" s="38">
        <v>100</v>
      </c>
      <c r="AX36" s="38">
        <v>100</v>
      </c>
      <c r="AY36" s="38">
        <v>100</v>
      </c>
      <c r="AZ36" s="38">
        <v>100</v>
      </c>
      <c r="BA36" s="38">
        <v>100</v>
      </c>
      <c r="BB36" s="38">
        <v>100</v>
      </c>
      <c r="BC36" s="38">
        <v>100</v>
      </c>
      <c r="BD36" s="38">
        <v>100</v>
      </c>
      <c r="BE36" s="38"/>
      <c r="BF36" s="38"/>
      <c r="BG36" s="37">
        <f t="shared" si="11"/>
        <v>80</v>
      </c>
      <c r="BH36" s="41">
        <v>95</v>
      </c>
      <c r="BI36" s="41">
        <v>95</v>
      </c>
      <c r="BJ36" s="41">
        <v>100</v>
      </c>
      <c r="BK36" s="41">
        <v>85</v>
      </c>
      <c r="BL36" s="41">
        <v>100</v>
      </c>
      <c r="BM36" s="41">
        <v>100</v>
      </c>
      <c r="BN36" s="41">
        <v>100</v>
      </c>
      <c r="BO36" s="41">
        <v>90</v>
      </c>
      <c r="BP36" s="41">
        <v>95</v>
      </c>
      <c r="BQ36" s="41">
        <v>0</v>
      </c>
      <c r="BR36" s="37">
        <f t="shared" si="12"/>
        <v>86</v>
      </c>
      <c r="BS36" s="42">
        <v>100</v>
      </c>
      <c r="BT36" s="42">
        <v>100</v>
      </c>
      <c r="BU36" s="42">
        <v>100</v>
      </c>
      <c r="BV36" s="38">
        <v>0</v>
      </c>
      <c r="BW36" s="38">
        <v>100</v>
      </c>
      <c r="BX36" s="38">
        <v>100</v>
      </c>
      <c r="BY36" s="38">
        <v>100</v>
      </c>
      <c r="BZ36" s="38">
        <v>100</v>
      </c>
      <c r="CA36" s="38"/>
      <c r="CB36" s="38"/>
      <c r="CC36" s="37">
        <f t="shared" si="13"/>
        <v>87.5</v>
      </c>
    </row>
    <row r="37" spans="1:81" ht="15.75" customHeight="1" x14ac:dyDescent="0.2">
      <c r="A37" s="4" t="s">
        <v>9</v>
      </c>
      <c r="B37" s="29" t="s">
        <v>9</v>
      </c>
      <c r="C37" s="30"/>
      <c r="D37" s="58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1</v>
      </c>
      <c r="L37" s="44" t="s">
        <v>9</v>
      </c>
      <c r="M37" s="44">
        <v>382</v>
      </c>
      <c r="N37" s="33">
        <f t="shared" si="0"/>
        <v>53</v>
      </c>
      <c r="O37" s="33">
        <f t="shared" si="1"/>
        <v>90</v>
      </c>
      <c r="P37" s="33">
        <f t="shared" si="16"/>
        <v>71.5</v>
      </c>
      <c r="Q37" s="33">
        <f t="shared" si="2"/>
        <v>75</v>
      </c>
      <c r="R37" s="33">
        <f t="shared" si="3"/>
        <v>100</v>
      </c>
      <c r="S37" s="33">
        <f t="shared" si="4"/>
        <v>81.5</v>
      </c>
      <c r="T37" s="33">
        <f t="shared" si="5"/>
        <v>62.5</v>
      </c>
      <c r="U37" s="34">
        <f t="shared" si="6"/>
        <v>0</v>
      </c>
      <c r="V37" s="35">
        <f t="shared" si="7"/>
        <v>75.174999999999997</v>
      </c>
      <c r="W37" s="33">
        <v>18</v>
      </c>
      <c r="X37" s="36">
        <v>10</v>
      </c>
      <c r="Y37" s="36">
        <v>25</v>
      </c>
      <c r="Z37" s="37">
        <f t="shared" si="8"/>
        <v>53</v>
      </c>
      <c r="AA37" s="36">
        <v>30</v>
      </c>
      <c r="AB37" s="36">
        <v>60</v>
      </c>
      <c r="AC37" s="45">
        <v>1</v>
      </c>
      <c r="AD37" s="37">
        <f t="shared" si="9"/>
        <v>90</v>
      </c>
      <c r="AE37" s="36"/>
      <c r="AF37" s="36"/>
      <c r="AG37" s="36"/>
      <c r="AH37" s="37"/>
      <c r="AI37" s="38">
        <v>50</v>
      </c>
      <c r="AJ37" s="39"/>
      <c r="AK37" s="38">
        <v>100</v>
      </c>
      <c r="AL37" s="38">
        <v>50</v>
      </c>
      <c r="AM37" s="38">
        <v>100</v>
      </c>
      <c r="AN37" s="38">
        <v>100</v>
      </c>
      <c r="AO37" s="38">
        <v>100</v>
      </c>
      <c r="AP37" s="38">
        <v>100</v>
      </c>
      <c r="AQ37" s="38">
        <v>0</v>
      </c>
      <c r="AR37" s="38"/>
      <c r="AS37" s="38"/>
      <c r="AT37" s="37">
        <f t="shared" si="10"/>
        <v>75</v>
      </c>
      <c r="AU37" s="38">
        <v>100</v>
      </c>
      <c r="AV37" s="38">
        <v>100</v>
      </c>
      <c r="AW37" s="38">
        <v>100</v>
      </c>
      <c r="AX37" s="38">
        <v>100</v>
      </c>
      <c r="AY37" s="38">
        <v>100</v>
      </c>
      <c r="AZ37" s="38">
        <v>100</v>
      </c>
      <c r="BA37" s="38">
        <v>100</v>
      </c>
      <c r="BB37" s="38">
        <v>100</v>
      </c>
      <c r="BC37" s="38">
        <v>100</v>
      </c>
      <c r="BD37" s="38">
        <v>100</v>
      </c>
      <c r="BE37" s="38"/>
      <c r="BF37" s="38"/>
      <c r="BG37" s="37">
        <f t="shared" si="11"/>
        <v>100</v>
      </c>
      <c r="BH37" s="41">
        <v>90</v>
      </c>
      <c r="BI37" s="41">
        <v>95</v>
      </c>
      <c r="BJ37" s="41">
        <v>100</v>
      </c>
      <c r="BK37" s="41">
        <v>80</v>
      </c>
      <c r="BL37" s="41">
        <v>100</v>
      </c>
      <c r="BM37" s="41">
        <v>60</v>
      </c>
      <c r="BN37" s="41">
        <v>0</v>
      </c>
      <c r="BO37" s="41">
        <v>90</v>
      </c>
      <c r="BP37" s="41">
        <v>100</v>
      </c>
      <c r="BQ37" s="41">
        <v>100</v>
      </c>
      <c r="BR37" s="37">
        <f t="shared" si="12"/>
        <v>81.5</v>
      </c>
      <c r="BS37" s="42">
        <v>100</v>
      </c>
      <c r="BT37" s="42">
        <v>100</v>
      </c>
      <c r="BU37" s="42">
        <v>100</v>
      </c>
      <c r="BV37" s="38">
        <v>0</v>
      </c>
      <c r="BW37" s="38">
        <v>100</v>
      </c>
      <c r="BX37" s="38">
        <v>0</v>
      </c>
      <c r="BY37" s="38">
        <v>0</v>
      </c>
      <c r="BZ37" s="38">
        <v>100</v>
      </c>
      <c r="CA37" s="38"/>
      <c r="CB37" s="38"/>
      <c r="CC37" s="37">
        <f t="shared" si="13"/>
        <v>62.5</v>
      </c>
    </row>
    <row r="38" spans="1:81" ht="15.75" customHeight="1" x14ac:dyDescent="0.2">
      <c r="A38" s="4" t="s">
        <v>9</v>
      </c>
      <c r="B38" s="29" t="s">
        <v>9</v>
      </c>
      <c r="C38" s="30"/>
      <c r="D38" s="58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1</v>
      </c>
      <c r="L38" s="44" t="s">
        <v>9</v>
      </c>
      <c r="M38" s="44">
        <v>440</v>
      </c>
      <c r="N38" s="33">
        <f t="shared" si="0"/>
        <v>59</v>
      </c>
      <c r="O38" s="33">
        <f t="shared" si="1"/>
        <v>20</v>
      </c>
      <c r="P38" s="33">
        <f t="shared" si="16"/>
        <v>39.5</v>
      </c>
      <c r="Q38" s="33">
        <f t="shared" si="2"/>
        <v>83.666666666666671</v>
      </c>
      <c r="R38" s="33">
        <f t="shared" si="3"/>
        <v>90</v>
      </c>
      <c r="S38" s="33">
        <f t="shared" si="4"/>
        <v>60</v>
      </c>
      <c r="T38" s="33">
        <f t="shared" si="5"/>
        <v>64.625</v>
      </c>
      <c r="U38" s="34">
        <f t="shared" si="6"/>
        <v>0</v>
      </c>
      <c r="V38" s="35">
        <f t="shared" si="7"/>
        <v>39.5</v>
      </c>
      <c r="W38" s="33">
        <v>18</v>
      </c>
      <c r="X38" s="36">
        <v>17</v>
      </c>
      <c r="Y38" s="36">
        <v>24</v>
      </c>
      <c r="Z38" s="37">
        <f t="shared" si="8"/>
        <v>59</v>
      </c>
      <c r="AA38" s="36">
        <v>15</v>
      </c>
      <c r="AB38" s="36">
        <v>5</v>
      </c>
      <c r="AC38" s="45">
        <v>1</v>
      </c>
      <c r="AD38" s="37">
        <f t="shared" si="9"/>
        <v>20</v>
      </c>
      <c r="AE38" s="36"/>
      <c r="AF38" s="36"/>
      <c r="AG38" s="36"/>
      <c r="AH38" s="37"/>
      <c r="AI38" s="38">
        <v>50</v>
      </c>
      <c r="AJ38" s="39">
        <v>100</v>
      </c>
      <c r="AK38" s="38">
        <v>100</v>
      </c>
      <c r="AL38" s="38">
        <v>50</v>
      </c>
      <c r="AM38" s="38">
        <v>70</v>
      </c>
      <c r="AN38" s="38">
        <v>83</v>
      </c>
      <c r="AO38" s="38">
        <v>100</v>
      </c>
      <c r="AP38" s="38">
        <v>100</v>
      </c>
      <c r="AQ38" s="38">
        <v>100</v>
      </c>
      <c r="AR38" s="38"/>
      <c r="AS38" s="38"/>
      <c r="AT38" s="37">
        <f t="shared" si="10"/>
        <v>83.666666666666671</v>
      </c>
      <c r="AU38" s="38">
        <v>100</v>
      </c>
      <c r="AV38" s="38">
        <v>0</v>
      </c>
      <c r="AW38" s="38">
        <v>100</v>
      </c>
      <c r="AX38" s="38">
        <v>100</v>
      </c>
      <c r="AY38" s="38">
        <v>100</v>
      </c>
      <c r="AZ38" s="38">
        <v>100</v>
      </c>
      <c r="BA38" s="38">
        <v>100</v>
      </c>
      <c r="BB38" s="38">
        <v>100</v>
      </c>
      <c r="BC38" s="38">
        <v>100</v>
      </c>
      <c r="BD38" s="38">
        <v>100</v>
      </c>
      <c r="BE38" s="38"/>
      <c r="BF38" s="38"/>
      <c r="BG38" s="37">
        <f t="shared" si="11"/>
        <v>90</v>
      </c>
      <c r="BH38" s="41">
        <v>95</v>
      </c>
      <c r="BI38" s="41">
        <v>95</v>
      </c>
      <c r="BJ38" s="41">
        <v>100</v>
      </c>
      <c r="BK38" s="41">
        <v>100</v>
      </c>
      <c r="BL38" s="41">
        <v>0</v>
      </c>
      <c r="BM38" s="41">
        <v>60</v>
      </c>
      <c r="BN38" s="41">
        <v>100</v>
      </c>
      <c r="BO38" s="41">
        <v>0</v>
      </c>
      <c r="BP38" s="41">
        <v>50</v>
      </c>
      <c r="BQ38" s="41">
        <v>0</v>
      </c>
      <c r="BR38" s="37">
        <f t="shared" si="12"/>
        <v>60</v>
      </c>
      <c r="BS38" s="42">
        <v>100</v>
      </c>
      <c r="BT38" s="42">
        <v>100</v>
      </c>
      <c r="BU38" s="42">
        <v>67</v>
      </c>
      <c r="BV38" s="38">
        <v>100</v>
      </c>
      <c r="BW38" s="38">
        <v>50</v>
      </c>
      <c r="BX38" s="38">
        <v>100</v>
      </c>
      <c r="BY38" s="38">
        <v>0</v>
      </c>
      <c r="BZ38" s="38">
        <v>0</v>
      </c>
      <c r="CA38" s="38"/>
      <c r="CB38" s="38"/>
      <c r="CC38" s="37">
        <f t="shared" si="13"/>
        <v>64.625</v>
      </c>
    </row>
    <row r="39" spans="1:81" ht="15.75" customHeight="1" x14ac:dyDescent="0.2">
      <c r="A39" s="4" t="s">
        <v>9</v>
      </c>
      <c r="B39" s="29" t="s">
        <v>9</v>
      </c>
      <c r="C39" s="30"/>
      <c r="D39" s="58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4">
        <v>1</v>
      </c>
      <c r="L39" s="44" t="s">
        <v>9</v>
      </c>
      <c r="M39" s="44">
        <v>332</v>
      </c>
      <c r="N39" s="33">
        <f t="shared" si="0"/>
        <v>97</v>
      </c>
      <c r="O39" s="33">
        <f t="shared" si="1"/>
        <v>65</v>
      </c>
      <c r="P39" s="33">
        <f t="shared" si="16"/>
        <v>81</v>
      </c>
      <c r="Q39" s="33">
        <f t="shared" si="2"/>
        <v>87.777777777777771</v>
      </c>
      <c r="R39" s="33">
        <f t="shared" si="3"/>
        <v>100</v>
      </c>
      <c r="S39" s="33">
        <f t="shared" si="4"/>
        <v>98</v>
      </c>
      <c r="T39" s="33">
        <f t="shared" si="5"/>
        <v>95.875</v>
      </c>
      <c r="U39" s="34">
        <f t="shared" si="6"/>
        <v>0</v>
      </c>
      <c r="V39" s="35">
        <f t="shared" si="7"/>
        <v>87.449305555555569</v>
      </c>
      <c r="W39" s="33">
        <v>20</v>
      </c>
      <c r="X39" s="36">
        <v>20</v>
      </c>
      <c r="Y39" s="36">
        <v>57</v>
      </c>
      <c r="Z39" s="37">
        <f t="shared" si="8"/>
        <v>97</v>
      </c>
      <c r="AA39" s="36">
        <v>30</v>
      </c>
      <c r="AB39" s="36">
        <v>35</v>
      </c>
      <c r="AC39" s="45">
        <v>1</v>
      </c>
      <c r="AD39" s="37">
        <f t="shared" si="9"/>
        <v>65</v>
      </c>
      <c r="AE39" s="36"/>
      <c r="AF39" s="36"/>
      <c r="AG39" s="36"/>
      <c r="AH39" s="37"/>
      <c r="AI39" s="38">
        <v>100</v>
      </c>
      <c r="AJ39" s="39">
        <v>100</v>
      </c>
      <c r="AK39" s="38">
        <v>100</v>
      </c>
      <c r="AL39" s="38">
        <v>100</v>
      </c>
      <c r="AM39" s="38">
        <v>90</v>
      </c>
      <c r="AN39" s="38">
        <v>100</v>
      </c>
      <c r="AO39" s="38">
        <v>100</v>
      </c>
      <c r="AP39" s="38">
        <v>100</v>
      </c>
      <c r="AQ39" s="38">
        <v>0</v>
      </c>
      <c r="AR39" s="38"/>
      <c r="AS39" s="38"/>
      <c r="AT39" s="37">
        <f t="shared" si="10"/>
        <v>87.777777777777771</v>
      </c>
      <c r="AU39" s="38">
        <v>100</v>
      </c>
      <c r="AV39" s="38">
        <v>100</v>
      </c>
      <c r="AW39" s="38">
        <v>100</v>
      </c>
      <c r="AX39" s="38">
        <v>100</v>
      </c>
      <c r="AY39" s="38">
        <v>100</v>
      </c>
      <c r="AZ39" s="38">
        <v>100</v>
      </c>
      <c r="BA39" s="38">
        <v>100</v>
      </c>
      <c r="BB39" s="38">
        <v>100</v>
      </c>
      <c r="BC39" s="38">
        <v>100</v>
      </c>
      <c r="BD39" s="38">
        <v>100</v>
      </c>
      <c r="BE39" s="38"/>
      <c r="BF39" s="38"/>
      <c r="BG39" s="37">
        <f t="shared" si="11"/>
        <v>100</v>
      </c>
      <c r="BH39" s="41">
        <v>90</v>
      </c>
      <c r="BI39" s="41">
        <v>95</v>
      </c>
      <c r="BJ39" s="41">
        <v>100</v>
      </c>
      <c r="BK39" s="41">
        <v>100</v>
      </c>
      <c r="BL39" s="41">
        <v>100</v>
      </c>
      <c r="BM39" s="41">
        <v>100</v>
      </c>
      <c r="BN39" s="41">
        <v>100</v>
      </c>
      <c r="BO39" s="41">
        <v>100</v>
      </c>
      <c r="BP39" s="41">
        <v>100</v>
      </c>
      <c r="BQ39" s="41">
        <v>95</v>
      </c>
      <c r="BR39" s="37">
        <f t="shared" si="12"/>
        <v>98</v>
      </c>
      <c r="BS39" s="42">
        <v>100</v>
      </c>
      <c r="BT39" s="42">
        <v>100</v>
      </c>
      <c r="BU39" s="42">
        <v>67</v>
      </c>
      <c r="BV39" s="38">
        <v>100</v>
      </c>
      <c r="BW39" s="38">
        <v>100</v>
      </c>
      <c r="BX39" s="38">
        <v>100</v>
      </c>
      <c r="BY39" s="38">
        <v>100</v>
      </c>
      <c r="BZ39" s="38">
        <v>100</v>
      </c>
      <c r="CA39" s="38"/>
      <c r="CB39" s="38"/>
      <c r="CC39" s="37">
        <f t="shared" si="13"/>
        <v>95.875</v>
      </c>
    </row>
    <row r="40" spans="1:81" ht="15.75" customHeight="1" x14ac:dyDescent="0.2">
      <c r="A40" s="4" t="s">
        <v>9</v>
      </c>
      <c r="B40" s="29" t="s">
        <v>9</v>
      </c>
      <c r="C40" s="30"/>
      <c r="D40" s="58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4">
        <v>1</v>
      </c>
      <c r="L40" s="44" t="s">
        <v>9</v>
      </c>
      <c r="M40" s="44">
        <v>345</v>
      </c>
      <c r="N40" s="33">
        <f t="shared" si="0"/>
        <v>62</v>
      </c>
      <c r="O40" s="33">
        <f t="shared" si="1"/>
        <v>65.5</v>
      </c>
      <c r="P40" s="33">
        <f t="shared" si="16"/>
        <v>63.75</v>
      </c>
      <c r="Q40" s="33">
        <f t="shared" si="2"/>
        <v>78.111111111111114</v>
      </c>
      <c r="R40" s="33">
        <f t="shared" si="3"/>
        <v>100</v>
      </c>
      <c r="S40" s="33">
        <f t="shared" si="4"/>
        <v>87</v>
      </c>
      <c r="T40" s="33">
        <f t="shared" si="5"/>
        <v>87.5</v>
      </c>
      <c r="U40" s="34">
        <f t="shared" si="6"/>
        <v>0</v>
      </c>
      <c r="V40" s="35">
        <f t="shared" si="7"/>
        <v>74.272222222222226</v>
      </c>
      <c r="W40" s="33">
        <v>20</v>
      </c>
      <c r="X40" s="36">
        <v>17</v>
      </c>
      <c r="Y40" s="36">
        <v>25</v>
      </c>
      <c r="Z40" s="37">
        <f t="shared" si="8"/>
        <v>62</v>
      </c>
      <c r="AA40" s="36">
        <v>27</v>
      </c>
      <c r="AB40" s="36">
        <v>55</v>
      </c>
      <c r="AC40" s="45">
        <v>0.7</v>
      </c>
      <c r="AD40" s="37">
        <f t="shared" si="9"/>
        <v>65.5</v>
      </c>
      <c r="AE40" s="36"/>
      <c r="AF40" s="36"/>
      <c r="AG40" s="36"/>
      <c r="AH40" s="37"/>
      <c r="AI40" s="38">
        <v>50</v>
      </c>
      <c r="AJ40" s="39">
        <v>20</v>
      </c>
      <c r="AK40" s="38">
        <v>100</v>
      </c>
      <c r="AL40" s="38">
        <v>33</v>
      </c>
      <c r="AM40" s="38">
        <v>100</v>
      </c>
      <c r="AN40" s="38">
        <v>100</v>
      </c>
      <c r="AO40" s="38">
        <v>100</v>
      </c>
      <c r="AP40" s="38">
        <v>100</v>
      </c>
      <c r="AQ40" s="38">
        <v>100</v>
      </c>
      <c r="AR40" s="38"/>
      <c r="AS40" s="38"/>
      <c r="AT40" s="37">
        <f t="shared" si="10"/>
        <v>78.111111111111114</v>
      </c>
      <c r="AU40" s="38">
        <v>100</v>
      </c>
      <c r="AV40" s="38">
        <v>100</v>
      </c>
      <c r="AW40" s="38">
        <v>100</v>
      </c>
      <c r="AX40" s="38">
        <v>100</v>
      </c>
      <c r="AY40" s="38">
        <v>100</v>
      </c>
      <c r="AZ40" s="38">
        <v>100</v>
      </c>
      <c r="BA40" s="38">
        <v>100</v>
      </c>
      <c r="BB40" s="38">
        <v>100</v>
      </c>
      <c r="BC40" s="38">
        <v>100</v>
      </c>
      <c r="BD40" s="38">
        <v>100</v>
      </c>
      <c r="BE40" s="38"/>
      <c r="BF40" s="38"/>
      <c r="BG40" s="37">
        <f t="shared" si="11"/>
        <v>100</v>
      </c>
      <c r="BH40" s="41">
        <v>90</v>
      </c>
      <c r="BI40" s="41">
        <v>95</v>
      </c>
      <c r="BJ40" s="41">
        <v>95</v>
      </c>
      <c r="BK40" s="41">
        <v>100</v>
      </c>
      <c r="BL40" s="41">
        <v>80</v>
      </c>
      <c r="BM40" s="41">
        <v>40</v>
      </c>
      <c r="BN40" s="41">
        <v>70</v>
      </c>
      <c r="BO40" s="41">
        <v>100</v>
      </c>
      <c r="BP40" s="41">
        <v>100</v>
      </c>
      <c r="BQ40" s="41">
        <v>100</v>
      </c>
      <c r="BR40" s="37">
        <f t="shared" si="12"/>
        <v>87</v>
      </c>
      <c r="BS40" s="42">
        <v>100</v>
      </c>
      <c r="BT40" s="42">
        <v>100</v>
      </c>
      <c r="BU40" s="42">
        <v>100</v>
      </c>
      <c r="BV40" s="38">
        <v>0</v>
      </c>
      <c r="BW40" s="38">
        <v>100</v>
      </c>
      <c r="BX40" s="38">
        <v>100</v>
      </c>
      <c r="BY40" s="38">
        <v>100</v>
      </c>
      <c r="BZ40" s="38">
        <v>100</v>
      </c>
      <c r="CA40" s="38"/>
      <c r="CB40" s="38"/>
      <c r="CC40" s="37">
        <f t="shared" si="13"/>
        <v>87.5</v>
      </c>
    </row>
    <row r="41" spans="1:81" ht="15.75" customHeight="1" x14ac:dyDescent="0.2">
      <c r="A41" s="4" t="s">
        <v>9</v>
      </c>
      <c r="B41" s="29" t="s">
        <v>9</v>
      </c>
      <c r="C41" s="30"/>
      <c r="D41" s="58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4">
        <v>1</v>
      </c>
      <c r="L41" s="44" t="s">
        <v>9</v>
      </c>
      <c r="M41" s="44">
        <v>317</v>
      </c>
      <c r="N41" s="33">
        <f t="shared" si="0"/>
        <v>63</v>
      </c>
      <c r="O41" s="33">
        <f t="shared" si="1"/>
        <v>61</v>
      </c>
      <c r="P41" s="33">
        <f t="shared" si="16"/>
        <v>62</v>
      </c>
      <c r="Q41" s="33">
        <f t="shared" si="2"/>
        <v>100</v>
      </c>
      <c r="R41" s="33">
        <f t="shared" si="3"/>
        <v>100</v>
      </c>
      <c r="S41" s="33">
        <f t="shared" si="4"/>
        <v>89</v>
      </c>
      <c r="T41" s="33">
        <f t="shared" si="5"/>
        <v>87.5</v>
      </c>
      <c r="U41" s="34">
        <f t="shared" si="6"/>
        <v>0</v>
      </c>
      <c r="V41" s="35">
        <f t="shared" si="7"/>
        <v>78.174999999999997</v>
      </c>
      <c r="W41" s="33">
        <v>18</v>
      </c>
      <c r="X41" s="36">
        <v>16</v>
      </c>
      <c r="Y41" s="36">
        <v>29</v>
      </c>
      <c r="Z41" s="37">
        <f t="shared" si="8"/>
        <v>63</v>
      </c>
      <c r="AA41" s="36">
        <v>26</v>
      </c>
      <c r="AB41" s="36">
        <v>35</v>
      </c>
      <c r="AC41" s="45">
        <v>1</v>
      </c>
      <c r="AD41" s="37">
        <f t="shared" si="9"/>
        <v>61</v>
      </c>
      <c r="AE41" s="36"/>
      <c r="AF41" s="36"/>
      <c r="AG41" s="36"/>
      <c r="AH41" s="37"/>
      <c r="AI41" s="38">
        <v>100</v>
      </c>
      <c r="AJ41" s="39">
        <v>100</v>
      </c>
      <c r="AK41" s="38">
        <v>100</v>
      </c>
      <c r="AL41" s="38">
        <v>100</v>
      </c>
      <c r="AM41" s="38">
        <v>100</v>
      </c>
      <c r="AN41" s="38">
        <v>100</v>
      </c>
      <c r="AO41" s="38">
        <v>100</v>
      </c>
      <c r="AP41" s="38">
        <v>100</v>
      </c>
      <c r="AQ41" s="38">
        <v>100</v>
      </c>
      <c r="AR41" s="38"/>
      <c r="AS41" s="38"/>
      <c r="AT41" s="37">
        <f t="shared" si="10"/>
        <v>100</v>
      </c>
      <c r="AU41" s="38">
        <v>100</v>
      </c>
      <c r="AV41" s="38">
        <v>100</v>
      </c>
      <c r="AW41" s="38">
        <v>100</v>
      </c>
      <c r="AX41" s="38">
        <v>100</v>
      </c>
      <c r="AY41" s="38">
        <v>100</v>
      </c>
      <c r="AZ41" s="38">
        <v>100</v>
      </c>
      <c r="BA41" s="38">
        <v>100</v>
      </c>
      <c r="BB41" s="38">
        <v>100</v>
      </c>
      <c r="BC41" s="38">
        <v>100</v>
      </c>
      <c r="BD41" s="38">
        <v>100</v>
      </c>
      <c r="BE41" s="38"/>
      <c r="BF41" s="38"/>
      <c r="BG41" s="37">
        <f t="shared" si="11"/>
        <v>100</v>
      </c>
      <c r="BH41" s="41">
        <v>80</v>
      </c>
      <c r="BI41" s="41">
        <v>100</v>
      </c>
      <c r="BJ41" s="41">
        <v>100</v>
      </c>
      <c r="BK41" s="41">
        <v>90</v>
      </c>
      <c r="BL41" s="41">
        <v>100</v>
      </c>
      <c r="BM41" s="41">
        <v>100</v>
      </c>
      <c r="BN41" s="41">
        <v>20</v>
      </c>
      <c r="BO41" s="41">
        <v>100</v>
      </c>
      <c r="BP41" s="41">
        <v>100</v>
      </c>
      <c r="BQ41" s="41">
        <v>100</v>
      </c>
      <c r="BR41" s="37">
        <f t="shared" si="12"/>
        <v>89</v>
      </c>
      <c r="BS41" s="42">
        <v>100</v>
      </c>
      <c r="BT41" s="42">
        <v>100</v>
      </c>
      <c r="BU41" s="42">
        <v>100</v>
      </c>
      <c r="BV41" s="38">
        <v>100</v>
      </c>
      <c r="BW41" s="38">
        <v>100</v>
      </c>
      <c r="BX41" s="38">
        <v>100</v>
      </c>
      <c r="BY41" s="38">
        <v>0</v>
      </c>
      <c r="BZ41" s="38">
        <v>100</v>
      </c>
      <c r="CA41" s="38"/>
      <c r="CB41" s="38"/>
      <c r="CC41" s="37">
        <f t="shared" si="13"/>
        <v>87.5</v>
      </c>
    </row>
    <row r="42" spans="1:81" ht="15.75" customHeight="1" x14ac:dyDescent="0.2">
      <c r="A42" s="4" t="s">
        <v>9</v>
      </c>
      <c r="B42" s="29" t="s">
        <v>9</v>
      </c>
      <c r="C42" s="30"/>
      <c r="D42" s="58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4">
        <v>1</v>
      </c>
      <c r="L42" s="44" t="s">
        <v>9</v>
      </c>
      <c r="M42" s="44">
        <v>7</v>
      </c>
      <c r="N42" s="33">
        <f t="shared" si="0"/>
        <v>100</v>
      </c>
      <c r="O42" s="33">
        <f t="shared" si="1"/>
        <v>100</v>
      </c>
      <c r="P42" s="33">
        <f t="shared" si="16"/>
        <v>100</v>
      </c>
      <c r="Q42" s="33">
        <f t="shared" si="2"/>
        <v>95.555555555555557</v>
      </c>
      <c r="R42" s="33">
        <f t="shared" si="3"/>
        <v>100</v>
      </c>
      <c r="S42" s="33">
        <f t="shared" si="4"/>
        <v>98</v>
      </c>
      <c r="T42" s="33">
        <f t="shared" si="5"/>
        <v>100</v>
      </c>
      <c r="U42" s="34">
        <f t="shared" si="6"/>
        <v>0</v>
      </c>
      <c r="V42" s="35">
        <f t="shared" si="7"/>
        <v>98.711111111111109</v>
      </c>
      <c r="W42" s="33">
        <v>20</v>
      </c>
      <c r="X42" s="36">
        <v>20</v>
      </c>
      <c r="Y42" s="36">
        <v>60</v>
      </c>
      <c r="Z42" s="37">
        <f t="shared" si="8"/>
        <v>100</v>
      </c>
      <c r="AA42" s="36">
        <v>30</v>
      </c>
      <c r="AB42" s="36">
        <v>70</v>
      </c>
      <c r="AC42" s="45">
        <v>1</v>
      </c>
      <c r="AD42" s="37">
        <f t="shared" si="9"/>
        <v>100</v>
      </c>
      <c r="AE42" s="36"/>
      <c r="AF42" s="36"/>
      <c r="AG42" s="36"/>
      <c r="AH42" s="37"/>
      <c r="AI42" s="38">
        <v>100</v>
      </c>
      <c r="AJ42" s="39">
        <v>100</v>
      </c>
      <c r="AK42" s="38">
        <v>100</v>
      </c>
      <c r="AL42" s="38">
        <v>100</v>
      </c>
      <c r="AM42" s="38">
        <v>100</v>
      </c>
      <c r="AN42" s="38">
        <v>60</v>
      </c>
      <c r="AO42" s="38">
        <v>100</v>
      </c>
      <c r="AP42" s="38">
        <v>100</v>
      </c>
      <c r="AQ42" s="38">
        <v>100</v>
      </c>
      <c r="AR42" s="38"/>
      <c r="AS42" s="38"/>
      <c r="AT42" s="37">
        <f t="shared" si="10"/>
        <v>95.555555555555557</v>
      </c>
      <c r="AU42" s="38">
        <v>100</v>
      </c>
      <c r="AV42" s="38">
        <v>100</v>
      </c>
      <c r="AW42" s="38">
        <v>100</v>
      </c>
      <c r="AX42" s="38">
        <v>100</v>
      </c>
      <c r="AY42" s="38">
        <v>100</v>
      </c>
      <c r="AZ42" s="38">
        <v>100</v>
      </c>
      <c r="BA42" s="38">
        <v>100</v>
      </c>
      <c r="BB42" s="38">
        <v>100</v>
      </c>
      <c r="BC42" s="38">
        <v>100</v>
      </c>
      <c r="BD42" s="38">
        <v>100</v>
      </c>
      <c r="BE42" s="38"/>
      <c r="BF42" s="38"/>
      <c r="BG42" s="37">
        <f t="shared" si="11"/>
        <v>100</v>
      </c>
      <c r="BH42" s="41">
        <v>95</v>
      </c>
      <c r="BI42" s="41">
        <v>95</v>
      </c>
      <c r="BJ42" s="41">
        <v>100</v>
      </c>
      <c r="BK42" s="41">
        <v>100</v>
      </c>
      <c r="BL42" s="41">
        <v>100</v>
      </c>
      <c r="BM42" s="41">
        <v>90</v>
      </c>
      <c r="BN42" s="41">
        <v>100</v>
      </c>
      <c r="BO42" s="41">
        <v>100</v>
      </c>
      <c r="BP42" s="41">
        <v>100</v>
      </c>
      <c r="BQ42" s="41">
        <v>100</v>
      </c>
      <c r="BR42" s="37">
        <f t="shared" si="12"/>
        <v>98</v>
      </c>
      <c r="BS42" s="42">
        <v>100</v>
      </c>
      <c r="BT42" s="42">
        <v>100</v>
      </c>
      <c r="BU42" s="42">
        <v>100</v>
      </c>
      <c r="BV42" s="38">
        <v>100</v>
      </c>
      <c r="BW42" s="38">
        <v>100</v>
      </c>
      <c r="BX42" s="38">
        <v>100</v>
      </c>
      <c r="BY42" s="38">
        <v>100</v>
      </c>
      <c r="BZ42" s="38">
        <v>100</v>
      </c>
      <c r="CA42" s="38"/>
      <c r="CB42" s="38"/>
      <c r="CC42" s="37">
        <f t="shared" si="13"/>
        <v>100</v>
      </c>
    </row>
    <row r="43" spans="1:81" ht="15.75" customHeight="1" x14ac:dyDescent="0.2">
      <c r="A43" s="4" t="s">
        <v>9</v>
      </c>
      <c r="B43" s="29" t="s">
        <v>9</v>
      </c>
      <c r="C43" s="30"/>
      <c r="D43" s="58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4">
        <v>1</v>
      </c>
      <c r="L43" s="44" t="s">
        <v>9</v>
      </c>
      <c r="M43" s="44">
        <v>377</v>
      </c>
      <c r="N43" s="33">
        <f t="shared" si="0"/>
        <v>64</v>
      </c>
      <c r="O43" s="33">
        <f t="shared" si="1"/>
        <v>50</v>
      </c>
      <c r="P43" s="33">
        <f t="shared" si="16"/>
        <v>57</v>
      </c>
      <c r="Q43" s="33">
        <f t="shared" si="2"/>
        <v>94.444444444444443</v>
      </c>
      <c r="R43" s="33">
        <f t="shared" si="3"/>
        <v>70</v>
      </c>
      <c r="S43" s="33">
        <f t="shared" si="4"/>
        <v>84.5</v>
      </c>
      <c r="T43" s="33">
        <f t="shared" si="5"/>
        <v>87.5</v>
      </c>
      <c r="U43" s="34">
        <f t="shared" si="6"/>
        <v>0</v>
      </c>
      <c r="V43" s="35">
        <f t="shared" si="7"/>
        <v>72.163888888888891</v>
      </c>
      <c r="W43" s="33">
        <v>16</v>
      </c>
      <c r="X43" s="36">
        <v>19</v>
      </c>
      <c r="Y43" s="36">
        <v>29</v>
      </c>
      <c r="Z43" s="37">
        <f t="shared" si="8"/>
        <v>64</v>
      </c>
      <c r="AA43" s="36">
        <v>30</v>
      </c>
      <c r="AB43" s="36">
        <v>20</v>
      </c>
      <c r="AC43" s="45">
        <v>1</v>
      </c>
      <c r="AD43" s="37">
        <f t="shared" si="9"/>
        <v>50</v>
      </c>
      <c r="AE43" s="36"/>
      <c r="AF43" s="36"/>
      <c r="AG43" s="36"/>
      <c r="AH43" s="37"/>
      <c r="AI43" s="38">
        <v>100</v>
      </c>
      <c r="AJ43" s="39">
        <v>100</v>
      </c>
      <c r="AK43" s="38">
        <v>100</v>
      </c>
      <c r="AL43" s="38">
        <v>50</v>
      </c>
      <c r="AM43" s="38">
        <v>100</v>
      </c>
      <c r="AN43" s="38">
        <v>100</v>
      </c>
      <c r="AO43" s="38">
        <v>100</v>
      </c>
      <c r="AP43" s="38">
        <v>100</v>
      </c>
      <c r="AQ43" s="38">
        <v>100</v>
      </c>
      <c r="AR43" s="38"/>
      <c r="AS43" s="38"/>
      <c r="AT43" s="37">
        <f t="shared" si="10"/>
        <v>94.444444444444443</v>
      </c>
      <c r="AU43" s="38">
        <v>100</v>
      </c>
      <c r="AV43" s="38">
        <v>100</v>
      </c>
      <c r="AW43" s="38">
        <v>100</v>
      </c>
      <c r="AX43" s="38">
        <v>0</v>
      </c>
      <c r="AY43" s="38">
        <v>100</v>
      </c>
      <c r="AZ43" s="38">
        <v>0</v>
      </c>
      <c r="BA43" s="38">
        <v>100</v>
      </c>
      <c r="BB43" s="38">
        <v>0</v>
      </c>
      <c r="BC43" s="38">
        <v>100</v>
      </c>
      <c r="BD43" s="38">
        <v>100</v>
      </c>
      <c r="BE43" s="38"/>
      <c r="BF43" s="38"/>
      <c r="BG43" s="37">
        <f t="shared" si="11"/>
        <v>70</v>
      </c>
      <c r="BH43" s="41">
        <v>100</v>
      </c>
      <c r="BI43" s="41">
        <v>95</v>
      </c>
      <c r="BJ43" s="41">
        <v>95</v>
      </c>
      <c r="BK43" s="41">
        <v>100</v>
      </c>
      <c r="BL43" s="41">
        <v>100</v>
      </c>
      <c r="BM43" s="41">
        <v>70</v>
      </c>
      <c r="BN43" s="41">
        <v>100</v>
      </c>
      <c r="BO43" s="41">
        <v>90</v>
      </c>
      <c r="BP43" s="41">
        <v>0</v>
      </c>
      <c r="BQ43" s="41">
        <v>95</v>
      </c>
      <c r="BR43" s="37">
        <f t="shared" si="12"/>
        <v>84.5</v>
      </c>
      <c r="BS43" s="42">
        <v>0</v>
      </c>
      <c r="BT43" s="42">
        <v>100</v>
      </c>
      <c r="BU43" s="42">
        <v>100</v>
      </c>
      <c r="BV43" s="38">
        <v>100</v>
      </c>
      <c r="BW43" s="38">
        <v>100</v>
      </c>
      <c r="BX43" s="38">
        <v>100</v>
      </c>
      <c r="BY43" s="38">
        <v>100</v>
      </c>
      <c r="BZ43" s="38">
        <v>100</v>
      </c>
      <c r="CA43" s="38"/>
      <c r="CB43" s="38"/>
      <c r="CC43" s="37">
        <f t="shared" si="13"/>
        <v>87.5</v>
      </c>
    </row>
    <row r="44" spans="1:81" ht="15.75" customHeight="1" x14ac:dyDescent="0.2">
      <c r="A44" s="4" t="s">
        <v>9</v>
      </c>
      <c r="B44" s="29" t="s">
        <v>9</v>
      </c>
      <c r="C44" s="30"/>
      <c r="D44" s="58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4">
        <v>1</v>
      </c>
      <c r="L44" s="44" t="s">
        <v>9</v>
      </c>
      <c r="M44" s="44">
        <v>202</v>
      </c>
      <c r="N44" s="33">
        <f t="shared" si="0"/>
        <v>93</v>
      </c>
      <c r="O44" s="33">
        <f t="shared" si="1"/>
        <v>65</v>
      </c>
      <c r="P44" s="33">
        <f t="shared" si="16"/>
        <v>79</v>
      </c>
      <c r="Q44" s="33">
        <f t="shared" si="2"/>
        <v>95.555555555555557</v>
      </c>
      <c r="R44" s="33">
        <f t="shared" si="3"/>
        <v>100</v>
      </c>
      <c r="S44" s="33">
        <f t="shared" si="4"/>
        <v>98</v>
      </c>
      <c r="T44" s="33">
        <f t="shared" si="5"/>
        <v>100</v>
      </c>
      <c r="U44" s="34">
        <f t="shared" si="6"/>
        <v>0</v>
      </c>
      <c r="V44" s="35">
        <f t="shared" si="7"/>
        <v>88.211111111111109</v>
      </c>
      <c r="W44" s="33">
        <v>20</v>
      </c>
      <c r="X44" s="36">
        <v>20</v>
      </c>
      <c r="Y44" s="36">
        <v>53</v>
      </c>
      <c r="Z44" s="37">
        <f t="shared" si="8"/>
        <v>93</v>
      </c>
      <c r="AA44" s="36">
        <v>30</v>
      </c>
      <c r="AB44" s="36">
        <v>35</v>
      </c>
      <c r="AC44" s="45">
        <v>1</v>
      </c>
      <c r="AD44" s="37">
        <f t="shared" si="9"/>
        <v>65</v>
      </c>
      <c r="AE44" s="36"/>
      <c r="AF44" s="36"/>
      <c r="AG44" s="36"/>
      <c r="AH44" s="37"/>
      <c r="AI44" s="38">
        <v>100</v>
      </c>
      <c r="AJ44" s="39">
        <v>80</v>
      </c>
      <c r="AK44" s="38">
        <v>100</v>
      </c>
      <c r="AL44" s="38">
        <v>100</v>
      </c>
      <c r="AM44" s="38">
        <v>100</v>
      </c>
      <c r="AN44" s="38">
        <v>80</v>
      </c>
      <c r="AO44" s="38">
        <v>100</v>
      </c>
      <c r="AP44" s="38">
        <v>100</v>
      </c>
      <c r="AQ44" s="38">
        <v>100</v>
      </c>
      <c r="AR44" s="38"/>
      <c r="AS44" s="38"/>
      <c r="AT44" s="37">
        <f t="shared" si="10"/>
        <v>95.555555555555557</v>
      </c>
      <c r="AU44" s="38">
        <v>100</v>
      </c>
      <c r="AV44" s="38">
        <v>100</v>
      </c>
      <c r="AW44" s="38">
        <v>100</v>
      </c>
      <c r="AX44" s="38">
        <v>100</v>
      </c>
      <c r="AY44" s="38">
        <v>100</v>
      </c>
      <c r="AZ44" s="38">
        <v>100</v>
      </c>
      <c r="BA44" s="38">
        <v>100</v>
      </c>
      <c r="BB44" s="38">
        <v>100</v>
      </c>
      <c r="BC44" s="38">
        <v>100</v>
      </c>
      <c r="BD44" s="38">
        <v>100</v>
      </c>
      <c r="BE44" s="38"/>
      <c r="BF44" s="38"/>
      <c r="BG44" s="37">
        <f t="shared" si="11"/>
        <v>100</v>
      </c>
      <c r="BH44" s="41">
        <v>95</v>
      </c>
      <c r="BI44" s="41">
        <v>100</v>
      </c>
      <c r="BJ44" s="41">
        <v>100</v>
      </c>
      <c r="BK44" s="41">
        <v>90</v>
      </c>
      <c r="BL44" s="41">
        <v>95</v>
      </c>
      <c r="BM44" s="41">
        <v>100</v>
      </c>
      <c r="BN44" s="41">
        <v>100</v>
      </c>
      <c r="BO44" s="41">
        <v>100</v>
      </c>
      <c r="BP44" s="41">
        <v>100</v>
      </c>
      <c r="BQ44" s="41">
        <v>100</v>
      </c>
      <c r="BR44" s="37">
        <f t="shared" si="12"/>
        <v>98</v>
      </c>
      <c r="BS44" s="42">
        <v>100</v>
      </c>
      <c r="BT44" s="42">
        <v>100</v>
      </c>
      <c r="BU44" s="42">
        <v>100</v>
      </c>
      <c r="BV44" s="38">
        <v>100</v>
      </c>
      <c r="BW44" s="38">
        <v>100</v>
      </c>
      <c r="BX44" s="38">
        <v>100</v>
      </c>
      <c r="BY44" s="38">
        <v>100</v>
      </c>
      <c r="BZ44" s="38">
        <v>100</v>
      </c>
      <c r="CA44" s="38"/>
      <c r="CB44" s="38"/>
      <c r="CC44" s="37">
        <f t="shared" si="13"/>
        <v>100</v>
      </c>
    </row>
    <row r="45" spans="1:81" ht="15.75" customHeight="1" x14ac:dyDescent="0.2">
      <c r="A45" s="4" t="s">
        <v>9</v>
      </c>
      <c r="B45" s="29" t="s">
        <v>9</v>
      </c>
      <c r="C45" s="30"/>
      <c r="D45" s="58" t="s">
        <v>9</v>
      </c>
      <c r="E45" s="44" t="s">
        <v>9</v>
      </c>
      <c r="F45" s="44" t="s">
        <v>9</v>
      </c>
      <c r="G45" s="44" t="s">
        <v>9</v>
      </c>
      <c r="H45" s="44" t="s">
        <v>9</v>
      </c>
      <c r="I45" s="44" t="s">
        <v>9</v>
      </c>
      <c r="J45" s="44" t="s">
        <v>9</v>
      </c>
      <c r="K45" s="44">
        <v>1</v>
      </c>
      <c r="L45" s="44" t="s">
        <v>9</v>
      </c>
      <c r="M45" s="44"/>
      <c r="N45" s="33">
        <f t="shared" si="0"/>
        <v>100</v>
      </c>
      <c r="O45" s="33">
        <f t="shared" si="1"/>
        <v>100</v>
      </c>
      <c r="P45" s="33">
        <f t="shared" si="16"/>
        <v>100</v>
      </c>
      <c r="Q45" s="33">
        <f t="shared" si="2"/>
        <v>71.111111111111114</v>
      </c>
      <c r="R45" s="33">
        <f t="shared" si="3"/>
        <v>90</v>
      </c>
      <c r="S45" s="33">
        <f t="shared" si="4"/>
        <v>99</v>
      </c>
      <c r="T45" s="33">
        <f t="shared" si="5"/>
        <v>50</v>
      </c>
      <c r="U45" s="34">
        <f t="shared" si="6"/>
        <v>0</v>
      </c>
      <c r="V45" s="35">
        <f t="shared" si="7"/>
        <v>91.022222222222226</v>
      </c>
      <c r="W45" s="33">
        <v>20</v>
      </c>
      <c r="X45" s="36">
        <v>20</v>
      </c>
      <c r="Y45" s="36">
        <v>60</v>
      </c>
      <c r="Z45" s="37">
        <f t="shared" si="8"/>
        <v>100</v>
      </c>
      <c r="AA45" s="36">
        <v>30</v>
      </c>
      <c r="AB45" s="36">
        <v>70</v>
      </c>
      <c r="AC45" s="45">
        <v>1</v>
      </c>
      <c r="AD45" s="37">
        <f t="shared" si="9"/>
        <v>100</v>
      </c>
      <c r="AE45" s="36"/>
      <c r="AF45" s="36"/>
      <c r="AG45" s="36"/>
      <c r="AH45" s="37"/>
      <c r="AI45" s="38">
        <v>0</v>
      </c>
      <c r="AJ45" s="39">
        <v>100</v>
      </c>
      <c r="AK45" s="38">
        <v>0</v>
      </c>
      <c r="AL45" s="38">
        <v>50</v>
      </c>
      <c r="AM45" s="38">
        <v>90</v>
      </c>
      <c r="AN45" s="38">
        <v>100</v>
      </c>
      <c r="AO45" s="38">
        <v>100</v>
      </c>
      <c r="AP45" s="38">
        <v>100</v>
      </c>
      <c r="AQ45" s="38">
        <v>100</v>
      </c>
      <c r="AR45" s="38"/>
      <c r="AS45" s="38"/>
      <c r="AT45" s="37">
        <f t="shared" si="10"/>
        <v>71.111111111111114</v>
      </c>
      <c r="AU45" s="38">
        <v>0</v>
      </c>
      <c r="AV45" s="38">
        <v>100</v>
      </c>
      <c r="AW45" s="38">
        <v>100</v>
      </c>
      <c r="AX45" s="38">
        <v>100</v>
      </c>
      <c r="AY45" s="38">
        <v>100</v>
      </c>
      <c r="AZ45" s="38">
        <v>100</v>
      </c>
      <c r="BA45" s="38">
        <v>100</v>
      </c>
      <c r="BB45" s="38">
        <v>100</v>
      </c>
      <c r="BC45" s="38">
        <v>100</v>
      </c>
      <c r="BD45" s="38">
        <v>100</v>
      </c>
      <c r="BE45" s="38"/>
      <c r="BF45" s="38"/>
      <c r="BG45" s="37">
        <f t="shared" si="11"/>
        <v>90</v>
      </c>
      <c r="BH45" s="41">
        <v>95</v>
      </c>
      <c r="BI45" s="41">
        <v>95</v>
      </c>
      <c r="BJ45" s="41">
        <v>100</v>
      </c>
      <c r="BK45" s="41">
        <v>100</v>
      </c>
      <c r="BL45" s="41">
        <v>100</v>
      </c>
      <c r="BM45" s="41">
        <v>100</v>
      </c>
      <c r="BN45" s="41">
        <v>100</v>
      </c>
      <c r="BO45" s="41">
        <v>100</v>
      </c>
      <c r="BP45" s="41">
        <v>100</v>
      </c>
      <c r="BQ45" s="41">
        <v>100</v>
      </c>
      <c r="BR45" s="37">
        <f t="shared" si="12"/>
        <v>99</v>
      </c>
      <c r="BS45" s="42">
        <v>100</v>
      </c>
      <c r="BT45" s="42">
        <v>100</v>
      </c>
      <c r="BU45" s="42">
        <v>0</v>
      </c>
      <c r="BV45" s="38">
        <v>0</v>
      </c>
      <c r="BW45" s="38">
        <v>100</v>
      </c>
      <c r="BX45" s="38">
        <v>0</v>
      </c>
      <c r="BY45" s="38">
        <v>0</v>
      </c>
      <c r="BZ45" s="38">
        <v>100</v>
      </c>
      <c r="CA45" s="38"/>
      <c r="CB45" s="38"/>
      <c r="CC45" s="37">
        <f t="shared" si="13"/>
        <v>50</v>
      </c>
    </row>
    <row r="46" spans="1:81" ht="15.75" customHeight="1" x14ac:dyDescent="0.2">
      <c r="A46" s="4" t="s">
        <v>9</v>
      </c>
      <c r="B46" s="29" t="s">
        <v>9</v>
      </c>
      <c r="C46" s="30"/>
      <c r="D46" s="58" t="s">
        <v>9</v>
      </c>
      <c r="E46" s="44" t="s">
        <v>9</v>
      </c>
      <c r="F46" s="44" t="s">
        <v>9</v>
      </c>
      <c r="G46" s="44" t="s">
        <v>9</v>
      </c>
      <c r="H46" s="44" t="s">
        <v>9</v>
      </c>
      <c r="I46" s="44" t="s">
        <v>9</v>
      </c>
      <c r="J46" s="44" t="s">
        <v>9</v>
      </c>
      <c r="K46" s="44">
        <v>1</v>
      </c>
      <c r="L46" s="44" t="s">
        <v>9</v>
      </c>
      <c r="M46" s="44">
        <v>29</v>
      </c>
      <c r="N46" s="33">
        <f t="shared" si="0"/>
        <v>96</v>
      </c>
      <c r="O46" s="33">
        <f t="shared" si="1"/>
        <v>100</v>
      </c>
      <c r="P46" s="33">
        <f t="shared" si="16"/>
        <v>98</v>
      </c>
      <c r="Q46" s="33">
        <f t="shared" si="2"/>
        <v>97.777777777777771</v>
      </c>
      <c r="R46" s="33">
        <f t="shared" si="3"/>
        <v>100</v>
      </c>
      <c r="S46" s="33">
        <f t="shared" si="4"/>
        <v>89</v>
      </c>
      <c r="T46" s="33">
        <f t="shared" si="5"/>
        <v>100</v>
      </c>
      <c r="U46" s="34">
        <f t="shared" si="6"/>
        <v>0</v>
      </c>
      <c r="V46" s="35">
        <f t="shared" si="7"/>
        <v>96.355555555555554</v>
      </c>
      <c r="W46" s="33">
        <v>20</v>
      </c>
      <c r="X46" s="36">
        <v>19</v>
      </c>
      <c r="Y46" s="36">
        <v>57</v>
      </c>
      <c r="Z46" s="37">
        <f t="shared" si="8"/>
        <v>96</v>
      </c>
      <c r="AA46" s="36">
        <v>30</v>
      </c>
      <c r="AB46" s="36">
        <v>70</v>
      </c>
      <c r="AC46" s="45">
        <v>1</v>
      </c>
      <c r="AD46" s="37">
        <f t="shared" si="9"/>
        <v>100</v>
      </c>
      <c r="AE46" s="36"/>
      <c r="AF46" s="36"/>
      <c r="AG46" s="36"/>
      <c r="AH46" s="37"/>
      <c r="AI46" s="38">
        <v>100</v>
      </c>
      <c r="AJ46" s="39">
        <v>100</v>
      </c>
      <c r="AK46" s="38">
        <v>100</v>
      </c>
      <c r="AL46" s="38">
        <v>100</v>
      </c>
      <c r="AM46" s="38">
        <v>80</v>
      </c>
      <c r="AN46" s="38">
        <v>100</v>
      </c>
      <c r="AO46" s="38">
        <v>100</v>
      </c>
      <c r="AP46" s="38">
        <v>100</v>
      </c>
      <c r="AQ46" s="38">
        <v>100</v>
      </c>
      <c r="AR46" s="38"/>
      <c r="AS46" s="38"/>
      <c r="AT46" s="37">
        <f t="shared" si="10"/>
        <v>97.777777777777771</v>
      </c>
      <c r="AU46" s="38">
        <v>100</v>
      </c>
      <c r="AV46" s="38">
        <v>100</v>
      </c>
      <c r="AW46" s="38">
        <v>100</v>
      </c>
      <c r="AX46" s="38">
        <v>100</v>
      </c>
      <c r="AY46" s="38">
        <v>100</v>
      </c>
      <c r="AZ46" s="38">
        <v>100</v>
      </c>
      <c r="BA46" s="38">
        <v>100</v>
      </c>
      <c r="BB46" s="38">
        <v>100</v>
      </c>
      <c r="BC46" s="38">
        <v>100</v>
      </c>
      <c r="BD46" s="38">
        <v>100</v>
      </c>
      <c r="BE46" s="38"/>
      <c r="BF46" s="38"/>
      <c r="BG46" s="37">
        <f t="shared" si="11"/>
        <v>100</v>
      </c>
      <c r="BH46" s="41">
        <v>90</v>
      </c>
      <c r="BI46" s="41">
        <v>100</v>
      </c>
      <c r="BJ46" s="41">
        <v>100</v>
      </c>
      <c r="BK46" s="41">
        <v>0</v>
      </c>
      <c r="BL46" s="41">
        <v>100</v>
      </c>
      <c r="BM46" s="41">
        <v>100</v>
      </c>
      <c r="BN46" s="41">
        <v>100</v>
      </c>
      <c r="BO46" s="41">
        <v>100</v>
      </c>
      <c r="BP46" s="56">
        <v>100</v>
      </c>
      <c r="BQ46" s="41">
        <v>100</v>
      </c>
      <c r="BR46" s="37">
        <f t="shared" si="12"/>
        <v>89</v>
      </c>
      <c r="BS46" s="42">
        <v>100</v>
      </c>
      <c r="BT46" s="42">
        <v>100</v>
      </c>
      <c r="BU46" s="42">
        <v>100</v>
      </c>
      <c r="BV46" s="38">
        <v>100</v>
      </c>
      <c r="BW46" s="38">
        <v>100</v>
      </c>
      <c r="BX46" s="38">
        <v>100</v>
      </c>
      <c r="BY46" s="38">
        <v>100</v>
      </c>
      <c r="BZ46" s="38">
        <v>100</v>
      </c>
      <c r="CA46" s="38"/>
      <c r="CB46" s="38"/>
      <c r="CC46" s="37">
        <f t="shared" si="13"/>
        <v>100</v>
      </c>
    </row>
    <row r="47" spans="1:81" ht="15.75" customHeight="1" x14ac:dyDescent="0.2">
      <c r="A47" s="4"/>
      <c r="B47" s="4"/>
      <c r="C47" s="4"/>
      <c r="D47" s="52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2">
      <c r="A48" s="4"/>
      <c r="B48" s="4"/>
      <c r="C48" s="4"/>
      <c r="D48" s="52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2">
      <c r="A49" s="4"/>
      <c r="B49" s="4"/>
      <c r="C49" s="4"/>
      <c r="D49" s="52"/>
      <c r="J49" s="1" t="s">
        <v>39</v>
      </c>
      <c r="K49" s="48"/>
      <c r="L49" s="48"/>
      <c r="M49" s="48"/>
      <c r="N49" s="46">
        <f>IF(COUNT(N5:N46)&gt;0,ROUND(SUM(N5:N46)/COUNTIF(N5:N46,"&lt;&gt;"),0),0)</f>
        <v>76</v>
      </c>
      <c r="O49" s="46">
        <f>IF(COUNT(O5:O46)&gt;0,ROUND(SUM(O5:O46)/COUNTIF(O5:O46,"&lt;&gt;"),0),0)</f>
        <v>71</v>
      </c>
      <c r="P49" s="46">
        <f>IF(COUNT(P5:P46)&gt;0,ROUND(SUM(P5:P46)/COUNTIF(P5:P46,"&lt;&gt;"),0),0)</f>
        <v>76</v>
      </c>
      <c r="Q49" s="46">
        <f>IF(COUNT(Q5:Q46)&gt;0,ROUND(SUM(Q5:Q46)/COUNTIF(Q5:Q46,"&lt;&gt;"),0),0)</f>
        <v>87</v>
      </c>
      <c r="R49" s="46"/>
      <c r="S49" s="46">
        <f>IF(COUNT(S5:S46)&gt;0,ROUND(SUM(S5:S46)/COUNTIF(S5:S46,"&lt;&gt;"),0),0)</f>
        <v>85</v>
      </c>
      <c r="T49" s="46"/>
      <c r="U49" s="46">
        <f t="shared" ref="U49:AL49" si="17">IF(COUNT(U5:U46)&gt;0,ROUND(SUM(U5:U46)/COUNTIF(U5:U46,"&lt;&gt;"),0),0)</f>
        <v>11</v>
      </c>
      <c r="V49" s="46">
        <f t="shared" si="17"/>
        <v>80</v>
      </c>
      <c r="W49" s="47">
        <f t="shared" si="17"/>
        <v>17</v>
      </c>
      <c r="X49" s="47">
        <f t="shared" si="17"/>
        <v>17</v>
      </c>
      <c r="Y49" s="47">
        <f t="shared" si="17"/>
        <v>43</v>
      </c>
      <c r="Z49" s="47">
        <f t="shared" si="17"/>
        <v>76</v>
      </c>
      <c r="AA49" s="47">
        <f t="shared" si="17"/>
        <v>27</v>
      </c>
      <c r="AB49" s="47">
        <f t="shared" si="17"/>
        <v>45</v>
      </c>
      <c r="AC49" s="47">
        <f t="shared" si="17"/>
        <v>1</v>
      </c>
      <c r="AD49" s="47">
        <f t="shared" si="17"/>
        <v>71</v>
      </c>
      <c r="AE49" s="47">
        <f t="shared" si="17"/>
        <v>32</v>
      </c>
      <c r="AF49" s="47">
        <f t="shared" si="17"/>
        <v>45</v>
      </c>
      <c r="AG49" s="47">
        <f t="shared" si="17"/>
        <v>0</v>
      </c>
      <c r="AH49" s="47">
        <f t="shared" si="17"/>
        <v>77</v>
      </c>
      <c r="AI49" s="47">
        <f t="shared" si="17"/>
        <v>87</v>
      </c>
      <c r="AJ49" s="47">
        <f t="shared" si="17"/>
        <v>92</v>
      </c>
      <c r="AK49" s="47">
        <f t="shared" si="17"/>
        <v>93</v>
      </c>
      <c r="AL49" s="47">
        <f t="shared" si="17"/>
        <v>72</v>
      </c>
      <c r="AM49" s="47"/>
      <c r="AN49" s="47"/>
      <c r="AO49" s="47"/>
      <c r="AP49" s="47"/>
      <c r="AQ49" s="47"/>
      <c r="AR49" s="47"/>
      <c r="AS49" s="47"/>
      <c r="AT49" s="47">
        <f>IF(COUNT(AT5:AT46)&gt;0,ROUND(SUM(AT5:AT46)/COUNTIF(AT5:AT46,"&lt;&gt;"),0),0)</f>
        <v>87</v>
      </c>
      <c r="AU49" s="47">
        <f>IF(COUNT(AU5:AU46)&gt;0,ROUND(SUM(AU5:AU46)/COUNTIF(AU5:AU46,"&lt;&gt;"),0),0)</f>
        <v>88</v>
      </c>
      <c r="AV49" s="47">
        <f>IF(COUNT(AV5:AV46)&gt;0,ROUND(SUM(AV5:AV46)/COUNTIF(AV5:AV46,"&lt;&gt;"),0),0)</f>
        <v>90</v>
      </c>
      <c r="AW49" s="47"/>
      <c r="AX49" s="47"/>
      <c r="AY49" s="47"/>
      <c r="AZ49" s="47"/>
      <c r="BA49" s="47">
        <f>IF(COUNT(BA5:BA46)&gt;0,ROUND(SUM(BA5:BA46)/COUNTIF(BA5:BA46,"&lt;&gt;"),0),0)</f>
        <v>95</v>
      </c>
      <c r="BB49" s="47"/>
      <c r="BC49" s="47"/>
      <c r="BD49" s="47">
        <f>IF(COUNT(BD5:BD46)&gt;0,ROUND(SUM(BD5:BD46)/COUNTIF(BD5:BD46,"&lt;&gt;"),0),0)</f>
        <v>88</v>
      </c>
      <c r="BE49" s="47"/>
      <c r="BF49" s="47"/>
      <c r="BG49" s="47">
        <f>IF(COUNT(BG5:BG46)&gt;0,ROUND(SUM(BG5:BG46)/COUNTIF(BG5:BG46,"&lt;&gt;"),0),0)</f>
        <v>92</v>
      </c>
      <c r="BH49" s="47">
        <f>IF(COUNT(BH5:BH46)&gt;0,ROUND(SUM(BH5:BH46)/COUNTIF(BH5:BH46,"&lt;&gt;"),0),0)</f>
        <v>92</v>
      </c>
      <c r="BI49" s="47">
        <f>IF(COUNT(BI5:BI46)&gt;0,ROUND(SUM(BI5:BI46)/COUNTIF(BI5:BI46,"&lt;&gt;"),0),0)</f>
        <v>92</v>
      </c>
      <c r="BJ49" s="47"/>
      <c r="BK49" s="47"/>
      <c r="BL49" s="47"/>
      <c r="BM49" s="47"/>
      <c r="BN49" s="47">
        <f>IF(COUNT(BN5:BN46)&gt;0,ROUND(SUM(BN5:BN46)/COUNTIF(BN5:BN46,"&lt;&gt;"),0),0)</f>
        <v>84</v>
      </c>
      <c r="BO49" s="47"/>
      <c r="BP49" s="47"/>
      <c r="BQ49" s="47">
        <f>IF(COUNT(BQ5:BQ46)&gt;0,ROUND(SUM(BQ5:BQ46)/COUNTIF(BQ5:BQ46,"&lt;&gt;"),0),0)</f>
        <v>69</v>
      </c>
      <c r="BR49" s="47">
        <f>IF(COUNT(BR5:BR46)&gt;0,ROUND(SUM(BR5:BR46)/COUNTIF(BR5:BR46,"&lt;&gt;"),0),0)</f>
        <v>85</v>
      </c>
      <c r="BS49" s="47">
        <f>IF(COUNT(BS5:BS46)&gt;0,ROUND(SUM(BS5:BS46)/COUNTIF(BS5:BS46,"&lt;&gt;"),0),0)</f>
        <v>92</v>
      </c>
      <c r="BT49" s="47">
        <f>IF(COUNT(BT5:BT46)&gt;0,ROUND(SUM(BT5:BT46)/COUNTIF(BT5:BT46,"&lt;&gt;"),0),0)</f>
        <v>89</v>
      </c>
      <c r="BU49" s="47">
        <f>IF(COUNT(BU5:BU46)&gt;0,ROUND(SUM(BU5:BU46)/COUNTIF(BU5:BU46,"&lt;&gt;"),0),0)</f>
        <v>81</v>
      </c>
      <c r="BV49" s="47"/>
      <c r="BW49" s="47"/>
      <c r="BX49" s="47"/>
      <c r="BY49" s="47"/>
      <c r="BZ49" s="47"/>
      <c r="CA49" s="47"/>
      <c r="CB49" s="47">
        <f>IF(COUNT(CB5:CB46)&gt;0,ROUND(SUM(CB5:CB46)/COUNTIF(CB5:CB46,"&lt;&gt;"),0),0)</f>
        <v>0</v>
      </c>
      <c r="CC49" s="47">
        <f>IF(COUNT(CC5:CC46)&gt;0,ROUND(SUM(CC5:CC46)/COUNTIF(CC5:CC46,"&lt;&gt;"),0),0)</f>
        <v>80</v>
      </c>
    </row>
    <row r="50" spans="1:81" ht="15.75" customHeight="1" x14ac:dyDescent="0.15">
      <c r="A50" s="4"/>
      <c r="B50" s="4"/>
      <c r="C50" s="4"/>
      <c r="D50" s="61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MAX(N5:N46)</f>
        <v>100</v>
      </c>
      <c r="O50" s="47">
        <f>MAX(O5:O46)</f>
        <v>100</v>
      </c>
      <c r="P50" s="47">
        <f>MAX(P5:P46)</f>
        <v>100</v>
      </c>
      <c r="Q50" s="47">
        <f>MAX(Q5:Q46)</f>
        <v>100</v>
      </c>
      <c r="R50" s="47"/>
      <c r="S50" s="47">
        <f>MAX(S5:S46)</f>
        <v>99.5</v>
      </c>
      <c r="T50" s="47"/>
      <c r="U50" s="47">
        <f t="shared" ref="U50:AL50" si="18">MAX(U5:U46)</f>
        <v>100</v>
      </c>
      <c r="V50" s="47">
        <f t="shared" si="18"/>
        <v>99.7</v>
      </c>
      <c r="W50" s="47">
        <f t="shared" si="18"/>
        <v>20</v>
      </c>
      <c r="X50" s="47">
        <f t="shared" si="18"/>
        <v>20</v>
      </c>
      <c r="Y50" s="47">
        <f t="shared" si="18"/>
        <v>60</v>
      </c>
      <c r="Z50" s="47">
        <f t="shared" si="18"/>
        <v>100</v>
      </c>
      <c r="AA50" s="47">
        <f t="shared" si="18"/>
        <v>30</v>
      </c>
      <c r="AB50" s="47">
        <f t="shared" si="18"/>
        <v>70</v>
      </c>
      <c r="AC50" s="47">
        <f t="shared" si="18"/>
        <v>1</v>
      </c>
      <c r="AD50" s="47">
        <f t="shared" si="18"/>
        <v>100</v>
      </c>
      <c r="AE50" s="47">
        <f t="shared" si="18"/>
        <v>40</v>
      </c>
      <c r="AF50" s="47">
        <f t="shared" si="18"/>
        <v>60</v>
      </c>
      <c r="AG50" s="47">
        <f t="shared" si="18"/>
        <v>0</v>
      </c>
      <c r="AH50" s="47">
        <f t="shared" si="18"/>
        <v>100</v>
      </c>
      <c r="AI50" s="47">
        <f t="shared" si="18"/>
        <v>100</v>
      </c>
      <c r="AJ50" s="47">
        <f t="shared" si="18"/>
        <v>100</v>
      </c>
      <c r="AK50" s="47">
        <f t="shared" si="18"/>
        <v>100</v>
      </c>
      <c r="AL50" s="47">
        <f t="shared" si="18"/>
        <v>100</v>
      </c>
      <c r="AM50" s="47"/>
      <c r="AN50" s="47"/>
      <c r="AO50" s="47"/>
      <c r="AP50" s="47"/>
      <c r="AQ50" s="47"/>
      <c r="AR50" s="47"/>
      <c r="AS50" s="47"/>
      <c r="AT50" s="47">
        <f>MAX(AT5:AT46)</f>
        <v>100</v>
      </c>
      <c r="AU50" s="47">
        <f>MAX(AU5:AU46)</f>
        <v>100</v>
      </c>
      <c r="AV50" s="47">
        <f>MAX(AV5:AV46)</f>
        <v>100</v>
      </c>
      <c r="AW50" s="47"/>
      <c r="AX50" s="47"/>
      <c r="AY50" s="47"/>
      <c r="AZ50" s="47"/>
      <c r="BA50" s="47">
        <f>MAX(BA5:BA46)</f>
        <v>100</v>
      </c>
      <c r="BB50" s="47"/>
      <c r="BC50" s="47"/>
      <c r="BD50" s="47">
        <f>MAX(BD5:BD46)</f>
        <v>100</v>
      </c>
      <c r="BE50" s="47"/>
      <c r="BF50" s="47"/>
      <c r="BG50" s="49">
        <f>MAX(BG5:BG46)</f>
        <v>100</v>
      </c>
      <c r="BH50" s="47">
        <f>MAX(BH5:BH46)</f>
        <v>100</v>
      </c>
      <c r="BI50" s="47">
        <f>MAX(BI5:BI46)</f>
        <v>100</v>
      </c>
      <c r="BJ50" s="47"/>
      <c r="BK50" s="47"/>
      <c r="BL50" s="47"/>
      <c r="BM50" s="47"/>
      <c r="BN50" s="47">
        <f>MAX(BN5:BN46)</f>
        <v>100</v>
      </c>
      <c r="BO50" s="47"/>
      <c r="BP50" s="47"/>
      <c r="BQ50" s="47">
        <f>MAX(BQ5:BQ46)</f>
        <v>100</v>
      </c>
      <c r="BR50" s="49">
        <f>MAX(BR5:BR46)</f>
        <v>99.5</v>
      </c>
      <c r="BS50" s="47">
        <f>MAX(BS5:BS46)</f>
        <v>100</v>
      </c>
      <c r="BT50" s="47">
        <f>MAX(BT5:BT46)</f>
        <v>100</v>
      </c>
      <c r="BU50" s="47">
        <f>MAX(BU5:BU46)</f>
        <v>100</v>
      </c>
      <c r="BV50" s="47"/>
      <c r="BW50" s="47"/>
      <c r="BX50" s="47"/>
      <c r="BY50" s="47"/>
      <c r="BZ50" s="47"/>
      <c r="CA50" s="47"/>
      <c r="CB50" s="47">
        <f>MAX(CB5:CB46)</f>
        <v>0</v>
      </c>
      <c r="CC50" s="49">
        <f>MAX(CC5:CC46)</f>
        <v>100</v>
      </c>
    </row>
    <row r="51" spans="1:81" ht="15.75" customHeight="1" x14ac:dyDescent="0.15">
      <c r="A51" s="4"/>
      <c r="B51" s="4"/>
      <c r="C51" s="4"/>
      <c r="D51" s="61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MIN(N5:N46)</f>
        <v>0</v>
      </c>
      <c r="O51" s="47">
        <f>MIN(O5:O46)</f>
        <v>0</v>
      </c>
      <c r="P51" s="47">
        <f>MIN(P5:P46)</f>
        <v>29</v>
      </c>
      <c r="Q51" s="47">
        <f>MIN(Q5:Q46)</f>
        <v>53</v>
      </c>
      <c r="R51" s="47"/>
      <c r="S51" s="47">
        <f>MIN(S5:S46)</f>
        <v>30</v>
      </c>
      <c r="T51" s="47"/>
      <c r="U51" s="47">
        <f t="shared" ref="U51:AL51" si="19">MIN(U5:U46)</f>
        <v>0</v>
      </c>
      <c r="V51" s="47">
        <f t="shared" si="19"/>
        <v>29</v>
      </c>
      <c r="W51" s="47">
        <f t="shared" si="19"/>
        <v>0</v>
      </c>
      <c r="X51" s="47">
        <f t="shared" si="19"/>
        <v>0</v>
      </c>
      <c r="Y51" s="47">
        <f t="shared" si="19"/>
        <v>0</v>
      </c>
      <c r="Z51" s="47">
        <f t="shared" si="19"/>
        <v>0</v>
      </c>
      <c r="AA51" s="47">
        <f t="shared" si="19"/>
        <v>0</v>
      </c>
      <c r="AB51" s="47">
        <f t="shared" si="19"/>
        <v>0</v>
      </c>
      <c r="AC51" s="47">
        <f t="shared" si="19"/>
        <v>0</v>
      </c>
      <c r="AD51" s="47">
        <f t="shared" si="19"/>
        <v>0</v>
      </c>
      <c r="AE51" s="47">
        <f t="shared" si="19"/>
        <v>12</v>
      </c>
      <c r="AF51" s="47">
        <f t="shared" si="19"/>
        <v>15</v>
      </c>
      <c r="AG51" s="47">
        <f t="shared" si="19"/>
        <v>0</v>
      </c>
      <c r="AH51" s="47">
        <f t="shared" si="19"/>
        <v>30</v>
      </c>
      <c r="AI51" s="47">
        <f t="shared" si="19"/>
        <v>0</v>
      </c>
      <c r="AJ51" s="47">
        <f t="shared" si="19"/>
        <v>0</v>
      </c>
      <c r="AK51" s="47">
        <f t="shared" si="19"/>
        <v>0</v>
      </c>
      <c r="AL51" s="47">
        <f t="shared" si="19"/>
        <v>0</v>
      </c>
      <c r="AM51" s="47"/>
      <c r="AN51" s="47"/>
      <c r="AO51" s="47"/>
      <c r="AP51" s="47"/>
      <c r="AQ51" s="47"/>
      <c r="AR51" s="47"/>
      <c r="AS51" s="47"/>
      <c r="AT51" s="47">
        <f>MIN(AT5:AT46)</f>
        <v>53</v>
      </c>
      <c r="AU51" s="47">
        <f>MIN(AU5:AU46)</f>
        <v>0</v>
      </c>
      <c r="AV51" s="47">
        <f>MIN(AV5:AV46)</f>
        <v>0</v>
      </c>
      <c r="AW51" s="47"/>
      <c r="AX51" s="47"/>
      <c r="AY51" s="47"/>
      <c r="AZ51" s="47"/>
      <c r="BA51" s="47">
        <f>MIN(BA5:BA46)</f>
        <v>0</v>
      </c>
      <c r="BB51" s="47"/>
      <c r="BC51" s="47"/>
      <c r="BD51" s="47">
        <f>MIN(BD5:BD46)</f>
        <v>0</v>
      </c>
      <c r="BE51" s="47"/>
      <c r="BF51" s="47"/>
      <c r="BG51" s="49">
        <f>MIN(BG5:BG46)</f>
        <v>60</v>
      </c>
      <c r="BH51" s="47">
        <f>MIN(BH5:BH46)</f>
        <v>70</v>
      </c>
      <c r="BI51" s="47">
        <f>MIN(BI5:BI46)</f>
        <v>0</v>
      </c>
      <c r="BJ51" s="47"/>
      <c r="BK51" s="47"/>
      <c r="BL51" s="47"/>
      <c r="BM51" s="47"/>
      <c r="BN51" s="47">
        <f>MIN(BN5:BN46)</f>
        <v>0</v>
      </c>
      <c r="BO51" s="47"/>
      <c r="BP51" s="47"/>
      <c r="BQ51" s="47">
        <f>MIN(BQ5:BQ46)</f>
        <v>0</v>
      </c>
      <c r="BR51" s="49">
        <f>MIN(BR5:BR46)</f>
        <v>30</v>
      </c>
      <c r="BS51" s="47">
        <f>MIN(BS5:BS46)</f>
        <v>0</v>
      </c>
      <c r="BT51" s="47">
        <f>MIN(BT5:BT46)</f>
        <v>0</v>
      </c>
      <c r="BU51" s="47">
        <f>MIN(BU5:BU46)</f>
        <v>0</v>
      </c>
      <c r="BV51" s="47"/>
      <c r="BW51" s="47"/>
      <c r="BX51" s="47"/>
      <c r="BY51" s="47"/>
      <c r="BZ51" s="47"/>
      <c r="CA51" s="47"/>
      <c r="CB51" s="47">
        <f>MIN(CB5:CB46)</f>
        <v>0</v>
      </c>
      <c r="CC51" s="49">
        <f>MIN(CC5:CC46)</f>
        <v>0</v>
      </c>
    </row>
    <row r="52" spans="1:81" ht="15.75" customHeight="1" x14ac:dyDescent="0.15">
      <c r="A52" s="4"/>
      <c r="B52" s="4"/>
      <c r="C52" s="4"/>
      <c r="D52" s="61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COUNTIF(N5:N46,"&gt;=55")</f>
        <v>37</v>
      </c>
      <c r="O52" s="50">
        <f>COUNTIF(O5:O46,"&gt;=55")</f>
        <v>32</v>
      </c>
      <c r="P52" s="50">
        <f>COUNTIF(P5:P46,"&gt;=55")</f>
        <v>39</v>
      </c>
      <c r="Q52" s="50">
        <f>COUNTIF(Q5:Q46,"&gt;=55")</f>
        <v>41</v>
      </c>
      <c r="R52" s="50"/>
      <c r="S52" s="50">
        <f>COUNTIF(S5:S46,"&gt;=55")</f>
        <v>40</v>
      </c>
      <c r="T52" s="50"/>
      <c r="U52" s="50">
        <f t="shared" ref="U52:AL52" si="20">COUNTIF(U5:U46,"&gt;=55")</f>
        <v>4</v>
      </c>
      <c r="V52" s="50">
        <f t="shared" si="20"/>
        <v>39</v>
      </c>
      <c r="W52" s="50">
        <f t="shared" si="20"/>
        <v>0</v>
      </c>
      <c r="X52" s="50">
        <f t="shared" si="20"/>
        <v>0</v>
      </c>
      <c r="Y52" s="50">
        <f t="shared" si="20"/>
        <v>19</v>
      </c>
      <c r="Z52" s="50">
        <f t="shared" si="20"/>
        <v>37</v>
      </c>
      <c r="AA52" s="50">
        <f t="shared" si="20"/>
        <v>0</v>
      </c>
      <c r="AB52" s="50">
        <f t="shared" si="20"/>
        <v>21</v>
      </c>
      <c r="AC52" s="50">
        <f t="shared" si="20"/>
        <v>0</v>
      </c>
      <c r="AD52" s="50">
        <f t="shared" si="20"/>
        <v>32</v>
      </c>
      <c r="AE52" s="50">
        <f t="shared" si="20"/>
        <v>0</v>
      </c>
      <c r="AF52" s="50">
        <f t="shared" si="20"/>
        <v>4</v>
      </c>
      <c r="AG52" s="50">
        <f t="shared" si="20"/>
        <v>0</v>
      </c>
      <c r="AH52" s="50">
        <f t="shared" si="20"/>
        <v>4</v>
      </c>
      <c r="AI52" s="50">
        <f t="shared" si="20"/>
        <v>33</v>
      </c>
      <c r="AJ52" s="50">
        <f t="shared" si="20"/>
        <v>37</v>
      </c>
      <c r="AK52" s="50">
        <f t="shared" si="20"/>
        <v>39</v>
      </c>
      <c r="AL52" s="50">
        <f t="shared" si="20"/>
        <v>21</v>
      </c>
      <c r="AM52" s="50"/>
      <c r="AN52" s="50"/>
      <c r="AO52" s="50"/>
      <c r="AP52" s="50"/>
      <c r="AQ52" s="50"/>
      <c r="AR52" s="50"/>
      <c r="AS52" s="50"/>
      <c r="AT52" s="47">
        <f>COUNTIF(AT5:AT46,"&gt;=55")</f>
        <v>41</v>
      </c>
      <c r="AU52" s="50">
        <f>COUNTIF(AU5:AU46,"&gt;=55")</f>
        <v>37</v>
      </c>
      <c r="AV52" s="50">
        <f>COUNTIF(AV5:AV46,"&gt;=55")</f>
        <v>38</v>
      </c>
      <c r="AW52" s="50"/>
      <c r="AX52" s="50"/>
      <c r="AY52" s="50"/>
      <c r="AZ52" s="50"/>
      <c r="BA52" s="50">
        <f>COUNTIF(BA5:BA46,"&gt;=55")</f>
        <v>40</v>
      </c>
      <c r="BB52" s="50"/>
      <c r="BC52" s="50"/>
      <c r="BD52" s="50">
        <f>COUNTIF(BD5:BD46,"&gt;=55")</f>
        <v>37</v>
      </c>
      <c r="BE52" s="50"/>
      <c r="BF52" s="50"/>
      <c r="BG52" s="49">
        <f>COUNTIF(BG5:BG46,"&gt;=55")</f>
        <v>42</v>
      </c>
      <c r="BH52" s="50">
        <f>COUNTIF(BH5:BH46,"&gt;=55")</f>
        <v>42</v>
      </c>
      <c r="BI52" s="50">
        <f>COUNTIF(BI5:BI46,"&gt;=55")</f>
        <v>41</v>
      </c>
      <c r="BJ52" s="50"/>
      <c r="BK52" s="50"/>
      <c r="BL52" s="50"/>
      <c r="BM52" s="50"/>
      <c r="BN52" s="50">
        <f>COUNTIF(BN5:BN46,"&gt;=55")</f>
        <v>35</v>
      </c>
      <c r="BO52" s="50"/>
      <c r="BP52" s="50"/>
      <c r="BQ52" s="50">
        <f>COUNTIF(BQ5:BQ46,"&gt;=55")</f>
        <v>30</v>
      </c>
      <c r="BR52" s="49">
        <f>COUNTIF(BR5:BR46,"&gt;=55")</f>
        <v>40</v>
      </c>
      <c r="BS52" s="50">
        <f>COUNTIF(BS5:BS46,"&gt;=55")</f>
        <v>39</v>
      </c>
      <c r="BT52" s="50">
        <f>COUNTIF(BT5:BT46,"&gt;=55")</f>
        <v>38</v>
      </c>
      <c r="BU52" s="50">
        <f>COUNTIF(BU5:BU46,"&gt;=55")</f>
        <v>35</v>
      </c>
      <c r="BV52" s="50"/>
      <c r="BW52" s="50"/>
      <c r="BX52" s="50"/>
      <c r="BY52" s="50"/>
      <c r="BZ52" s="50"/>
      <c r="CA52" s="50"/>
      <c r="CB52" s="50">
        <f>COUNTIF(CB5:CB46,"&gt;=55")</f>
        <v>0</v>
      </c>
      <c r="CC52" s="49">
        <f>COUNTIF(CC5:CC46,"&gt;=55")</f>
        <v>37</v>
      </c>
    </row>
    <row r="53" spans="1:81" ht="15.75" customHeight="1" x14ac:dyDescent="0.15">
      <c r="A53" s="4"/>
      <c r="B53" s="4"/>
      <c r="C53" s="4"/>
      <c r="D53" s="61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5</v>
      </c>
      <c r="O53" s="50">
        <f>+$J$54-O52</f>
        <v>10</v>
      </c>
      <c r="P53" s="50">
        <f>+$J$54-P52</f>
        <v>3</v>
      </c>
      <c r="Q53" s="50">
        <f>+$J$54-Q52</f>
        <v>1</v>
      </c>
      <c r="R53" s="50"/>
      <c r="S53" s="50">
        <f>+$J$54-S52</f>
        <v>2</v>
      </c>
      <c r="T53" s="50"/>
      <c r="U53" s="50">
        <f t="shared" ref="U53:AL53" si="21">+$J$54-U52</f>
        <v>38</v>
      </c>
      <c r="V53" s="50">
        <f t="shared" si="21"/>
        <v>3</v>
      </c>
      <c r="W53" s="50">
        <f t="shared" si="21"/>
        <v>42</v>
      </c>
      <c r="X53" s="50">
        <f t="shared" si="21"/>
        <v>42</v>
      </c>
      <c r="Y53" s="50">
        <f t="shared" si="21"/>
        <v>23</v>
      </c>
      <c r="Z53" s="50">
        <f t="shared" si="21"/>
        <v>5</v>
      </c>
      <c r="AA53" s="50">
        <f t="shared" si="21"/>
        <v>42</v>
      </c>
      <c r="AB53" s="50">
        <f t="shared" si="21"/>
        <v>21</v>
      </c>
      <c r="AC53" s="50">
        <f t="shared" si="21"/>
        <v>42</v>
      </c>
      <c r="AD53" s="50">
        <f t="shared" si="21"/>
        <v>10</v>
      </c>
      <c r="AE53" s="50">
        <f t="shared" si="21"/>
        <v>42</v>
      </c>
      <c r="AF53" s="50">
        <f t="shared" si="21"/>
        <v>38</v>
      </c>
      <c r="AG53" s="50">
        <f t="shared" si="21"/>
        <v>42</v>
      </c>
      <c r="AH53" s="50">
        <f t="shared" si="21"/>
        <v>38</v>
      </c>
      <c r="AI53" s="50">
        <f t="shared" si="21"/>
        <v>9</v>
      </c>
      <c r="AJ53" s="50">
        <f t="shared" si="21"/>
        <v>5</v>
      </c>
      <c r="AK53" s="50">
        <f t="shared" si="21"/>
        <v>3</v>
      </c>
      <c r="AL53" s="50">
        <f t="shared" si="21"/>
        <v>21</v>
      </c>
      <c r="AM53" s="50"/>
      <c r="AN53" s="50"/>
      <c r="AO53" s="50"/>
      <c r="AP53" s="50"/>
      <c r="AQ53" s="50"/>
      <c r="AR53" s="50"/>
      <c r="AS53" s="50"/>
      <c r="AT53" s="47">
        <f>+$J$54-AT52</f>
        <v>1</v>
      </c>
      <c r="AU53" s="50">
        <f>+$J$54-AU52</f>
        <v>5</v>
      </c>
      <c r="AV53" s="50">
        <f>+$J$54-AV52</f>
        <v>4</v>
      </c>
      <c r="AW53" s="50"/>
      <c r="AX53" s="50"/>
      <c r="AY53" s="50"/>
      <c r="AZ53" s="50"/>
      <c r="BA53" s="50">
        <f>+$J$54-BA52</f>
        <v>2</v>
      </c>
      <c r="BB53" s="50"/>
      <c r="BC53" s="50"/>
      <c r="BD53" s="50">
        <f>+$J$54-BD52</f>
        <v>5</v>
      </c>
      <c r="BE53" s="50"/>
      <c r="BF53" s="50"/>
      <c r="BG53" s="49">
        <f>+$J$54-BG52</f>
        <v>0</v>
      </c>
      <c r="BH53" s="50">
        <f>+$J$54-BH52</f>
        <v>0</v>
      </c>
      <c r="BI53" s="50">
        <f>+$J$54-BI52</f>
        <v>1</v>
      </c>
      <c r="BJ53" s="50"/>
      <c r="BK53" s="50"/>
      <c r="BL53" s="50"/>
      <c r="BM53" s="50"/>
      <c r="BN53" s="50">
        <f>+$J$54-BN52</f>
        <v>7</v>
      </c>
      <c r="BO53" s="50"/>
      <c r="BP53" s="50"/>
      <c r="BQ53" s="50">
        <f>+$J$54-BQ52</f>
        <v>12</v>
      </c>
      <c r="BR53" s="49">
        <f>+$J$54-BR52</f>
        <v>2</v>
      </c>
      <c r="BS53" s="50">
        <f>+$J$54-BS52</f>
        <v>3</v>
      </c>
      <c r="BT53" s="50">
        <f>+$J$54-BT52</f>
        <v>4</v>
      </c>
      <c r="BU53" s="50">
        <f>+$J$54-BU52</f>
        <v>7</v>
      </c>
      <c r="BV53" s="50"/>
      <c r="BW53" s="50"/>
      <c r="BX53" s="50"/>
      <c r="BY53" s="50"/>
      <c r="BZ53" s="50"/>
      <c r="CA53" s="50"/>
      <c r="CB53" s="50">
        <f>+$J$54-CB52</f>
        <v>42</v>
      </c>
      <c r="CC53" s="49">
        <f>+$J$54-CC52</f>
        <v>5</v>
      </c>
    </row>
    <row r="54" spans="1:81" ht="15.75" customHeight="1" x14ac:dyDescent="0.2">
      <c r="D54" s="52"/>
      <c r="I54" s="4" t="s">
        <v>44</v>
      </c>
      <c r="J54" s="4">
        <f>COUNTA(J5:J46)</f>
        <v>42</v>
      </c>
    </row>
    <row r="55" spans="1:81" ht="15.75" customHeight="1" x14ac:dyDescent="0.2">
      <c r="D55" s="52"/>
    </row>
    <row r="56" spans="1:81" ht="15.75" customHeight="1" x14ac:dyDescent="0.2">
      <c r="D56" s="52"/>
    </row>
    <row r="57" spans="1:81" ht="15.75" customHeight="1" x14ac:dyDescent="0.2">
      <c r="D57" s="52"/>
    </row>
    <row r="58" spans="1:81" ht="15.75" customHeight="1" x14ac:dyDescent="0.2">
      <c r="D58" s="52"/>
    </row>
    <row r="59" spans="1:81" ht="15.75" customHeight="1" x14ac:dyDescent="0.2">
      <c r="D59" s="52"/>
    </row>
    <row r="60" spans="1:81" ht="15.75" customHeight="1" x14ac:dyDescent="0.2">
      <c r="D60" s="52"/>
    </row>
    <row r="61" spans="1:81" ht="15.75" customHeight="1" x14ac:dyDescent="0.2">
      <c r="D61" s="52"/>
    </row>
    <row r="62" spans="1:81" ht="15.75" customHeight="1" x14ac:dyDescent="0.2">
      <c r="D62" s="52"/>
    </row>
    <row r="63" spans="1:81" ht="15.75" customHeight="1" x14ac:dyDescent="0.2">
      <c r="D63" s="52"/>
    </row>
    <row r="64" spans="1:81" ht="15.75" customHeight="1" x14ac:dyDescent="0.2">
      <c r="D64" s="52"/>
    </row>
    <row r="65" spans="4:4" ht="15.75" customHeight="1" x14ac:dyDescent="0.2">
      <c r="D65" s="52"/>
    </row>
    <row r="66" spans="4:4" ht="15.75" customHeight="1" x14ac:dyDescent="0.2">
      <c r="D66" s="52"/>
    </row>
    <row r="67" spans="4:4" ht="15.75" customHeight="1" x14ac:dyDescent="0.2">
      <c r="D67" s="52"/>
    </row>
    <row r="68" spans="4:4" ht="15.75" customHeight="1" x14ac:dyDescent="0.2">
      <c r="D68" s="52"/>
    </row>
    <row r="69" spans="4:4" ht="15.75" customHeight="1" x14ac:dyDescent="0.2">
      <c r="D69" s="52"/>
    </row>
    <row r="70" spans="4:4" ht="15.75" customHeight="1" x14ac:dyDescent="0.2">
      <c r="D70" s="52"/>
    </row>
    <row r="71" spans="4:4" ht="15.75" customHeight="1" x14ac:dyDescent="0.2">
      <c r="D71" s="52"/>
    </row>
    <row r="72" spans="4:4" ht="15.75" customHeight="1" x14ac:dyDescent="0.2">
      <c r="D72" s="52"/>
    </row>
    <row r="73" spans="4:4" ht="15.75" customHeight="1" x14ac:dyDescent="0.2">
      <c r="D73" s="52"/>
    </row>
    <row r="74" spans="4:4" ht="15.75" customHeight="1" x14ac:dyDescent="0.2">
      <c r="D74" s="52"/>
    </row>
    <row r="75" spans="4:4" ht="15.75" customHeight="1" x14ac:dyDescent="0.2">
      <c r="D75" s="52"/>
    </row>
    <row r="76" spans="4:4" ht="15.75" customHeight="1" x14ac:dyDescent="0.2">
      <c r="D76" s="52"/>
    </row>
    <row r="77" spans="4:4" ht="15.75" customHeight="1" x14ac:dyDescent="0.2">
      <c r="D77" s="52"/>
    </row>
    <row r="78" spans="4:4" ht="15.75" customHeight="1" x14ac:dyDescent="0.2">
      <c r="D78" s="52"/>
    </row>
    <row r="79" spans="4:4" ht="15.75" customHeight="1" x14ac:dyDescent="0.2">
      <c r="D79" s="52"/>
    </row>
    <row r="80" spans="4:4" ht="15.75" customHeight="1" x14ac:dyDescent="0.2">
      <c r="D80" s="52"/>
    </row>
    <row r="81" spans="4:4" ht="15.75" customHeight="1" x14ac:dyDescent="0.2">
      <c r="D81" s="52"/>
    </row>
    <row r="82" spans="4:4" ht="15.75" customHeight="1" x14ac:dyDescent="0.2">
      <c r="D82" s="52"/>
    </row>
    <row r="83" spans="4:4" ht="15.75" customHeight="1" x14ac:dyDescent="0.2">
      <c r="D83" s="52"/>
    </row>
    <row r="84" spans="4:4" ht="15.75" customHeight="1" x14ac:dyDescent="0.2">
      <c r="D84" s="52"/>
    </row>
    <row r="85" spans="4:4" ht="15.75" customHeight="1" x14ac:dyDescent="0.2">
      <c r="D85" s="52"/>
    </row>
    <row r="86" spans="4:4" ht="15.75" customHeight="1" x14ac:dyDescent="0.2">
      <c r="D86" s="52"/>
    </row>
    <row r="87" spans="4:4" ht="15.75" customHeight="1" x14ac:dyDescent="0.2">
      <c r="D87" s="52"/>
    </row>
    <row r="88" spans="4:4" ht="15.75" customHeight="1" x14ac:dyDescent="0.2">
      <c r="D88" s="52"/>
    </row>
    <row r="89" spans="4:4" ht="15.75" customHeight="1" x14ac:dyDescent="0.2">
      <c r="D89" s="52"/>
    </row>
    <row r="90" spans="4:4" ht="15.75" customHeight="1" x14ac:dyDescent="0.2">
      <c r="D90" s="52"/>
    </row>
    <row r="91" spans="4:4" ht="15.75" customHeight="1" x14ac:dyDescent="0.2">
      <c r="D91" s="52"/>
    </row>
    <row r="92" spans="4:4" ht="15.75" customHeight="1" x14ac:dyDescent="0.2">
      <c r="D92" s="52"/>
    </row>
    <row r="93" spans="4:4" ht="15.75" customHeight="1" x14ac:dyDescent="0.2">
      <c r="D93" s="52"/>
    </row>
    <row r="94" spans="4:4" ht="15.75" customHeight="1" x14ac:dyDescent="0.2">
      <c r="D94" s="52"/>
    </row>
    <row r="95" spans="4:4" ht="15.75" customHeight="1" x14ac:dyDescent="0.2">
      <c r="D95" s="52"/>
    </row>
    <row r="96" spans="4:4" ht="15.75" customHeight="1" x14ac:dyDescent="0.2">
      <c r="D96" s="52"/>
    </row>
    <row r="97" spans="4:4" ht="15.75" customHeight="1" x14ac:dyDescent="0.2">
      <c r="D97" s="52"/>
    </row>
    <row r="98" spans="4:4" ht="15.75" customHeight="1" x14ac:dyDescent="0.2">
      <c r="D98" s="52"/>
    </row>
    <row r="99" spans="4:4" ht="15.75" customHeight="1" x14ac:dyDescent="0.2">
      <c r="D99" s="52"/>
    </row>
    <row r="100" spans="4:4" ht="15.75" customHeight="1" x14ac:dyDescent="0.2">
      <c r="D100" s="52"/>
    </row>
    <row r="101" spans="4:4" ht="15.75" customHeight="1" x14ac:dyDescent="0.2">
      <c r="D101" s="52"/>
    </row>
    <row r="102" spans="4:4" ht="15.75" customHeight="1" x14ac:dyDescent="0.2">
      <c r="D102" s="52"/>
    </row>
    <row r="103" spans="4:4" ht="15.75" customHeight="1" x14ac:dyDescent="0.2">
      <c r="D103" s="52"/>
    </row>
    <row r="104" spans="4:4" ht="15.75" customHeight="1" x14ac:dyDescent="0.2">
      <c r="D104" s="52"/>
    </row>
    <row r="105" spans="4:4" ht="15.75" customHeight="1" x14ac:dyDescent="0.2">
      <c r="D105" s="52"/>
    </row>
    <row r="106" spans="4:4" ht="15.75" customHeight="1" x14ac:dyDescent="0.2">
      <c r="D106" s="52"/>
    </row>
    <row r="107" spans="4:4" ht="15.75" customHeight="1" x14ac:dyDescent="0.2">
      <c r="D107" s="52"/>
    </row>
    <row r="108" spans="4:4" ht="15.75" customHeight="1" x14ac:dyDescent="0.2">
      <c r="D108" s="52"/>
    </row>
    <row r="109" spans="4:4" ht="15.75" customHeight="1" x14ac:dyDescent="0.2">
      <c r="D109" s="52"/>
    </row>
    <row r="110" spans="4:4" ht="15.75" customHeight="1" x14ac:dyDescent="0.2">
      <c r="D110" s="52"/>
    </row>
    <row r="111" spans="4:4" ht="15.75" customHeight="1" x14ac:dyDescent="0.2">
      <c r="D111" s="52"/>
    </row>
    <row r="112" spans="4:4" ht="15.75" customHeight="1" x14ac:dyDescent="0.2">
      <c r="D112" s="52"/>
    </row>
    <row r="113" spans="4:4" ht="15.75" customHeight="1" x14ac:dyDescent="0.2">
      <c r="D113" s="52"/>
    </row>
    <row r="114" spans="4:4" ht="15.75" customHeight="1" x14ac:dyDescent="0.2">
      <c r="D114" s="52"/>
    </row>
    <row r="115" spans="4:4" ht="15.75" customHeight="1" x14ac:dyDescent="0.2">
      <c r="D115" s="52"/>
    </row>
    <row r="116" spans="4:4" ht="15.75" customHeight="1" x14ac:dyDescent="0.2">
      <c r="D116" s="52"/>
    </row>
    <row r="117" spans="4:4" ht="15.75" customHeight="1" x14ac:dyDescent="0.2">
      <c r="D117" s="52"/>
    </row>
    <row r="118" spans="4:4" ht="15.75" customHeight="1" x14ac:dyDescent="0.2">
      <c r="D118" s="52"/>
    </row>
    <row r="119" spans="4:4" ht="15.75" customHeight="1" x14ac:dyDescent="0.2">
      <c r="D119" s="52"/>
    </row>
    <row r="120" spans="4:4" ht="15.75" customHeight="1" x14ac:dyDescent="0.2">
      <c r="D120" s="52"/>
    </row>
    <row r="121" spans="4:4" ht="15.75" customHeight="1" x14ac:dyDescent="0.2">
      <c r="D121" s="52"/>
    </row>
    <row r="122" spans="4:4" ht="15.75" customHeight="1" x14ac:dyDescent="0.2">
      <c r="D122" s="52"/>
    </row>
    <row r="123" spans="4:4" ht="15.75" customHeight="1" x14ac:dyDescent="0.2">
      <c r="D123" s="52"/>
    </row>
    <row r="124" spans="4:4" ht="15.75" customHeight="1" x14ac:dyDescent="0.2">
      <c r="D124" s="52"/>
    </row>
    <row r="125" spans="4:4" ht="15.75" customHeight="1" x14ac:dyDescent="0.2">
      <c r="D125" s="52"/>
    </row>
    <row r="126" spans="4:4" ht="15.75" customHeight="1" x14ac:dyDescent="0.2">
      <c r="D126" s="52"/>
    </row>
    <row r="127" spans="4:4" ht="15.75" customHeight="1" x14ac:dyDescent="0.2">
      <c r="D127" s="52"/>
    </row>
    <row r="128" spans="4:4" ht="15.75" customHeight="1" x14ac:dyDescent="0.2">
      <c r="D128" s="52"/>
    </row>
    <row r="129" spans="4:4" ht="15.75" customHeight="1" x14ac:dyDescent="0.2">
      <c r="D129" s="52"/>
    </row>
    <row r="130" spans="4:4" ht="15.75" customHeight="1" x14ac:dyDescent="0.2">
      <c r="D130" s="52"/>
    </row>
    <row r="131" spans="4:4" ht="15.75" customHeight="1" x14ac:dyDescent="0.2">
      <c r="D131" s="52"/>
    </row>
    <row r="132" spans="4:4" ht="15.75" customHeight="1" x14ac:dyDescent="0.2">
      <c r="D132" s="52"/>
    </row>
    <row r="133" spans="4:4" ht="15.75" customHeight="1" x14ac:dyDescent="0.2">
      <c r="D133" s="52"/>
    </row>
    <row r="134" spans="4:4" ht="15.75" customHeight="1" x14ac:dyDescent="0.2">
      <c r="D134" s="52"/>
    </row>
    <row r="135" spans="4:4" ht="15.75" customHeight="1" x14ac:dyDescent="0.2">
      <c r="D135" s="52"/>
    </row>
    <row r="136" spans="4:4" ht="15.75" customHeight="1" x14ac:dyDescent="0.2">
      <c r="D136" s="52"/>
    </row>
    <row r="137" spans="4:4" ht="15.75" customHeight="1" x14ac:dyDescent="0.2">
      <c r="D137" s="52"/>
    </row>
    <row r="138" spans="4:4" ht="15.75" customHeight="1" x14ac:dyDescent="0.2">
      <c r="D138" s="52"/>
    </row>
    <row r="139" spans="4:4" ht="15.75" customHeight="1" x14ac:dyDescent="0.2">
      <c r="D139" s="52"/>
    </row>
    <row r="140" spans="4:4" ht="15.75" customHeight="1" x14ac:dyDescent="0.2">
      <c r="D140" s="52"/>
    </row>
    <row r="141" spans="4:4" ht="15.75" customHeight="1" x14ac:dyDescent="0.2">
      <c r="D141" s="52"/>
    </row>
    <row r="142" spans="4:4" ht="15.75" customHeight="1" x14ac:dyDescent="0.2">
      <c r="D142" s="52"/>
    </row>
    <row r="143" spans="4:4" ht="15.75" customHeight="1" x14ac:dyDescent="0.2">
      <c r="D143" s="52"/>
    </row>
    <row r="144" spans="4:4" ht="15.75" customHeight="1" x14ac:dyDescent="0.2">
      <c r="D144" s="52"/>
    </row>
    <row r="145" spans="4:4" ht="15.75" customHeight="1" x14ac:dyDescent="0.2">
      <c r="D145" s="52"/>
    </row>
    <row r="146" spans="4:4" ht="15.75" customHeight="1" x14ac:dyDescent="0.2">
      <c r="D146" s="52"/>
    </row>
    <row r="147" spans="4:4" ht="15.75" customHeight="1" x14ac:dyDescent="0.2">
      <c r="D147" s="52"/>
    </row>
    <row r="148" spans="4:4" ht="15.75" customHeight="1" x14ac:dyDescent="0.2">
      <c r="D148" s="52"/>
    </row>
    <row r="149" spans="4:4" ht="15.75" customHeight="1" x14ac:dyDescent="0.2">
      <c r="D149" s="52"/>
    </row>
    <row r="150" spans="4:4" ht="15.75" customHeight="1" x14ac:dyDescent="0.2">
      <c r="D150" s="52"/>
    </row>
    <row r="151" spans="4:4" ht="15.75" customHeight="1" x14ac:dyDescent="0.2">
      <c r="D151" s="52"/>
    </row>
    <row r="152" spans="4:4" ht="15.75" customHeight="1" x14ac:dyDescent="0.2">
      <c r="D152" s="52"/>
    </row>
    <row r="153" spans="4:4" ht="15.75" customHeight="1" x14ac:dyDescent="0.2">
      <c r="D153" s="52"/>
    </row>
    <row r="154" spans="4:4" ht="15.75" customHeight="1" x14ac:dyDescent="0.2">
      <c r="D154" s="52"/>
    </row>
    <row r="155" spans="4:4" ht="15.75" customHeight="1" x14ac:dyDescent="0.2">
      <c r="D155" s="52"/>
    </row>
    <row r="156" spans="4:4" ht="15.75" customHeight="1" x14ac:dyDescent="0.2">
      <c r="D156" s="52"/>
    </row>
    <row r="157" spans="4:4" ht="15.75" customHeight="1" x14ac:dyDescent="0.2">
      <c r="D157" s="52"/>
    </row>
    <row r="158" spans="4:4" ht="15.75" customHeight="1" x14ac:dyDescent="0.2">
      <c r="D158" s="52"/>
    </row>
    <row r="159" spans="4:4" ht="15.75" customHeight="1" x14ac:dyDescent="0.2">
      <c r="D159" s="52"/>
    </row>
    <row r="160" spans="4:4" ht="15.75" customHeight="1" x14ac:dyDescent="0.2">
      <c r="D160" s="52"/>
    </row>
    <row r="161" spans="4:4" ht="15.75" customHeight="1" x14ac:dyDescent="0.2">
      <c r="D161" s="52"/>
    </row>
    <row r="162" spans="4:4" ht="15.75" customHeight="1" x14ac:dyDescent="0.2">
      <c r="D162" s="52"/>
    </row>
    <row r="163" spans="4:4" ht="15.75" customHeight="1" x14ac:dyDescent="0.2">
      <c r="D163" s="52"/>
    </row>
    <row r="164" spans="4:4" ht="15.75" customHeight="1" x14ac:dyDescent="0.2">
      <c r="D164" s="52"/>
    </row>
    <row r="165" spans="4:4" ht="15.75" customHeight="1" x14ac:dyDescent="0.2">
      <c r="D165" s="52"/>
    </row>
    <row r="166" spans="4:4" ht="15.75" customHeight="1" x14ac:dyDescent="0.2">
      <c r="D166" s="52"/>
    </row>
    <row r="167" spans="4:4" ht="15.75" customHeight="1" x14ac:dyDescent="0.2">
      <c r="D167" s="52"/>
    </row>
    <row r="168" spans="4:4" ht="15.75" customHeight="1" x14ac:dyDescent="0.2">
      <c r="D168" s="52"/>
    </row>
    <row r="169" spans="4:4" ht="15.75" customHeight="1" x14ac:dyDescent="0.2">
      <c r="D169" s="52"/>
    </row>
    <row r="170" spans="4:4" ht="15.75" customHeight="1" x14ac:dyDescent="0.2">
      <c r="D170" s="52"/>
    </row>
    <row r="171" spans="4:4" ht="15.75" customHeight="1" x14ac:dyDescent="0.2">
      <c r="D171" s="52"/>
    </row>
    <row r="172" spans="4:4" ht="15.75" customHeight="1" x14ac:dyDescent="0.2">
      <c r="D172" s="52"/>
    </row>
    <row r="173" spans="4:4" ht="15.75" customHeight="1" x14ac:dyDescent="0.2">
      <c r="D173" s="52"/>
    </row>
    <row r="174" spans="4:4" ht="15.75" customHeight="1" x14ac:dyDescent="0.2">
      <c r="D174" s="52"/>
    </row>
    <row r="175" spans="4:4" ht="15.75" customHeight="1" x14ac:dyDescent="0.2">
      <c r="D175" s="52"/>
    </row>
    <row r="176" spans="4:4" ht="15.75" customHeight="1" x14ac:dyDescent="0.2">
      <c r="D176" s="52"/>
    </row>
    <row r="177" spans="4:4" ht="15.75" customHeight="1" x14ac:dyDescent="0.2">
      <c r="D177" s="52"/>
    </row>
    <row r="178" spans="4:4" ht="15.75" customHeight="1" x14ac:dyDescent="0.2">
      <c r="D178" s="52"/>
    </row>
    <row r="179" spans="4:4" ht="15.75" customHeight="1" x14ac:dyDescent="0.2">
      <c r="D179" s="52"/>
    </row>
    <row r="180" spans="4:4" ht="15.75" customHeight="1" x14ac:dyDescent="0.2">
      <c r="D180" s="52"/>
    </row>
    <row r="181" spans="4:4" ht="15.75" customHeight="1" x14ac:dyDescent="0.2">
      <c r="D181" s="52"/>
    </row>
    <row r="182" spans="4:4" ht="15.75" customHeight="1" x14ac:dyDescent="0.2">
      <c r="D182" s="52"/>
    </row>
    <row r="183" spans="4:4" ht="15.75" customHeight="1" x14ac:dyDescent="0.2">
      <c r="D183" s="52"/>
    </row>
    <row r="184" spans="4:4" ht="15.75" customHeight="1" x14ac:dyDescent="0.2">
      <c r="D184" s="52"/>
    </row>
    <row r="185" spans="4:4" ht="15.75" customHeight="1" x14ac:dyDescent="0.2">
      <c r="D185" s="52"/>
    </row>
    <row r="186" spans="4:4" ht="15.75" customHeight="1" x14ac:dyDescent="0.2">
      <c r="D186" s="52"/>
    </row>
    <row r="187" spans="4:4" ht="15.75" customHeight="1" x14ac:dyDescent="0.2">
      <c r="D187" s="52"/>
    </row>
    <row r="188" spans="4:4" ht="15.75" customHeight="1" x14ac:dyDescent="0.2">
      <c r="D188" s="52"/>
    </row>
    <row r="189" spans="4:4" ht="15.75" customHeight="1" x14ac:dyDescent="0.2">
      <c r="D189" s="52"/>
    </row>
    <row r="190" spans="4:4" ht="15.75" customHeight="1" x14ac:dyDescent="0.2">
      <c r="D190" s="52"/>
    </row>
    <row r="191" spans="4:4" ht="15.75" customHeight="1" x14ac:dyDescent="0.2">
      <c r="D191" s="52"/>
    </row>
    <row r="192" spans="4:4" ht="15.75" customHeight="1" x14ac:dyDescent="0.2">
      <c r="D192" s="52"/>
    </row>
    <row r="193" spans="4:4" ht="15.75" customHeight="1" x14ac:dyDescent="0.2">
      <c r="D193" s="52"/>
    </row>
    <row r="194" spans="4:4" ht="15.75" customHeight="1" x14ac:dyDescent="0.2">
      <c r="D194" s="52"/>
    </row>
    <row r="195" spans="4:4" ht="15.75" customHeight="1" x14ac:dyDescent="0.2">
      <c r="D195" s="52"/>
    </row>
    <row r="196" spans="4:4" ht="15.75" customHeight="1" x14ac:dyDescent="0.2">
      <c r="D196" s="52"/>
    </row>
    <row r="197" spans="4:4" ht="15.75" customHeight="1" x14ac:dyDescent="0.2">
      <c r="D197" s="52"/>
    </row>
    <row r="198" spans="4:4" ht="15.75" customHeight="1" x14ac:dyDescent="0.2">
      <c r="D198" s="52"/>
    </row>
    <row r="199" spans="4:4" ht="15.75" customHeight="1" x14ac:dyDescent="0.2">
      <c r="D199" s="52"/>
    </row>
    <row r="200" spans="4:4" ht="15.75" customHeight="1" x14ac:dyDescent="0.2">
      <c r="D200" s="52"/>
    </row>
    <row r="201" spans="4:4" ht="15.75" customHeight="1" x14ac:dyDescent="0.2">
      <c r="D201" s="52"/>
    </row>
    <row r="202" spans="4:4" ht="15.75" customHeight="1" x14ac:dyDescent="0.2">
      <c r="D202" s="52"/>
    </row>
    <row r="203" spans="4:4" ht="15.75" customHeight="1" x14ac:dyDescent="0.2">
      <c r="D203" s="52"/>
    </row>
    <row r="204" spans="4:4" ht="15.75" customHeight="1" x14ac:dyDescent="0.2">
      <c r="D204" s="52"/>
    </row>
    <row r="205" spans="4:4" ht="15.75" customHeight="1" x14ac:dyDescent="0.2">
      <c r="D205" s="52"/>
    </row>
    <row r="206" spans="4:4" ht="15.75" customHeight="1" x14ac:dyDescent="0.2">
      <c r="D206" s="52"/>
    </row>
    <row r="207" spans="4:4" ht="15.75" customHeight="1" x14ac:dyDescent="0.2">
      <c r="D207" s="52"/>
    </row>
    <row r="208" spans="4:4" ht="15.75" customHeight="1" x14ac:dyDescent="0.2">
      <c r="D208" s="52"/>
    </row>
    <row r="209" spans="4:4" ht="15.75" customHeight="1" x14ac:dyDescent="0.2">
      <c r="D209" s="52"/>
    </row>
    <row r="210" spans="4:4" ht="15.75" customHeight="1" x14ac:dyDescent="0.2">
      <c r="D210" s="52"/>
    </row>
    <row r="211" spans="4:4" ht="15.75" customHeight="1" x14ac:dyDescent="0.2">
      <c r="D211" s="52"/>
    </row>
    <row r="212" spans="4:4" ht="15.75" customHeight="1" x14ac:dyDescent="0.2">
      <c r="D212" s="52"/>
    </row>
    <row r="213" spans="4:4" ht="15.75" customHeight="1" x14ac:dyDescent="0.2">
      <c r="D213" s="52"/>
    </row>
    <row r="214" spans="4:4" ht="15.75" customHeight="1" x14ac:dyDescent="0.2">
      <c r="D214" s="52"/>
    </row>
    <row r="215" spans="4:4" ht="15.75" customHeight="1" x14ac:dyDescent="0.2">
      <c r="D215" s="52"/>
    </row>
    <row r="216" spans="4:4" ht="15.75" customHeight="1" x14ac:dyDescent="0.2">
      <c r="D216" s="52"/>
    </row>
    <row r="217" spans="4:4" ht="15.75" customHeight="1" x14ac:dyDescent="0.2">
      <c r="D217" s="52"/>
    </row>
    <row r="218" spans="4:4" ht="15.75" customHeight="1" x14ac:dyDescent="0.2">
      <c r="D218" s="52"/>
    </row>
    <row r="219" spans="4:4" ht="15.75" customHeight="1" x14ac:dyDescent="0.2">
      <c r="D219" s="52"/>
    </row>
    <row r="220" spans="4:4" ht="15.75" customHeight="1" x14ac:dyDescent="0.2">
      <c r="D220" s="52"/>
    </row>
    <row r="221" spans="4:4" ht="15.75" customHeight="1" x14ac:dyDescent="0.2">
      <c r="D221" s="52"/>
    </row>
    <row r="222" spans="4:4" ht="15.75" customHeight="1" x14ac:dyDescent="0.2">
      <c r="D222" s="52"/>
    </row>
    <row r="223" spans="4:4" ht="15.75" customHeight="1" x14ac:dyDescent="0.2">
      <c r="D223" s="52"/>
    </row>
    <row r="224" spans="4:4" ht="15.75" customHeight="1" x14ac:dyDescent="0.2">
      <c r="D224" s="52"/>
    </row>
    <row r="225" spans="4:4" ht="15.75" customHeight="1" x14ac:dyDescent="0.2">
      <c r="D225" s="52"/>
    </row>
    <row r="226" spans="4:4" ht="15.75" customHeight="1" x14ac:dyDescent="0.2">
      <c r="D226" s="52"/>
    </row>
    <row r="227" spans="4:4" ht="15.75" customHeight="1" x14ac:dyDescent="0.2">
      <c r="D227" s="52"/>
    </row>
    <row r="228" spans="4:4" ht="15.75" customHeight="1" x14ac:dyDescent="0.2">
      <c r="D228" s="52"/>
    </row>
    <row r="229" spans="4:4" ht="15.75" customHeight="1" x14ac:dyDescent="0.2">
      <c r="D229" s="52"/>
    </row>
    <row r="230" spans="4:4" ht="15.75" customHeight="1" x14ac:dyDescent="0.2">
      <c r="D230" s="52"/>
    </row>
    <row r="231" spans="4:4" ht="15.75" customHeight="1" x14ac:dyDescent="0.2">
      <c r="D231" s="52"/>
    </row>
    <row r="232" spans="4:4" ht="15.75" customHeight="1" x14ac:dyDescent="0.2">
      <c r="D232" s="52"/>
    </row>
    <row r="233" spans="4:4" ht="15.75" customHeight="1" x14ac:dyDescent="0.2">
      <c r="D233" s="52"/>
    </row>
    <row r="234" spans="4:4" ht="15.75" customHeight="1" x14ac:dyDescent="0.2">
      <c r="D234" s="52"/>
    </row>
    <row r="235" spans="4:4" ht="15.75" customHeight="1" x14ac:dyDescent="0.2">
      <c r="D235" s="52"/>
    </row>
    <row r="236" spans="4:4" ht="15.75" customHeight="1" x14ac:dyDescent="0.2">
      <c r="D236" s="52"/>
    </row>
    <row r="237" spans="4:4" ht="15.75" customHeight="1" x14ac:dyDescent="0.2">
      <c r="D237" s="52"/>
    </row>
    <row r="238" spans="4:4" ht="15.75" customHeight="1" x14ac:dyDescent="0.2">
      <c r="D238" s="52"/>
    </row>
    <row r="239" spans="4:4" ht="15.75" customHeight="1" x14ac:dyDescent="0.2">
      <c r="D239" s="52"/>
    </row>
    <row r="240" spans="4:4" ht="15.75" customHeight="1" x14ac:dyDescent="0.2">
      <c r="D240" s="52"/>
    </row>
    <row r="241" spans="4:4" ht="15.75" customHeight="1" x14ac:dyDescent="0.2">
      <c r="D241" s="52"/>
    </row>
    <row r="242" spans="4:4" ht="15.75" customHeight="1" x14ac:dyDescent="0.2">
      <c r="D242" s="52"/>
    </row>
    <row r="243" spans="4:4" ht="15.75" customHeight="1" x14ac:dyDescent="0.2">
      <c r="D243" s="52"/>
    </row>
    <row r="244" spans="4:4" ht="15.75" customHeight="1" x14ac:dyDescent="0.2">
      <c r="D244" s="52"/>
    </row>
    <row r="245" spans="4:4" ht="15.75" customHeight="1" x14ac:dyDescent="0.2">
      <c r="D245" s="52"/>
    </row>
    <row r="246" spans="4:4" ht="15.75" customHeight="1" x14ac:dyDescent="0.2">
      <c r="D246" s="52"/>
    </row>
    <row r="247" spans="4:4" ht="15.75" customHeight="1" x14ac:dyDescent="0.2">
      <c r="D247" s="52"/>
    </row>
    <row r="248" spans="4:4" ht="15.75" customHeight="1" x14ac:dyDescent="0.2">
      <c r="D248" s="52"/>
    </row>
    <row r="249" spans="4:4" ht="15.75" customHeight="1" x14ac:dyDescent="0.2">
      <c r="D249" s="52"/>
    </row>
    <row r="250" spans="4:4" ht="15.75" customHeight="1" x14ac:dyDescent="0.2">
      <c r="D250" s="52"/>
    </row>
    <row r="251" spans="4:4" ht="15.75" customHeight="1" x14ac:dyDescent="0.2">
      <c r="D251" s="52"/>
    </row>
    <row r="252" spans="4:4" ht="15.75" customHeight="1" x14ac:dyDescent="0.2">
      <c r="D252" s="52"/>
    </row>
    <row r="253" spans="4:4" ht="15.75" customHeight="1" x14ac:dyDescent="0.2">
      <c r="D253" s="52"/>
    </row>
    <row r="254" spans="4:4" ht="15.75" customHeight="1" x14ac:dyDescent="0.2">
      <c r="D254" s="52"/>
    </row>
    <row r="255" spans="4:4" ht="15.75" customHeight="1" x14ac:dyDescent="0.15"/>
    <row r="256" spans="4:4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7:Y49 Z5:Z49 AA47:AC49 AD5:AD49 AE47:AG49 AH5:AH49 AI47:AS49 AT5:BG49 BH47:BQ49 BR5:CC49">
    <cfRule type="cellIs" dxfId="65" priority="1" operator="lessThan">
      <formula>54.5</formula>
    </cfRule>
  </conditionalFormatting>
  <conditionalFormatting sqref="Z5:Z46 AD5:AD46 AH5:BQ46 BS5:CB46">
    <cfRule type="containsText" dxfId="64" priority="2" operator="containsText" text="A">
      <formula>NOT(ISERROR(SEARCH(("A"),(Z5))))</formula>
    </cfRule>
  </conditionalFormatting>
  <conditionalFormatting sqref="BG50:BG53 BR50:CC53">
    <cfRule type="cellIs" dxfId="63" priority="3" operator="lessThan">
      <formula>54.5</formula>
    </cfRule>
  </conditionalFormatting>
  <conditionalFormatting sqref="BG51 BR51:CC51">
    <cfRule type="cellIs" dxfId="62" priority="4" operator="lessThan">
      <formula>54.5</formula>
    </cfRule>
  </conditionalFormatting>
  <conditionalFormatting sqref="BG52 BR52:CC52">
    <cfRule type="cellIs" dxfId="61" priority="5" operator="lessThan">
      <formula>54.5</formula>
    </cfRule>
  </conditionalFormatting>
  <conditionalFormatting sqref="BG53 BR53:CC53">
    <cfRule type="cellIs" dxfId="60" priority="6" operator="lessThan">
      <formula>54.5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C1000"/>
  <sheetViews>
    <sheetView workbookViewId="0">
      <pane xSplit="10" topLeftCell="K1" activePane="topRight" state="frozen"/>
      <selection pane="topRight" activeCell="L2" sqref="L2"/>
    </sheetView>
  </sheetViews>
  <sheetFormatPr baseColWidth="10" defaultColWidth="14.5" defaultRowHeight="15" customHeight="1" x14ac:dyDescent="0.15"/>
  <cols>
    <col min="1" max="2" width="3" style="146" hidden="1" customWidth="1"/>
    <col min="3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29.5" style="146" customWidth="1"/>
    <col min="14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20</v>
      </c>
      <c r="X2" s="7">
        <v>20</v>
      </c>
      <c r="Y2" s="7">
        <v>60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f>W2/100</f>
        <v>0.2</v>
      </c>
      <c r="X3" s="16">
        <f>X2/100</f>
        <v>0.2</v>
      </c>
      <c r="Y3" s="16">
        <f>Y2/100</f>
        <v>0.6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19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87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31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>
        <v>299</v>
      </c>
      <c r="N5" s="33">
        <f t="shared" ref="N5:N39" si="0">Z5</f>
        <v>64</v>
      </c>
      <c r="O5" s="33">
        <v>0</v>
      </c>
      <c r="P5" s="33">
        <f>ROUND(SUM(N5,O5,AH5)/3,0)</f>
        <v>55</v>
      </c>
      <c r="Q5" s="33">
        <f t="shared" ref="Q5:Q46" si="1">AT5</f>
        <v>90.444444444444443</v>
      </c>
      <c r="R5" s="33">
        <f t="shared" ref="R5:R46" si="2">BG5</f>
        <v>90.909090909090907</v>
      </c>
      <c r="S5" s="33">
        <f t="shared" ref="S5:S46" si="3">BR5</f>
        <v>94</v>
      </c>
      <c r="T5" s="33">
        <f t="shared" ref="T5:T46" si="4">CC5</f>
        <v>100</v>
      </c>
      <c r="U5" s="88">
        <f>AH5</f>
        <v>100</v>
      </c>
      <c r="V5" s="89">
        <f>IF(P5&gt;=55,P5*0.5+0.2*Q5+0.05*R5+0.2*S5+0.05*T5,P5)</f>
        <v>73.934343434343432</v>
      </c>
      <c r="W5" s="90">
        <v>19</v>
      </c>
      <c r="X5" s="90">
        <v>18</v>
      </c>
      <c r="Y5" s="90">
        <v>27</v>
      </c>
      <c r="Z5" s="37">
        <f t="shared" ref="Z5:Z46" si="5">SUM(W5:Y5)</f>
        <v>64</v>
      </c>
      <c r="AA5" s="36">
        <v>0</v>
      </c>
      <c r="AB5" s="36">
        <v>0</v>
      </c>
      <c r="AC5" s="33">
        <v>0</v>
      </c>
      <c r="AD5" s="37">
        <v>0</v>
      </c>
      <c r="AE5" s="36">
        <v>40</v>
      </c>
      <c r="AF5" s="36">
        <v>60</v>
      </c>
      <c r="AG5" s="36">
        <v>1</v>
      </c>
      <c r="AH5" s="37">
        <f>AE5+AF5*AG5</f>
        <v>100</v>
      </c>
      <c r="AI5" s="38">
        <v>100</v>
      </c>
      <c r="AJ5" s="38">
        <v>100</v>
      </c>
      <c r="AK5" s="38">
        <v>100</v>
      </c>
      <c r="AL5" s="38">
        <v>67</v>
      </c>
      <c r="AM5" s="38">
        <v>80</v>
      </c>
      <c r="AN5" s="38">
        <v>67</v>
      </c>
      <c r="AO5" s="38">
        <v>100</v>
      </c>
      <c r="AP5" s="38">
        <v>100</v>
      </c>
      <c r="AQ5" s="38">
        <v>100</v>
      </c>
      <c r="AR5" s="38"/>
      <c r="AS5" s="38"/>
      <c r="AT5" s="91">
        <f t="shared" ref="AT5:AT11" si="6">AVERAGE(AI5:AQ5)</f>
        <v>90.444444444444443</v>
      </c>
      <c r="AU5" s="38">
        <v>100</v>
      </c>
      <c r="AV5" s="38">
        <v>100</v>
      </c>
      <c r="AW5" s="38">
        <v>0</v>
      </c>
      <c r="AX5" s="38">
        <v>100</v>
      </c>
      <c r="AY5" s="38">
        <v>100</v>
      </c>
      <c r="AZ5" s="38">
        <v>100</v>
      </c>
      <c r="BA5" s="38">
        <v>100</v>
      </c>
      <c r="BB5" s="38">
        <v>100</v>
      </c>
      <c r="BC5" s="38">
        <v>100</v>
      </c>
      <c r="BD5" s="38">
        <v>100</v>
      </c>
      <c r="BE5" s="38">
        <v>100</v>
      </c>
      <c r="BF5" s="38"/>
      <c r="BG5" s="37">
        <f>AVERAGE(AU5:BE5)</f>
        <v>90.909090909090907</v>
      </c>
      <c r="BH5" s="40">
        <v>70</v>
      </c>
      <c r="BI5" s="55">
        <v>100</v>
      </c>
      <c r="BJ5" s="92">
        <v>100</v>
      </c>
      <c r="BK5" s="41">
        <v>95</v>
      </c>
      <c r="BL5" s="41">
        <v>90</v>
      </c>
      <c r="BM5" s="41">
        <v>90</v>
      </c>
      <c r="BN5" s="41">
        <v>100</v>
      </c>
      <c r="BO5" s="41">
        <v>100</v>
      </c>
      <c r="BP5" s="41">
        <v>95</v>
      </c>
      <c r="BQ5" s="41">
        <v>100</v>
      </c>
      <c r="BR5" s="93">
        <f t="shared" ref="BR5:BR45" si="7">AVERAGE(BH5:BQ5)</f>
        <v>94</v>
      </c>
      <c r="BS5" s="42">
        <v>100</v>
      </c>
      <c r="BT5" s="42">
        <v>100</v>
      </c>
      <c r="BU5" s="42">
        <v>100</v>
      </c>
      <c r="BV5" s="38">
        <v>100</v>
      </c>
      <c r="BW5" s="38">
        <v>100</v>
      </c>
      <c r="BX5" s="38">
        <v>100</v>
      </c>
      <c r="BY5" s="38">
        <v>100</v>
      </c>
      <c r="BZ5" s="38">
        <v>100</v>
      </c>
      <c r="CA5" s="38"/>
      <c r="CB5" s="38"/>
      <c r="CC5" s="37">
        <f t="shared" ref="CC5:CC46" si="8">AVERAGE(BS5:BZ5)</f>
        <v>100</v>
      </c>
    </row>
    <row r="6" spans="1:81" ht="15.75" customHeight="1" x14ac:dyDescent="0.2">
      <c r="A6" s="4" t="s">
        <v>9</v>
      </c>
      <c r="B6" s="29" t="s">
        <v>9</v>
      </c>
      <c r="C6" s="30"/>
      <c r="D6" s="43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>
        <v>13</v>
      </c>
      <c r="N6" s="33">
        <f t="shared" si="0"/>
        <v>97</v>
      </c>
      <c r="O6" s="33">
        <f t="shared" ref="O6:O46" si="9">AD6</f>
        <v>95</v>
      </c>
      <c r="P6" s="33">
        <f>AVERAGE(N6:O6)</f>
        <v>96</v>
      </c>
      <c r="Q6" s="33">
        <f t="shared" si="1"/>
        <v>98.888888888888886</v>
      </c>
      <c r="R6" s="33">
        <f t="shared" si="2"/>
        <v>100</v>
      </c>
      <c r="S6" s="33">
        <f t="shared" si="3"/>
        <v>97.5</v>
      </c>
      <c r="T6" s="33">
        <f t="shared" si="4"/>
        <v>100</v>
      </c>
      <c r="U6" s="34"/>
      <c r="V6" s="35">
        <f>IF(P6&gt;=55,P6*0.5 + Q6*0.2 + R6*0.05 + S6*0.2 + T6*0.05, P6)</f>
        <v>97.277777777777771</v>
      </c>
      <c r="W6" s="90">
        <v>20</v>
      </c>
      <c r="X6" s="90">
        <v>17</v>
      </c>
      <c r="Y6" s="90">
        <v>60</v>
      </c>
      <c r="Z6" s="37">
        <f t="shared" si="5"/>
        <v>97</v>
      </c>
      <c r="AA6" s="94">
        <v>30</v>
      </c>
      <c r="AB6" s="95">
        <v>65</v>
      </c>
      <c r="AC6" s="95">
        <v>1</v>
      </c>
      <c r="AD6" s="37">
        <f>AA6+AB6*AC6</f>
        <v>95</v>
      </c>
      <c r="AE6" s="36"/>
      <c r="AF6" s="36"/>
      <c r="AG6" s="36"/>
      <c r="AH6" s="37"/>
      <c r="AI6" s="38">
        <v>100</v>
      </c>
      <c r="AJ6" s="38">
        <v>100</v>
      </c>
      <c r="AK6" s="38">
        <v>100</v>
      </c>
      <c r="AL6" s="38">
        <v>100</v>
      </c>
      <c r="AM6" s="38">
        <v>90</v>
      </c>
      <c r="AN6" s="38">
        <v>100</v>
      </c>
      <c r="AO6" s="38">
        <v>100</v>
      </c>
      <c r="AP6" s="38">
        <v>100</v>
      </c>
      <c r="AQ6" s="38">
        <v>100</v>
      </c>
      <c r="AR6" s="38"/>
      <c r="AS6" s="38"/>
      <c r="AT6" s="91">
        <f t="shared" si="6"/>
        <v>98.888888888888886</v>
      </c>
      <c r="AU6" s="38">
        <v>100</v>
      </c>
      <c r="AV6" s="38">
        <v>100</v>
      </c>
      <c r="AW6" s="38">
        <v>100</v>
      </c>
      <c r="AX6" s="38">
        <v>100</v>
      </c>
      <c r="AY6" s="38">
        <v>100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/>
      <c r="BG6" s="37">
        <f>AVERAGE(AU6:BD6)</f>
        <v>100</v>
      </c>
      <c r="BH6" s="41">
        <v>80</v>
      </c>
      <c r="BI6" s="55">
        <v>100</v>
      </c>
      <c r="BJ6" s="92">
        <v>100</v>
      </c>
      <c r="BK6" s="41">
        <v>100</v>
      </c>
      <c r="BL6" s="41">
        <v>100</v>
      </c>
      <c r="BM6" s="41">
        <v>100</v>
      </c>
      <c r="BN6" s="41">
        <v>100</v>
      </c>
      <c r="BO6" s="41">
        <v>95</v>
      </c>
      <c r="BP6" s="41">
        <v>100</v>
      </c>
      <c r="BQ6" s="41">
        <v>100</v>
      </c>
      <c r="BR6" s="93">
        <f t="shared" si="7"/>
        <v>97.5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100</v>
      </c>
      <c r="BY6" s="38">
        <v>100</v>
      </c>
      <c r="BZ6" s="38">
        <v>100</v>
      </c>
      <c r="CA6" s="38"/>
      <c r="CB6" s="38"/>
      <c r="CC6" s="37">
        <f t="shared" si="8"/>
        <v>100</v>
      </c>
    </row>
    <row r="7" spans="1:81" ht="15.75" customHeight="1" x14ac:dyDescent="0.2">
      <c r="A7" s="4" t="s">
        <v>9</v>
      </c>
      <c r="B7" s="29" t="s">
        <v>9</v>
      </c>
      <c r="C7" s="30"/>
      <c r="D7" s="43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1</v>
      </c>
      <c r="L7" s="44" t="s">
        <v>9</v>
      </c>
      <c r="M7" s="44">
        <v>461</v>
      </c>
      <c r="N7" s="33">
        <f t="shared" si="0"/>
        <v>84</v>
      </c>
      <c r="O7" s="33">
        <f t="shared" si="9"/>
        <v>81</v>
      </c>
      <c r="P7" s="33">
        <f>AVERAGE(N7:O7)</f>
        <v>82.5</v>
      </c>
      <c r="Q7" s="33">
        <f t="shared" si="1"/>
        <v>92.555555555555557</v>
      </c>
      <c r="R7" s="33">
        <f t="shared" si="2"/>
        <v>90.909090909090907</v>
      </c>
      <c r="S7" s="33">
        <f t="shared" si="3"/>
        <v>81.5</v>
      </c>
      <c r="T7" s="33">
        <f t="shared" si="4"/>
        <v>100</v>
      </c>
      <c r="U7" s="34"/>
      <c r="V7" s="35">
        <f>IF(P7&gt;=55,P7*0.5 + Q7*0.2 + R7*0.05 + S7*0.2 + T7*0.05, P7)</f>
        <v>85.60656565656565</v>
      </c>
      <c r="W7" s="90">
        <v>18</v>
      </c>
      <c r="X7" s="90">
        <v>12</v>
      </c>
      <c r="Y7" s="90">
        <v>54</v>
      </c>
      <c r="Z7" s="37">
        <f t="shared" si="5"/>
        <v>84</v>
      </c>
      <c r="AA7" s="96">
        <v>26</v>
      </c>
      <c r="AB7" s="97">
        <v>55</v>
      </c>
      <c r="AC7" s="97">
        <v>1</v>
      </c>
      <c r="AD7" s="37">
        <f>AA7+AB7*AC7</f>
        <v>81</v>
      </c>
      <c r="AE7" s="36"/>
      <c r="AF7" s="36"/>
      <c r="AG7" s="36"/>
      <c r="AH7" s="37"/>
      <c r="AI7" s="38">
        <v>100</v>
      </c>
      <c r="AJ7" s="38">
        <v>100</v>
      </c>
      <c r="AK7" s="38">
        <v>100</v>
      </c>
      <c r="AL7" s="38">
        <v>50</v>
      </c>
      <c r="AM7" s="38">
        <v>100</v>
      </c>
      <c r="AN7" s="38">
        <v>83</v>
      </c>
      <c r="AO7" s="38">
        <v>100</v>
      </c>
      <c r="AP7" s="38">
        <v>100</v>
      </c>
      <c r="AQ7" s="38">
        <v>100</v>
      </c>
      <c r="AR7" s="38"/>
      <c r="AS7" s="38"/>
      <c r="AT7" s="91">
        <f t="shared" si="6"/>
        <v>92.555555555555557</v>
      </c>
      <c r="AU7" s="38">
        <v>100</v>
      </c>
      <c r="AV7" s="38">
        <v>100</v>
      </c>
      <c r="AW7" s="38">
        <v>100</v>
      </c>
      <c r="AX7" s="38">
        <v>100</v>
      </c>
      <c r="AY7" s="38">
        <v>100</v>
      </c>
      <c r="AZ7" s="38">
        <v>100</v>
      </c>
      <c r="BA7" s="38">
        <v>100</v>
      </c>
      <c r="BB7" s="38">
        <v>0</v>
      </c>
      <c r="BC7" s="38">
        <v>100</v>
      </c>
      <c r="BD7" s="38">
        <v>100</v>
      </c>
      <c r="BE7" s="38">
        <v>100</v>
      </c>
      <c r="BF7" s="38"/>
      <c r="BG7" s="37">
        <f>AVERAGE(AU7:BE7)</f>
        <v>90.909090909090907</v>
      </c>
      <c r="BH7" s="41">
        <v>80</v>
      </c>
      <c r="BI7" s="55">
        <v>90</v>
      </c>
      <c r="BJ7" s="55">
        <v>100</v>
      </c>
      <c r="BK7" s="41">
        <v>85</v>
      </c>
      <c r="BL7" s="41">
        <v>100</v>
      </c>
      <c r="BM7" s="41">
        <v>100</v>
      </c>
      <c r="BN7" s="41">
        <v>95</v>
      </c>
      <c r="BO7" s="41">
        <v>80</v>
      </c>
      <c r="BP7" s="41">
        <v>0</v>
      </c>
      <c r="BQ7" s="41">
        <v>85</v>
      </c>
      <c r="BR7" s="93">
        <f t="shared" si="7"/>
        <v>81.5</v>
      </c>
      <c r="BS7" s="42">
        <v>100</v>
      </c>
      <c r="BT7" s="42">
        <v>100</v>
      </c>
      <c r="BU7" s="42">
        <v>100</v>
      </c>
      <c r="BV7" s="38">
        <v>100</v>
      </c>
      <c r="BW7" s="38">
        <v>100</v>
      </c>
      <c r="BX7" s="38">
        <v>100</v>
      </c>
      <c r="BY7" s="38">
        <v>100</v>
      </c>
      <c r="BZ7" s="38">
        <v>100</v>
      </c>
      <c r="CA7" s="38"/>
      <c r="CB7" s="38"/>
      <c r="CC7" s="37">
        <f t="shared" si="8"/>
        <v>100</v>
      </c>
    </row>
    <row r="8" spans="1:81" ht="15.75" customHeight="1" x14ac:dyDescent="0.2">
      <c r="A8" s="4" t="s">
        <v>9</v>
      </c>
      <c r="B8" s="29" t="s">
        <v>9</v>
      </c>
      <c r="C8" s="30"/>
      <c r="D8" s="43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/>
      <c r="N8" s="33">
        <f t="shared" si="0"/>
        <v>88</v>
      </c>
      <c r="O8" s="33">
        <f t="shared" si="9"/>
        <v>0</v>
      </c>
      <c r="P8" s="33">
        <f>ROUND(SUM(N8,O8,AH8)/3,0)</f>
        <v>55</v>
      </c>
      <c r="Q8" s="33">
        <f t="shared" si="1"/>
        <v>75.222222222222229</v>
      </c>
      <c r="R8" s="33">
        <f t="shared" si="2"/>
        <v>100</v>
      </c>
      <c r="S8" s="33">
        <f t="shared" si="3"/>
        <v>94.5</v>
      </c>
      <c r="T8" s="33">
        <f t="shared" si="4"/>
        <v>100</v>
      </c>
      <c r="U8" s="88">
        <f>AH8</f>
        <v>77</v>
      </c>
      <c r="V8" s="89">
        <f>IF(P8&gt;=55,P8*0.5+0.2*Q8+0.05*R8+0.2*S8+0.05*T8,P8)</f>
        <v>71.444444444444443</v>
      </c>
      <c r="W8" s="90">
        <v>20</v>
      </c>
      <c r="X8" s="90">
        <v>17</v>
      </c>
      <c r="Y8" s="90">
        <v>51</v>
      </c>
      <c r="Z8" s="37">
        <f t="shared" si="5"/>
        <v>88</v>
      </c>
      <c r="AA8" s="96">
        <v>0</v>
      </c>
      <c r="AB8" s="97">
        <v>0</v>
      </c>
      <c r="AC8" s="45">
        <v>0</v>
      </c>
      <c r="AD8" s="37">
        <v>0</v>
      </c>
      <c r="AE8" s="36">
        <v>31</v>
      </c>
      <c r="AF8" s="36">
        <v>46</v>
      </c>
      <c r="AG8" s="36">
        <v>1</v>
      </c>
      <c r="AH8" s="37">
        <f>AE8+AF8*AG8</f>
        <v>77</v>
      </c>
      <c r="AI8" s="38">
        <v>50</v>
      </c>
      <c r="AJ8" s="38">
        <v>0</v>
      </c>
      <c r="AK8" s="38">
        <v>100</v>
      </c>
      <c r="AL8" s="38">
        <v>67</v>
      </c>
      <c r="AM8" s="38">
        <v>80</v>
      </c>
      <c r="AN8" s="38">
        <v>100</v>
      </c>
      <c r="AO8" s="38">
        <v>100</v>
      </c>
      <c r="AP8" s="38">
        <v>100</v>
      </c>
      <c r="AQ8" s="38">
        <v>80</v>
      </c>
      <c r="AR8" s="38"/>
      <c r="AS8" s="38"/>
      <c r="AT8" s="91">
        <f t="shared" si="6"/>
        <v>75.222222222222229</v>
      </c>
      <c r="AU8" s="38">
        <v>100</v>
      </c>
      <c r="AV8" s="38">
        <v>100</v>
      </c>
      <c r="AW8" s="38">
        <v>100</v>
      </c>
      <c r="AX8" s="38">
        <v>100</v>
      </c>
      <c r="AY8" s="38">
        <v>100</v>
      </c>
      <c r="AZ8" s="38">
        <v>100</v>
      </c>
      <c r="BA8" s="38">
        <v>100</v>
      </c>
      <c r="BB8" s="38">
        <v>100</v>
      </c>
      <c r="BC8" s="38">
        <v>100</v>
      </c>
      <c r="BD8" s="38">
        <v>100</v>
      </c>
      <c r="BE8" s="38"/>
      <c r="BF8" s="38"/>
      <c r="BG8" s="37">
        <f>AVERAGE(AU8:BD8)</f>
        <v>100</v>
      </c>
      <c r="BH8" s="41">
        <v>100</v>
      </c>
      <c r="BI8" s="55">
        <v>90</v>
      </c>
      <c r="BJ8" s="55">
        <v>100</v>
      </c>
      <c r="BK8" s="41">
        <v>80</v>
      </c>
      <c r="BL8" s="41">
        <v>90</v>
      </c>
      <c r="BM8" s="41">
        <v>100</v>
      </c>
      <c r="BN8" s="41">
        <v>90</v>
      </c>
      <c r="BO8" s="41">
        <v>100</v>
      </c>
      <c r="BP8" s="41">
        <v>100</v>
      </c>
      <c r="BQ8" s="41">
        <v>95</v>
      </c>
      <c r="BR8" s="93">
        <f t="shared" si="7"/>
        <v>94.5</v>
      </c>
      <c r="BS8" s="42">
        <v>100</v>
      </c>
      <c r="BT8" s="42">
        <v>100</v>
      </c>
      <c r="BU8" s="42">
        <v>100</v>
      </c>
      <c r="BV8" s="38">
        <v>100</v>
      </c>
      <c r="BW8" s="38">
        <v>100</v>
      </c>
      <c r="BX8" s="38">
        <v>100</v>
      </c>
      <c r="BY8" s="38">
        <v>100</v>
      </c>
      <c r="BZ8" s="38">
        <v>100</v>
      </c>
      <c r="CA8" s="38"/>
      <c r="CB8" s="38"/>
      <c r="CC8" s="37">
        <f t="shared" si="8"/>
        <v>100</v>
      </c>
    </row>
    <row r="9" spans="1:81" ht="15.75" customHeight="1" x14ac:dyDescent="0.2">
      <c r="A9" s="4" t="s">
        <v>9</v>
      </c>
      <c r="B9" s="29" t="s">
        <v>9</v>
      </c>
      <c r="C9" s="30"/>
      <c r="D9" s="43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1</v>
      </c>
      <c r="L9" s="44" t="s">
        <v>9</v>
      </c>
      <c r="M9" s="44">
        <v>201</v>
      </c>
      <c r="N9" s="33">
        <f t="shared" si="0"/>
        <v>100</v>
      </c>
      <c r="O9" s="33">
        <f t="shared" si="9"/>
        <v>75.5</v>
      </c>
      <c r="P9" s="33">
        <f>AVERAGE(N9:O9)</f>
        <v>87.75</v>
      </c>
      <c r="Q9" s="33">
        <f t="shared" si="1"/>
        <v>90.333333333333329</v>
      </c>
      <c r="R9" s="33">
        <f t="shared" si="2"/>
        <v>100</v>
      </c>
      <c r="S9" s="33">
        <f t="shared" si="3"/>
        <v>74.5</v>
      </c>
      <c r="T9" s="33">
        <f t="shared" si="4"/>
        <v>100</v>
      </c>
      <c r="U9" s="34"/>
      <c r="V9" s="35">
        <f>IF(P9&gt;=55,P9*0.5 + Q9*0.2 + R9*0.05 + S9*0.2 + T9*0.05, P9)</f>
        <v>86.841666666666669</v>
      </c>
      <c r="W9" s="90">
        <v>20</v>
      </c>
      <c r="X9" s="90">
        <v>20</v>
      </c>
      <c r="Y9" s="90">
        <v>60</v>
      </c>
      <c r="Z9" s="37">
        <f t="shared" si="5"/>
        <v>100</v>
      </c>
      <c r="AA9" s="96">
        <v>30</v>
      </c>
      <c r="AB9" s="97">
        <v>65</v>
      </c>
      <c r="AC9" s="45">
        <v>0.7</v>
      </c>
      <c r="AD9" s="37">
        <f t="shared" ref="AD9:AD15" si="10">AA9+AB9*AC9</f>
        <v>75.5</v>
      </c>
      <c r="AE9" s="36"/>
      <c r="AF9" s="36"/>
      <c r="AG9" s="36"/>
      <c r="AH9" s="37"/>
      <c r="AI9" s="38">
        <v>50</v>
      </c>
      <c r="AJ9" s="38">
        <v>100</v>
      </c>
      <c r="AK9" s="38">
        <v>100</v>
      </c>
      <c r="AL9" s="38">
        <v>100</v>
      </c>
      <c r="AM9" s="38">
        <v>100</v>
      </c>
      <c r="AN9" s="38">
        <v>83</v>
      </c>
      <c r="AO9" s="38">
        <v>100</v>
      </c>
      <c r="AP9" s="38">
        <v>100</v>
      </c>
      <c r="AQ9" s="38">
        <v>80</v>
      </c>
      <c r="AR9" s="38"/>
      <c r="AS9" s="38"/>
      <c r="AT9" s="91">
        <f t="shared" si="6"/>
        <v>90.333333333333329</v>
      </c>
      <c r="AU9" s="38">
        <v>100</v>
      </c>
      <c r="AV9" s="38">
        <v>100</v>
      </c>
      <c r="AW9" s="38">
        <v>100</v>
      </c>
      <c r="AX9" s="38">
        <v>100</v>
      </c>
      <c r="AY9" s="38">
        <v>100</v>
      </c>
      <c r="AZ9" s="38">
        <v>100</v>
      </c>
      <c r="BA9" s="38">
        <v>100</v>
      </c>
      <c r="BB9" s="38">
        <v>100</v>
      </c>
      <c r="BC9" s="38">
        <v>100</v>
      </c>
      <c r="BD9" s="38">
        <v>100</v>
      </c>
      <c r="BE9" s="38">
        <v>100</v>
      </c>
      <c r="BF9" s="38"/>
      <c r="BG9" s="37">
        <f>AVERAGE(AU9:BE9)</f>
        <v>100</v>
      </c>
      <c r="BH9" s="41">
        <v>90</v>
      </c>
      <c r="BI9" s="55">
        <v>90</v>
      </c>
      <c r="BJ9" s="55">
        <v>100</v>
      </c>
      <c r="BK9" s="41">
        <v>70</v>
      </c>
      <c r="BL9" s="41">
        <v>100</v>
      </c>
      <c r="BM9" s="41">
        <v>0</v>
      </c>
      <c r="BN9" s="41">
        <v>100</v>
      </c>
      <c r="BO9" s="41">
        <v>0</v>
      </c>
      <c r="BP9" s="41">
        <v>100</v>
      </c>
      <c r="BQ9" s="41">
        <v>95</v>
      </c>
      <c r="BR9" s="93">
        <f t="shared" si="7"/>
        <v>74.5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100</v>
      </c>
      <c r="BY9" s="38">
        <v>100</v>
      </c>
      <c r="BZ9" s="38">
        <v>100</v>
      </c>
      <c r="CA9" s="38"/>
      <c r="CB9" s="38"/>
      <c r="CC9" s="37">
        <f t="shared" si="8"/>
        <v>100</v>
      </c>
    </row>
    <row r="10" spans="1:81" ht="15.75" customHeight="1" x14ac:dyDescent="0.2">
      <c r="A10" s="4" t="s">
        <v>9</v>
      </c>
      <c r="B10" s="29" t="s">
        <v>9</v>
      </c>
      <c r="C10" s="30"/>
      <c r="D10" s="43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1</v>
      </c>
      <c r="L10" s="44" t="s">
        <v>9</v>
      </c>
      <c r="M10" s="44">
        <v>11</v>
      </c>
      <c r="N10" s="33">
        <f t="shared" si="0"/>
        <v>89</v>
      </c>
      <c r="O10" s="33">
        <f t="shared" si="9"/>
        <v>100</v>
      </c>
      <c r="P10" s="33">
        <f>AVERAGE(N10:O10)</f>
        <v>94.5</v>
      </c>
      <c r="Q10" s="33">
        <f t="shared" si="1"/>
        <v>100</v>
      </c>
      <c r="R10" s="33">
        <f t="shared" si="2"/>
        <v>100</v>
      </c>
      <c r="S10" s="33">
        <f t="shared" si="3"/>
        <v>97.5</v>
      </c>
      <c r="T10" s="33">
        <f t="shared" si="4"/>
        <v>100</v>
      </c>
      <c r="U10" s="34"/>
      <c r="V10" s="35">
        <f>IF(P10&gt;=55,P10*0.5 + Q10*0.2 + R10*0.05 + S10*0.2 + T10*0.05, P10)</f>
        <v>96.75</v>
      </c>
      <c r="W10" s="90">
        <v>20</v>
      </c>
      <c r="X10" s="90">
        <v>15</v>
      </c>
      <c r="Y10" s="90">
        <v>54</v>
      </c>
      <c r="Z10" s="37">
        <f t="shared" si="5"/>
        <v>89</v>
      </c>
      <c r="AA10" s="96">
        <v>30</v>
      </c>
      <c r="AB10" s="97">
        <v>70</v>
      </c>
      <c r="AC10" s="97">
        <v>1</v>
      </c>
      <c r="AD10" s="37">
        <f t="shared" si="10"/>
        <v>100</v>
      </c>
      <c r="AE10" s="36"/>
      <c r="AF10" s="36"/>
      <c r="AG10" s="36"/>
      <c r="AH10" s="37"/>
      <c r="AI10" s="38">
        <v>100</v>
      </c>
      <c r="AJ10" s="38">
        <v>100</v>
      </c>
      <c r="AK10" s="38">
        <v>100</v>
      </c>
      <c r="AL10" s="38">
        <v>100</v>
      </c>
      <c r="AM10" s="38">
        <v>100</v>
      </c>
      <c r="AN10" s="38">
        <v>100</v>
      </c>
      <c r="AO10" s="38">
        <v>100</v>
      </c>
      <c r="AP10" s="38">
        <v>100</v>
      </c>
      <c r="AQ10" s="38">
        <v>100</v>
      </c>
      <c r="AR10" s="38"/>
      <c r="AS10" s="38"/>
      <c r="AT10" s="91">
        <f t="shared" si="6"/>
        <v>100</v>
      </c>
      <c r="AU10" s="38">
        <v>100</v>
      </c>
      <c r="AV10" s="38">
        <v>100</v>
      </c>
      <c r="AW10" s="38">
        <v>100</v>
      </c>
      <c r="AX10" s="38">
        <v>100</v>
      </c>
      <c r="AY10" s="38">
        <v>100</v>
      </c>
      <c r="AZ10" s="38">
        <v>100</v>
      </c>
      <c r="BA10" s="38">
        <v>100</v>
      </c>
      <c r="BB10" s="38">
        <v>100</v>
      </c>
      <c r="BC10" s="38">
        <v>100</v>
      </c>
      <c r="BD10" s="38">
        <v>100</v>
      </c>
      <c r="BE10" s="38">
        <v>100</v>
      </c>
      <c r="BF10" s="38"/>
      <c r="BG10" s="37">
        <f>AVERAGE(AU10:BE10)</f>
        <v>100</v>
      </c>
      <c r="BH10" s="41">
        <v>85</v>
      </c>
      <c r="BI10" s="55">
        <v>90</v>
      </c>
      <c r="BJ10" s="55">
        <v>100</v>
      </c>
      <c r="BK10" s="41">
        <v>100</v>
      </c>
      <c r="BL10" s="41">
        <v>100</v>
      </c>
      <c r="BM10" s="41">
        <v>100</v>
      </c>
      <c r="BN10" s="41">
        <v>100</v>
      </c>
      <c r="BO10" s="41">
        <v>100</v>
      </c>
      <c r="BP10" s="41">
        <v>100</v>
      </c>
      <c r="BQ10" s="41">
        <v>100</v>
      </c>
      <c r="BR10" s="93">
        <f t="shared" si="7"/>
        <v>97.5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100</v>
      </c>
      <c r="CA10" s="38"/>
      <c r="CB10" s="38"/>
      <c r="CC10" s="37">
        <f t="shared" si="8"/>
        <v>100</v>
      </c>
    </row>
    <row r="11" spans="1:81" ht="15.75" customHeight="1" x14ac:dyDescent="0.2">
      <c r="A11" s="4" t="s">
        <v>9</v>
      </c>
      <c r="B11" s="29" t="s">
        <v>9</v>
      </c>
      <c r="C11" s="30"/>
      <c r="D11" s="43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1</v>
      </c>
      <c r="L11" s="44" t="s">
        <v>9</v>
      </c>
      <c r="M11" s="44">
        <v>261</v>
      </c>
      <c r="N11" s="33">
        <f t="shared" si="0"/>
        <v>56</v>
      </c>
      <c r="O11" s="33">
        <f t="shared" si="9"/>
        <v>15</v>
      </c>
      <c r="P11" s="33">
        <f>IF(AH11="",0.5*N11+0.5*O11,(SUM(N11,O11,AH11)-MIN(N11,O11))/2)</f>
        <v>56</v>
      </c>
      <c r="Q11" s="33">
        <f t="shared" si="1"/>
        <v>89.555555555555557</v>
      </c>
      <c r="R11" s="33">
        <f t="shared" si="2"/>
        <v>100</v>
      </c>
      <c r="S11" s="33">
        <f t="shared" si="3"/>
        <v>53</v>
      </c>
      <c r="T11" s="33">
        <f t="shared" si="4"/>
        <v>100</v>
      </c>
      <c r="U11" s="88">
        <f>AH11</f>
        <v>56</v>
      </c>
      <c r="V11" s="89">
        <f>IF(P11&gt;=55,P11*0.5+0.2*Q11+0.05*R11+0.2*S11+0.05*T11,P11)</f>
        <v>66.51111111111112</v>
      </c>
      <c r="W11" s="90">
        <v>18</v>
      </c>
      <c r="X11" s="90">
        <v>17</v>
      </c>
      <c r="Y11" s="90">
        <v>21</v>
      </c>
      <c r="Z11" s="37">
        <f t="shared" si="5"/>
        <v>56</v>
      </c>
      <c r="AA11" s="96">
        <v>15</v>
      </c>
      <c r="AB11" s="97">
        <v>0</v>
      </c>
      <c r="AC11" s="97">
        <v>0</v>
      </c>
      <c r="AD11" s="37">
        <f t="shared" si="10"/>
        <v>15</v>
      </c>
      <c r="AE11" s="36">
        <v>24</v>
      </c>
      <c r="AF11" s="36">
        <v>32</v>
      </c>
      <c r="AG11" s="36">
        <v>1</v>
      </c>
      <c r="AH11" s="37">
        <f>AE11+AF11*AG11</f>
        <v>56</v>
      </c>
      <c r="AI11" s="38">
        <v>100</v>
      </c>
      <c r="AJ11" s="38">
        <v>100</v>
      </c>
      <c r="AK11" s="38">
        <v>100</v>
      </c>
      <c r="AL11" s="38">
        <v>33</v>
      </c>
      <c r="AM11" s="38">
        <v>90</v>
      </c>
      <c r="AN11" s="38">
        <v>83</v>
      </c>
      <c r="AO11" s="38">
        <v>100</v>
      </c>
      <c r="AP11" s="38">
        <v>100</v>
      </c>
      <c r="AQ11" s="38">
        <v>100</v>
      </c>
      <c r="AR11" s="38"/>
      <c r="AS11" s="38"/>
      <c r="AT11" s="91">
        <f t="shared" si="6"/>
        <v>89.555555555555557</v>
      </c>
      <c r="AU11" s="38">
        <v>100</v>
      </c>
      <c r="AV11" s="38">
        <v>100</v>
      </c>
      <c r="AW11" s="38">
        <v>100</v>
      </c>
      <c r="AX11" s="38">
        <v>100</v>
      </c>
      <c r="AY11" s="38">
        <v>100</v>
      </c>
      <c r="AZ11" s="38">
        <v>100</v>
      </c>
      <c r="BA11" s="38">
        <v>100</v>
      </c>
      <c r="BB11" s="38">
        <v>100</v>
      </c>
      <c r="BC11" s="38">
        <v>100</v>
      </c>
      <c r="BD11" s="38">
        <v>100</v>
      </c>
      <c r="BE11" s="38"/>
      <c r="BF11" s="38"/>
      <c r="BG11" s="37">
        <f>AVERAGE(AU11:BD11)</f>
        <v>100</v>
      </c>
      <c r="BH11" s="41">
        <v>80</v>
      </c>
      <c r="BI11" s="55">
        <v>90</v>
      </c>
      <c r="BJ11" s="55">
        <v>100</v>
      </c>
      <c r="BK11" s="41">
        <v>95</v>
      </c>
      <c r="BL11" s="41">
        <v>95</v>
      </c>
      <c r="BM11" s="41">
        <v>70</v>
      </c>
      <c r="BN11" s="41">
        <v>0</v>
      </c>
      <c r="BO11" s="41">
        <v>0</v>
      </c>
      <c r="BP11" s="41">
        <v>0</v>
      </c>
      <c r="BQ11" s="41">
        <v>0</v>
      </c>
      <c r="BR11" s="93">
        <f t="shared" si="7"/>
        <v>53</v>
      </c>
      <c r="BS11" s="42">
        <v>100</v>
      </c>
      <c r="BT11" s="42">
        <v>100</v>
      </c>
      <c r="BU11" s="42">
        <v>100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8"/>
        <v>100</v>
      </c>
    </row>
    <row r="12" spans="1:81" ht="15.75" customHeight="1" x14ac:dyDescent="0.2">
      <c r="A12" s="4" t="s">
        <v>9</v>
      </c>
      <c r="B12" s="29" t="s">
        <v>9</v>
      </c>
      <c r="C12" s="30"/>
      <c r="D12" s="43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1</v>
      </c>
      <c r="L12" s="44" t="s">
        <v>9</v>
      </c>
      <c r="M12" s="44"/>
      <c r="N12" s="33">
        <f t="shared" si="0"/>
        <v>0</v>
      </c>
      <c r="O12" s="33">
        <f t="shared" si="9"/>
        <v>0</v>
      </c>
      <c r="P12" s="33">
        <f>AVERAGE(N12:O12)</f>
        <v>0</v>
      </c>
      <c r="Q12" s="33">
        <f t="shared" si="1"/>
        <v>0</v>
      </c>
      <c r="R12" s="33">
        <f t="shared" si="2"/>
        <v>0</v>
      </c>
      <c r="S12" s="33">
        <f t="shared" si="3"/>
        <v>0</v>
      </c>
      <c r="T12" s="33">
        <f t="shared" si="4"/>
        <v>0</v>
      </c>
      <c r="U12" s="34"/>
      <c r="V12" s="35">
        <f>IF(P12&gt;=55,P12*0.5 + Q12*0.2 + R12*0.05 + S12*0.2 + T12*0.05, P12)</f>
        <v>0</v>
      </c>
      <c r="W12" s="90">
        <v>0</v>
      </c>
      <c r="X12" s="90">
        <v>0</v>
      </c>
      <c r="Y12" s="90">
        <v>0</v>
      </c>
      <c r="Z12" s="37">
        <f t="shared" si="5"/>
        <v>0</v>
      </c>
      <c r="AA12" s="98">
        <v>0</v>
      </c>
      <c r="AB12" s="99">
        <v>0</v>
      </c>
      <c r="AC12" s="97">
        <v>0</v>
      </c>
      <c r="AD12" s="37">
        <f t="shared" si="10"/>
        <v>0</v>
      </c>
      <c r="AE12" s="36"/>
      <c r="AF12" s="36"/>
      <c r="AG12" s="36"/>
      <c r="AH12" s="37"/>
      <c r="AI12" s="38">
        <v>0</v>
      </c>
      <c r="AJ12" s="38">
        <v>0</v>
      </c>
      <c r="AK12" s="38">
        <v>0</v>
      </c>
      <c r="AL12" s="38">
        <v>0</v>
      </c>
      <c r="AM12" s="38">
        <v>0</v>
      </c>
      <c r="AN12" s="38">
        <v>0</v>
      </c>
      <c r="AO12" s="38">
        <v>0</v>
      </c>
      <c r="AP12" s="38">
        <v>0</v>
      </c>
      <c r="AQ12" s="38">
        <v>0</v>
      </c>
      <c r="AR12" s="38"/>
      <c r="AS12" s="38"/>
      <c r="AT12" s="91">
        <v>0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/>
      <c r="BF12" s="38"/>
      <c r="BG12" s="37">
        <f>AVERAGE(AU12:BD12)</f>
        <v>0</v>
      </c>
      <c r="BH12" s="41">
        <v>0</v>
      </c>
      <c r="BI12" s="55">
        <v>0</v>
      </c>
      <c r="BJ12" s="92">
        <v>0</v>
      </c>
      <c r="BK12" s="41">
        <v>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93">
        <f t="shared" si="7"/>
        <v>0</v>
      </c>
      <c r="BS12" s="42">
        <v>0</v>
      </c>
      <c r="BT12" s="42">
        <v>0</v>
      </c>
      <c r="BU12" s="42">
        <v>0</v>
      </c>
      <c r="BV12" s="38">
        <v>0</v>
      </c>
      <c r="BW12" s="38">
        <v>0</v>
      </c>
      <c r="BX12" s="38">
        <v>0</v>
      </c>
      <c r="BY12" s="38">
        <v>0</v>
      </c>
      <c r="BZ12" s="38">
        <v>0</v>
      </c>
      <c r="CA12" s="38"/>
      <c r="CB12" s="38"/>
      <c r="CC12" s="37">
        <f t="shared" si="8"/>
        <v>0</v>
      </c>
    </row>
    <row r="13" spans="1:81" ht="15.75" customHeight="1" x14ac:dyDescent="0.2">
      <c r="A13" s="4" t="s">
        <v>9</v>
      </c>
      <c r="B13" s="29" t="s">
        <v>9</v>
      </c>
      <c r="C13" s="30"/>
      <c r="D13" s="43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1</v>
      </c>
      <c r="L13" s="44" t="s">
        <v>9</v>
      </c>
      <c r="M13" s="44">
        <v>15</v>
      </c>
      <c r="N13" s="33">
        <f t="shared" si="0"/>
        <v>23</v>
      </c>
      <c r="O13" s="33">
        <f t="shared" si="9"/>
        <v>51</v>
      </c>
      <c r="P13" s="33">
        <f>IF(AH13="",0.5*N13+0.5*O13,(SUM(N13,O13,AH13)-MIN(N13,O13))/2)</f>
        <v>54.5</v>
      </c>
      <c r="Q13" s="33">
        <f t="shared" si="1"/>
        <v>42.222222222222221</v>
      </c>
      <c r="R13" s="33">
        <f t="shared" si="2"/>
        <v>54.545454545454547</v>
      </c>
      <c r="S13" s="33">
        <f t="shared" si="3"/>
        <v>43</v>
      </c>
      <c r="T13" s="33">
        <f t="shared" si="4"/>
        <v>74.25</v>
      </c>
      <c r="U13" s="88">
        <f>AH13</f>
        <v>58</v>
      </c>
      <c r="V13" s="89">
        <f>IF(P13&gt;=55,P13*0.5+0.2*Q13+0.05*R13+0.2*S13+0.05*T13,P13)</f>
        <v>54.5</v>
      </c>
      <c r="W13" s="90">
        <v>10</v>
      </c>
      <c r="X13" s="90">
        <v>13</v>
      </c>
      <c r="Y13" s="90">
        <v>0</v>
      </c>
      <c r="Z13" s="37">
        <f t="shared" si="5"/>
        <v>23</v>
      </c>
      <c r="AA13" s="96">
        <v>30</v>
      </c>
      <c r="AB13" s="97">
        <v>70</v>
      </c>
      <c r="AC13" s="45">
        <v>0.3</v>
      </c>
      <c r="AD13" s="37">
        <f t="shared" si="10"/>
        <v>51</v>
      </c>
      <c r="AE13" s="36">
        <v>40</v>
      </c>
      <c r="AF13" s="36">
        <v>60</v>
      </c>
      <c r="AG13" s="100">
        <v>0.3</v>
      </c>
      <c r="AH13" s="37">
        <f>AE13+AF13*AG13</f>
        <v>58</v>
      </c>
      <c r="AI13" s="38">
        <v>0</v>
      </c>
      <c r="AJ13" s="38">
        <v>100</v>
      </c>
      <c r="AK13" s="38">
        <v>100</v>
      </c>
      <c r="AL13" s="38">
        <v>50</v>
      </c>
      <c r="AM13" s="38">
        <v>60</v>
      </c>
      <c r="AN13" s="38">
        <v>40</v>
      </c>
      <c r="AO13" s="38">
        <v>0</v>
      </c>
      <c r="AP13" s="38">
        <v>0</v>
      </c>
      <c r="AQ13" s="38">
        <v>30</v>
      </c>
      <c r="AR13" s="38"/>
      <c r="AS13" s="38"/>
      <c r="AT13" s="91">
        <f t="shared" ref="AT13:AT37" si="11">AVERAGE(AI13:AQ13)</f>
        <v>42.222222222222221</v>
      </c>
      <c r="AU13" s="38">
        <v>100</v>
      </c>
      <c r="AV13" s="38">
        <v>100</v>
      </c>
      <c r="AW13" s="38">
        <v>100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100</v>
      </c>
      <c r="BD13" s="38">
        <v>100</v>
      </c>
      <c r="BE13" s="38">
        <v>100</v>
      </c>
      <c r="BF13" s="38"/>
      <c r="BG13" s="37">
        <f>AVERAGE(AU13:BE13)</f>
        <v>54.545454545454547</v>
      </c>
      <c r="BH13" s="41">
        <v>70</v>
      </c>
      <c r="BI13" s="55">
        <v>80</v>
      </c>
      <c r="BJ13" s="55">
        <v>90</v>
      </c>
      <c r="BK13" s="41">
        <v>0</v>
      </c>
      <c r="BL13" s="41">
        <v>90</v>
      </c>
      <c r="BM13" s="41">
        <v>0</v>
      </c>
      <c r="BN13" s="41">
        <v>0</v>
      </c>
      <c r="BO13" s="41">
        <v>0</v>
      </c>
      <c r="BP13" s="41">
        <v>0</v>
      </c>
      <c r="BQ13" s="41">
        <v>100</v>
      </c>
      <c r="BR13" s="93">
        <f t="shared" si="7"/>
        <v>43</v>
      </c>
      <c r="BS13" s="42">
        <v>100</v>
      </c>
      <c r="BT13" s="42">
        <v>27</v>
      </c>
      <c r="BU13" s="42">
        <v>100</v>
      </c>
      <c r="BV13" s="38">
        <v>67</v>
      </c>
      <c r="BW13" s="38">
        <v>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8"/>
        <v>74.25</v>
      </c>
    </row>
    <row r="14" spans="1:81" ht="15.75" customHeight="1" x14ac:dyDescent="0.2">
      <c r="A14" s="4" t="s">
        <v>9</v>
      </c>
      <c r="B14" s="29" t="s">
        <v>9</v>
      </c>
      <c r="C14" s="30"/>
      <c r="D14" s="43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>
        <v>306</v>
      </c>
      <c r="N14" s="33">
        <f t="shared" si="0"/>
        <v>94</v>
      </c>
      <c r="O14" s="33">
        <f t="shared" si="9"/>
        <v>39</v>
      </c>
      <c r="P14" s="33">
        <f t="shared" ref="P14:P20" si="12">AVERAGE(N14:O14)</f>
        <v>66.5</v>
      </c>
      <c r="Q14" s="33">
        <f t="shared" si="1"/>
        <v>66.666666666666671</v>
      </c>
      <c r="R14" s="33">
        <f t="shared" si="2"/>
        <v>90.909090909090907</v>
      </c>
      <c r="S14" s="33">
        <f t="shared" si="3"/>
        <v>94.5</v>
      </c>
      <c r="T14" s="33">
        <f t="shared" si="4"/>
        <v>100</v>
      </c>
      <c r="U14" s="34"/>
      <c r="V14" s="35">
        <f t="shared" ref="V14:V20" si="13">IF(P14&gt;=55,P14*0.5 + Q14*0.2 + R14*0.05 + S14*0.2 + T14*0.05, P14)</f>
        <v>75.028787878787881</v>
      </c>
      <c r="W14" s="90">
        <v>16</v>
      </c>
      <c r="X14" s="90">
        <v>18</v>
      </c>
      <c r="Y14" s="90">
        <v>60</v>
      </c>
      <c r="Z14" s="37">
        <f t="shared" si="5"/>
        <v>94</v>
      </c>
      <c r="AA14" s="96">
        <v>30</v>
      </c>
      <c r="AB14" s="97">
        <v>30</v>
      </c>
      <c r="AC14" s="45">
        <v>0.3</v>
      </c>
      <c r="AD14" s="37">
        <f t="shared" si="10"/>
        <v>39</v>
      </c>
      <c r="AE14" s="36"/>
      <c r="AF14" s="36"/>
      <c r="AG14" s="36"/>
      <c r="AH14" s="37"/>
      <c r="AI14" s="38">
        <v>50</v>
      </c>
      <c r="AJ14" s="38">
        <v>0</v>
      </c>
      <c r="AK14" s="38">
        <v>100</v>
      </c>
      <c r="AL14" s="38">
        <v>50</v>
      </c>
      <c r="AM14" s="38">
        <v>80</v>
      </c>
      <c r="AN14" s="38">
        <v>20</v>
      </c>
      <c r="AO14" s="38">
        <v>100</v>
      </c>
      <c r="AP14" s="38">
        <v>100</v>
      </c>
      <c r="AQ14" s="38">
        <v>100</v>
      </c>
      <c r="AR14" s="38"/>
      <c r="AS14" s="38"/>
      <c r="AT14" s="91">
        <f t="shared" si="11"/>
        <v>66.666666666666671</v>
      </c>
      <c r="AU14" s="38">
        <v>0</v>
      </c>
      <c r="AV14" s="38">
        <v>100</v>
      </c>
      <c r="AW14" s="38">
        <v>100</v>
      </c>
      <c r="AX14" s="38">
        <v>100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>
        <v>100</v>
      </c>
      <c r="BF14" s="38"/>
      <c r="BG14" s="37">
        <f>AVERAGE(AU14:BE14)</f>
        <v>90.909090909090907</v>
      </c>
      <c r="BH14" s="41">
        <v>80</v>
      </c>
      <c r="BI14" s="55">
        <v>90</v>
      </c>
      <c r="BJ14" s="55">
        <v>100</v>
      </c>
      <c r="BK14" s="41">
        <v>100</v>
      </c>
      <c r="BL14" s="41">
        <v>75</v>
      </c>
      <c r="BM14" s="41">
        <v>100</v>
      </c>
      <c r="BN14" s="41">
        <v>100</v>
      </c>
      <c r="BO14" s="41">
        <v>100</v>
      </c>
      <c r="BP14" s="41">
        <v>100</v>
      </c>
      <c r="BQ14" s="41">
        <v>100</v>
      </c>
      <c r="BR14" s="93">
        <f t="shared" si="7"/>
        <v>94.5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8"/>
        <v>100</v>
      </c>
    </row>
    <row r="15" spans="1:81" ht="15.75" customHeight="1" x14ac:dyDescent="0.2">
      <c r="A15" s="4" t="s">
        <v>9</v>
      </c>
      <c r="B15" s="29" t="s">
        <v>9</v>
      </c>
      <c r="C15" s="30"/>
      <c r="D15" s="43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1</v>
      </c>
      <c r="L15" s="44" t="s">
        <v>9</v>
      </c>
      <c r="M15" s="44">
        <v>88</v>
      </c>
      <c r="N15" s="33">
        <f t="shared" si="0"/>
        <v>98</v>
      </c>
      <c r="O15" s="33">
        <f t="shared" si="9"/>
        <v>100</v>
      </c>
      <c r="P15" s="33">
        <f t="shared" si="12"/>
        <v>99</v>
      </c>
      <c r="Q15" s="33">
        <f t="shared" si="1"/>
        <v>100</v>
      </c>
      <c r="R15" s="33">
        <f t="shared" si="2"/>
        <v>100</v>
      </c>
      <c r="S15" s="33">
        <f t="shared" si="3"/>
        <v>97.5</v>
      </c>
      <c r="T15" s="33">
        <f t="shared" si="4"/>
        <v>100</v>
      </c>
      <c r="U15" s="34"/>
      <c r="V15" s="35">
        <f t="shared" si="13"/>
        <v>99</v>
      </c>
      <c r="W15" s="90">
        <v>20</v>
      </c>
      <c r="X15" s="90">
        <v>18</v>
      </c>
      <c r="Y15" s="90">
        <v>60</v>
      </c>
      <c r="Z15" s="37">
        <f t="shared" si="5"/>
        <v>98</v>
      </c>
      <c r="AA15" s="96">
        <v>30</v>
      </c>
      <c r="AB15" s="97">
        <v>70</v>
      </c>
      <c r="AC15" s="97">
        <v>1</v>
      </c>
      <c r="AD15" s="37">
        <f t="shared" si="10"/>
        <v>100</v>
      </c>
      <c r="AE15" s="36"/>
      <c r="AF15" s="36"/>
      <c r="AG15" s="36"/>
      <c r="AH15" s="37"/>
      <c r="AI15" s="38">
        <v>100</v>
      </c>
      <c r="AJ15" s="38">
        <v>100</v>
      </c>
      <c r="AK15" s="38">
        <v>100</v>
      </c>
      <c r="AL15" s="38">
        <v>100</v>
      </c>
      <c r="AM15" s="38">
        <v>100</v>
      </c>
      <c r="AN15" s="38">
        <v>100</v>
      </c>
      <c r="AO15" s="38">
        <v>100</v>
      </c>
      <c r="AP15" s="38">
        <v>100</v>
      </c>
      <c r="AQ15" s="38">
        <v>100</v>
      </c>
      <c r="AR15" s="38"/>
      <c r="AS15" s="38"/>
      <c r="AT15" s="91">
        <f t="shared" si="11"/>
        <v>100</v>
      </c>
      <c r="AU15" s="38">
        <v>100</v>
      </c>
      <c r="AV15" s="38">
        <v>100</v>
      </c>
      <c r="AW15" s="38">
        <v>100</v>
      </c>
      <c r="AX15" s="38">
        <v>100</v>
      </c>
      <c r="AY15" s="38">
        <v>100</v>
      </c>
      <c r="AZ15" s="38">
        <v>100</v>
      </c>
      <c r="BA15" s="38">
        <v>100</v>
      </c>
      <c r="BB15" s="38">
        <v>100</v>
      </c>
      <c r="BC15" s="38">
        <v>100</v>
      </c>
      <c r="BD15" s="38">
        <v>100</v>
      </c>
      <c r="BE15" s="38"/>
      <c r="BF15" s="38"/>
      <c r="BG15" s="37">
        <f>AVERAGE(AU15:BD15)</f>
        <v>100</v>
      </c>
      <c r="BH15" s="41">
        <v>85</v>
      </c>
      <c r="BI15" s="55">
        <v>95</v>
      </c>
      <c r="BJ15" s="55">
        <v>100</v>
      </c>
      <c r="BK15" s="41">
        <v>100</v>
      </c>
      <c r="BL15" s="41">
        <v>100</v>
      </c>
      <c r="BM15" s="41">
        <v>100</v>
      </c>
      <c r="BN15" s="41">
        <v>100</v>
      </c>
      <c r="BO15" s="41">
        <v>100</v>
      </c>
      <c r="BP15" s="41">
        <v>100</v>
      </c>
      <c r="BQ15" s="41">
        <v>95</v>
      </c>
      <c r="BR15" s="93">
        <f t="shared" si="7"/>
        <v>97.5</v>
      </c>
      <c r="BS15" s="42">
        <v>100</v>
      </c>
      <c r="BT15" s="42">
        <v>100</v>
      </c>
      <c r="BU15" s="42">
        <v>100</v>
      </c>
      <c r="BV15" s="38">
        <v>100</v>
      </c>
      <c r="BW15" s="38">
        <v>100</v>
      </c>
      <c r="BX15" s="38">
        <v>100</v>
      </c>
      <c r="BY15" s="38">
        <v>100</v>
      </c>
      <c r="BZ15" s="38">
        <v>100</v>
      </c>
      <c r="CA15" s="38"/>
      <c r="CB15" s="38"/>
      <c r="CC15" s="37">
        <f t="shared" si="8"/>
        <v>100</v>
      </c>
    </row>
    <row r="16" spans="1:81" ht="15.75" customHeight="1" x14ac:dyDescent="0.2">
      <c r="A16" s="4" t="s">
        <v>9</v>
      </c>
      <c r="B16" s="29" t="s">
        <v>9</v>
      </c>
      <c r="C16" s="30"/>
      <c r="D16" s="43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374</v>
      </c>
      <c r="N16" s="33">
        <f t="shared" si="0"/>
        <v>51</v>
      </c>
      <c r="O16" s="33">
        <f t="shared" si="9"/>
        <v>0</v>
      </c>
      <c r="P16" s="33">
        <f t="shared" si="12"/>
        <v>25.5</v>
      </c>
      <c r="Q16" s="33">
        <f t="shared" si="1"/>
        <v>48.888888888888886</v>
      </c>
      <c r="R16" s="33">
        <f t="shared" si="2"/>
        <v>80</v>
      </c>
      <c r="S16" s="33">
        <f t="shared" si="3"/>
        <v>60</v>
      </c>
      <c r="T16" s="33">
        <f t="shared" si="4"/>
        <v>83.375</v>
      </c>
      <c r="U16" s="34"/>
      <c r="V16" s="35">
        <f t="shared" si="13"/>
        <v>25.5</v>
      </c>
      <c r="W16" s="90">
        <v>16</v>
      </c>
      <c r="X16" s="90">
        <v>11</v>
      </c>
      <c r="Y16" s="90">
        <v>24</v>
      </c>
      <c r="Z16" s="37">
        <f t="shared" si="5"/>
        <v>51</v>
      </c>
      <c r="AA16" s="96">
        <v>0</v>
      </c>
      <c r="AB16" s="97">
        <v>0</v>
      </c>
      <c r="AC16" s="97">
        <v>0</v>
      </c>
      <c r="AD16" s="37">
        <v>0</v>
      </c>
      <c r="AE16" s="36"/>
      <c r="AF16" s="36"/>
      <c r="AG16" s="36"/>
      <c r="AH16" s="37"/>
      <c r="AI16" s="38">
        <v>100</v>
      </c>
      <c r="AJ16" s="38">
        <v>0</v>
      </c>
      <c r="AK16" s="38">
        <v>0</v>
      </c>
      <c r="AL16" s="38">
        <v>0</v>
      </c>
      <c r="AM16" s="38">
        <v>70</v>
      </c>
      <c r="AN16" s="38">
        <v>60</v>
      </c>
      <c r="AO16" s="38">
        <v>100</v>
      </c>
      <c r="AP16" s="38">
        <v>50</v>
      </c>
      <c r="AQ16" s="38">
        <v>60</v>
      </c>
      <c r="AR16" s="38"/>
      <c r="AS16" s="38"/>
      <c r="AT16" s="91">
        <f t="shared" si="11"/>
        <v>48.888888888888886</v>
      </c>
      <c r="AU16" s="38">
        <v>100</v>
      </c>
      <c r="AV16" s="38">
        <v>100</v>
      </c>
      <c r="AW16" s="38">
        <v>100</v>
      </c>
      <c r="AX16" s="38">
        <v>100</v>
      </c>
      <c r="AY16" s="38">
        <v>100</v>
      </c>
      <c r="AZ16" s="38">
        <v>100</v>
      </c>
      <c r="BA16" s="38">
        <v>100</v>
      </c>
      <c r="BB16" s="38">
        <v>0</v>
      </c>
      <c r="BC16" s="38">
        <v>100</v>
      </c>
      <c r="BD16" s="38">
        <v>0</v>
      </c>
      <c r="BE16" s="38"/>
      <c r="BF16" s="38"/>
      <c r="BG16" s="37">
        <f>AVERAGE(AU16:BD16)</f>
        <v>80</v>
      </c>
      <c r="BH16" s="41">
        <v>65</v>
      </c>
      <c r="BI16" s="55">
        <v>70</v>
      </c>
      <c r="BJ16" s="55">
        <v>0</v>
      </c>
      <c r="BK16" s="41">
        <v>55</v>
      </c>
      <c r="BL16" s="41">
        <v>90</v>
      </c>
      <c r="BM16" s="41">
        <v>0</v>
      </c>
      <c r="BN16" s="41">
        <v>80</v>
      </c>
      <c r="BO16" s="41">
        <v>60</v>
      </c>
      <c r="BP16" s="41">
        <v>100</v>
      </c>
      <c r="BQ16" s="41">
        <v>80</v>
      </c>
      <c r="BR16" s="93">
        <f t="shared" si="7"/>
        <v>60</v>
      </c>
      <c r="BS16" s="42">
        <v>100</v>
      </c>
      <c r="BT16" s="42">
        <v>100</v>
      </c>
      <c r="BU16" s="42">
        <v>100</v>
      </c>
      <c r="BV16" s="38">
        <v>67</v>
      </c>
      <c r="BW16" s="38">
        <v>100</v>
      </c>
      <c r="BX16" s="38">
        <v>100</v>
      </c>
      <c r="BY16" s="38">
        <v>0</v>
      </c>
      <c r="BZ16" s="38">
        <v>100</v>
      </c>
      <c r="CA16" s="38"/>
      <c r="CB16" s="38"/>
      <c r="CC16" s="37">
        <f t="shared" si="8"/>
        <v>83.375</v>
      </c>
    </row>
    <row r="17" spans="1:81" ht="15.75" customHeight="1" x14ac:dyDescent="0.2">
      <c r="A17" s="4" t="s">
        <v>9</v>
      </c>
      <c r="B17" s="29" t="s">
        <v>9</v>
      </c>
      <c r="C17" s="30"/>
      <c r="D17" s="43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1</v>
      </c>
      <c r="L17" s="44" t="s">
        <v>9</v>
      </c>
      <c r="M17" s="44">
        <v>84</v>
      </c>
      <c r="N17" s="33">
        <f t="shared" si="0"/>
        <v>98</v>
      </c>
      <c r="O17" s="33">
        <f t="shared" si="9"/>
        <v>75</v>
      </c>
      <c r="P17" s="33">
        <f t="shared" si="12"/>
        <v>86.5</v>
      </c>
      <c r="Q17" s="33">
        <f t="shared" si="1"/>
        <v>93.333333333333329</v>
      </c>
      <c r="R17" s="33">
        <f t="shared" si="2"/>
        <v>100</v>
      </c>
      <c r="S17" s="33">
        <f t="shared" si="3"/>
        <v>94</v>
      </c>
      <c r="T17" s="33">
        <f t="shared" si="4"/>
        <v>100</v>
      </c>
      <c r="U17" s="34"/>
      <c r="V17" s="35">
        <f t="shared" si="13"/>
        <v>90.716666666666669</v>
      </c>
      <c r="W17" s="90">
        <v>20</v>
      </c>
      <c r="X17" s="90">
        <v>18</v>
      </c>
      <c r="Y17" s="90">
        <v>60</v>
      </c>
      <c r="Z17" s="37">
        <f t="shared" si="5"/>
        <v>98</v>
      </c>
      <c r="AA17" s="96">
        <v>30</v>
      </c>
      <c r="AB17" s="97">
        <v>45</v>
      </c>
      <c r="AC17" s="97">
        <v>1</v>
      </c>
      <c r="AD17" s="37">
        <f t="shared" ref="AD17:AD22" si="14">AA17+AB17*AC17</f>
        <v>75</v>
      </c>
      <c r="AE17" s="36"/>
      <c r="AF17" s="36"/>
      <c r="AG17" s="36"/>
      <c r="AH17" s="37"/>
      <c r="AI17" s="38">
        <v>100</v>
      </c>
      <c r="AJ17" s="38">
        <v>100</v>
      </c>
      <c r="AK17" s="38">
        <v>100</v>
      </c>
      <c r="AL17" s="38">
        <v>100</v>
      </c>
      <c r="AM17" s="38">
        <v>100</v>
      </c>
      <c r="AN17" s="38">
        <v>40</v>
      </c>
      <c r="AO17" s="38">
        <v>100</v>
      </c>
      <c r="AP17" s="38">
        <v>100</v>
      </c>
      <c r="AQ17" s="38">
        <v>100</v>
      </c>
      <c r="AR17" s="38"/>
      <c r="AS17" s="38"/>
      <c r="AT17" s="91">
        <f t="shared" si="11"/>
        <v>93.333333333333329</v>
      </c>
      <c r="AU17" s="38">
        <v>100</v>
      </c>
      <c r="AV17" s="38">
        <v>100</v>
      </c>
      <c r="AW17" s="38">
        <v>100</v>
      </c>
      <c r="AX17" s="38">
        <v>100</v>
      </c>
      <c r="AY17" s="38">
        <v>100</v>
      </c>
      <c r="AZ17" s="38">
        <v>100</v>
      </c>
      <c r="BA17" s="38">
        <v>100</v>
      </c>
      <c r="BB17" s="38">
        <v>100</v>
      </c>
      <c r="BC17" s="38">
        <v>100</v>
      </c>
      <c r="BD17" s="38">
        <v>100</v>
      </c>
      <c r="BE17" s="38"/>
      <c r="BF17" s="38"/>
      <c r="BG17" s="37">
        <f>AVERAGE(AU17:BD17)</f>
        <v>100</v>
      </c>
      <c r="BH17" s="41">
        <v>80</v>
      </c>
      <c r="BI17" s="55">
        <v>90</v>
      </c>
      <c r="BJ17" s="55">
        <v>100</v>
      </c>
      <c r="BK17" s="41">
        <v>100</v>
      </c>
      <c r="BL17" s="41">
        <v>100</v>
      </c>
      <c r="BM17" s="41">
        <v>90</v>
      </c>
      <c r="BN17" s="41">
        <v>100</v>
      </c>
      <c r="BO17" s="41">
        <v>80</v>
      </c>
      <c r="BP17" s="41">
        <v>100</v>
      </c>
      <c r="BQ17" s="41">
        <v>100</v>
      </c>
      <c r="BR17" s="93">
        <f t="shared" si="7"/>
        <v>94</v>
      </c>
      <c r="BS17" s="42">
        <v>100</v>
      </c>
      <c r="BT17" s="42">
        <v>100</v>
      </c>
      <c r="BU17" s="42">
        <v>100</v>
      </c>
      <c r="BV17" s="38">
        <v>100</v>
      </c>
      <c r="BW17" s="38">
        <v>100</v>
      </c>
      <c r="BX17" s="38">
        <v>100</v>
      </c>
      <c r="BY17" s="38">
        <v>100</v>
      </c>
      <c r="BZ17" s="38">
        <v>100</v>
      </c>
      <c r="CA17" s="38"/>
      <c r="CB17" s="38"/>
      <c r="CC17" s="37">
        <f t="shared" si="8"/>
        <v>100</v>
      </c>
    </row>
    <row r="18" spans="1:81" ht="15.75" customHeight="1" x14ac:dyDescent="0.2">
      <c r="A18" s="4" t="s">
        <v>9</v>
      </c>
      <c r="B18" s="29" t="s">
        <v>9</v>
      </c>
      <c r="C18" s="30"/>
      <c r="D18" s="43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1</v>
      </c>
      <c r="L18" s="44" t="s">
        <v>9</v>
      </c>
      <c r="M18" s="44">
        <v>21</v>
      </c>
      <c r="N18" s="33">
        <f t="shared" si="0"/>
        <v>92</v>
      </c>
      <c r="O18" s="33">
        <f t="shared" si="9"/>
        <v>95</v>
      </c>
      <c r="P18" s="33">
        <f t="shared" si="12"/>
        <v>93.5</v>
      </c>
      <c r="Q18" s="33">
        <f t="shared" si="1"/>
        <v>66.666666666666671</v>
      </c>
      <c r="R18" s="33">
        <f t="shared" si="2"/>
        <v>90</v>
      </c>
      <c r="S18" s="33">
        <f t="shared" si="3"/>
        <v>91.5</v>
      </c>
      <c r="T18" s="33">
        <f t="shared" si="4"/>
        <v>100</v>
      </c>
      <c r="U18" s="34"/>
      <c r="V18" s="35">
        <f t="shared" si="13"/>
        <v>87.88333333333334</v>
      </c>
      <c r="W18" s="90">
        <v>18</v>
      </c>
      <c r="X18" s="90">
        <v>17</v>
      </c>
      <c r="Y18" s="90">
        <v>57</v>
      </c>
      <c r="Z18" s="37">
        <f t="shared" si="5"/>
        <v>92</v>
      </c>
      <c r="AA18" s="96">
        <v>30</v>
      </c>
      <c r="AB18" s="97">
        <v>65</v>
      </c>
      <c r="AC18" s="97">
        <v>1</v>
      </c>
      <c r="AD18" s="37">
        <f t="shared" si="14"/>
        <v>95</v>
      </c>
      <c r="AE18" s="36"/>
      <c r="AF18" s="36"/>
      <c r="AG18" s="36"/>
      <c r="AH18" s="37"/>
      <c r="AI18" s="38">
        <v>0</v>
      </c>
      <c r="AJ18" s="38">
        <v>100</v>
      </c>
      <c r="AK18" s="38">
        <v>0</v>
      </c>
      <c r="AL18" s="38">
        <v>67</v>
      </c>
      <c r="AM18" s="38">
        <v>100</v>
      </c>
      <c r="AN18" s="38">
        <v>83</v>
      </c>
      <c r="AO18" s="38">
        <v>100</v>
      </c>
      <c r="AP18" s="38">
        <v>100</v>
      </c>
      <c r="AQ18" s="38">
        <v>50</v>
      </c>
      <c r="AR18" s="38"/>
      <c r="AS18" s="38"/>
      <c r="AT18" s="91">
        <f t="shared" si="11"/>
        <v>66.666666666666671</v>
      </c>
      <c r="AU18" s="38">
        <v>100</v>
      </c>
      <c r="AV18" s="38">
        <v>100</v>
      </c>
      <c r="AW18" s="38">
        <v>100</v>
      </c>
      <c r="AX18" s="38">
        <v>0</v>
      </c>
      <c r="AY18" s="38">
        <v>100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/>
      <c r="BG18" s="37">
        <f>AVERAGE(AU18:BD18)</f>
        <v>90</v>
      </c>
      <c r="BH18" s="41">
        <v>70</v>
      </c>
      <c r="BI18" s="55">
        <v>80</v>
      </c>
      <c r="BJ18" s="55">
        <v>100</v>
      </c>
      <c r="BK18" s="41">
        <v>100</v>
      </c>
      <c r="BL18" s="41">
        <v>90</v>
      </c>
      <c r="BM18" s="41">
        <v>90</v>
      </c>
      <c r="BN18" s="41">
        <v>90</v>
      </c>
      <c r="BO18" s="41">
        <v>100</v>
      </c>
      <c r="BP18" s="41">
        <v>100</v>
      </c>
      <c r="BQ18" s="41">
        <v>95</v>
      </c>
      <c r="BR18" s="93">
        <f t="shared" si="7"/>
        <v>91.5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8"/>
        <v>100</v>
      </c>
    </row>
    <row r="19" spans="1:81" ht="15.75" customHeight="1" x14ac:dyDescent="0.2">
      <c r="A19" s="4" t="s">
        <v>9</v>
      </c>
      <c r="B19" s="29" t="s">
        <v>9</v>
      </c>
      <c r="C19" s="30"/>
      <c r="D19" s="43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1</v>
      </c>
      <c r="L19" s="44" t="s">
        <v>9</v>
      </c>
      <c r="M19" s="44">
        <v>263</v>
      </c>
      <c r="N19" s="33">
        <f t="shared" si="0"/>
        <v>55</v>
      </c>
      <c r="O19" s="33">
        <f t="shared" si="9"/>
        <v>67</v>
      </c>
      <c r="P19" s="33">
        <f t="shared" si="12"/>
        <v>61</v>
      </c>
      <c r="Q19" s="33">
        <f t="shared" si="1"/>
        <v>84.777777777777771</v>
      </c>
      <c r="R19" s="33">
        <f t="shared" si="2"/>
        <v>100</v>
      </c>
      <c r="S19" s="33">
        <f t="shared" si="3"/>
        <v>90.4</v>
      </c>
      <c r="T19" s="33">
        <f t="shared" si="4"/>
        <v>100</v>
      </c>
      <c r="U19" s="34"/>
      <c r="V19" s="35">
        <f t="shared" si="13"/>
        <v>75.535555555555561</v>
      </c>
      <c r="W19" s="90">
        <v>20</v>
      </c>
      <c r="X19" s="90">
        <v>17</v>
      </c>
      <c r="Y19" s="90">
        <v>18</v>
      </c>
      <c r="Z19" s="37">
        <f t="shared" si="5"/>
        <v>55</v>
      </c>
      <c r="AA19" s="96">
        <v>18</v>
      </c>
      <c r="AB19" s="97">
        <v>70</v>
      </c>
      <c r="AC19" s="45">
        <v>0.7</v>
      </c>
      <c r="AD19" s="37">
        <f t="shared" si="14"/>
        <v>67</v>
      </c>
      <c r="AE19" s="36"/>
      <c r="AF19" s="36"/>
      <c r="AG19" s="36"/>
      <c r="AH19" s="37"/>
      <c r="AI19" s="38">
        <v>100</v>
      </c>
      <c r="AJ19" s="38">
        <v>100</v>
      </c>
      <c r="AK19" s="38">
        <v>100</v>
      </c>
      <c r="AL19" s="38">
        <v>33</v>
      </c>
      <c r="AM19" s="38">
        <v>90</v>
      </c>
      <c r="AN19" s="38">
        <v>40</v>
      </c>
      <c r="AO19" s="38">
        <v>100</v>
      </c>
      <c r="AP19" s="38">
        <v>100</v>
      </c>
      <c r="AQ19" s="38">
        <v>100</v>
      </c>
      <c r="AR19" s="38"/>
      <c r="AS19" s="38"/>
      <c r="AT19" s="91">
        <f t="shared" si="11"/>
        <v>84.777777777777771</v>
      </c>
      <c r="AU19" s="38">
        <v>100</v>
      </c>
      <c r="AV19" s="38">
        <v>100</v>
      </c>
      <c r="AW19" s="38">
        <v>100</v>
      </c>
      <c r="AX19" s="38">
        <v>100</v>
      </c>
      <c r="AY19" s="38">
        <v>100</v>
      </c>
      <c r="AZ19" s="38">
        <v>100</v>
      </c>
      <c r="BA19" s="38">
        <v>100</v>
      </c>
      <c r="BB19" s="38">
        <v>100</v>
      </c>
      <c r="BC19" s="38">
        <v>100</v>
      </c>
      <c r="BD19" s="38">
        <v>100</v>
      </c>
      <c r="BE19" s="38">
        <v>100</v>
      </c>
      <c r="BF19" s="38"/>
      <c r="BG19" s="37">
        <f t="shared" ref="BG19:BG26" si="15">AVERAGE(AU19:BE19)</f>
        <v>100</v>
      </c>
      <c r="BH19" s="41">
        <v>75</v>
      </c>
      <c r="BI19" s="55">
        <v>90</v>
      </c>
      <c r="BJ19" s="55">
        <v>94</v>
      </c>
      <c r="BK19" s="41">
        <v>100</v>
      </c>
      <c r="BL19" s="41">
        <v>95</v>
      </c>
      <c r="BM19" s="41">
        <v>100</v>
      </c>
      <c r="BN19" s="41">
        <v>70</v>
      </c>
      <c r="BO19" s="41">
        <v>100</v>
      </c>
      <c r="BP19" s="41">
        <v>85</v>
      </c>
      <c r="BQ19" s="41">
        <v>95</v>
      </c>
      <c r="BR19" s="93">
        <f t="shared" si="7"/>
        <v>90.4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8"/>
        <v>100</v>
      </c>
    </row>
    <row r="20" spans="1:81" ht="15.75" customHeight="1" x14ac:dyDescent="0.2">
      <c r="A20" s="4" t="s">
        <v>9</v>
      </c>
      <c r="B20" s="29" t="s">
        <v>9</v>
      </c>
      <c r="C20" s="30"/>
      <c r="D20" s="43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>
        <v>20</v>
      </c>
      <c r="N20" s="33">
        <f t="shared" si="0"/>
        <v>97</v>
      </c>
      <c r="O20" s="33">
        <f t="shared" si="9"/>
        <v>90</v>
      </c>
      <c r="P20" s="33">
        <f t="shared" si="12"/>
        <v>93.5</v>
      </c>
      <c r="Q20" s="33">
        <f t="shared" si="1"/>
        <v>87.777777777777771</v>
      </c>
      <c r="R20" s="33">
        <f t="shared" si="2"/>
        <v>100</v>
      </c>
      <c r="S20" s="33">
        <f t="shared" si="3"/>
        <v>95.5</v>
      </c>
      <c r="T20" s="33">
        <f t="shared" si="4"/>
        <v>62.5</v>
      </c>
      <c r="U20" s="34"/>
      <c r="V20" s="35">
        <f t="shared" si="13"/>
        <v>91.530555555555566</v>
      </c>
      <c r="W20" s="90">
        <v>20</v>
      </c>
      <c r="X20" s="90">
        <v>17</v>
      </c>
      <c r="Y20" s="90">
        <v>60</v>
      </c>
      <c r="Z20" s="37">
        <f t="shared" si="5"/>
        <v>97</v>
      </c>
      <c r="AA20" s="96">
        <v>30</v>
      </c>
      <c r="AB20" s="97">
        <v>60</v>
      </c>
      <c r="AC20" s="97">
        <v>1</v>
      </c>
      <c r="AD20" s="37">
        <f t="shared" si="14"/>
        <v>90</v>
      </c>
      <c r="AE20" s="36"/>
      <c r="AF20" s="36"/>
      <c r="AG20" s="36"/>
      <c r="AH20" s="37"/>
      <c r="AI20" s="38">
        <v>100</v>
      </c>
      <c r="AJ20" s="38">
        <v>100</v>
      </c>
      <c r="AK20" s="38">
        <v>100</v>
      </c>
      <c r="AL20" s="38">
        <v>50</v>
      </c>
      <c r="AM20" s="38">
        <v>90</v>
      </c>
      <c r="AN20" s="38">
        <v>50</v>
      </c>
      <c r="AO20" s="38">
        <v>100</v>
      </c>
      <c r="AP20" s="38">
        <v>100</v>
      </c>
      <c r="AQ20" s="38">
        <v>100</v>
      </c>
      <c r="AR20" s="38"/>
      <c r="AS20" s="38"/>
      <c r="AT20" s="91">
        <f t="shared" si="11"/>
        <v>87.777777777777771</v>
      </c>
      <c r="AU20" s="38">
        <v>100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100</v>
      </c>
      <c r="BB20" s="38">
        <v>100</v>
      </c>
      <c r="BC20" s="38">
        <v>100</v>
      </c>
      <c r="BD20" s="38">
        <v>100</v>
      </c>
      <c r="BE20" s="38">
        <v>100</v>
      </c>
      <c r="BF20" s="38"/>
      <c r="BG20" s="37">
        <f t="shared" si="15"/>
        <v>100</v>
      </c>
      <c r="BH20" s="41">
        <v>100</v>
      </c>
      <c r="BI20" s="55">
        <v>90</v>
      </c>
      <c r="BJ20" s="55">
        <v>100</v>
      </c>
      <c r="BK20" s="41">
        <v>100</v>
      </c>
      <c r="BL20" s="41">
        <v>100</v>
      </c>
      <c r="BM20" s="41">
        <v>100</v>
      </c>
      <c r="BN20" s="41">
        <v>100</v>
      </c>
      <c r="BO20" s="41">
        <v>80</v>
      </c>
      <c r="BP20" s="41">
        <v>100</v>
      </c>
      <c r="BQ20" s="41">
        <v>85</v>
      </c>
      <c r="BR20" s="93">
        <f t="shared" si="7"/>
        <v>95.5</v>
      </c>
      <c r="BS20" s="42">
        <v>100</v>
      </c>
      <c r="BT20" s="42">
        <v>100</v>
      </c>
      <c r="BU20" s="42">
        <v>100</v>
      </c>
      <c r="BV20" s="38">
        <v>0</v>
      </c>
      <c r="BW20" s="38">
        <v>100</v>
      </c>
      <c r="BX20" s="38">
        <v>0</v>
      </c>
      <c r="BY20" s="38">
        <v>0</v>
      </c>
      <c r="BZ20" s="38">
        <v>100</v>
      </c>
      <c r="CA20" s="38"/>
      <c r="CB20" s="38"/>
      <c r="CC20" s="37">
        <f t="shared" si="8"/>
        <v>62.5</v>
      </c>
    </row>
    <row r="21" spans="1:81" ht="15.75" customHeight="1" x14ac:dyDescent="0.2">
      <c r="A21" s="4" t="s">
        <v>9</v>
      </c>
      <c r="B21" s="29" t="s">
        <v>9</v>
      </c>
      <c r="C21" s="30"/>
      <c r="D21" s="43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1</v>
      </c>
      <c r="L21" s="44" t="s">
        <v>9</v>
      </c>
      <c r="M21" s="44">
        <v>85</v>
      </c>
      <c r="N21" s="33">
        <f t="shared" si="0"/>
        <v>31</v>
      </c>
      <c r="O21" s="33">
        <f t="shared" si="9"/>
        <v>65</v>
      </c>
      <c r="P21" s="33">
        <f>IF(AH21="",0.5*N21+0.5*O21,(SUM(N21,O21,AH21)-MIN(N21,O21))/2)</f>
        <v>80</v>
      </c>
      <c r="Q21" s="33">
        <f t="shared" si="1"/>
        <v>72.222222222222229</v>
      </c>
      <c r="R21" s="33">
        <f t="shared" si="2"/>
        <v>81.818181818181813</v>
      </c>
      <c r="S21" s="33">
        <f t="shared" si="3"/>
        <v>66</v>
      </c>
      <c r="T21" s="33">
        <f t="shared" si="4"/>
        <v>62.5</v>
      </c>
      <c r="U21" s="88">
        <f>AH21</f>
        <v>95</v>
      </c>
      <c r="V21" s="89">
        <f>IF(P21&gt;=55,P21*0.5+0.2*Q21+0.05*R21+0.2*S21+0.05*T21,P21)</f>
        <v>74.860353535353539</v>
      </c>
      <c r="W21" s="90">
        <v>14</v>
      </c>
      <c r="X21" s="90">
        <v>17</v>
      </c>
      <c r="Y21" s="90">
        <v>0</v>
      </c>
      <c r="Z21" s="37">
        <f t="shared" si="5"/>
        <v>31</v>
      </c>
      <c r="AA21" s="96">
        <v>30</v>
      </c>
      <c r="AB21" s="97">
        <v>35</v>
      </c>
      <c r="AC21" s="97">
        <v>1</v>
      </c>
      <c r="AD21" s="37">
        <f t="shared" si="14"/>
        <v>65</v>
      </c>
      <c r="AE21" s="36">
        <v>40</v>
      </c>
      <c r="AF21" s="36">
        <v>55</v>
      </c>
      <c r="AG21" s="36">
        <v>1</v>
      </c>
      <c r="AH21" s="37">
        <f>AE21+AF21*AG21</f>
        <v>95</v>
      </c>
      <c r="AI21" s="38">
        <v>100</v>
      </c>
      <c r="AJ21" s="38">
        <v>100</v>
      </c>
      <c r="AK21" s="38">
        <v>0</v>
      </c>
      <c r="AL21" s="38">
        <v>100</v>
      </c>
      <c r="AM21" s="38">
        <v>90</v>
      </c>
      <c r="AN21" s="38">
        <v>60</v>
      </c>
      <c r="AO21" s="38">
        <v>100</v>
      </c>
      <c r="AP21" s="38">
        <v>100</v>
      </c>
      <c r="AQ21" s="38">
        <v>0</v>
      </c>
      <c r="AR21" s="38"/>
      <c r="AS21" s="38"/>
      <c r="AT21" s="91">
        <f t="shared" si="11"/>
        <v>72.222222222222229</v>
      </c>
      <c r="AU21" s="38">
        <v>100</v>
      </c>
      <c r="AV21" s="38">
        <v>100</v>
      </c>
      <c r="AW21" s="38">
        <v>100</v>
      </c>
      <c r="AX21" s="38">
        <v>0</v>
      </c>
      <c r="AY21" s="38">
        <v>0</v>
      </c>
      <c r="AZ21" s="38">
        <v>100</v>
      </c>
      <c r="BA21" s="38">
        <v>100</v>
      </c>
      <c r="BB21" s="38">
        <v>100</v>
      </c>
      <c r="BC21" s="38">
        <v>100</v>
      </c>
      <c r="BD21" s="38">
        <v>100</v>
      </c>
      <c r="BE21" s="38">
        <v>100</v>
      </c>
      <c r="BF21" s="38"/>
      <c r="BG21" s="37">
        <f t="shared" si="15"/>
        <v>81.818181818181813</v>
      </c>
      <c r="BH21" s="41">
        <v>85</v>
      </c>
      <c r="BI21" s="55">
        <v>85</v>
      </c>
      <c r="BJ21" s="55">
        <v>100</v>
      </c>
      <c r="BK21" s="41">
        <v>0</v>
      </c>
      <c r="BL21" s="41">
        <v>70</v>
      </c>
      <c r="BM21" s="41">
        <v>0</v>
      </c>
      <c r="BN21" s="41">
        <v>100</v>
      </c>
      <c r="BO21" s="41">
        <v>100</v>
      </c>
      <c r="BP21" s="41">
        <v>45</v>
      </c>
      <c r="BQ21" s="41">
        <v>75</v>
      </c>
      <c r="BR21" s="93">
        <f t="shared" si="7"/>
        <v>66</v>
      </c>
      <c r="BS21" s="42">
        <v>100</v>
      </c>
      <c r="BT21" s="42">
        <v>100</v>
      </c>
      <c r="BU21" s="42">
        <v>100</v>
      </c>
      <c r="BV21" s="38">
        <v>0</v>
      </c>
      <c r="BW21" s="38">
        <v>0</v>
      </c>
      <c r="BX21" s="38">
        <v>100</v>
      </c>
      <c r="BY21" s="38">
        <v>100</v>
      </c>
      <c r="BZ21" s="38">
        <v>0</v>
      </c>
      <c r="CA21" s="38"/>
      <c r="CB21" s="38"/>
      <c r="CC21" s="37">
        <f t="shared" si="8"/>
        <v>62.5</v>
      </c>
    </row>
    <row r="22" spans="1:81" ht="15.75" customHeight="1" x14ac:dyDescent="0.2">
      <c r="A22" s="4" t="s">
        <v>9</v>
      </c>
      <c r="B22" s="29" t="s">
        <v>9</v>
      </c>
      <c r="C22" s="30"/>
      <c r="D22" s="43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1</v>
      </c>
      <c r="L22" s="44" t="s">
        <v>9</v>
      </c>
      <c r="M22" s="44">
        <v>113</v>
      </c>
      <c r="N22" s="33">
        <f t="shared" si="0"/>
        <v>100</v>
      </c>
      <c r="O22" s="33">
        <f t="shared" si="9"/>
        <v>95</v>
      </c>
      <c r="P22" s="33">
        <f t="shared" ref="P22:P29" si="16">AVERAGE(N22:O22)</f>
        <v>97.5</v>
      </c>
      <c r="Q22" s="33">
        <f t="shared" si="1"/>
        <v>87.777777777777771</v>
      </c>
      <c r="R22" s="33">
        <f t="shared" si="2"/>
        <v>90.909090909090907</v>
      </c>
      <c r="S22" s="33">
        <f t="shared" si="3"/>
        <v>98.5</v>
      </c>
      <c r="T22" s="33">
        <f t="shared" si="4"/>
        <v>100</v>
      </c>
      <c r="U22" s="34"/>
      <c r="V22" s="35">
        <f t="shared" ref="V22:V29" si="17">IF(P22&gt;=55,P22*0.5 + Q22*0.2 + R22*0.05 + S22*0.2 + T22*0.05, P22)</f>
        <v>95.551010101010107</v>
      </c>
      <c r="W22" s="90">
        <v>20</v>
      </c>
      <c r="X22" s="90">
        <v>20</v>
      </c>
      <c r="Y22" s="90">
        <v>60</v>
      </c>
      <c r="Z22" s="37">
        <f t="shared" si="5"/>
        <v>100</v>
      </c>
      <c r="AA22" s="96">
        <v>25</v>
      </c>
      <c r="AB22" s="97">
        <v>70</v>
      </c>
      <c r="AC22" s="97">
        <v>1</v>
      </c>
      <c r="AD22" s="37">
        <f t="shared" si="14"/>
        <v>95</v>
      </c>
      <c r="AE22" s="36"/>
      <c r="AF22" s="36"/>
      <c r="AG22" s="36"/>
      <c r="AH22" s="37"/>
      <c r="AI22" s="38">
        <v>100</v>
      </c>
      <c r="AJ22" s="38">
        <v>100</v>
      </c>
      <c r="AK22" s="38">
        <v>100</v>
      </c>
      <c r="AL22" s="38">
        <v>100</v>
      </c>
      <c r="AM22" s="38">
        <v>90</v>
      </c>
      <c r="AN22" s="38">
        <v>0</v>
      </c>
      <c r="AO22" s="38">
        <v>100</v>
      </c>
      <c r="AP22" s="38">
        <v>100</v>
      </c>
      <c r="AQ22" s="38">
        <v>100</v>
      </c>
      <c r="AR22" s="38"/>
      <c r="AS22" s="38"/>
      <c r="AT22" s="91">
        <f t="shared" si="11"/>
        <v>87.777777777777771</v>
      </c>
      <c r="AU22" s="38">
        <v>100</v>
      </c>
      <c r="AV22" s="38">
        <v>100</v>
      </c>
      <c r="AW22" s="38">
        <v>100</v>
      </c>
      <c r="AX22" s="38">
        <v>100</v>
      </c>
      <c r="AY22" s="38">
        <v>100</v>
      </c>
      <c r="AZ22" s="38">
        <v>100</v>
      </c>
      <c r="BA22" s="38">
        <v>0</v>
      </c>
      <c r="BB22" s="38">
        <v>100</v>
      </c>
      <c r="BC22" s="38">
        <v>100</v>
      </c>
      <c r="BD22" s="38">
        <v>100</v>
      </c>
      <c r="BE22" s="38">
        <v>100</v>
      </c>
      <c r="BF22" s="38"/>
      <c r="BG22" s="37">
        <f t="shared" si="15"/>
        <v>90.909090909090907</v>
      </c>
      <c r="BH22" s="41">
        <v>85</v>
      </c>
      <c r="BI22" s="55">
        <v>100</v>
      </c>
      <c r="BJ22" s="55">
        <v>100</v>
      </c>
      <c r="BK22" s="41">
        <v>100</v>
      </c>
      <c r="BL22" s="41">
        <v>100</v>
      </c>
      <c r="BM22" s="41">
        <v>100</v>
      </c>
      <c r="BN22" s="41">
        <v>100</v>
      </c>
      <c r="BO22" s="41">
        <v>100</v>
      </c>
      <c r="BP22" s="41">
        <v>100</v>
      </c>
      <c r="BQ22" s="41">
        <v>100</v>
      </c>
      <c r="BR22" s="93">
        <f t="shared" si="7"/>
        <v>98.5</v>
      </c>
      <c r="BS22" s="42">
        <v>100</v>
      </c>
      <c r="BT22" s="42">
        <v>100</v>
      </c>
      <c r="BU22" s="42">
        <v>100</v>
      </c>
      <c r="BV22" s="38">
        <v>100</v>
      </c>
      <c r="BW22" s="38">
        <v>100</v>
      </c>
      <c r="BX22" s="38">
        <v>100</v>
      </c>
      <c r="BY22" s="38">
        <v>100</v>
      </c>
      <c r="BZ22" s="38">
        <v>100</v>
      </c>
      <c r="CA22" s="38"/>
      <c r="CB22" s="38"/>
      <c r="CC22" s="37">
        <f t="shared" si="8"/>
        <v>100</v>
      </c>
    </row>
    <row r="23" spans="1:81" ht="15.75" customHeight="1" x14ac:dyDescent="0.2">
      <c r="A23" s="4" t="s">
        <v>9</v>
      </c>
      <c r="B23" s="29" t="s">
        <v>9</v>
      </c>
      <c r="C23" s="30"/>
      <c r="D23" s="43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1</v>
      </c>
      <c r="L23" s="44" t="s">
        <v>9</v>
      </c>
      <c r="M23" s="44">
        <v>385</v>
      </c>
      <c r="N23" s="33">
        <f t="shared" si="0"/>
        <v>55</v>
      </c>
      <c r="O23" s="33">
        <f t="shared" si="9"/>
        <v>0</v>
      </c>
      <c r="P23" s="33">
        <f t="shared" si="16"/>
        <v>27.5</v>
      </c>
      <c r="Q23" s="33">
        <f t="shared" si="1"/>
        <v>48.888888888888886</v>
      </c>
      <c r="R23" s="33">
        <f t="shared" si="2"/>
        <v>45.454545454545453</v>
      </c>
      <c r="S23" s="33">
        <f t="shared" si="3"/>
        <v>76</v>
      </c>
      <c r="T23" s="33">
        <f t="shared" si="4"/>
        <v>72.875</v>
      </c>
      <c r="U23" s="34"/>
      <c r="V23" s="35">
        <f t="shared" si="17"/>
        <v>27.5</v>
      </c>
      <c r="W23" s="90">
        <v>16</v>
      </c>
      <c r="X23" s="90">
        <v>14</v>
      </c>
      <c r="Y23" s="90">
        <v>25</v>
      </c>
      <c r="Z23" s="37">
        <f t="shared" si="5"/>
        <v>55</v>
      </c>
      <c r="AA23" s="36">
        <v>0</v>
      </c>
      <c r="AB23" s="36">
        <v>0</v>
      </c>
      <c r="AC23" s="33">
        <v>0</v>
      </c>
      <c r="AD23" s="37">
        <v>0</v>
      </c>
      <c r="AE23" s="36"/>
      <c r="AF23" s="36"/>
      <c r="AG23" s="36"/>
      <c r="AH23" s="37"/>
      <c r="AI23" s="38">
        <v>100</v>
      </c>
      <c r="AJ23" s="38">
        <v>0</v>
      </c>
      <c r="AK23" s="38">
        <v>100</v>
      </c>
      <c r="AL23" s="38">
        <v>0</v>
      </c>
      <c r="AM23" s="38">
        <v>80</v>
      </c>
      <c r="AN23" s="38">
        <v>60</v>
      </c>
      <c r="AO23" s="38">
        <v>0</v>
      </c>
      <c r="AP23" s="38">
        <v>100</v>
      </c>
      <c r="AQ23" s="38">
        <v>0</v>
      </c>
      <c r="AR23" s="38"/>
      <c r="AS23" s="38"/>
      <c r="AT23" s="91">
        <f t="shared" si="11"/>
        <v>48.888888888888886</v>
      </c>
      <c r="AU23" s="38">
        <v>100</v>
      </c>
      <c r="AV23" s="38">
        <v>0</v>
      </c>
      <c r="AW23" s="38">
        <v>0</v>
      </c>
      <c r="AX23" s="38">
        <v>100</v>
      </c>
      <c r="AY23" s="38">
        <v>0</v>
      </c>
      <c r="AZ23" s="38">
        <v>0</v>
      </c>
      <c r="BA23" s="38">
        <v>0</v>
      </c>
      <c r="BB23" s="38">
        <v>0</v>
      </c>
      <c r="BC23" s="38">
        <v>100</v>
      </c>
      <c r="BD23" s="38">
        <v>100</v>
      </c>
      <c r="BE23" s="38">
        <v>100</v>
      </c>
      <c r="BF23" s="38"/>
      <c r="BG23" s="37">
        <f t="shared" si="15"/>
        <v>45.454545454545453</v>
      </c>
      <c r="BH23" s="41">
        <v>80</v>
      </c>
      <c r="BI23" s="55">
        <v>90</v>
      </c>
      <c r="BJ23" s="55">
        <v>100</v>
      </c>
      <c r="BK23" s="41">
        <v>90</v>
      </c>
      <c r="BL23" s="41">
        <v>95</v>
      </c>
      <c r="BM23" s="41">
        <v>0</v>
      </c>
      <c r="BN23" s="41">
        <v>100</v>
      </c>
      <c r="BO23" s="41">
        <v>100</v>
      </c>
      <c r="BP23" s="41">
        <v>85</v>
      </c>
      <c r="BQ23" s="41">
        <v>20</v>
      </c>
      <c r="BR23" s="93">
        <f t="shared" si="7"/>
        <v>76</v>
      </c>
      <c r="BS23" s="42">
        <v>0</v>
      </c>
      <c r="BT23" s="42">
        <v>100</v>
      </c>
      <c r="BU23" s="42">
        <v>100</v>
      </c>
      <c r="BV23" s="38">
        <v>83</v>
      </c>
      <c r="BW23" s="38">
        <v>0</v>
      </c>
      <c r="BX23" s="38">
        <v>100</v>
      </c>
      <c r="BY23" s="38">
        <v>100</v>
      </c>
      <c r="BZ23" s="38">
        <v>100</v>
      </c>
      <c r="CA23" s="38"/>
      <c r="CB23" s="38"/>
      <c r="CC23" s="37">
        <f t="shared" si="8"/>
        <v>72.875</v>
      </c>
    </row>
    <row r="24" spans="1:81" ht="15.75" customHeight="1" x14ac:dyDescent="0.2">
      <c r="A24" s="4" t="s">
        <v>9</v>
      </c>
      <c r="B24" s="29" t="s">
        <v>9</v>
      </c>
      <c r="C24" s="30"/>
      <c r="D24" s="43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1</v>
      </c>
      <c r="L24" s="44" t="s">
        <v>9</v>
      </c>
      <c r="M24" s="44">
        <v>283</v>
      </c>
      <c r="N24" s="33">
        <f t="shared" si="0"/>
        <v>90</v>
      </c>
      <c r="O24" s="33">
        <f t="shared" si="9"/>
        <v>92</v>
      </c>
      <c r="P24" s="33">
        <f t="shared" si="16"/>
        <v>91</v>
      </c>
      <c r="Q24" s="33">
        <f t="shared" si="1"/>
        <v>66.666666666666671</v>
      </c>
      <c r="R24" s="33">
        <f t="shared" si="2"/>
        <v>90.909090909090907</v>
      </c>
      <c r="S24" s="33">
        <f t="shared" si="3"/>
        <v>95.5</v>
      </c>
      <c r="T24" s="33">
        <f t="shared" si="4"/>
        <v>100</v>
      </c>
      <c r="U24" s="34"/>
      <c r="V24" s="35">
        <f t="shared" si="17"/>
        <v>87.478787878787884</v>
      </c>
      <c r="W24" s="90">
        <v>20</v>
      </c>
      <c r="X24" s="90">
        <v>16</v>
      </c>
      <c r="Y24" s="90">
        <v>54</v>
      </c>
      <c r="Z24" s="37">
        <f t="shared" si="5"/>
        <v>90</v>
      </c>
      <c r="AA24" s="94">
        <v>27</v>
      </c>
      <c r="AB24" s="95">
        <v>65</v>
      </c>
      <c r="AC24" s="95">
        <v>1</v>
      </c>
      <c r="AD24" s="37">
        <f t="shared" ref="AD24:AD29" si="18">AA24+AB24*AC24</f>
        <v>92</v>
      </c>
      <c r="AE24" s="36"/>
      <c r="AF24" s="36"/>
      <c r="AG24" s="36"/>
      <c r="AH24" s="37"/>
      <c r="AI24" s="38">
        <v>100</v>
      </c>
      <c r="AJ24" s="38">
        <v>0</v>
      </c>
      <c r="AK24" s="38">
        <v>100</v>
      </c>
      <c r="AL24" s="38">
        <v>50</v>
      </c>
      <c r="AM24" s="38">
        <v>100</v>
      </c>
      <c r="AN24" s="38">
        <v>100</v>
      </c>
      <c r="AO24" s="38">
        <v>0</v>
      </c>
      <c r="AP24" s="38">
        <v>100</v>
      </c>
      <c r="AQ24" s="38">
        <v>50</v>
      </c>
      <c r="AR24" s="38"/>
      <c r="AS24" s="38"/>
      <c r="AT24" s="91">
        <f t="shared" si="11"/>
        <v>66.666666666666671</v>
      </c>
      <c r="AU24" s="38">
        <v>100</v>
      </c>
      <c r="AV24" s="38">
        <v>100</v>
      </c>
      <c r="AW24" s="38">
        <v>100</v>
      </c>
      <c r="AX24" s="38">
        <v>100</v>
      </c>
      <c r="AY24" s="38">
        <v>100</v>
      </c>
      <c r="AZ24" s="38">
        <v>0</v>
      </c>
      <c r="BA24" s="38">
        <v>100</v>
      </c>
      <c r="BB24" s="38">
        <v>100</v>
      </c>
      <c r="BC24" s="38">
        <v>100</v>
      </c>
      <c r="BD24" s="38">
        <v>100</v>
      </c>
      <c r="BE24" s="38">
        <v>100</v>
      </c>
      <c r="BF24" s="38"/>
      <c r="BG24" s="37">
        <f t="shared" si="15"/>
        <v>90.909090909090907</v>
      </c>
      <c r="BH24" s="41">
        <v>85</v>
      </c>
      <c r="BI24" s="55">
        <v>100</v>
      </c>
      <c r="BJ24" s="55">
        <v>100</v>
      </c>
      <c r="BK24" s="41">
        <v>95</v>
      </c>
      <c r="BL24" s="41">
        <v>100</v>
      </c>
      <c r="BM24" s="41">
        <v>100</v>
      </c>
      <c r="BN24" s="41">
        <v>100</v>
      </c>
      <c r="BO24" s="41">
        <v>80</v>
      </c>
      <c r="BP24" s="41">
        <v>100</v>
      </c>
      <c r="BQ24" s="41">
        <v>95</v>
      </c>
      <c r="BR24" s="93">
        <f t="shared" si="7"/>
        <v>95.5</v>
      </c>
      <c r="BS24" s="42">
        <v>100</v>
      </c>
      <c r="BT24" s="42">
        <v>100</v>
      </c>
      <c r="BU24" s="42">
        <v>100</v>
      </c>
      <c r="BV24" s="38">
        <v>100</v>
      </c>
      <c r="BW24" s="38">
        <v>100</v>
      </c>
      <c r="BX24" s="38">
        <v>100</v>
      </c>
      <c r="BY24" s="38">
        <v>100</v>
      </c>
      <c r="BZ24" s="38">
        <v>100</v>
      </c>
      <c r="CA24" s="38"/>
      <c r="CB24" s="38"/>
      <c r="CC24" s="37">
        <f t="shared" si="8"/>
        <v>100</v>
      </c>
    </row>
    <row r="25" spans="1:81" ht="15.75" customHeight="1" x14ac:dyDescent="0.2">
      <c r="A25" s="4" t="s">
        <v>9</v>
      </c>
      <c r="B25" s="29" t="s">
        <v>9</v>
      </c>
      <c r="C25" s="30"/>
      <c r="D25" s="43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1</v>
      </c>
      <c r="L25" s="44" t="s">
        <v>9</v>
      </c>
      <c r="M25" s="44">
        <v>468</v>
      </c>
      <c r="N25" s="33">
        <f t="shared" si="0"/>
        <v>98</v>
      </c>
      <c r="O25" s="33">
        <f t="shared" si="9"/>
        <v>95</v>
      </c>
      <c r="P25" s="33">
        <f t="shared" si="16"/>
        <v>96.5</v>
      </c>
      <c r="Q25" s="33">
        <f t="shared" si="1"/>
        <v>81.444444444444443</v>
      </c>
      <c r="R25" s="33">
        <f t="shared" si="2"/>
        <v>100</v>
      </c>
      <c r="S25" s="33">
        <f t="shared" si="3"/>
        <v>95.5</v>
      </c>
      <c r="T25" s="33">
        <f t="shared" si="4"/>
        <v>93.75</v>
      </c>
      <c r="U25" s="34"/>
      <c r="V25" s="35">
        <f t="shared" si="17"/>
        <v>93.326388888888886</v>
      </c>
      <c r="W25" s="90">
        <v>20</v>
      </c>
      <c r="X25" s="90">
        <v>18</v>
      </c>
      <c r="Y25" s="90">
        <v>60</v>
      </c>
      <c r="Z25" s="37">
        <f t="shared" si="5"/>
        <v>98</v>
      </c>
      <c r="AA25" s="96">
        <v>30</v>
      </c>
      <c r="AB25" s="97">
        <v>65</v>
      </c>
      <c r="AC25" s="97">
        <v>1</v>
      </c>
      <c r="AD25" s="37">
        <f t="shared" si="18"/>
        <v>95</v>
      </c>
      <c r="AE25" s="36"/>
      <c r="AF25" s="36"/>
      <c r="AG25" s="36"/>
      <c r="AH25" s="37"/>
      <c r="AI25" s="38">
        <v>100</v>
      </c>
      <c r="AJ25" s="38">
        <v>0</v>
      </c>
      <c r="AK25" s="38">
        <v>100</v>
      </c>
      <c r="AL25" s="38">
        <v>100</v>
      </c>
      <c r="AM25" s="38">
        <v>100</v>
      </c>
      <c r="AN25" s="38">
        <v>33</v>
      </c>
      <c r="AO25" s="38">
        <v>100</v>
      </c>
      <c r="AP25" s="38">
        <v>100</v>
      </c>
      <c r="AQ25" s="38">
        <v>100</v>
      </c>
      <c r="AR25" s="38"/>
      <c r="AS25" s="38"/>
      <c r="AT25" s="91">
        <f t="shared" si="11"/>
        <v>81.444444444444443</v>
      </c>
      <c r="AU25" s="38">
        <v>100</v>
      </c>
      <c r="AV25" s="38">
        <v>100</v>
      </c>
      <c r="AW25" s="38">
        <v>100</v>
      </c>
      <c r="AX25" s="38">
        <v>100</v>
      </c>
      <c r="AY25" s="38">
        <v>100</v>
      </c>
      <c r="AZ25" s="38">
        <v>100</v>
      </c>
      <c r="BA25" s="38">
        <v>100</v>
      </c>
      <c r="BB25" s="38">
        <v>100</v>
      </c>
      <c r="BC25" s="38">
        <v>100</v>
      </c>
      <c r="BD25" s="38">
        <v>100</v>
      </c>
      <c r="BE25" s="38">
        <v>100</v>
      </c>
      <c r="BF25" s="38"/>
      <c r="BG25" s="37">
        <f t="shared" si="15"/>
        <v>100</v>
      </c>
      <c r="BH25" s="41">
        <v>80</v>
      </c>
      <c r="BI25" s="55">
        <v>100</v>
      </c>
      <c r="BJ25" s="55">
        <v>100</v>
      </c>
      <c r="BK25" s="41">
        <v>100</v>
      </c>
      <c r="BL25" s="41">
        <v>100</v>
      </c>
      <c r="BM25" s="41">
        <v>90</v>
      </c>
      <c r="BN25" s="41">
        <v>85</v>
      </c>
      <c r="BO25" s="41">
        <v>100</v>
      </c>
      <c r="BP25" s="41">
        <v>100</v>
      </c>
      <c r="BQ25" s="41">
        <v>100</v>
      </c>
      <c r="BR25" s="93">
        <f t="shared" si="7"/>
        <v>95.5</v>
      </c>
      <c r="BS25" s="42">
        <v>100</v>
      </c>
      <c r="BT25" s="42">
        <v>100</v>
      </c>
      <c r="BU25" s="42">
        <v>100</v>
      </c>
      <c r="BV25" s="38">
        <v>100</v>
      </c>
      <c r="BW25" s="38">
        <v>100</v>
      </c>
      <c r="BX25" s="38">
        <v>50</v>
      </c>
      <c r="BY25" s="38">
        <v>100</v>
      </c>
      <c r="BZ25" s="38">
        <v>100</v>
      </c>
      <c r="CA25" s="38"/>
      <c r="CB25" s="38"/>
      <c r="CC25" s="37">
        <f t="shared" si="8"/>
        <v>93.75</v>
      </c>
    </row>
    <row r="26" spans="1:81" ht="15.75" customHeight="1" x14ac:dyDescent="0.2">
      <c r="A26" s="4" t="s">
        <v>9</v>
      </c>
      <c r="B26" s="29" t="s">
        <v>9</v>
      </c>
      <c r="C26" s="30"/>
      <c r="D26" s="43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1</v>
      </c>
      <c r="L26" s="44" t="s">
        <v>9</v>
      </c>
      <c r="M26" s="44">
        <v>267</v>
      </c>
      <c r="N26" s="33">
        <f t="shared" si="0"/>
        <v>96</v>
      </c>
      <c r="O26" s="33">
        <f t="shared" si="9"/>
        <v>30</v>
      </c>
      <c r="P26" s="33">
        <f t="shared" si="16"/>
        <v>63</v>
      </c>
      <c r="Q26" s="33">
        <f t="shared" si="1"/>
        <v>98.888888888888886</v>
      </c>
      <c r="R26" s="33">
        <f t="shared" si="2"/>
        <v>100</v>
      </c>
      <c r="S26" s="33">
        <f t="shared" si="3"/>
        <v>88</v>
      </c>
      <c r="T26" s="33">
        <f t="shared" si="4"/>
        <v>100</v>
      </c>
      <c r="U26" s="34"/>
      <c r="V26" s="35">
        <f t="shared" si="17"/>
        <v>78.87777777777778</v>
      </c>
      <c r="W26" s="90">
        <v>18</v>
      </c>
      <c r="X26" s="90">
        <v>18</v>
      </c>
      <c r="Y26" s="90">
        <v>60</v>
      </c>
      <c r="Z26" s="37">
        <f t="shared" si="5"/>
        <v>96</v>
      </c>
      <c r="AA26" s="36">
        <v>30</v>
      </c>
      <c r="AB26" s="36">
        <v>30</v>
      </c>
      <c r="AC26" s="33">
        <v>0</v>
      </c>
      <c r="AD26" s="37">
        <f t="shared" si="18"/>
        <v>30</v>
      </c>
      <c r="AE26" s="36"/>
      <c r="AF26" s="36"/>
      <c r="AG26" s="36"/>
      <c r="AH26" s="37"/>
      <c r="AI26" s="38">
        <v>100</v>
      </c>
      <c r="AJ26" s="38">
        <v>100</v>
      </c>
      <c r="AK26" s="38">
        <v>100</v>
      </c>
      <c r="AL26" s="38">
        <v>100</v>
      </c>
      <c r="AM26" s="38">
        <v>90</v>
      </c>
      <c r="AN26" s="38">
        <v>100</v>
      </c>
      <c r="AO26" s="38">
        <v>100</v>
      </c>
      <c r="AP26" s="38">
        <v>100</v>
      </c>
      <c r="AQ26" s="38">
        <v>100</v>
      </c>
      <c r="AR26" s="38"/>
      <c r="AS26" s="38"/>
      <c r="AT26" s="91">
        <f t="shared" si="11"/>
        <v>98.888888888888886</v>
      </c>
      <c r="AU26" s="38">
        <v>100</v>
      </c>
      <c r="AV26" s="38">
        <v>100</v>
      </c>
      <c r="AW26" s="38">
        <v>100</v>
      </c>
      <c r="AX26" s="38">
        <v>100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100</v>
      </c>
      <c r="BE26" s="38">
        <v>100</v>
      </c>
      <c r="BF26" s="38"/>
      <c r="BG26" s="37">
        <f t="shared" si="15"/>
        <v>100</v>
      </c>
      <c r="BH26" s="41">
        <v>100</v>
      </c>
      <c r="BI26" s="55">
        <v>85</v>
      </c>
      <c r="BJ26" s="55">
        <v>100</v>
      </c>
      <c r="BK26" s="41">
        <v>0</v>
      </c>
      <c r="BL26" s="41">
        <v>100</v>
      </c>
      <c r="BM26" s="41">
        <v>100</v>
      </c>
      <c r="BN26" s="41">
        <v>100</v>
      </c>
      <c r="BO26" s="41">
        <v>100</v>
      </c>
      <c r="BP26" s="41">
        <v>100</v>
      </c>
      <c r="BQ26" s="41">
        <v>95</v>
      </c>
      <c r="BR26" s="93">
        <f t="shared" si="7"/>
        <v>88</v>
      </c>
      <c r="BS26" s="42">
        <v>100</v>
      </c>
      <c r="BT26" s="42">
        <v>100</v>
      </c>
      <c r="BU26" s="42">
        <v>100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8"/>
        <v>100</v>
      </c>
    </row>
    <row r="27" spans="1:81" ht="15.75" customHeight="1" x14ac:dyDescent="0.2">
      <c r="A27" s="4" t="s">
        <v>9</v>
      </c>
      <c r="B27" s="29" t="s">
        <v>9</v>
      </c>
      <c r="C27" s="30"/>
      <c r="D27" s="43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1</v>
      </c>
      <c r="L27" s="44" t="s">
        <v>9</v>
      </c>
      <c r="M27" s="44">
        <v>369</v>
      </c>
      <c r="N27" s="33">
        <f t="shared" si="0"/>
        <v>93</v>
      </c>
      <c r="O27" s="33">
        <f t="shared" si="9"/>
        <v>100</v>
      </c>
      <c r="P27" s="33">
        <f t="shared" si="16"/>
        <v>96.5</v>
      </c>
      <c r="Q27" s="33">
        <f t="shared" si="1"/>
        <v>87.777777777777771</v>
      </c>
      <c r="R27" s="33">
        <f t="shared" si="2"/>
        <v>90</v>
      </c>
      <c r="S27" s="33">
        <f t="shared" si="3"/>
        <v>94</v>
      </c>
      <c r="T27" s="33">
        <f t="shared" si="4"/>
        <v>100</v>
      </c>
      <c r="U27" s="34"/>
      <c r="V27" s="35">
        <f t="shared" si="17"/>
        <v>94.105555555555554</v>
      </c>
      <c r="W27" s="90">
        <v>16</v>
      </c>
      <c r="X27" s="90">
        <v>17</v>
      </c>
      <c r="Y27" s="90">
        <v>60</v>
      </c>
      <c r="Z27" s="37">
        <f t="shared" si="5"/>
        <v>93</v>
      </c>
      <c r="AA27" s="94">
        <v>30</v>
      </c>
      <c r="AB27" s="95">
        <v>70</v>
      </c>
      <c r="AC27" s="95">
        <v>1</v>
      </c>
      <c r="AD27" s="37">
        <f t="shared" si="18"/>
        <v>100</v>
      </c>
      <c r="AE27" s="36"/>
      <c r="AF27" s="36"/>
      <c r="AG27" s="36"/>
      <c r="AH27" s="37"/>
      <c r="AI27" s="38">
        <v>50</v>
      </c>
      <c r="AJ27" s="38">
        <v>100</v>
      </c>
      <c r="AK27" s="38">
        <v>100</v>
      </c>
      <c r="AL27" s="38">
        <v>100</v>
      </c>
      <c r="AM27" s="38">
        <v>100</v>
      </c>
      <c r="AN27" s="38">
        <v>40</v>
      </c>
      <c r="AO27" s="38">
        <v>100</v>
      </c>
      <c r="AP27" s="38">
        <v>100</v>
      </c>
      <c r="AQ27" s="38">
        <v>100</v>
      </c>
      <c r="AR27" s="38"/>
      <c r="AS27" s="38"/>
      <c r="AT27" s="91">
        <f t="shared" si="11"/>
        <v>87.777777777777771</v>
      </c>
      <c r="AU27" s="38">
        <v>100</v>
      </c>
      <c r="AV27" s="38">
        <v>0</v>
      </c>
      <c r="AW27" s="38">
        <v>100</v>
      </c>
      <c r="AX27" s="38">
        <v>100</v>
      </c>
      <c r="AY27" s="38">
        <v>100</v>
      </c>
      <c r="AZ27" s="38">
        <v>100</v>
      </c>
      <c r="BA27" s="38">
        <v>100</v>
      </c>
      <c r="BB27" s="38">
        <v>100</v>
      </c>
      <c r="BC27" s="38">
        <v>100</v>
      </c>
      <c r="BD27" s="38">
        <v>100</v>
      </c>
      <c r="BE27" s="38"/>
      <c r="BF27" s="38"/>
      <c r="BG27" s="37">
        <f>AVERAGE(AU27:BD27)</f>
        <v>90</v>
      </c>
      <c r="BH27" s="41">
        <v>70</v>
      </c>
      <c r="BI27" s="55">
        <v>85</v>
      </c>
      <c r="BJ27" s="55">
        <v>100</v>
      </c>
      <c r="BK27" s="41">
        <v>100</v>
      </c>
      <c r="BL27" s="41">
        <v>100</v>
      </c>
      <c r="BM27" s="41">
        <v>100</v>
      </c>
      <c r="BN27" s="41">
        <v>100</v>
      </c>
      <c r="BO27" s="41">
        <v>100</v>
      </c>
      <c r="BP27" s="41">
        <v>85</v>
      </c>
      <c r="BQ27" s="41">
        <v>100</v>
      </c>
      <c r="BR27" s="93">
        <f t="shared" si="7"/>
        <v>94</v>
      </c>
      <c r="BS27" s="42">
        <v>100</v>
      </c>
      <c r="BT27" s="42">
        <v>100</v>
      </c>
      <c r="BU27" s="42">
        <v>100</v>
      </c>
      <c r="BV27" s="38">
        <v>100</v>
      </c>
      <c r="BW27" s="38">
        <v>100</v>
      </c>
      <c r="BX27" s="38">
        <v>100</v>
      </c>
      <c r="BY27" s="38">
        <v>100</v>
      </c>
      <c r="BZ27" s="38">
        <v>100</v>
      </c>
      <c r="CA27" s="38"/>
      <c r="CB27" s="38"/>
      <c r="CC27" s="37">
        <f t="shared" si="8"/>
        <v>100</v>
      </c>
    </row>
    <row r="28" spans="1:81" ht="15.75" customHeight="1" x14ac:dyDescent="0.2">
      <c r="A28" s="4" t="s">
        <v>9</v>
      </c>
      <c r="B28" s="29" t="s">
        <v>9</v>
      </c>
      <c r="C28" s="30"/>
      <c r="D28" s="43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1</v>
      </c>
      <c r="L28" s="44" t="s">
        <v>9</v>
      </c>
      <c r="M28" s="44">
        <v>356</v>
      </c>
      <c r="N28" s="33">
        <f t="shared" si="0"/>
        <v>94</v>
      </c>
      <c r="O28" s="33">
        <f t="shared" si="9"/>
        <v>94</v>
      </c>
      <c r="P28" s="33">
        <f t="shared" si="16"/>
        <v>94</v>
      </c>
      <c r="Q28" s="33">
        <f t="shared" si="1"/>
        <v>84.444444444444443</v>
      </c>
      <c r="R28" s="33">
        <f t="shared" si="2"/>
        <v>90.909090909090907</v>
      </c>
      <c r="S28" s="33">
        <f t="shared" si="3"/>
        <v>92</v>
      </c>
      <c r="T28" s="33">
        <f t="shared" si="4"/>
        <v>100</v>
      </c>
      <c r="U28" s="34"/>
      <c r="V28" s="35">
        <f t="shared" si="17"/>
        <v>91.834343434343438</v>
      </c>
      <c r="W28" s="90">
        <v>20</v>
      </c>
      <c r="X28" s="90">
        <v>17</v>
      </c>
      <c r="Y28" s="90">
        <v>57</v>
      </c>
      <c r="Z28" s="37">
        <f t="shared" si="5"/>
        <v>94</v>
      </c>
      <c r="AA28" s="96">
        <v>24</v>
      </c>
      <c r="AB28" s="97">
        <v>70</v>
      </c>
      <c r="AC28" s="97">
        <v>1</v>
      </c>
      <c r="AD28" s="37">
        <f t="shared" si="18"/>
        <v>94</v>
      </c>
      <c r="AE28" s="36"/>
      <c r="AF28" s="36"/>
      <c r="AG28" s="36"/>
      <c r="AH28" s="37"/>
      <c r="AI28" s="38">
        <v>100</v>
      </c>
      <c r="AJ28" s="38">
        <v>100</v>
      </c>
      <c r="AK28" s="38">
        <v>100</v>
      </c>
      <c r="AL28" s="38">
        <v>100</v>
      </c>
      <c r="AM28" s="38">
        <v>80</v>
      </c>
      <c r="AN28" s="38">
        <v>40</v>
      </c>
      <c r="AO28" s="38">
        <v>100</v>
      </c>
      <c r="AP28" s="38">
        <v>100</v>
      </c>
      <c r="AQ28" s="38">
        <v>40</v>
      </c>
      <c r="AR28" s="38"/>
      <c r="AS28" s="38"/>
      <c r="AT28" s="91">
        <f t="shared" si="11"/>
        <v>84.444444444444443</v>
      </c>
      <c r="AU28" s="38">
        <v>100</v>
      </c>
      <c r="AV28" s="38">
        <v>100</v>
      </c>
      <c r="AW28" s="38">
        <v>100</v>
      </c>
      <c r="AX28" s="38">
        <v>0</v>
      </c>
      <c r="AY28" s="38">
        <v>100</v>
      </c>
      <c r="AZ28" s="38">
        <v>100</v>
      </c>
      <c r="BA28" s="38">
        <v>100</v>
      </c>
      <c r="BB28" s="38">
        <v>100</v>
      </c>
      <c r="BC28" s="38">
        <v>100</v>
      </c>
      <c r="BD28" s="38">
        <v>100</v>
      </c>
      <c r="BE28" s="38">
        <v>100</v>
      </c>
      <c r="BF28" s="38"/>
      <c r="BG28" s="37">
        <f>AVERAGE(AU28:BE28)</f>
        <v>90.909090909090907</v>
      </c>
      <c r="BH28" s="41">
        <v>100</v>
      </c>
      <c r="BI28" s="55">
        <v>70</v>
      </c>
      <c r="BJ28" s="55">
        <v>100</v>
      </c>
      <c r="BK28" s="41">
        <v>95</v>
      </c>
      <c r="BL28" s="41">
        <v>100</v>
      </c>
      <c r="BM28" s="41">
        <v>70</v>
      </c>
      <c r="BN28" s="41">
        <v>95</v>
      </c>
      <c r="BO28" s="41">
        <v>90</v>
      </c>
      <c r="BP28" s="41">
        <v>100</v>
      </c>
      <c r="BQ28" s="41">
        <v>100</v>
      </c>
      <c r="BR28" s="93">
        <f t="shared" si="7"/>
        <v>92</v>
      </c>
      <c r="BS28" s="42">
        <v>100</v>
      </c>
      <c r="BT28" s="42">
        <v>100</v>
      </c>
      <c r="BU28" s="42">
        <v>100</v>
      </c>
      <c r="BV28" s="38">
        <v>100</v>
      </c>
      <c r="BW28" s="38">
        <v>100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8"/>
        <v>100</v>
      </c>
    </row>
    <row r="29" spans="1:81" ht="15.75" customHeight="1" x14ac:dyDescent="0.2">
      <c r="A29" s="4" t="s">
        <v>9</v>
      </c>
      <c r="B29" s="29" t="s">
        <v>9</v>
      </c>
      <c r="C29" s="30"/>
      <c r="D29" s="43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1</v>
      </c>
      <c r="L29" s="44" t="s">
        <v>9</v>
      </c>
      <c r="M29" s="44">
        <v>176</v>
      </c>
      <c r="N29" s="33">
        <f t="shared" si="0"/>
        <v>96</v>
      </c>
      <c r="O29" s="33">
        <f t="shared" si="9"/>
        <v>100</v>
      </c>
      <c r="P29" s="33">
        <f t="shared" si="16"/>
        <v>98</v>
      </c>
      <c r="Q29" s="33">
        <f t="shared" si="1"/>
        <v>100</v>
      </c>
      <c r="R29" s="33">
        <f t="shared" si="2"/>
        <v>100</v>
      </c>
      <c r="S29" s="33">
        <f t="shared" si="3"/>
        <v>85.5</v>
      </c>
      <c r="T29" s="33">
        <f t="shared" si="4"/>
        <v>100</v>
      </c>
      <c r="U29" s="34"/>
      <c r="V29" s="35">
        <f t="shared" si="17"/>
        <v>96.1</v>
      </c>
      <c r="W29" s="90">
        <v>18</v>
      </c>
      <c r="X29" s="90">
        <v>18</v>
      </c>
      <c r="Y29" s="90">
        <v>60</v>
      </c>
      <c r="Z29" s="37">
        <f t="shared" si="5"/>
        <v>96</v>
      </c>
      <c r="AA29" s="96">
        <v>30</v>
      </c>
      <c r="AB29" s="97">
        <v>70</v>
      </c>
      <c r="AC29" s="97">
        <v>1</v>
      </c>
      <c r="AD29" s="37">
        <f t="shared" si="18"/>
        <v>100</v>
      </c>
      <c r="AE29" s="36"/>
      <c r="AF29" s="36"/>
      <c r="AG29" s="36"/>
      <c r="AH29" s="37"/>
      <c r="AI29" s="38">
        <v>100</v>
      </c>
      <c r="AJ29" s="38">
        <v>100</v>
      </c>
      <c r="AK29" s="38">
        <v>100</v>
      </c>
      <c r="AL29" s="38">
        <v>100</v>
      </c>
      <c r="AM29" s="38">
        <v>100</v>
      </c>
      <c r="AN29" s="38">
        <v>100</v>
      </c>
      <c r="AO29" s="38">
        <v>100</v>
      </c>
      <c r="AP29" s="38">
        <v>100</v>
      </c>
      <c r="AQ29" s="38">
        <v>100</v>
      </c>
      <c r="AR29" s="38"/>
      <c r="AS29" s="38"/>
      <c r="AT29" s="91">
        <f t="shared" si="11"/>
        <v>100</v>
      </c>
      <c r="AU29" s="38">
        <v>100</v>
      </c>
      <c r="AV29" s="38">
        <v>100</v>
      </c>
      <c r="AW29" s="38">
        <v>100</v>
      </c>
      <c r="AX29" s="38">
        <v>100</v>
      </c>
      <c r="AY29" s="38">
        <v>100</v>
      </c>
      <c r="AZ29" s="38">
        <v>100</v>
      </c>
      <c r="BA29" s="38">
        <v>100</v>
      </c>
      <c r="BB29" s="38">
        <v>100</v>
      </c>
      <c r="BC29" s="38">
        <v>100</v>
      </c>
      <c r="BD29" s="38">
        <v>100</v>
      </c>
      <c r="BE29" s="38"/>
      <c r="BF29" s="38"/>
      <c r="BG29" s="37">
        <f>AVERAGE(AU29:BD29)</f>
        <v>100</v>
      </c>
      <c r="BH29" s="41">
        <v>70</v>
      </c>
      <c r="BI29" s="55">
        <v>95</v>
      </c>
      <c r="BJ29" s="55">
        <v>100</v>
      </c>
      <c r="BK29" s="41">
        <v>100</v>
      </c>
      <c r="BL29" s="41">
        <v>100</v>
      </c>
      <c r="BM29" s="41">
        <v>100</v>
      </c>
      <c r="BN29" s="41">
        <v>0</v>
      </c>
      <c r="BO29" s="41">
        <v>100</v>
      </c>
      <c r="BP29" s="41">
        <v>100</v>
      </c>
      <c r="BQ29" s="41">
        <v>90</v>
      </c>
      <c r="BR29" s="93">
        <f t="shared" si="7"/>
        <v>85.5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100</v>
      </c>
      <c r="BY29" s="38">
        <v>100</v>
      </c>
      <c r="BZ29" s="38">
        <v>100</v>
      </c>
      <c r="CA29" s="38"/>
      <c r="CB29" s="38"/>
      <c r="CC29" s="37">
        <f t="shared" si="8"/>
        <v>100</v>
      </c>
    </row>
    <row r="30" spans="1:81" ht="15.75" customHeight="1" x14ac:dyDescent="0.2">
      <c r="A30" s="4" t="s">
        <v>9</v>
      </c>
      <c r="B30" s="29" t="s">
        <v>9</v>
      </c>
      <c r="C30" s="30"/>
      <c r="D30" s="43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1</v>
      </c>
      <c r="L30" s="44" t="s">
        <v>9</v>
      </c>
      <c r="M30" s="44">
        <v>137</v>
      </c>
      <c r="N30" s="33">
        <f t="shared" si="0"/>
        <v>98</v>
      </c>
      <c r="O30" s="33">
        <f t="shared" si="9"/>
        <v>0</v>
      </c>
      <c r="P30" s="33">
        <f>ROUND(SUM(N30,O30,AH30)/3,0)</f>
        <v>57</v>
      </c>
      <c r="Q30" s="33">
        <f t="shared" si="1"/>
        <v>80</v>
      </c>
      <c r="R30" s="33">
        <f t="shared" si="2"/>
        <v>90.909090909090907</v>
      </c>
      <c r="S30" s="33">
        <f t="shared" si="3"/>
        <v>94</v>
      </c>
      <c r="T30" s="33">
        <f t="shared" si="4"/>
        <v>100</v>
      </c>
      <c r="U30" s="88">
        <f>AH30</f>
        <v>73</v>
      </c>
      <c r="V30" s="89">
        <f>IF(P30&gt;=55,P30*0.5+0.2*Q30+0.05*R30+0.2*S30+0.05*T30,P30)</f>
        <v>72.845454545454544</v>
      </c>
      <c r="W30" s="90">
        <v>20</v>
      </c>
      <c r="X30" s="90">
        <v>18</v>
      </c>
      <c r="Y30" s="90">
        <v>60</v>
      </c>
      <c r="Z30" s="37">
        <f t="shared" si="5"/>
        <v>98</v>
      </c>
      <c r="AA30" s="36">
        <v>0</v>
      </c>
      <c r="AB30" s="36">
        <v>0</v>
      </c>
      <c r="AC30" s="33">
        <v>0</v>
      </c>
      <c r="AD30" s="37">
        <v>0</v>
      </c>
      <c r="AE30" s="36">
        <v>40</v>
      </c>
      <c r="AF30" s="36">
        <v>33</v>
      </c>
      <c r="AG30" s="36">
        <v>1</v>
      </c>
      <c r="AH30" s="37">
        <f>AE30+AF30*AG30</f>
        <v>73</v>
      </c>
      <c r="AI30" s="38">
        <v>100</v>
      </c>
      <c r="AJ30" s="38">
        <v>100</v>
      </c>
      <c r="AK30" s="38">
        <v>100</v>
      </c>
      <c r="AL30" s="38">
        <v>50</v>
      </c>
      <c r="AM30" s="38">
        <v>90</v>
      </c>
      <c r="AN30" s="38">
        <v>100</v>
      </c>
      <c r="AO30" s="38">
        <v>0</v>
      </c>
      <c r="AP30" s="38">
        <v>100</v>
      </c>
      <c r="AQ30" s="38">
        <v>80</v>
      </c>
      <c r="AR30" s="38"/>
      <c r="AS30" s="38"/>
      <c r="AT30" s="91">
        <f t="shared" si="11"/>
        <v>80</v>
      </c>
      <c r="AU30" s="38">
        <v>0</v>
      </c>
      <c r="AV30" s="38">
        <v>100</v>
      </c>
      <c r="AW30" s="38">
        <v>100</v>
      </c>
      <c r="AX30" s="38">
        <v>100</v>
      </c>
      <c r="AY30" s="38">
        <v>100</v>
      </c>
      <c r="AZ30" s="38">
        <v>100</v>
      </c>
      <c r="BA30" s="38">
        <v>100</v>
      </c>
      <c r="BB30" s="38">
        <v>100</v>
      </c>
      <c r="BC30" s="38">
        <v>100</v>
      </c>
      <c r="BD30" s="38">
        <v>100</v>
      </c>
      <c r="BE30" s="38">
        <v>100</v>
      </c>
      <c r="BF30" s="38"/>
      <c r="BG30" s="37">
        <f>AVERAGE(AU30:BE30)</f>
        <v>90.909090909090907</v>
      </c>
      <c r="BH30" s="41">
        <v>80</v>
      </c>
      <c r="BI30" s="55">
        <v>90</v>
      </c>
      <c r="BJ30" s="55">
        <v>100</v>
      </c>
      <c r="BK30" s="41">
        <v>100</v>
      </c>
      <c r="BL30" s="41">
        <v>85</v>
      </c>
      <c r="BM30" s="41">
        <v>100</v>
      </c>
      <c r="BN30" s="41">
        <v>100</v>
      </c>
      <c r="BO30" s="41">
        <v>90</v>
      </c>
      <c r="BP30" s="41">
        <v>100</v>
      </c>
      <c r="BQ30" s="41">
        <v>95</v>
      </c>
      <c r="BR30" s="93">
        <f t="shared" si="7"/>
        <v>94</v>
      </c>
      <c r="BS30" s="42">
        <v>100</v>
      </c>
      <c r="BT30" s="42">
        <v>100</v>
      </c>
      <c r="BU30" s="42">
        <v>100</v>
      </c>
      <c r="BV30" s="38">
        <v>100</v>
      </c>
      <c r="BW30" s="38">
        <v>100</v>
      </c>
      <c r="BX30" s="38">
        <v>100</v>
      </c>
      <c r="BY30" s="38">
        <v>100</v>
      </c>
      <c r="BZ30" s="38">
        <v>100</v>
      </c>
      <c r="CA30" s="38"/>
      <c r="CB30" s="38"/>
      <c r="CC30" s="37">
        <f t="shared" si="8"/>
        <v>100</v>
      </c>
    </row>
    <row r="31" spans="1:81" ht="15.75" customHeight="1" x14ac:dyDescent="0.2">
      <c r="A31" s="4" t="s">
        <v>9</v>
      </c>
      <c r="B31" s="29" t="s">
        <v>9</v>
      </c>
      <c r="C31" s="30"/>
      <c r="D31" s="43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1</v>
      </c>
      <c r="L31" s="44" t="s">
        <v>9</v>
      </c>
      <c r="M31" s="44">
        <v>361</v>
      </c>
      <c r="N31" s="33">
        <f t="shared" si="0"/>
        <v>92</v>
      </c>
      <c r="O31" s="33">
        <f t="shared" si="9"/>
        <v>100</v>
      </c>
      <c r="P31" s="33">
        <f t="shared" ref="P31:P37" si="19">AVERAGE(N31:O31)</f>
        <v>96</v>
      </c>
      <c r="Q31" s="33">
        <f t="shared" si="1"/>
        <v>80</v>
      </c>
      <c r="R31" s="33">
        <f t="shared" si="2"/>
        <v>100</v>
      </c>
      <c r="S31" s="33">
        <f t="shared" si="3"/>
        <v>83.5</v>
      </c>
      <c r="T31" s="33">
        <f t="shared" si="4"/>
        <v>87.5</v>
      </c>
      <c r="U31" s="34"/>
      <c r="V31" s="35">
        <f t="shared" ref="V31:V37" si="20">IF(P31&gt;=55,P31*0.5 + Q31*0.2 + R31*0.05 + S31*0.2 + T31*0.05, P31)</f>
        <v>90.075000000000003</v>
      </c>
      <c r="W31" s="90">
        <v>18</v>
      </c>
      <c r="X31" s="90">
        <v>14</v>
      </c>
      <c r="Y31" s="90">
        <v>60</v>
      </c>
      <c r="Z31" s="37">
        <f t="shared" si="5"/>
        <v>92</v>
      </c>
      <c r="AA31" s="94">
        <v>30</v>
      </c>
      <c r="AB31" s="95">
        <v>70</v>
      </c>
      <c r="AC31" s="95">
        <v>1</v>
      </c>
      <c r="AD31" s="37">
        <f t="shared" ref="AD31:AD38" si="21">AA31+AB31*AC31</f>
        <v>100</v>
      </c>
      <c r="AE31" s="36"/>
      <c r="AF31" s="36"/>
      <c r="AG31" s="36"/>
      <c r="AH31" s="37"/>
      <c r="AI31" s="38">
        <v>100</v>
      </c>
      <c r="AJ31" s="38">
        <v>0</v>
      </c>
      <c r="AK31" s="38">
        <v>100</v>
      </c>
      <c r="AL31" s="38">
        <v>100</v>
      </c>
      <c r="AM31" s="38">
        <v>70</v>
      </c>
      <c r="AN31" s="38">
        <v>100</v>
      </c>
      <c r="AO31" s="38">
        <v>100</v>
      </c>
      <c r="AP31" s="38">
        <v>100</v>
      </c>
      <c r="AQ31" s="38">
        <v>50</v>
      </c>
      <c r="AR31" s="38"/>
      <c r="AS31" s="38"/>
      <c r="AT31" s="91">
        <f t="shared" si="11"/>
        <v>80</v>
      </c>
      <c r="AU31" s="38">
        <v>100</v>
      </c>
      <c r="AV31" s="38">
        <v>100</v>
      </c>
      <c r="AW31" s="38">
        <v>100</v>
      </c>
      <c r="AX31" s="38">
        <v>100</v>
      </c>
      <c r="AY31" s="38">
        <v>100</v>
      </c>
      <c r="AZ31" s="38">
        <v>100</v>
      </c>
      <c r="BA31" s="38">
        <v>100</v>
      </c>
      <c r="BB31" s="38">
        <v>100</v>
      </c>
      <c r="BC31" s="38">
        <v>100</v>
      </c>
      <c r="BD31" s="38">
        <v>100</v>
      </c>
      <c r="BE31" s="38">
        <v>100</v>
      </c>
      <c r="BF31" s="38"/>
      <c r="BG31" s="37">
        <f>AVERAGE(AU31:BE31)</f>
        <v>100</v>
      </c>
      <c r="BH31" s="41">
        <v>75</v>
      </c>
      <c r="BI31" s="55">
        <v>90</v>
      </c>
      <c r="BJ31" s="55">
        <v>100</v>
      </c>
      <c r="BK31" s="41">
        <v>0</v>
      </c>
      <c r="BL31" s="41">
        <v>95</v>
      </c>
      <c r="BM31" s="41">
        <v>90</v>
      </c>
      <c r="BN31" s="41">
        <v>100</v>
      </c>
      <c r="BO31" s="41">
        <v>100</v>
      </c>
      <c r="BP31" s="41">
        <v>85</v>
      </c>
      <c r="BQ31" s="41">
        <v>100</v>
      </c>
      <c r="BR31" s="93">
        <f t="shared" si="7"/>
        <v>83.5</v>
      </c>
      <c r="BS31" s="42">
        <v>100</v>
      </c>
      <c r="BT31" s="42">
        <v>100</v>
      </c>
      <c r="BU31" s="42">
        <v>100</v>
      </c>
      <c r="BV31" s="38">
        <v>0</v>
      </c>
      <c r="BW31" s="38">
        <v>100</v>
      </c>
      <c r="BX31" s="38">
        <v>100</v>
      </c>
      <c r="BY31" s="38">
        <v>100</v>
      </c>
      <c r="BZ31" s="38">
        <v>100</v>
      </c>
      <c r="CA31" s="38"/>
      <c r="CB31" s="38"/>
      <c r="CC31" s="37">
        <f t="shared" si="8"/>
        <v>87.5</v>
      </c>
    </row>
    <row r="32" spans="1:81" ht="15.75" customHeight="1" x14ac:dyDescent="0.2">
      <c r="A32" s="4" t="s">
        <v>9</v>
      </c>
      <c r="B32" s="29" t="s">
        <v>9</v>
      </c>
      <c r="C32" s="30"/>
      <c r="D32" s="43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1</v>
      </c>
      <c r="L32" s="44" t="s">
        <v>9</v>
      </c>
      <c r="M32" s="44">
        <v>14</v>
      </c>
      <c r="N32" s="33">
        <f t="shared" si="0"/>
        <v>94</v>
      </c>
      <c r="O32" s="33">
        <f t="shared" si="9"/>
        <v>100</v>
      </c>
      <c r="P32" s="33">
        <f t="shared" si="19"/>
        <v>97</v>
      </c>
      <c r="Q32" s="33">
        <f t="shared" si="1"/>
        <v>92.222222222222229</v>
      </c>
      <c r="R32" s="33">
        <f t="shared" si="2"/>
        <v>81.818181818181813</v>
      </c>
      <c r="S32" s="33">
        <f t="shared" si="3"/>
        <v>92</v>
      </c>
      <c r="T32" s="33">
        <f t="shared" si="4"/>
        <v>100</v>
      </c>
      <c r="U32" s="34"/>
      <c r="V32" s="35">
        <f t="shared" si="20"/>
        <v>94.435353535353542</v>
      </c>
      <c r="W32" s="90">
        <v>18</v>
      </c>
      <c r="X32" s="90">
        <v>16</v>
      </c>
      <c r="Y32" s="90">
        <v>60</v>
      </c>
      <c r="Z32" s="37">
        <f t="shared" si="5"/>
        <v>94</v>
      </c>
      <c r="AA32" s="96">
        <v>30</v>
      </c>
      <c r="AB32" s="97">
        <v>70</v>
      </c>
      <c r="AC32" s="97">
        <v>1</v>
      </c>
      <c r="AD32" s="37">
        <f t="shared" si="21"/>
        <v>100</v>
      </c>
      <c r="AE32" s="36"/>
      <c r="AF32" s="36"/>
      <c r="AG32" s="36"/>
      <c r="AH32" s="37"/>
      <c r="AI32" s="38">
        <v>50</v>
      </c>
      <c r="AJ32" s="38">
        <v>100</v>
      </c>
      <c r="AK32" s="38">
        <v>100</v>
      </c>
      <c r="AL32" s="38">
        <v>100</v>
      </c>
      <c r="AM32" s="38">
        <v>80</v>
      </c>
      <c r="AN32" s="38">
        <v>100</v>
      </c>
      <c r="AO32" s="38">
        <v>100</v>
      </c>
      <c r="AP32" s="38">
        <v>100</v>
      </c>
      <c r="AQ32" s="38">
        <v>100</v>
      </c>
      <c r="AR32" s="38"/>
      <c r="AS32" s="38"/>
      <c r="AT32" s="91">
        <f t="shared" si="11"/>
        <v>92.222222222222229</v>
      </c>
      <c r="AU32" s="38">
        <v>0</v>
      </c>
      <c r="AV32" s="38">
        <v>100</v>
      </c>
      <c r="AW32" s="38">
        <v>100</v>
      </c>
      <c r="AX32" s="38">
        <v>100</v>
      </c>
      <c r="AY32" s="38">
        <v>100</v>
      </c>
      <c r="AZ32" s="38">
        <v>100</v>
      </c>
      <c r="BA32" s="38">
        <v>100</v>
      </c>
      <c r="BB32" s="38">
        <v>0</v>
      </c>
      <c r="BC32" s="38">
        <v>100</v>
      </c>
      <c r="BD32" s="38">
        <v>100</v>
      </c>
      <c r="BE32" s="38">
        <v>100</v>
      </c>
      <c r="BF32" s="38"/>
      <c r="BG32" s="37">
        <f>AVERAGE(AU32:BE32)</f>
        <v>81.818181818181813</v>
      </c>
      <c r="BH32" s="41">
        <v>70</v>
      </c>
      <c r="BI32" s="55">
        <v>85</v>
      </c>
      <c r="BJ32" s="55">
        <v>100</v>
      </c>
      <c r="BK32" s="41">
        <v>100</v>
      </c>
      <c r="BL32" s="41">
        <v>100</v>
      </c>
      <c r="BM32" s="41">
        <v>100</v>
      </c>
      <c r="BN32" s="41">
        <v>100</v>
      </c>
      <c r="BO32" s="41">
        <v>85</v>
      </c>
      <c r="BP32" s="41">
        <v>85</v>
      </c>
      <c r="BQ32" s="41">
        <v>95</v>
      </c>
      <c r="BR32" s="93">
        <f t="shared" si="7"/>
        <v>92</v>
      </c>
      <c r="BS32" s="42">
        <v>100</v>
      </c>
      <c r="BT32" s="42">
        <v>100</v>
      </c>
      <c r="BU32" s="42">
        <v>100</v>
      </c>
      <c r="BV32" s="38">
        <v>100</v>
      </c>
      <c r="BW32" s="38">
        <v>100</v>
      </c>
      <c r="BX32" s="38">
        <v>100</v>
      </c>
      <c r="BY32" s="38">
        <v>100</v>
      </c>
      <c r="BZ32" s="38">
        <v>100</v>
      </c>
      <c r="CA32" s="38"/>
      <c r="CB32" s="38"/>
      <c r="CC32" s="37">
        <f t="shared" si="8"/>
        <v>100</v>
      </c>
    </row>
    <row r="33" spans="1:81" ht="15.75" customHeight="1" x14ac:dyDescent="0.2">
      <c r="A33" s="4" t="s">
        <v>9</v>
      </c>
      <c r="B33" s="29" t="s">
        <v>9</v>
      </c>
      <c r="C33" s="30"/>
      <c r="D33" s="43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1</v>
      </c>
      <c r="L33" s="44" t="s">
        <v>9</v>
      </c>
      <c r="M33" s="44">
        <v>268</v>
      </c>
      <c r="N33" s="33">
        <f t="shared" si="0"/>
        <v>79</v>
      </c>
      <c r="O33" s="33">
        <f t="shared" si="9"/>
        <v>100</v>
      </c>
      <c r="P33" s="33">
        <f t="shared" si="19"/>
        <v>89.5</v>
      </c>
      <c r="Q33" s="33">
        <f t="shared" si="1"/>
        <v>67.777777777777771</v>
      </c>
      <c r="R33" s="33">
        <f t="shared" si="2"/>
        <v>100</v>
      </c>
      <c r="S33" s="33">
        <f t="shared" si="3"/>
        <v>90</v>
      </c>
      <c r="T33" s="33">
        <f t="shared" si="4"/>
        <v>100</v>
      </c>
      <c r="U33" s="34"/>
      <c r="V33" s="35">
        <f t="shared" si="20"/>
        <v>86.305555555555557</v>
      </c>
      <c r="W33" s="90">
        <v>20</v>
      </c>
      <c r="X33" s="90">
        <v>17</v>
      </c>
      <c r="Y33" s="90">
        <v>42</v>
      </c>
      <c r="Z33" s="37">
        <f t="shared" si="5"/>
        <v>79</v>
      </c>
      <c r="AA33" s="96">
        <v>30</v>
      </c>
      <c r="AB33" s="97">
        <v>70</v>
      </c>
      <c r="AC33" s="97">
        <v>1</v>
      </c>
      <c r="AD33" s="37">
        <f t="shared" si="21"/>
        <v>100</v>
      </c>
      <c r="AE33" s="36"/>
      <c r="AF33" s="36"/>
      <c r="AG33" s="36"/>
      <c r="AH33" s="37"/>
      <c r="AI33" s="38">
        <v>0</v>
      </c>
      <c r="AJ33" s="38">
        <v>0</v>
      </c>
      <c r="AK33" s="38">
        <v>100</v>
      </c>
      <c r="AL33" s="38">
        <v>50</v>
      </c>
      <c r="AM33" s="38">
        <v>80</v>
      </c>
      <c r="AN33" s="38">
        <v>80</v>
      </c>
      <c r="AO33" s="38">
        <v>100</v>
      </c>
      <c r="AP33" s="38">
        <v>100</v>
      </c>
      <c r="AQ33" s="38">
        <v>100</v>
      </c>
      <c r="AR33" s="38"/>
      <c r="AS33" s="38"/>
      <c r="AT33" s="91">
        <f t="shared" si="11"/>
        <v>67.777777777777771</v>
      </c>
      <c r="AU33" s="38">
        <v>100</v>
      </c>
      <c r="AV33" s="38">
        <v>100</v>
      </c>
      <c r="AW33" s="38">
        <v>100</v>
      </c>
      <c r="AX33" s="38">
        <v>100</v>
      </c>
      <c r="AY33" s="38">
        <v>100</v>
      </c>
      <c r="AZ33" s="38">
        <v>100</v>
      </c>
      <c r="BA33" s="38">
        <v>100</v>
      </c>
      <c r="BB33" s="38">
        <v>100</v>
      </c>
      <c r="BC33" s="38">
        <v>100</v>
      </c>
      <c r="BD33" s="38">
        <v>100</v>
      </c>
      <c r="BE33" s="38"/>
      <c r="BF33" s="38"/>
      <c r="BG33" s="37">
        <f>AVERAGE(AU33:BD33)</f>
        <v>100</v>
      </c>
      <c r="BH33" s="41">
        <v>85</v>
      </c>
      <c r="BI33" s="55">
        <v>60</v>
      </c>
      <c r="BJ33" s="55">
        <v>90</v>
      </c>
      <c r="BK33" s="41">
        <v>95</v>
      </c>
      <c r="BL33" s="41">
        <v>100</v>
      </c>
      <c r="BM33" s="41">
        <v>100</v>
      </c>
      <c r="BN33" s="41">
        <v>100</v>
      </c>
      <c r="BO33" s="41">
        <v>80</v>
      </c>
      <c r="BP33" s="41">
        <v>90</v>
      </c>
      <c r="BQ33" s="41">
        <v>100</v>
      </c>
      <c r="BR33" s="93">
        <f t="shared" si="7"/>
        <v>90</v>
      </c>
      <c r="BS33" s="42">
        <v>100</v>
      </c>
      <c r="BT33" s="42">
        <v>100</v>
      </c>
      <c r="BU33" s="42">
        <v>100</v>
      </c>
      <c r="BV33" s="38">
        <v>100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8"/>
        <v>100</v>
      </c>
    </row>
    <row r="34" spans="1:81" ht="15.75" customHeight="1" x14ac:dyDescent="0.2">
      <c r="A34" s="4" t="s">
        <v>9</v>
      </c>
      <c r="B34" s="29" t="s">
        <v>9</v>
      </c>
      <c r="C34" s="30"/>
      <c r="D34" s="43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1</v>
      </c>
      <c r="L34" s="44" t="s">
        <v>9</v>
      </c>
      <c r="M34" s="44">
        <v>350</v>
      </c>
      <c r="N34" s="33">
        <f t="shared" si="0"/>
        <v>55</v>
      </c>
      <c r="O34" s="33">
        <f t="shared" si="9"/>
        <v>55</v>
      </c>
      <c r="P34" s="33">
        <f t="shared" si="19"/>
        <v>55</v>
      </c>
      <c r="Q34" s="33">
        <f t="shared" si="1"/>
        <v>85.888888888888886</v>
      </c>
      <c r="R34" s="33">
        <f t="shared" si="2"/>
        <v>100</v>
      </c>
      <c r="S34" s="33">
        <f t="shared" si="3"/>
        <v>56.9</v>
      </c>
      <c r="T34" s="33">
        <f t="shared" si="4"/>
        <v>75</v>
      </c>
      <c r="U34" s="34"/>
      <c r="V34" s="35">
        <f t="shared" si="20"/>
        <v>64.807777777777773</v>
      </c>
      <c r="W34" s="90">
        <v>18</v>
      </c>
      <c r="X34" s="90">
        <v>15</v>
      </c>
      <c r="Y34" s="90">
        <v>22</v>
      </c>
      <c r="Z34" s="37">
        <f t="shared" si="5"/>
        <v>55</v>
      </c>
      <c r="AA34" s="96">
        <v>15</v>
      </c>
      <c r="AB34" s="97">
        <v>40</v>
      </c>
      <c r="AC34" s="97">
        <v>1</v>
      </c>
      <c r="AD34" s="37">
        <f t="shared" si="21"/>
        <v>55</v>
      </c>
      <c r="AE34" s="36"/>
      <c r="AF34" s="36"/>
      <c r="AG34" s="36"/>
      <c r="AH34" s="37"/>
      <c r="AI34" s="38">
        <v>100</v>
      </c>
      <c r="AJ34" s="38">
        <v>100</v>
      </c>
      <c r="AK34" s="38">
        <v>100</v>
      </c>
      <c r="AL34" s="38">
        <v>50</v>
      </c>
      <c r="AM34" s="38">
        <v>90</v>
      </c>
      <c r="AN34" s="38">
        <v>83</v>
      </c>
      <c r="AO34" s="38">
        <v>100</v>
      </c>
      <c r="AP34" s="38">
        <v>100</v>
      </c>
      <c r="AQ34" s="38">
        <v>50</v>
      </c>
      <c r="AR34" s="38"/>
      <c r="AS34" s="38"/>
      <c r="AT34" s="91">
        <f t="shared" si="11"/>
        <v>85.888888888888886</v>
      </c>
      <c r="AU34" s="38">
        <v>100</v>
      </c>
      <c r="AV34" s="38">
        <v>100</v>
      </c>
      <c r="AW34" s="38">
        <v>100</v>
      </c>
      <c r="AX34" s="38">
        <v>100</v>
      </c>
      <c r="AY34" s="38">
        <v>100</v>
      </c>
      <c r="AZ34" s="38">
        <v>100</v>
      </c>
      <c r="BA34" s="38">
        <v>100</v>
      </c>
      <c r="BB34" s="38">
        <v>100</v>
      </c>
      <c r="BC34" s="38">
        <v>100</v>
      </c>
      <c r="BD34" s="38">
        <v>100</v>
      </c>
      <c r="BE34" s="38"/>
      <c r="BF34" s="38"/>
      <c r="BG34" s="37">
        <f>AVERAGE(AU34:BD34)</f>
        <v>100</v>
      </c>
      <c r="BH34" s="41">
        <v>55</v>
      </c>
      <c r="BI34" s="55">
        <v>90</v>
      </c>
      <c r="BJ34" s="55">
        <v>94</v>
      </c>
      <c r="BK34" s="41">
        <v>0</v>
      </c>
      <c r="BL34" s="41">
        <v>100</v>
      </c>
      <c r="BM34" s="41">
        <v>20</v>
      </c>
      <c r="BN34" s="41">
        <v>0</v>
      </c>
      <c r="BO34" s="41">
        <v>75</v>
      </c>
      <c r="BP34" s="41">
        <v>55</v>
      </c>
      <c r="BQ34" s="41">
        <v>80</v>
      </c>
      <c r="BR34" s="93">
        <f t="shared" si="7"/>
        <v>56.9</v>
      </c>
      <c r="BS34" s="42">
        <v>100</v>
      </c>
      <c r="BT34" s="42">
        <v>100</v>
      </c>
      <c r="BU34" s="42">
        <v>100</v>
      </c>
      <c r="BV34" s="38">
        <v>0</v>
      </c>
      <c r="BW34" s="38">
        <v>0</v>
      </c>
      <c r="BX34" s="38">
        <v>100</v>
      </c>
      <c r="BY34" s="38">
        <v>100</v>
      </c>
      <c r="BZ34" s="38">
        <v>100</v>
      </c>
      <c r="CA34" s="38"/>
      <c r="CB34" s="38"/>
      <c r="CC34" s="37">
        <f t="shared" si="8"/>
        <v>75</v>
      </c>
    </row>
    <row r="35" spans="1:81" ht="15.75" customHeight="1" x14ac:dyDescent="0.2">
      <c r="A35" s="4" t="s">
        <v>9</v>
      </c>
      <c r="B35" s="29" t="s">
        <v>9</v>
      </c>
      <c r="C35" s="30"/>
      <c r="D35" s="43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1</v>
      </c>
      <c r="L35" s="44" t="s">
        <v>9</v>
      </c>
      <c r="M35" s="44">
        <v>45</v>
      </c>
      <c r="N35" s="33">
        <f t="shared" si="0"/>
        <v>65</v>
      </c>
      <c r="O35" s="33">
        <f t="shared" si="9"/>
        <v>95</v>
      </c>
      <c r="P35" s="33">
        <f t="shared" si="19"/>
        <v>80</v>
      </c>
      <c r="Q35" s="33">
        <f t="shared" si="1"/>
        <v>68.888888888888886</v>
      </c>
      <c r="R35" s="33">
        <f t="shared" si="2"/>
        <v>90.909090909090907</v>
      </c>
      <c r="S35" s="33">
        <f t="shared" si="3"/>
        <v>82.5</v>
      </c>
      <c r="T35" s="33">
        <f t="shared" si="4"/>
        <v>100</v>
      </c>
      <c r="U35" s="34"/>
      <c r="V35" s="35">
        <f t="shared" si="20"/>
        <v>79.823232323232332</v>
      </c>
      <c r="W35" s="90">
        <v>20</v>
      </c>
      <c r="X35" s="90">
        <v>15</v>
      </c>
      <c r="Y35" s="90">
        <v>30</v>
      </c>
      <c r="Z35" s="37">
        <f t="shared" si="5"/>
        <v>65</v>
      </c>
      <c r="AA35" s="96">
        <v>30</v>
      </c>
      <c r="AB35" s="97">
        <v>65</v>
      </c>
      <c r="AC35" s="97">
        <v>1</v>
      </c>
      <c r="AD35" s="37">
        <f t="shared" si="21"/>
        <v>95</v>
      </c>
      <c r="AE35" s="36"/>
      <c r="AF35" s="36"/>
      <c r="AG35" s="36"/>
      <c r="AH35" s="37"/>
      <c r="AI35" s="38">
        <v>100</v>
      </c>
      <c r="AJ35" s="38">
        <v>100</v>
      </c>
      <c r="AK35" s="38">
        <v>100</v>
      </c>
      <c r="AL35" s="38">
        <v>0</v>
      </c>
      <c r="AM35" s="38">
        <v>70</v>
      </c>
      <c r="AN35" s="38">
        <v>50</v>
      </c>
      <c r="AO35" s="38">
        <v>100</v>
      </c>
      <c r="AP35" s="38">
        <v>100</v>
      </c>
      <c r="AQ35" s="38">
        <v>0</v>
      </c>
      <c r="AR35" s="38"/>
      <c r="AS35" s="38"/>
      <c r="AT35" s="91">
        <f t="shared" si="11"/>
        <v>68.888888888888886</v>
      </c>
      <c r="AU35" s="38">
        <v>100</v>
      </c>
      <c r="AV35" s="38">
        <v>100</v>
      </c>
      <c r="AW35" s="38">
        <v>100</v>
      </c>
      <c r="AX35" s="38">
        <v>0</v>
      </c>
      <c r="AY35" s="38">
        <v>100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>
        <v>100</v>
      </c>
      <c r="BF35" s="38"/>
      <c r="BG35" s="37">
        <f>AVERAGE(AU35:BE35)</f>
        <v>90.909090909090907</v>
      </c>
      <c r="BH35" s="41">
        <v>60</v>
      </c>
      <c r="BI35" s="101">
        <v>30</v>
      </c>
      <c r="BJ35" s="55">
        <v>90</v>
      </c>
      <c r="BK35" s="41">
        <v>100</v>
      </c>
      <c r="BL35" s="41">
        <v>100</v>
      </c>
      <c r="BM35" s="41">
        <v>70</v>
      </c>
      <c r="BN35" s="41">
        <v>95</v>
      </c>
      <c r="BO35" s="41">
        <v>100</v>
      </c>
      <c r="BP35" s="41">
        <v>80</v>
      </c>
      <c r="BQ35" s="41">
        <v>100</v>
      </c>
      <c r="BR35" s="93">
        <f t="shared" si="7"/>
        <v>82.5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8"/>
        <v>100</v>
      </c>
    </row>
    <row r="36" spans="1:81" ht="15.75" customHeight="1" x14ac:dyDescent="0.2">
      <c r="A36" s="4" t="s">
        <v>9</v>
      </c>
      <c r="B36" s="29" t="s">
        <v>9</v>
      </c>
      <c r="C36" s="30"/>
      <c r="D36" s="43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1</v>
      </c>
      <c r="L36" s="44" t="s">
        <v>9</v>
      </c>
      <c r="M36" s="44">
        <v>44</v>
      </c>
      <c r="N36" s="33">
        <f t="shared" si="0"/>
        <v>98</v>
      </c>
      <c r="O36" s="33">
        <f t="shared" si="9"/>
        <v>100</v>
      </c>
      <c r="P36" s="33">
        <f t="shared" si="19"/>
        <v>99</v>
      </c>
      <c r="Q36" s="33">
        <f t="shared" si="1"/>
        <v>86.666666666666671</v>
      </c>
      <c r="R36" s="33">
        <f t="shared" si="2"/>
        <v>100</v>
      </c>
      <c r="S36" s="33">
        <f t="shared" si="3"/>
        <v>95</v>
      </c>
      <c r="T36" s="33">
        <f t="shared" si="4"/>
        <v>100</v>
      </c>
      <c r="U36" s="34"/>
      <c r="V36" s="35">
        <f t="shared" si="20"/>
        <v>95.833333333333343</v>
      </c>
      <c r="W36" s="90">
        <v>20</v>
      </c>
      <c r="X36" s="90">
        <v>18</v>
      </c>
      <c r="Y36" s="90">
        <v>60</v>
      </c>
      <c r="Z36" s="37">
        <f t="shared" si="5"/>
        <v>98</v>
      </c>
      <c r="AA36" s="96">
        <v>30</v>
      </c>
      <c r="AB36" s="97">
        <v>70</v>
      </c>
      <c r="AC36" s="97">
        <v>1</v>
      </c>
      <c r="AD36" s="37">
        <f t="shared" si="21"/>
        <v>100</v>
      </c>
      <c r="AE36" s="36"/>
      <c r="AF36" s="36"/>
      <c r="AG36" s="36"/>
      <c r="AH36" s="37"/>
      <c r="AI36" s="38">
        <v>100</v>
      </c>
      <c r="AJ36" s="38">
        <v>100</v>
      </c>
      <c r="AK36" s="38">
        <v>100</v>
      </c>
      <c r="AL36" s="38">
        <v>100</v>
      </c>
      <c r="AM36" s="38">
        <v>80</v>
      </c>
      <c r="AN36" s="38">
        <v>100</v>
      </c>
      <c r="AO36" s="38">
        <v>0</v>
      </c>
      <c r="AP36" s="38">
        <v>100</v>
      </c>
      <c r="AQ36" s="38">
        <v>100</v>
      </c>
      <c r="AR36" s="38"/>
      <c r="AS36" s="38"/>
      <c r="AT36" s="91">
        <f t="shared" si="11"/>
        <v>86.666666666666671</v>
      </c>
      <c r="AU36" s="38">
        <v>100</v>
      </c>
      <c r="AV36" s="38">
        <v>100</v>
      </c>
      <c r="AW36" s="38">
        <v>100</v>
      </c>
      <c r="AX36" s="38">
        <v>100</v>
      </c>
      <c r="AY36" s="38">
        <v>100</v>
      </c>
      <c r="AZ36" s="38">
        <v>100</v>
      </c>
      <c r="BA36" s="38">
        <v>100</v>
      </c>
      <c r="BB36" s="38">
        <v>100</v>
      </c>
      <c r="BC36" s="38">
        <v>100</v>
      </c>
      <c r="BD36" s="38">
        <v>100</v>
      </c>
      <c r="BE36" s="38">
        <v>100</v>
      </c>
      <c r="BF36" s="38"/>
      <c r="BG36" s="37">
        <f>AVERAGE(AU36:BE36)</f>
        <v>100</v>
      </c>
      <c r="BH36" s="41">
        <v>85</v>
      </c>
      <c r="BI36" s="55">
        <v>100</v>
      </c>
      <c r="BJ36" s="55">
        <v>100</v>
      </c>
      <c r="BK36" s="41">
        <v>100</v>
      </c>
      <c r="BL36" s="41">
        <v>100</v>
      </c>
      <c r="BM36" s="41">
        <v>100</v>
      </c>
      <c r="BN36" s="41">
        <v>100</v>
      </c>
      <c r="BO36" s="41">
        <v>80</v>
      </c>
      <c r="BP36" s="41">
        <v>85</v>
      </c>
      <c r="BQ36" s="41">
        <v>100</v>
      </c>
      <c r="BR36" s="93">
        <f t="shared" si="7"/>
        <v>95</v>
      </c>
      <c r="BS36" s="42">
        <v>100</v>
      </c>
      <c r="BT36" s="42">
        <v>100</v>
      </c>
      <c r="BU36" s="42">
        <v>100</v>
      </c>
      <c r="BV36" s="38">
        <v>100</v>
      </c>
      <c r="BW36" s="38">
        <v>100</v>
      </c>
      <c r="BX36" s="38">
        <v>100</v>
      </c>
      <c r="BY36" s="38">
        <v>100</v>
      </c>
      <c r="BZ36" s="38">
        <v>100</v>
      </c>
      <c r="CA36" s="38"/>
      <c r="CB36" s="38"/>
      <c r="CC36" s="37">
        <f t="shared" si="8"/>
        <v>100</v>
      </c>
    </row>
    <row r="37" spans="1:81" ht="15.75" customHeight="1" x14ac:dyDescent="0.2">
      <c r="A37" s="4" t="s">
        <v>9</v>
      </c>
      <c r="B37" s="29" t="s">
        <v>9</v>
      </c>
      <c r="C37" s="30"/>
      <c r="D37" s="43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1</v>
      </c>
      <c r="L37" s="44" t="s">
        <v>9</v>
      </c>
      <c r="M37" s="44"/>
      <c r="N37" s="33">
        <f t="shared" si="0"/>
        <v>73</v>
      </c>
      <c r="O37" s="33">
        <f t="shared" si="9"/>
        <v>50</v>
      </c>
      <c r="P37" s="33">
        <f t="shared" si="19"/>
        <v>61.5</v>
      </c>
      <c r="Q37" s="33">
        <f t="shared" si="1"/>
        <v>76.666666666666671</v>
      </c>
      <c r="R37" s="33">
        <f t="shared" si="2"/>
        <v>72.727272727272734</v>
      </c>
      <c r="S37" s="33">
        <f t="shared" si="3"/>
        <v>47.5</v>
      </c>
      <c r="T37" s="33">
        <f t="shared" si="4"/>
        <v>69.5</v>
      </c>
      <c r="U37" s="34"/>
      <c r="V37" s="35">
        <f t="shared" si="20"/>
        <v>62.69469696969697</v>
      </c>
      <c r="W37" s="90">
        <v>18</v>
      </c>
      <c r="X37" s="90">
        <v>15</v>
      </c>
      <c r="Y37" s="90">
        <v>40</v>
      </c>
      <c r="Z37" s="37">
        <f t="shared" si="5"/>
        <v>73</v>
      </c>
      <c r="AA37" s="96">
        <v>30</v>
      </c>
      <c r="AB37" s="97">
        <v>20</v>
      </c>
      <c r="AC37" s="97">
        <v>1</v>
      </c>
      <c r="AD37" s="37">
        <f t="shared" si="21"/>
        <v>50</v>
      </c>
      <c r="AE37" s="36"/>
      <c r="AF37" s="36"/>
      <c r="AG37" s="36"/>
      <c r="AH37" s="37"/>
      <c r="AI37" s="38">
        <v>100</v>
      </c>
      <c r="AJ37" s="38">
        <v>0</v>
      </c>
      <c r="AK37" s="38">
        <v>100</v>
      </c>
      <c r="AL37" s="38">
        <v>100</v>
      </c>
      <c r="AM37" s="38">
        <v>80</v>
      </c>
      <c r="AN37" s="38">
        <v>60</v>
      </c>
      <c r="AO37" s="38">
        <v>100</v>
      </c>
      <c r="AP37" s="38">
        <v>100</v>
      </c>
      <c r="AQ37" s="38">
        <v>50</v>
      </c>
      <c r="AR37" s="38"/>
      <c r="AS37" s="38"/>
      <c r="AT37" s="91">
        <f t="shared" si="11"/>
        <v>76.666666666666671</v>
      </c>
      <c r="AU37" s="38">
        <v>0</v>
      </c>
      <c r="AV37" s="38">
        <v>100</v>
      </c>
      <c r="AW37" s="38">
        <v>0</v>
      </c>
      <c r="AX37" s="38">
        <v>0</v>
      </c>
      <c r="AY37" s="38">
        <v>100</v>
      </c>
      <c r="AZ37" s="38">
        <v>100</v>
      </c>
      <c r="BA37" s="38">
        <v>100</v>
      </c>
      <c r="BB37" s="38">
        <v>100</v>
      </c>
      <c r="BC37" s="38">
        <v>100</v>
      </c>
      <c r="BD37" s="38">
        <v>100</v>
      </c>
      <c r="BE37" s="38">
        <v>100</v>
      </c>
      <c r="BF37" s="38"/>
      <c r="BG37" s="37">
        <f>AVERAGE(AU37:BE37)</f>
        <v>72.727272727272734</v>
      </c>
      <c r="BH37" s="41">
        <v>85</v>
      </c>
      <c r="BI37" s="55">
        <v>0</v>
      </c>
      <c r="BJ37" s="55">
        <v>100</v>
      </c>
      <c r="BK37" s="41">
        <v>0</v>
      </c>
      <c r="BL37" s="41">
        <v>100</v>
      </c>
      <c r="BM37" s="41">
        <v>0</v>
      </c>
      <c r="BN37" s="41">
        <v>50</v>
      </c>
      <c r="BO37" s="41">
        <v>15</v>
      </c>
      <c r="BP37" s="41">
        <v>75</v>
      </c>
      <c r="BQ37" s="41">
        <v>50</v>
      </c>
      <c r="BR37" s="93">
        <f t="shared" si="7"/>
        <v>47.5</v>
      </c>
      <c r="BS37" s="42">
        <v>100</v>
      </c>
      <c r="BT37" s="42">
        <v>56</v>
      </c>
      <c r="BU37" s="42">
        <v>100</v>
      </c>
      <c r="BV37" s="38">
        <v>100</v>
      </c>
      <c r="BW37" s="38">
        <v>0</v>
      </c>
      <c r="BX37" s="38">
        <v>0</v>
      </c>
      <c r="BY37" s="38">
        <v>100</v>
      </c>
      <c r="BZ37" s="38">
        <v>100</v>
      </c>
      <c r="CA37" s="38"/>
      <c r="CB37" s="38"/>
      <c r="CC37" s="37">
        <f t="shared" si="8"/>
        <v>69.5</v>
      </c>
    </row>
    <row r="38" spans="1:81" ht="15.75" customHeight="1" x14ac:dyDescent="0.2">
      <c r="A38" s="4" t="s">
        <v>9</v>
      </c>
      <c r="B38" s="29" t="s">
        <v>9</v>
      </c>
      <c r="C38" s="30"/>
      <c r="D38" s="43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1</v>
      </c>
      <c r="L38" s="44" t="s">
        <v>9</v>
      </c>
      <c r="M38" s="44">
        <v>313</v>
      </c>
      <c r="N38" s="33">
        <f t="shared" si="0"/>
        <v>58</v>
      </c>
      <c r="O38" s="33">
        <f t="shared" si="9"/>
        <v>20</v>
      </c>
      <c r="P38" s="33">
        <f>IF(AH38="",0.5*N38+0.5*O38,(SUM(N38,O38,AH38)-MIN(N38,O38))/2)</f>
        <v>56.5</v>
      </c>
      <c r="Q38" s="33">
        <f t="shared" si="1"/>
        <v>74</v>
      </c>
      <c r="R38" s="33">
        <f t="shared" si="2"/>
        <v>90</v>
      </c>
      <c r="S38" s="33">
        <f t="shared" si="3"/>
        <v>66.5</v>
      </c>
      <c r="T38" s="33">
        <f t="shared" si="4"/>
        <v>83.375</v>
      </c>
      <c r="U38" s="88">
        <f>AH38</f>
        <v>55</v>
      </c>
      <c r="V38" s="89">
        <f>IF(P38&gt;=55,P38*0.5+0.2*Q38+0.05*R38+0.2*S38+0.05*T38,P38)</f>
        <v>65.018749999999997</v>
      </c>
      <c r="W38" s="90">
        <v>16</v>
      </c>
      <c r="X38" s="90">
        <v>18</v>
      </c>
      <c r="Y38" s="90">
        <v>24</v>
      </c>
      <c r="Z38" s="37">
        <f t="shared" si="5"/>
        <v>58</v>
      </c>
      <c r="AA38" s="96">
        <v>15</v>
      </c>
      <c r="AB38" s="97">
        <v>5</v>
      </c>
      <c r="AC38" s="97">
        <v>1</v>
      </c>
      <c r="AD38" s="37">
        <f t="shared" si="21"/>
        <v>20</v>
      </c>
      <c r="AE38" s="36">
        <v>20</v>
      </c>
      <c r="AF38" s="36">
        <v>35</v>
      </c>
      <c r="AG38" s="36">
        <v>1</v>
      </c>
      <c r="AH38" s="37">
        <f>AE38+AF38*AG38</f>
        <v>55</v>
      </c>
      <c r="AI38" s="38">
        <v>100</v>
      </c>
      <c r="AJ38" s="38">
        <v>0</v>
      </c>
      <c r="AK38" s="38">
        <v>100</v>
      </c>
      <c r="AL38" s="38">
        <v>0</v>
      </c>
      <c r="AM38" s="38">
        <v>80</v>
      </c>
      <c r="AN38" s="38">
        <v>0</v>
      </c>
      <c r="AO38" s="38">
        <v>0</v>
      </c>
      <c r="AP38" s="38">
        <v>0</v>
      </c>
      <c r="AQ38" s="38">
        <v>90</v>
      </c>
      <c r="AR38" s="38"/>
      <c r="AS38" s="38"/>
      <c r="AT38" s="91">
        <f>(AI38+AK38+AM38+AQ38)/5</f>
        <v>74</v>
      </c>
      <c r="AU38" s="38">
        <v>100</v>
      </c>
      <c r="AV38" s="38">
        <v>100</v>
      </c>
      <c r="AW38" s="38">
        <v>100</v>
      </c>
      <c r="AX38" s="38">
        <v>100</v>
      </c>
      <c r="AY38" s="38">
        <v>100</v>
      </c>
      <c r="AZ38" s="38">
        <v>0</v>
      </c>
      <c r="BA38" s="38">
        <v>100</v>
      </c>
      <c r="BB38" s="38">
        <v>100</v>
      </c>
      <c r="BC38" s="38">
        <v>100</v>
      </c>
      <c r="BD38" s="38">
        <v>100</v>
      </c>
      <c r="BE38" s="38"/>
      <c r="BF38" s="38"/>
      <c r="BG38" s="37">
        <f>AVERAGE(AU38:BD38)</f>
        <v>90</v>
      </c>
      <c r="BH38" s="41">
        <v>80</v>
      </c>
      <c r="BI38" s="55">
        <v>95</v>
      </c>
      <c r="BJ38" s="55">
        <v>100</v>
      </c>
      <c r="BK38" s="41">
        <v>100</v>
      </c>
      <c r="BL38" s="41">
        <v>95</v>
      </c>
      <c r="BM38" s="41">
        <v>100</v>
      </c>
      <c r="BN38" s="41">
        <v>0</v>
      </c>
      <c r="BO38" s="41">
        <v>0</v>
      </c>
      <c r="BP38" s="41">
        <v>0</v>
      </c>
      <c r="BQ38" s="41">
        <v>95</v>
      </c>
      <c r="BR38" s="93">
        <f t="shared" si="7"/>
        <v>66.5</v>
      </c>
      <c r="BS38" s="42">
        <v>100</v>
      </c>
      <c r="BT38" s="42">
        <v>100</v>
      </c>
      <c r="BU38" s="42">
        <v>100</v>
      </c>
      <c r="BV38" s="38">
        <v>67</v>
      </c>
      <c r="BW38" s="38">
        <v>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8"/>
        <v>83.375</v>
      </c>
    </row>
    <row r="39" spans="1:81" ht="15.75" customHeight="1" x14ac:dyDescent="0.2">
      <c r="A39" s="4" t="s">
        <v>9</v>
      </c>
      <c r="B39" s="29" t="s">
        <v>9</v>
      </c>
      <c r="C39" s="30"/>
      <c r="D39" s="43" t="s">
        <v>9</v>
      </c>
      <c r="E39" s="44" t="s">
        <v>9</v>
      </c>
      <c r="F39" s="44" t="s">
        <v>9</v>
      </c>
      <c r="G39" s="44" t="s">
        <v>9</v>
      </c>
      <c r="H39" s="44" t="s">
        <v>9</v>
      </c>
      <c r="I39" s="44" t="s">
        <v>9</v>
      </c>
      <c r="J39" s="44" t="s">
        <v>9</v>
      </c>
      <c r="K39" s="44">
        <v>1</v>
      </c>
      <c r="L39" s="44" t="s">
        <v>9</v>
      </c>
      <c r="M39" s="44"/>
      <c r="N39" s="33">
        <f t="shared" si="0"/>
        <v>0</v>
      </c>
      <c r="O39" s="33">
        <f t="shared" si="9"/>
        <v>0</v>
      </c>
      <c r="P39" s="33">
        <f>AVERAGE(N39:O39)</f>
        <v>0</v>
      </c>
      <c r="Q39" s="33">
        <f t="shared" si="1"/>
        <v>0</v>
      </c>
      <c r="R39" s="33">
        <f t="shared" si="2"/>
        <v>0</v>
      </c>
      <c r="S39" s="33">
        <f t="shared" si="3"/>
        <v>0</v>
      </c>
      <c r="T39" s="33">
        <f t="shared" si="4"/>
        <v>0</v>
      </c>
      <c r="U39" s="34"/>
      <c r="V39" s="35">
        <f>IF(P39&gt;=55,P39*0.5 + Q39*0.2 + R39*0.05 + S39*0.2 + T39*0.05, P39)</f>
        <v>0</v>
      </c>
      <c r="W39" s="90">
        <v>0</v>
      </c>
      <c r="X39" s="90">
        <v>0</v>
      </c>
      <c r="Y39" s="90">
        <v>0</v>
      </c>
      <c r="Z39" s="37">
        <f t="shared" si="5"/>
        <v>0</v>
      </c>
      <c r="AA39" s="36">
        <v>0</v>
      </c>
      <c r="AB39" s="36">
        <v>0</v>
      </c>
      <c r="AC39" s="33">
        <v>0</v>
      </c>
      <c r="AD39" s="37">
        <v>0</v>
      </c>
      <c r="AE39" s="36"/>
      <c r="AF39" s="36"/>
      <c r="AG39" s="36"/>
      <c r="AH39" s="37"/>
      <c r="AI39" s="38">
        <v>0</v>
      </c>
      <c r="AJ39" s="38">
        <v>0</v>
      </c>
      <c r="AK39" s="38">
        <v>0</v>
      </c>
      <c r="AL39" s="38">
        <v>0</v>
      </c>
      <c r="AM39" s="38">
        <v>0</v>
      </c>
      <c r="AN39" s="38">
        <v>0</v>
      </c>
      <c r="AO39" s="38">
        <v>0</v>
      </c>
      <c r="AP39" s="38">
        <v>0</v>
      </c>
      <c r="AQ39" s="38">
        <v>0</v>
      </c>
      <c r="AR39" s="38"/>
      <c r="AS39" s="38"/>
      <c r="AT39" s="91">
        <f t="shared" ref="AT39:AT46" si="22">AVERAGE(AI39:AQ39)</f>
        <v>0</v>
      </c>
      <c r="AU39" s="38">
        <v>0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/>
      <c r="BF39" s="38"/>
      <c r="BG39" s="37">
        <f>AVERAGE(AU39:BD39)</f>
        <v>0</v>
      </c>
      <c r="BH39" s="41">
        <v>0</v>
      </c>
      <c r="BI39" s="55">
        <v>0</v>
      </c>
      <c r="BJ39" s="55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0</v>
      </c>
      <c r="BQ39" s="41">
        <v>0</v>
      </c>
      <c r="BR39" s="93">
        <f t="shared" si="7"/>
        <v>0</v>
      </c>
      <c r="BS39" s="42">
        <v>0</v>
      </c>
      <c r="BT39" s="42">
        <v>0</v>
      </c>
      <c r="BU39" s="42">
        <v>0</v>
      </c>
      <c r="BV39" s="38">
        <v>0</v>
      </c>
      <c r="BW39" s="38">
        <v>0</v>
      </c>
      <c r="BX39" s="38">
        <v>0</v>
      </c>
      <c r="BY39" s="38">
        <v>0</v>
      </c>
      <c r="BZ39" s="38">
        <v>0</v>
      </c>
      <c r="CA39" s="38"/>
      <c r="CB39" s="38"/>
      <c r="CC39" s="37">
        <f t="shared" si="8"/>
        <v>0</v>
      </c>
    </row>
    <row r="40" spans="1:81" ht="15.75" customHeight="1" x14ac:dyDescent="0.2">
      <c r="A40" s="4" t="s">
        <v>9</v>
      </c>
      <c r="B40" s="29" t="s">
        <v>9</v>
      </c>
      <c r="C40" s="30"/>
      <c r="D40" s="43" t="s">
        <v>9</v>
      </c>
      <c r="E40" s="44" t="s">
        <v>9</v>
      </c>
      <c r="F40" s="44" t="s">
        <v>9</v>
      </c>
      <c r="G40" s="44" t="s">
        <v>9</v>
      </c>
      <c r="H40" s="44" t="s">
        <v>9</v>
      </c>
      <c r="I40" s="44" t="s">
        <v>9</v>
      </c>
      <c r="J40" s="44" t="s">
        <v>9</v>
      </c>
      <c r="K40" s="44">
        <v>1</v>
      </c>
      <c r="L40" s="44" t="s">
        <v>9</v>
      </c>
      <c r="M40" s="44"/>
      <c r="N40" s="33">
        <v>66</v>
      </c>
      <c r="O40" s="33">
        <f t="shared" si="9"/>
        <v>30</v>
      </c>
      <c r="P40" s="33">
        <f>IF(AH40="",0.5*N40+0.5*O40,(SUM(N40,O40,AH40)-MIN(N40,O40))/2)</f>
        <v>62.8</v>
      </c>
      <c r="Q40" s="33">
        <f t="shared" si="1"/>
        <v>100</v>
      </c>
      <c r="R40" s="33">
        <f t="shared" si="2"/>
        <v>63.636363636363633</v>
      </c>
      <c r="S40" s="33">
        <f t="shared" si="3"/>
        <v>80.5</v>
      </c>
      <c r="T40" s="33">
        <f t="shared" si="4"/>
        <v>75</v>
      </c>
      <c r="U40" s="88">
        <f>AH40</f>
        <v>59.599999999999994</v>
      </c>
      <c r="V40" s="89">
        <f>IF(P40&gt;=55,P40*0.5+0.2*Q40+0.05*R40+0.2*S40+0.05*T40,P40)</f>
        <v>74.431818181818187</v>
      </c>
      <c r="W40" s="90">
        <v>20</v>
      </c>
      <c r="X40" s="90">
        <v>17</v>
      </c>
      <c r="Y40" s="90">
        <v>0</v>
      </c>
      <c r="Z40" s="37">
        <f t="shared" si="5"/>
        <v>37</v>
      </c>
      <c r="AA40" s="94">
        <v>30</v>
      </c>
      <c r="AB40" s="95">
        <v>65</v>
      </c>
      <c r="AC40" s="33">
        <v>0</v>
      </c>
      <c r="AD40" s="37">
        <f t="shared" ref="AD40:AD46" si="23">AA40+AB40*AC40</f>
        <v>30</v>
      </c>
      <c r="AE40" s="36">
        <v>19</v>
      </c>
      <c r="AF40" s="36">
        <v>58</v>
      </c>
      <c r="AG40" s="100">
        <v>0.7</v>
      </c>
      <c r="AH40" s="37">
        <f>AE40+AF40*AG40</f>
        <v>59.599999999999994</v>
      </c>
      <c r="AI40" s="38">
        <v>100</v>
      </c>
      <c r="AJ40" s="38">
        <v>100</v>
      </c>
      <c r="AK40" s="38">
        <v>100</v>
      </c>
      <c r="AL40" s="38">
        <v>100</v>
      </c>
      <c r="AM40" s="38">
        <v>100</v>
      </c>
      <c r="AN40" s="38">
        <v>100</v>
      </c>
      <c r="AO40" s="38"/>
      <c r="AP40" s="38">
        <v>100</v>
      </c>
      <c r="AQ40" s="38">
        <v>100</v>
      </c>
      <c r="AR40" s="38"/>
      <c r="AS40" s="38"/>
      <c r="AT40" s="91">
        <f t="shared" si="22"/>
        <v>100</v>
      </c>
      <c r="AU40" s="38">
        <v>100</v>
      </c>
      <c r="AV40" s="38">
        <v>100</v>
      </c>
      <c r="AW40" s="38">
        <v>0</v>
      </c>
      <c r="AX40" s="38">
        <v>0</v>
      </c>
      <c r="AY40" s="38">
        <v>100</v>
      </c>
      <c r="AZ40" s="38">
        <v>0</v>
      </c>
      <c r="BA40" s="38">
        <v>100</v>
      </c>
      <c r="BB40" s="38">
        <v>100</v>
      </c>
      <c r="BC40" s="38">
        <v>0</v>
      </c>
      <c r="BD40" s="38">
        <v>100</v>
      </c>
      <c r="BE40" s="38">
        <v>100</v>
      </c>
      <c r="BF40" s="38"/>
      <c r="BG40" s="37">
        <f>AVERAGE(AU40:BE40)</f>
        <v>63.636363636363633</v>
      </c>
      <c r="BH40" s="41">
        <v>75</v>
      </c>
      <c r="BI40" s="55">
        <v>85</v>
      </c>
      <c r="BJ40" s="55">
        <v>100</v>
      </c>
      <c r="BK40" s="41">
        <v>65</v>
      </c>
      <c r="BL40" s="41">
        <v>0</v>
      </c>
      <c r="BM40" s="41">
        <v>100</v>
      </c>
      <c r="BN40" s="41">
        <v>100</v>
      </c>
      <c r="BO40" s="41">
        <v>80</v>
      </c>
      <c r="BP40" s="41">
        <v>100</v>
      </c>
      <c r="BQ40" s="41">
        <v>100</v>
      </c>
      <c r="BR40" s="93">
        <f t="shared" si="7"/>
        <v>80.5</v>
      </c>
      <c r="BS40" s="42">
        <v>100</v>
      </c>
      <c r="BT40" s="42">
        <v>100</v>
      </c>
      <c r="BU40" s="42">
        <v>100</v>
      </c>
      <c r="BV40" s="38">
        <v>0</v>
      </c>
      <c r="BW40" s="38">
        <v>100</v>
      </c>
      <c r="BX40" s="38">
        <v>100</v>
      </c>
      <c r="BY40" s="38">
        <v>0</v>
      </c>
      <c r="BZ40" s="38">
        <v>100</v>
      </c>
      <c r="CA40" s="38"/>
      <c r="CB40" s="38"/>
      <c r="CC40" s="37">
        <f t="shared" si="8"/>
        <v>75</v>
      </c>
    </row>
    <row r="41" spans="1:81" ht="15.75" customHeight="1" x14ac:dyDescent="0.2">
      <c r="A41" s="4" t="s">
        <v>9</v>
      </c>
      <c r="B41" s="29" t="s">
        <v>9</v>
      </c>
      <c r="C41" s="30"/>
      <c r="D41" s="43" t="s">
        <v>9</v>
      </c>
      <c r="E41" s="44" t="s">
        <v>9</v>
      </c>
      <c r="F41" s="44" t="s">
        <v>9</v>
      </c>
      <c r="G41" s="44" t="s">
        <v>9</v>
      </c>
      <c r="H41" s="44" t="s">
        <v>9</v>
      </c>
      <c r="I41" s="44" t="s">
        <v>9</v>
      </c>
      <c r="J41" s="44" t="s">
        <v>9</v>
      </c>
      <c r="K41" s="44">
        <v>1</v>
      </c>
      <c r="L41" s="44" t="s">
        <v>9</v>
      </c>
      <c r="M41" s="44">
        <v>493</v>
      </c>
      <c r="N41" s="33">
        <f t="shared" ref="N41:N46" si="24">Z41</f>
        <v>98</v>
      </c>
      <c r="O41" s="33">
        <f t="shared" si="9"/>
        <v>95</v>
      </c>
      <c r="P41" s="33">
        <f t="shared" ref="P41:P46" si="25">AVERAGE(N41:O41)</f>
        <v>96.5</v>
      </c>
      <c r="Q41" s="33">
        <f t="shared" si="1"/>
        <v>95.888888888888886</v>
      </c>
      <c r="R41" s="33">
        <f t="shared" si="2"/>
        <v>90</v>
      </c>
      <c r="S41" s="33">
        <f t="shared" si="3"/>
        <v>99</v>
      </c>
      <c r="T41" s="33">
        <f t="shared" si="4"/>
        <v>87.5</v>
      </c>
      <c r="U41" s="34"/>
      <c r="V41" s="35">
        <f t="shared" ref="V41:V46" si="26">IF(P41&gt;=55,P41*0.5 + Q41*0.2 + R41*0.05 + S41*0.2 + T41*0.05, P41)</f>
        <v>96.102777777777774</v>
      </c>
      <c r="W41" s="90">
        <v>20</v>
      </c>
      <c r="X41" s="90">
        <v>18</v>
      </c>
      <c r="Y41" s="90">
        <v>60</v>
      </c>
      <c r="Z41" s="37">
        <f t="shared" si="5"/>
        <v>98</v>
      </c>
      <c r="AA41" s="96">
        <v>30</v>
      </c>
      <c r="AB41" s="97">
        <v>65</v>
      </c>
      <c r="AC41" s="97">
        <v>1</v>
      </c>
      <c r="AD41" s="37">
        <f t="shared" si="23"/>
        <v>95</v>
      </c>
      <c r="AE41" s="36"/>
      <c r="AF41" s="36"/>
      <c r="AG41" s="36"/>
      <c r="AH41" s="37"/>
      <c r="AI41" s="38">
        <v>100</v>
      </c>
      <c r="AJ41" s="38">
        <v>100</v>
      </c>
      <c r="AK41" s="38">
        <v>100</v>
      </c>
      <c r="AL41" s="38">
        <v>100</v>
      </c>
      <c r="AM41" s="38">
        <v>80</v>
      </c>
      <c r="AN41" s="38">
        <v>83</v>
      </c>
      <c r="AO41" s="38">
        <v>100</v>
      </c>
      <c r="AP41" s="38">
        <v>100</v>
      </c>
      <c r="AQ41" s="38">
        <v>100</v>
      </c>
      <c r="AR41" s="38"/>
      <c r="AS41" s="38"/>
      <c r="AT41" s="91">
        <f t="shared" si="22"/>
        <v>95.888888888888886</v>
      </c>
      <c r="AU41" s="38">
        <v>100</v>
      </c>
      <c r="AV41" s="38">
        <v>100</v>
      </c>
      <c r="AW41" s="38">
        <v>100</v>
      </c>
      <c r="AX41" s="38">
        <v>0</v>
      </c>
      <c r="AY41" s="38">
        <v>100</v>
      </c>
      <c r="AZ41" s="38">
        <v>100</v>
      </c>
      <c r="BA41" s="38">
        <v>100</v>
      </c>
      <c r="BB41" s="38">
        <v>100</v>
      </c>
      <c r="BC41" s="38">
        <v>100</v>
      </c>
      <c r="BD41" s="38">
        <v>100</v>
      </c>
      <c r="BE41" s="38"/>
      <c r="BF41" s="38"/>
      <c r="BG41" s="37">
        <f>AVERAGE(AU41:BD41)</f>
        <v>90</v>
      </c>
      <c r="BH41" s="41">
        <v>100</v>
      </c>
      <c r="BI41" s="55">
        <v>90</v>
      </c>
      <c r="BJ41" s="55">
        <v>100</v>
      </c>
      <c r="BK41" s="41">
        <v>100</v>
      </c>
      <c r="BL41" s="41">
        <v>100</v>
      </c>
      <c r="BM41" s="41">
        <v>100</v>
      </c>
      <c r="BN41" s="41">
        <v>100</v>
      </c>
      <c r="BO41" s="41">
        <v>100</v>
      </c>
      <c r="BP41" s="41">
        <v>100</v>
      </c>
      <c r="BQ41" s="41">
        <v>100</v>
      </c>
      <c r="BR41" s="93">
        <f t="shared" si="7"/>
        <v>99</v>
      </c>
      <c r="BS41" s="42">
        <v>100</v>
      </c>
      <c r="BT41" s="42">
        <v>100</v>
      </c>
      <c r="BU41" s="42">
        <v>100</v>
      </c>
      <c r="BV41" s="38">
        <v>100</v>
      </c>
      <c r="BW41" s="38">
        <v>100</v>
      </c>
      <c r="BX41" s="38">
        <v>100</v>
      </c>
      <c r="BY41" s="38">
        <v>100</v>
      </c>
      <c r="BZ41" s="38">
        <v>0</v>
      </c>
      <c r="CA41" s="38"/>
      <c r="CB41" s="38"/>
      <c r="CC41" s="37">
        <f t="shared" si="8"/>
        <v>87.5</v>
      </c>
    </row>
    <row r="42" spans="1:81" ht="15.75" customHeight="1" x14ac:dyDescent="0.2">
      <c r="A42" s="4" t="s">
        <v>9</v>
      </c>
      <c r="B42" s="29" t="s">
        <v>9</v>
      </c>
      <c r="C42" s="30"/>
      <c r="D42" s="43" t="s">
        <v>9</v>
      </c>
      <c r="E42" s="44" t="s">
        <v>9</v>
      </c>
      <c r="F42" s="44" t="s">
        <v>9</v>
      </c>
      <c r="G42" s="44" t="s">
        <v>9</v>
      </c>
      <c r="H42" s="44" t="s">
        <v>9</v>
      </c>
      <c r="I42" s="44" t="s">
        <v>9</v>
      </c>
      <c r="J42" s="44" t="s">
        <v>9</v>
      </c>
      <c r="K42" s="44">
        <v>1</v>
      </c>
      <c r="L42" s="44" t="s">
        <v>9</v>
      </c>
      <c r="M42" s="44">
        <v>273</v>
      </c>
      <c r="N42" s="33">
        <f t="shared" si="24"/>
        <v>96</v>
      </c>
      <c r="O42" s="33">
        <f t="shared" si="9"/>
        <v>80</v>
      </c>
      <c r="P42" s="33">
        <f t="shared" si="25"/>
        <v>88</v>
      </c>
      <c r="Q42" s="33">
        <f t="shared" si="1"/>
        <v>88.888888888888886</v>
      </c>
      <c r="R42" s="33">
        <f t="shared" si="2"/>
        <v>100</v>
      </c>
      <c r="S42" s="33">
        <f t="shared" si="3"/>
        <v>84</v>
      </c>
      <c r="T42" s="33">
        <f t="shared" si="4"/>
        <v>100</v>
      </c>
      <c r="U42" s="34"/>
      <c r="V42" s="35">
        <f t="shared" si="26"/>
        <v>88.577777777777769</v>
      </c>
      <c r="W42" s="90">
        <v>18</v>
      </c>
      <c r="X42" s="90">
        <v>18</v>
      </c>
      <c r="Y42" s="90">
        <v>60</v>
      </c>
      <c r="Z42" s="37">
        <f t="shared" si="5"/>
        <v>96</v>
      </c>
      <c r="AA42" s="96">
        <v>30</v>
      </c>
      <c r="AB42" s="97">
        <v>50</v>
      </c>
      <c r="AC42" s="97">
        <v>1</v>
      </c>
      <c r="AD42" s="37">
        <f t="shared" si="23"/>
        <v>80</v>
      </c>
      <c r="AE42" s="36"/>
      <c r="AF42" s="36"/>
      <c r="AG42" s="36"/>
      <c r="AH42" s="37"/>
      <c r="AI42" s="38">
        <v>50</v>
      </c>
      <c r="AJ42" s="38">
        <v>100</v>
      </c>
      <c r="AK42" s="38">
        <v>100</v>
      </c>
      <c r="AL42" s="38">
        <v>100</v>
      </c>
      <c r="AM42" s="38">
        <v>100</v>
      </c>
      <c r="AN42" s="38">
        <v>50</v>
      </c>
      <c r="AO42" s="38">
        <v>100</v>
      </c>
      <c r="AP42" s="38">
        <v>100</v>
      </c>
      <c r="AQ42" s="38">
        <v>100</v>
      </c>
      <c r="AR42" s="38"/>
      <c r="AS42" s="38"/>
      <c r="AT42" s="91">
        <f t="shared" si="22"/>
        <v>88.888888888888886</v>
      </c>
      <c r="AU42" s="38">
        <v>100</v>
      </c>
      <c r="AV42" s="38">
        <v>100</v>
      </c>
      <c r="AW42" s="38">
        <v>100</v>
      </c>
      <c r="AX42" s="38">
        <v>100</v>
      </c>
      <c r="AY42" s="38">
        <v>100</v>
      </c>
      <c r="AZ42" s="38">
        <v>100</v>
      </c>
      <c r="BA42" s="38">
        <v>100</v>
      </c>
      <c r="BB42" s="38">
        <v>100</v>
      </c>
      <c r="BC42" s="38">
        <v>100</v>
      </c>
      <c r="BD42" s="38">
        <v>100</v>
      </c>
      <c r="BE42" s="38">
        <v>100</v>
      </c>
      <c r="BF42" s="38"/>
      <c r="BG42" s="37">
        <f>AVERAGE(AU42:BE42)</f>
        <v>100</v>
      </c>
      <c r="BH42" s="41">
        <v>80</v>
      </c>
      <c r="BI42" s="55">
        <v>80</v>
      </c>
      <c r="BJ42" s="55">
        <v>100</v>
      </c>
      <c r="BK42" s="41">
        <v>0</v>
      </c>
      <c r="BL42" s="41">
        <v>100</v>
      </c>
      <c r="BM42" s="41">
        <v>100</v>
      </c>
      <c r="BN42" s="41">
        <v>100</v>
      </c>
      <c r="BO42" s="41">
        <v>80</v>
      </c>
      <c r="BP42" s="41">
        <v>100</v>
      </c>
      <c r="BQ42" s="41">
        <v>100</v>
      </c>
      <c r="BR42" s="93">
        <f t="shared" si="7"/>
        <v>84</v>
      </c>
      <c r="BS42" s="42">
        <v>100</v>
      </c>
      <c r="BT42" s="42">
        <v>100</v>
      </c>
      <c r="BU42" s="42">
        <v>100</v>
      </c>
      <c r="BV42" s="38">
        <v>100</v>
      </c>
      <c r="BW42" s="38">
        <v>100</v>
      </c>
      <c r="BX42" s="38">
        <v>100</v>
      </c>
      <c r="BY42" s="38">
        <v>100</v>
      </c>
      <c r="BZ42" s="38">
        <v>100</v>
      </c>
      <c r="CA42" s="38"/>
      <c r="CB42" s="38"/>
      <c r="CC42" s="37">
        <f t="shared" si="8"/>
        <v>100</v>
      </c>
    </row>
    <row r="43" spans="1:81" ht="15.75" customHeight="1" x14ac:dyDescent="0.2">
      <c r="A43" s="4" t="s">
        <v>9</v>
      </c>
      <c r="B43" s="29" t="s">
        <v>9</v>
      </c>
      <c r="C43" s="30"/>
      <c r="D43" s="43" t="s">
        <v>9</v>
      </c>
      <c r="E43" s="44" t="s">
        <v>9</v>
      </c>
      <c r="F43" s="44" t="s">
        <v>9</v>
      </c>
      <c r="G43" s="44" t="s">
        <v>9</v>
      </c>
      <c r="H43" s="44" t="s">
        <v>9</v>
      </c>
      <c r="I43" s="44" t="s">
        <v>9</v>
      </c>
      <c r="J43" s="44" t="s">
        <v>9</v>
      </c>
      <c r="K43" s="44">
        <v>1</v>
      </c>
      <c r="L43" s="44" t="s">
        <v>9</v>
      </c>
      <c r="M43" s="44">
        <v>16</v>
      </c>
      <c r="N43" s="33">
        <f t="shared" si="24"/>
        <v>69</v>
      </c>
      <c r="O43" s="33">
        <f t="shared" si="9"/>
        <v>80</v>
      </c>
      <c r="P43" s="33">
        <f t="shared" si="25"/>
        <v>74.5</v>
      </c>
      <c r="Q43" s="33">
        <f t="shared" si="1"/>
        <v>92.222222222222229</v>
      </c>
      <c r="R43" s="33">
        <f t="shared" si="2"/>
        <v>100</v>
      </c>
      <c r="S43" s="33">
        <f t="shared" si="3"/>
        <v>86.9</v>
      </c>
      <c r="T43" s="33">
        <f t="shared" si="4"/>
        <v>100</v>
      </c>
      <c r="U43" s="34"/>
      <c r="V43" s="35">
        <f t="shared" si="26"/>
        <v>83.074444444444453</v>
      </c>
      <c r="W43" s="90">
        <v>20</v>
      </c>
      <c r="X43" s="90">
        <v>17</v>
      </c>
      <c r="Y43" s="90">
        <v>32</v>
      </c>
      <c r="Z43" s="37">
        <f t="shared" si="5"/>
        <v>69</v>
      </c>
      <c r="AA43" s="96">
        <v>20</v>
      </c>
      <c r="AB43" s="97">
        <v>60</v>
      </c>
      <c r="AC43" s="97">
        <v>1</v>
      </c>
      <c r="AD43" s="37">
        <f t="shared" si="23"/>
        <v>80</v>
      </c>
      <c r="AE43" s="36"/>
      <c r="AF43" s="36"/>
      <c r="AG43" s="36"/>
      <c r="AH43" s="37"/>
      <c r="AI43" s="38">
        <v>100</v>
      </c>
      <c r="AJ43" s="38">
        <v>100</v>
      </c>
      <c r="AK43" s="38">
        <v>100</v>
      </c>
      <c r="AL43" s="38">
        <v>67</v>
      </c>
      <c r="AM43" s="38">
        <v>80</v>
      </c>
      <c r="AN43" s="38">
        <v>83</v>
      </c>
      <c r="AO43" s="38">
        <v>100</v>
      </c>
      <c r="AP43" s="38">
        <v>100</v>
      </c>
      <c r="AQ43" s="38">
        <v>100</v>
      </c>
      <c r="AR43" s="38"/>
      <c r="AS43" s="38"/>
      <c r="AT43" s="91">
        <f t="shared" si="22"/>
        <v>92.222222222222229</v>
      </c>
      <c r="AU43" s="38">
        <v>100</v>
      </c>
      <c r="AV43" s="38">
        <v>100</v>
      </c>
      <c r="AW43" s="38">
        <v>100</v>
      </c>
      <c r="AX43" s="38">
        <v>100</v>
      </c>
      <c r="AY43" s="38">
        <v>100</v>
      </c>
      <c r="AZ43" s="38">
        <v>100</v>
      </c>
      <c r="BA43" s="38">
        <v>100</v>
      </c>
      <c r="BB43" s="38">
        <v>100</v>
      </c>
      <c r="BC43" s="38">
        <v>100</v>
      </c>
      <c r="BD43" s="38">
        <v>100</v>
      </c>
      <c r="BE43" s="38">
        <v>100</v>
      </c>
      <c r="BF43" s="38"/>
      <c r="BG43" s="37">
        <f>AVERAGE(AU43:BE43)</f>
        <v>100</v>
      </c>
      <c r="BH43" s="41">
        <v>80</v>
      </c>
      <c r="BI43" s="55">
        <v>70</v>
      </c>
      <c r="BJ43" s="55">
        <v>84</v>
      </c>
      <c r="BK43" s="41">
        <v>95</v>
      </c>
      <c r="BL43" s="41">
        <v>100</v>
      </c>
      <c r="BM43" s="41">
        <v>100</v>
      </c>
      <c r="BN43" s="41">
        <v>100</v>
      </c>
      <c r="BO43" s="41">
        <v>60</v>
      </c>
      <c r="BP43" s="41">
        <v>85</v>
      </c>
      <c r="BQ43" s="41">
        <v>95</v>
      </c>
      <c r="BR43" s="93">
        <f t="shared" si="7"/>
        <v>86.9</v>
      </c>
      <c r="BS43" s="42">
        <v>100</v>
      </c>
      <c r="BT43" s="42">
        <v>100</v>
      </c>
      <c r="BU43" s="42">
        <v>100</v>
      </c>
      <c r="BV43" s="38">
        <v>100</v>
      </c>
      <c r="BW43" s="38">
        <v>100</v>
      </c>
      <c r="BX43" s="38">
        <v>100</v>
      </c>
      <c r="BY43" s="38">
        <v>100</v>
      </c>
      <c r="BZ43" s="38">
        <v>100</v>
      </c>
      <c r="CA43" s="38"/>
      <c r="CB43" s="38"/>
      <c r="CC43" s="37">
        <f t="shared" si="8"/>
        <v>100</v>
      </c>
    </row>
    <row r="44" spans="1:81" ht="15.75" customHeight="1" x14ac:dyDescent="0.2">
      <c r="A44" s="4" t="s">
        <v>9</v>
      </c>
      <c r="B44" s="29" t="s">
        <v>9</v>
      </c>
      <c r="C44" s="30"/>
      <c r="D44" s="43" t="s">
        <v>9</v>
      </c>
      <c r="E44" s="44" t="s">
        <v>9</v>
      </c>
      <c r="F44" s="44" t="s">
        <v>9</v>
      </c>
      <c r="G44" s="44" t="s">
        <v>9</v>
      </c>
      <c r="H44" s="44" t="s">
        <v>9</v>
      </c>
      <c r="I44" s="44" t="s">
        <v>9</v>
      </c>
      <c r="J44" s="44" t="s">
        <v>9</v>
      </c>
      <c r="K44" s="44">
        <v>2</v>
      </c>
      <c r="L44" s="44" t="s">
        <v>9</v>
      </c>
      <c r="M44" s="44">
        <v>515</v>
      </c>
      <c r="N44" s="33">
        <f t="shared" si="24"/>
        <v>92</v>
      </c>
      <c r="O44" s="33">
        <f t="shared" si="9"/>
        <v>95</v>
      </c>
      <c r="P44" s="33">
        <f t="shared" si="25"/>
        <v>93.5</v>
      </c>
      <c r="Q44" s="33">
        <f t="shared" si="1"/>
        <v>77.777777777777771</v>
      </c>
      <c r="R44" s="33">
        <f t="shared" si="2"/>
        <v>30</v>
      </c>
      <c r="S44" s="33">
        <f t="shared" si="3"/>
        <v>44.5</v>
      </c>
      <c r="T44" s="33">
        <f t="shared" si="4"/>
        <v>58.375</v>
      </c>
      <c r="U44" s="34"/>
      <c r="V44" s="35">
        <f t="shared" si="26"/>
        <v>75.624305555555566</v>
      </c>
      <c r="W44" s="90">
        <v>20</v>
      </c>
      <c r="X44" s="90">
        <v>15</v>
      </c>
      <c r="Y44" s="90">
        <v>57</v>
      </c>
      <c r="Z44" s="37">
        <f t="shared" si="5"/>
        <v>92</v>
      </c>
      <c r="AA44" s="96">
        <v>30</v>
      </c>
      <c r="AB44" s="97">
        <v>65</v>
      </c>
      <c r="AC44" s="97">
        <v>1</v>
      </c>
      <c r="AD44" s="37">
        <f t="shared" si="23"/>
        <v>95</v>
      </c>
      <c r="AE44" s="36"/>
      <c r="AF44" s="36"/>
      <c r="AG44" s="36"/>
      <c r="AH44" s="37"/>
      <c r="AI44" s="38">
        <v>100</v>
      </c>
      <c r="AJ44" s="38">
        <v>100</v>
      </c>
      <c r="AK44" s="38">
        <v>100</v>
      </c>
      <c r="AL44" s="38">
        <v>100</v>
      </c>
      <c r="AM44" s="38">
        <v>100</v>
      </c>
      <c r="AN44" s="38">
        <v>100</v>
      </c>
      <c r="AO44" s="38">
        <v>0</v>
      </c>
      <c r="AP44" s="38">
        <v>100</v>
      </c>
      <c r="AQ44" s="38">
        <v>0</v>
      </c>
      <c r="AR44" s="38"/>
      <c r="AS44" s="38"/>
      <c r="AT44" s="91">
        <f t="shared" si="22"/>
        <v>77.777777777777771</v>
      </c>
      <c r="AU44" s="38">
        <v>100</v>
      </c>
      <c r="AV44" s="38">
        <v>0</v>
      </c>
      <c r="AW44" s="38">
        <v>100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100</v>
      </c>
      <c r="BE44" s="38"/>
      <c r="BF44" s="38"/>
      <c r="BG44" s="37">
        <f>AVERAGE(AU44:BD44)</f>
        <v>30</v>
      </c>
      <c r="BH44" s="41">
        <v>65</v>
      </c>
      <c r="BI44" s="55">
        <v>90</v>
      </c>
      <c r="BJ44" s="55">
        <v>100</v>
      </c>
      <c r="BK44" s="41">
        <v>100</v>
      </c>
      <c r="BL44" s="41">
        <v>0</v>
      </c>
      <c r="BM44" s="41">
        <v>90</v>
      </c>
      <c r="BN44" s="41">
        <v>0</v>
      </c>
      <c r="BO44" s="41">
        <v>0</v>
      </c>
      <c r="BP44" s="41">
        <v>0</v>
      </c>
      <c r="BQ44" s="41">
        <v>0</v>
      </c>
      <c r="BR44" s="93">
        <f t="shared" si="7"/>
        <v>44.5</v>
      </c>
      <c r="BS44" s="42">
        <v>100</v>
      </c>
      <c r="BT44" s="42">
        <v>100</v>
      </c>
      <c r="BU44" s="42">
        <v>67</v>
      </c>
      <c r="BV44" s="38">
        <v>0</v>
      </c>
      <c r="BW44" s="38">
        <v>100</v>
      </c>
      <c r="BX44" s="38">
        <v>100</v>
      </c>
      <c r="BY44" s="38">
        <v>0</v>
      </c>
      <c r="BZ44" s="38">
        <v>0</v>
      </c>
      <c r="CA44" s="38"/>
      <c r="CB44" s="38"/>
      <c r="CC44" s="37">
        <f t="shared" si="8"/>
        <v>58.375</v>
      </c>
    </row>
    <row r="45" spans="1:81" ht="15.75" customHeight="1" x14ac:dyDescent="0.2">
      <c r="A45" s="4" t="s">
        <v>9</v>
      </c>
      <c r="B45" s="29" t="s">
        <v>9</v>
      </c>
      <c r="C45" s="30"/>
      <c r="D45" s="43" t="s">
        <v>9</v>
      </c>
      <c r="E45" s="44" t="s">
        <v>9</v>
      </c>
      <c r="F45" s="44" t="s">
        <v>9</v>
      </c>
      <c r="G45" s="44" t="s">
        <v>9</v>
      </c>
      <c r="H45" s="44" t="s">
        <v>9</v>
      </c>
      <c r="I45" s="44" t="s">
        <v>9</v>
      </c>
      <c r="J45" s="44" t="s">
        <v>9</v>
      </c>
      <c r="K45" s="44">
        <v>1</v>
      </c>
      <c r="L45" s="44" t="s">
        <v>9</v>
      </c>
      <c r="M45" s="44">
        <v>342</v>
      </c>
      <c r="N45" s="33">
        <f t="shared" si="24"/>
        <v>82</v>
      </c>
      <c r="O45" s="33">
        <f t="shared" si="9"/>
        <v>40</v>
      </c>
      <c r="P45" s="33">
        <f t="shared" si="25"/>
        <v>61</v>
      </c>
      <c r="Q45" s="33">
        <f t="shared" si="1"/>
        <v>78.555555555555557</v>
      </c>
      <c r="R45" s="33">
        <f t="shared" si="2"/>
        <v>80</v>
      </c>
      <c r="S45" s="33">
        <f t="shared" si="3"/>
        <v>86</v>
      </c>
      <c r="T45" s="33">
        <f t="shared" si="4"/>
        <v>75</v>
      </c>
      <c r="U45" s="34"/>
      <c r="V45" s="35">
        <f t="shared" si="26"/>
        <v>71.161111111111111</v>
      </c>
      <c r="W45" s="90">
        <v>18</v>
      </c>
      <c r="X45" s="90">
        <v>18</v>
      </c>
      <c r="Y45" s="90">
        <v>46</v>
      </c>
      <c r="Z45" s="37">
        <f t="shared" si="5"/>
        <v>82</v>
      </c>
      <c r="AA45" s="96">
        <v>20</v>
      </c>
      <c r="AB45" s="97">
        <v>20</v>
      </c>
      <c r="AC45" s="97">
        <v>1</v>
      </c>
      <c r="AD45" s="37">
        <f t="shared" si="23"/>
        <v>40</v>
      </c>
      <c r="AE45" s="36"/>
      <c r="AF45" s="36"/>
      <c r="AG45" s="36"/>
      <c r="AH45" s="37"/>
      <c r="AI45" s="38">
        <v>100</v>
      </c>
      <c r="AJ45" s="38">
        <v>0</v>
      </c>
      <c r="AK45" s="38">
        <v>100</v>
      </c>
      <c r="AL45" s="38">
        <v>50</v>
      </c>
      <c r="AM45" s="38">
        <v>90</v>
      </c>
      <c r="AN45" s="38">
        <v>67</v>
      </c>
      <c r="AO45" s="38">
        <v>100</v>
      </c>
      <c r="AP45" s="38">
        <v>100</v>
      </c>
      <c r="AQ45" s="38">
        <v>100</v>
      </c>
      <c r="AR45" s="38"/>
      <c r="AS45" s="38"/>
      <c r="AT45" s="91">
        <f t="shared" si="22"/>
        <v>78.555555555555557</v>
      </c>
      <c r="AU45" s="38">
        <v>0</v>
      </c>
      <c r="AV45" s="38">
        <v>0</v>
      </c>
      <c r="AW45" s="38">
        <v>100</v>
      </c>
      <c r="AX45" s="38">
        <v>100</v>
      </c>
      <c r="AY45" s="38">
        <v>100</v>
      </c>
      <c r="AZ45" s="38">
        <v>100</v>
      </c>
      <c r="BA45" s="38">
        <v>100</v>
      </c>
      <c r="BB45" s="38">
        <v>100</v>
      </c>
      <c r="BC45" s="38">
        <v>100</v>
      </c>
      <c r="BD45" s="38">
        <v>100</v>
      </c>
      <c r="BE45" s="38"/>
      <c r="BF45" s="38"/>
      <c r="BG45" s="37">
        <f>AVERAGE(AU45:BD45)</f>
        <v>80</v>
      </c>
      <c r="BH45" s="41">
        <v>90</v>
      </c>
      <c r="BI45" s="55">
        <v>100</v>
      </c>
      <c r="BJ45" s="55">
        <v>100</v>
      </c>
      <c r="BK45" s="41">
        <v>100</v>
      </c>
      <c r="BL45" s="41">
        <v>100</v>
      </c>
      <c r="BM45" s="41">
        <v>80</v>
      </c>
      <c r="BN45" s="41">
        <v>15</v>
      </c>
      <c r="BO45" s="41">
        <v>100</v>
      </c>
      <c r="BP45" s="41">
        <v>80</v>
      </c>
      <c r="BQ45" s="41">
        <v>95</v>
      </c>
      <c r="BR45" s="93">
        <f t="shared" si="7"/>
        <v>86</v>
      </c>
      <c r="BS45" s="42">
        <v>100</v>
      </c>
      <c r="BT45" s="42">
        <v>100</v>
      </c>
      <c r="BU45" s="42">
        <v>100</v>
      </c>
      <c r="BV45" s="38">
        <v>100</v>
      </c>
      <c r="BW45" s="38">
        <v>100</v>
      </c>
      <c r="BX45" s="38">
        <v>0</v>
      </c>
      <c r="BY45" s="38">
        <v>100</v>
      </c>
      <c r="BZ45" s="38">
        <v>0</v>
      </c>
      <c r="CA45" s="38"/>
      <c r="CB45" s="38"/>
      <c r="CC45" s="37">
        <f t="shared" si="8"/>
        <v>75</v>
      </c>
    </row>
    <row r="46" spans="1:81" ht="15.75" customHeight="1" x14ac:dyDescent="0.2">
      <c r="A46" s="4" t="s">
        <v>9</v>
      </c>
      <c r="B46" s="29" t="s">
        <v>9</v>
      </c>
      <c r="C46" s="30"/>
      <c r="D46" s="43" t="s">
        <v>9</v>
      </c>
      <c r="E46" s="44" t="s">
        <v>9</v>
      </c>
      <c r="F46" s="44" t="s">
        <v>9</v>
      </c>
      <c r="G46" s="44" t="s">
        <v>9</v>
      </c>
      <c r="H46" s="44" t="s">
        <v>9</v>
      </c>
      <c r="I46" s="44" t="s">
        <v>9</v>
      </c>
      <c r="J46" s="44" t="s">
        <v>9</v>
      </c>
      <c r="K46" s="44">
        <v>1</v>
      </c>
      <c r="L46" s="44" t="s">
        <v>9</v>
      </c>
      <c r="M46" s="44">
        <v>404</v>
      </c>
      <c r="N46" s="33">
        <f t="shared" si="24"/>
        <v>56</v>
      </c>
      <c r="O46" s="33">
        <f t="shared" si="9"/>
        <v>54.5</v>
      </c>
      <c r="P46" s="33">
        <f t="shared" si="25"/>
        <v>55.25</v>
      </c>
      <c r="Q46" s="33">
        <f t="shared" si="1"/>
        <v>46.666666666666664</v>
      </c>
      <c r="R46" s="33">
        <f t="shared" si="2"/>
        <v>80</v>
      </c>
      <c r="S46" s="33">
        <f t="shared" si="3"/>
        <v>81.25</v>
      </c>
      <c r="T46" s="33">
        <f t="shared" si="4"/>
        <v>83.375</v>
      </c>
      <c r="U46" s="34"/>
      <c r="V46" s="35">
        <f t="shared" si="26"/>
        <v>61.377083333333339</v>
      </c>
      <c r="W46" s="90">
        <v>16</v>
      </c>
      <c r="X46" s="90">
        <v>16</v>
      </c>
      <c r="Y46" s="90">
        <v>24</v>
      </c>
      <c r="Z46" s="37">
        <f t="shared" si="5"/>
        <v>56</v>
      </c>
      <c r="AA46" s="96">
        <v>30</v>
      </c>
      <c r="AB46" s="97">
        <v>35</v>
      </c>
      <c r="AC46" s="45">
        <v>0.7</v>
      </c>
      <c r="AD46" s="37">
        <f t="shared" si="23"/>
        <v>54.5</v>
      </c>
      <c r="AE46" s="36"/>
      <c r="AF46" s="36"/>
      <c r="AG46" s="36"/>
      <c r="AH46" s="37"/>
      <c r="AI46" s="38">
        <v>50</v>
      </c>
      <c r="AJ46" s="38">
        <v>0</v>
      </c>
      <c r="AK46" s="38">
        <v>0</v>
      </c>
      <c r="AL46" s="38">
        <v>50</v>
      </c>
      <c r="AM46" s="38">
        <v>60</v>
      </c>
      <c r="AN46" s="38">
        <v>60</v>
      </c>
      <c r="AO46" s="38">
        <v>100</v>
      </c>
      <c r="AP46" s="38">
        <v>100</v>
      </c>
      <c r="AQ46" s="38">
        <v>0</v>
      </c>
      <c r="AR46" s="38"/>
      <c r="AS46" s="38"/>
      <c r="AT46" s="91">
        <f t="shared" si="22"/>
        <v>46.666666666666664</v>
      </c>
      <c r="AU46" s="38">
        <v>100</v>
      </c>
      <c r="AV46" s="38">
        <v>100</v>
      </c>
      <c r="AW46" s="38">
        <v>100</v>
      </c>
      <c r="AX46" s="38">
        <v>100</v>
      </c>
      <c r="AY46" s="38">
        <v>100</v>
      </c>
      <c r="AZ46" s="38">
        <v>100</v>
      </c>
      <c r="BA46" s="38">
        <v>100</v>
      </c>
      <c r="BB46" s="38">
        <v>0</v>
      </c>
      <c r="BC46" s="38">
        <v>100</v>
      </c>
      <c r="BD46" s="38">
        <v>0</v>
      </c>
      <c r="BE46" s="38"/>
      <c r="BF46" s="38"/>
      <c r="BG46" s="37">
        <f>AVERAGE(AU46:BD46)</f>
        <v>80</v>
      </c>
      <c r="BH46" s="41">
        <v>90</v>
      </c>
      <c r="BI46" s="55">
        <v>90</v>
      </c>
      <c r="BJ46" s="55">
        <v>70</v>
      </c>
      <c r="BK46" s="41">
        <v>100</v>
      </c>
      <c r="BL46" s="41">
        <v>100</v>
      </c>
      <c r="BM46" s="41">
        <v>100</v>
      </c>
      <c r="BN46" s="41">
        <v>0</v>
      </c>
      <c r="BO46" s="41">
        <v>0</v>
      </c>
      <c r="BP46" s="41">
        <v>100</v>
      </c>
      <c r="BQ46" s="41">
        <v>0</v>
      </c>
      <c r="BR46" s="93">
        <f>(BH46+BI46+BJ46+BK46+BL46+BM46+BP46)/8</f>
        <v>81.25</v>
      </c>
      <c r="BS46" s="42">
        <v>67</v>
      </c>
      <c r="BT46" s="42">
        <v>100</v>
      </c>
      <c r="BU46" s="42">
        <v>0</v>
      </c>
      <c r="BV46" s="38">
        <v>100</v>
      </c>
      <c r="BW46" s="38">
        <v>100</v>
      </c>
      <c r="BX46" s="38">
        <v>100</v>
      </c>
      <c r="BY46" s="38">
        <v>100</v>
      </c>
      <c r="BZ46" s="38">
        <v>100</v>
      </c>
      <c r="CA46" s="38"/>
      <c r="CB46" s="38"/>
      <c r="CC46" s="37">
        <f t="shared" si="8"/>
        <v>83.375</v>
      </c>
    </row>
    <row r="47" spans="1:81" ht="15.75" customHeight="1" x14ac:dyDescent="0.15">
      <c r="A47" s="4"/>
      <c r="B47" s="4"/>
      <c r="C47" s="4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15">
      <c r="A48" s="4"/>
      <c r="B48" s="4"/>
      <c r="C48" s="4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>IF(COUNT(N5:N46)&gt;0,ROUND(SUM(N5:N46)/COUNTIF(N5:N46,"&lt;&gt;"),0),0)</f>
        <v>76</v>
      </c>
      <c r="O49" s="46">
        <f>IF(COUNT(O5:O46)&gt;0,ROUND(SUM(O5:O46)/COUNTIF(O5:O46,"&lt;&gt;"),0),0)</f>
        <v>63</v>
      </c>
      <c r="P49" s="46">
        <f>IF(COUNT(P5:P46)&gt;0,ROUND(SUM(P5:P46)/COUNTIF(P5:P46,"&lt;&gt;"),0),0)</f>
        <v>73</v>
      </c>
      <c r="Q49" s="46">
        <f>IF(COUNT(Q5:Q46)&gt;0,ROUND(SUM(Q5:Q46)/COUNTIF(Q5:Q46,"&lt;&gt;"),0),0)</f>
        <v>77</v>
      </c>
      <c r="R49" s="46"/>
      <c r="S49" s="46">
        <f>IF(COUNT(S5:S46)&gt;0,ROUND(SUM(S5:S46)/COUNTIF(S5:S46,"&lt;&gt;"),0),0)</f>
        <v>79</v>
      </c>
      <c r="T49" s="46"/>
      <c r="U49" s="46">
        <f t="shared" ref="U49:AD49" si="27">IF(COUNT(U5:U46)&gt;0,ROUND(SUM(U5:U46)/COUNTIF(U5:U46,"&lt;&gt;"),0),0)</f>
        <v>72</v>
      </c>
      <c r="V49" s="46">
        <f t="shared" si="27"/>
        <v>76</v>
      </c>
      <c r="W49" s="47">
        <f t="shared" si="27"/>
        <v>18</v>
      </c>
      <c r="X49" s="47">
        <f t="shared" si="27"/>
        <v>16</v>
      </c>
      <c r="Y49" s="47">
        <f t="shared" si="27"/>
        <v>42</v>
      </c>
      <c r="Z49" s="47">
        <f t="shared" si="27"/>
        <v>76</v>
      </c>
      <c r="AA49" s="47">
        <f t="shared" si="27"/>
        <v>23</v>
      </c>
      <c r="AB49" s="47">
        <f t="shared" si="27"/>
        <v>45</v>
      </c>
      <c r="AC49" s="47">
        <f t="shared" si="27"/>
        <v>1</v>
      </c>
      <c r="AD49" s="47">
        <f t="shared" si="27"/>
        <v>63</v>
      </c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>
        <f>IF(COUNT(AT5:AT46)&gt;0,ROUND(SUM(AT5:AT46)/COUNTIF(AT5:AT46,"&lt;&gt;"),0),0)</f>
        <v>77</v>
      </c>
      <c r="AU49" s="47">
        <f>IF(COUNT(AU5:AU46)&gt;0,ROUND(SUM(AU5:AU46)/COUNTIF(AU5:AU46,"&lt;&gt;"),0),0)</f>
        <v>83</v>
      </c>
      <c r="AV49" s="47">
        <f>IF(COUNT(AV5:AV46)&gt;0,ROUND(SUM(AV5:AV46)/COUNTIF(AV5:AV46,"&lt;&gt;"),0),0)</f>
        <v>86</v>
      </c>
      <c r="AW49" s="47"/>
      <c r="AX49" s="47"/>
      <c r="AY49" s="47"/>
      <c r="AZ49" s="47"/>
      <c r="BA49" s="47">
        <f>IF(COUNT(BA5:BA46)&gt;0,ROUND(SUM(BA5:BA46)/COUNTIF(BA5:BA46,"&lt;&gt;"),0),0)</f>
        <v>86</v>
      </c>
      <c r="BB49" s="47"/>
      <c r="BC49" s="47"/>
      <c r="BD49" s="47">
        <f>IF(COUNT(BD5:BD46)&gt;0,ROUND(SUM(BD5:BD46)/COUNTIF(BD5:BD46,"&lt;&gt;"),0),0)</f>
        <v>90</v>
      </c>
      <c r="BE49" s="47"/>
      <c r="BF49" s="47"/>
      <c r="BG49" s="47">
        <f>IF(COUNT(BG5:BG46)&gt;0,ROUND(SUM(BG5:BG46)/COUNTIF(BG5:BG46,"&lt;&gt;"),0),0)</f>
        <v>85</v>
      </c>
      <c r="BH49" s="47">
        <f>IF(COUNT(BH5:BH46)&gt;0,ROUND(SUM(BH5:BH46)/COUNTIF(BH5:BH46,"&lt;&gt;"),0),0)</f>
        <v>77</v>
      </c>
      <c r="BI49" s="47">
        <f>IF(COUNT(BI5:BI46)&gt;0,ROUND(SUM(BI5:BI46)/COUNTIF(BI5:BI46,"&lt;&gt;"),0),0)</f>
        <v>81</v>
      </c>
      <c r="BJ49" s="47"/>
      <c r="BK49" s="47"/>
      <c r="BL49" s="47"/>
      <c r="BM49" s="47"/>
      <c r="BN49" s="47">
        <f>IF(COUNT(BN5:BN46)&gt;0,ROUND(SUM(BN5:BN46)/COUNTIF(BN5:BN46,"&lt;&gt;"),0),0)</f>
        <v>73</v>
      </c>
      <c r="BO49" s="47"/>
      <c r="BP49" s="47"/>
      <c r="BQ49" s="47">
        <f>IF(COUNT(BQ5:BQ46)&gt;0,ROUND(SUM(BQ5:BQ46)/COUNTIF(BQ5:BQ46,"&lt;&gt;"),0),0)</f>
        <v>81</v>
      </c>
      <c r="BR49" s="47">
        <f>IF(COUNT(BR5:BR46)&gt;0,ROUND(SUM(BR5:BR46)/COUNTIF(BR5:BR46,"&lt;&gt;"),0),0)</f>
        <v>79</v>
      </c>
      <c r="BS49" s="47">
        <f>IF(COUNT(BS5:BS46)&gt;0,ROUND(SUM(BS5:BS46)/COUNTIF(BS5:BS46,"&lt;&gt;"),0),0)</f>
        <v>92</v>
      </c>
      <c r="BT49" s="47">
        <f>IF(COUNT(BT5:BT46)&gt;0,ROUND(SUM(BT5:BT46)/COUNTIF(BT5:BT46,"&lt;&gt;"),0),0)</f>
        <v>92</v>
      </c>
      <c r="BU49" s="47">
        <f>IF(COUNT(BU5:BU46)&gt;0,ROUND(SUM(BU5:BU46)/COUNTIF(BU5:BU46,"&lt;&gt;"),0),0)</f>
        <v>92</v>
      </c>
      <c r="BV49" s="47"/>
      <c r="BW49" s="47"/>
      <c r="BX49" s="47"/>
      <c r="BY49" s="47"/>
      <c r="BZ49" s="47"/>
      <c r="CA49" s="47"/>
      <c r="CB49" s="47">
        <f>IF(COUNT(CB5:CB46)&gt;0,ROUND(SUM(CB5:CB46)/COUNTIF(CB5:CB46,"&lt;&gt;"),0),0)</f>
        <v>0</v>
      </c>
      <c r="CC49" s="47">
        <f>IF(COUNT(CC5:CC46)&gt;0,ROUND(SUM(CC5:CC46)/COUNTIF(CC5:CC46,"&lt;&gt;"),0),0)</f>
        <v>87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>MAX(N5:N46)</f>
        <v>100</v>
      </c>
      <c r="O50" s="47">
        <f>MAX(O5:O46)</f>
        <v>100</v>
      </c>
      <c r="P50" s="47">
        <f>MAX(P5:P46)</f>
        <v>99</v>
      </c>
      <c r="Q50" s="47">
        <f>MAX(Q5:Q46)</f>
        <v>100</v>
      </c>
      <c r="R50" s="47"/>
      <c r="S50" s="47">
        <f>MAX(S5:S46)</f>
        <v>99</v>
      </c>
      <c r="T50" s="47"/>
      <c r="U50" s="47">
        <f t="shared" ref="U50:AD50" si="28">MAX(U5:U46)</f>
        <v>100</v>
      </c>
      <c r="V50" s="47">
        <f t="shared" si="28"/>
        <v>99</v>
      </c>
      <c r="W50" s="47">
        <f t="shared" si="28"/>
        <v>20</v>
      </c>
      <c r="X50" s="47">
        <f t="shared" si="28"/>
        <v>20</v>
      </c>
      <c r="Y50" s="47">
        <f t="shared" si="28"/>
        <v>60</v>
      </c>
      <c r="Z50" s="47">
        <f t="shared" si="28"/>
        <v>100</v>
      </c>
      <c r="AA50" s="47">
        <f t="shared" si="28"/>
        <v>30</v>
      </c>
      <c r="AB50" s="47">
        <f t="shared" si="28"/>
        <v>70</v>
      </c>
      <c r="AC50" s="47">
        <f t="shared" si="28"/>
        <v>1</v>
      </c>
      <c r="AD50" s="47">
        <f t="shared" si="28"/>
        <v>100</v>
      </c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>
        <f>MAX(AT5:AT46)</f>
        <v>100</v>
      </c>
      <c r="AU50" s="47">
        <f>MAX(AU5:AU46)</f>
        <v>100</v>
      </c>
      <c r="AV50" s="47">
        <f>MAX(AV5:AV46)</f>
        <v>100</v>
      </c>
      <c r="AW50" s="47"/>
      <c r="AX50" s="47"/>
      <c r="AY50" s="47"/>
      <c r="AZ50" s="47"/>
      <c r="BA50" s="47">
        <f>MAX(BA5:BA46)</f>
        <v>100</v>
      </c>
      <c r="BB50" s="47"/>
      <c r="BC50" s="47"/>
      <c r="BD50" s="47">
        <f>MAX(BD5:BD46)</f>
        <v>100</v>
      </c>
      <c r="BE50" s="47"/>
      <c r="BF50" s="47"/>
      <c r="BG50" s="49">
        <f>MAX(BG5:BG46)</f>
        <v>100</v>
      </c>
      <c r="BH50" s="47">
        <f>MAX(BH5:BH46)</f>
        <v>100</v>
      </c>
      <c r="BI50" s="47">
        <f>MAX(BI5:BI46)</f>
        <v>100</v>
      </c>
      <c r="BJ50" s="47"/>
      <c r="BK50" s="47"/>
      <c r="BL50" s="47"/>
      <c r="BM50" s="47"/>
      <c r="BN50" s="47">
        <f>MAX(BN5:BN46)</f>
        <v>100</v>
      </c>
      <c r="BO50" s="47"/>
      <c r="BP50" s="47"/>
      <c r="BQ50" s="47">
        <f>MAX(BQ5:BQ46)</f>
        <v>100</v>
      </c>
      <c r="BR50" s="49">
        <f>MAX(BR5:BR46)</f>
        <v>99</v>
      </c>
      <c r="BS50" s="47">
        <f>MAX(BS5:BS46)</f>
        <v>100</v>
      </c>
      <c r="BT50" s="47">
        <f>MAX(BT5:BT46)</f>
        <v>100</v>
      </c>
      <c r="BU50" s="47">
        <f>MAX(BU5:BU46)</f>
        <v>100</v>
      </c>
      <c r="BV50" s="47"/>
      <c r="BW50" s="47"/>
      <c r="BX50" s="47"/>
      <c r="BY50" s="47"/>
      <c r="BZ50" s="47"/>
      <c r="CA50" s="47"/>
      <c r="CB50" s="47">
        <f>MAX(CB5:CB46)</f>
        <v>0</v>
      </c>
      <c r="CC50" s="49">
        <f>MAX(CC5:CC46)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>MIN(N5:N46)</f>
        <v>0</v>
      </c>
      <c r="O51" s="47">
        <f>MIN(O5:O46)</f>
        <v>0</v>
      </c>
      <c r="P51" s="47">
        <f>MIN(P5:P46)</f>
        <v>0</v>
      </c>
      <c r="Q51" s="47">
        <f>MIN(Q5:Q46)</f>
        <v>0</v>
      </c>
      <c r="R51" s="47"/>
      <c r="S51" s="47">
        <f>MIN(S5:S46)</f>
        <v>0</v>
      </c>
      <c r="T51" s="47"/>
      <c r="U51" s="47">
        <f t="shared" ref="U51:AD51" si="29">MIN(U5:U46)</f>
        <v>55</v>
      </c>
      <c r="V51" s="47">
        <f t="shared" si="29"/>
        <v>0</v>
      </c>
      <c r="W51" s="47">
        <f t="shared" si="29"/>
        <v>0</v>
      </c>
      <c r="X51" s="47">
        <f t="shared" si="29"/>
        <v>0</v>
      </c>
      <c r="Y51" s="47">
        <f t="shared" si="29"/>
        <v>0</v>
      </c>
      <c r="Z51" s="47">
        <f t="shared" si="29"/>
        <v>0</v>
      </c>
      <c r="AA51" s="47">
        <f t="shared" si="29"/>
        <v>0</v>
      </c>
      <c r="AB51" s="47">
        <f t="shared" si="29"/>
        <v>0</v>
      </c>
      <c r="AC51" s="47">
        <f t="shared" si="29"/>
        <v>0</v>
      </c>
      <c r="AD51" s="47">
        <f t="shared" si="29"/>
        <v>0</v>
      </c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>
        <f>MIN(AT5:AT46)</f>
        <v>0</v>
      </c>
      <c r="AU51" s="47">
        <f>MIN(AU5:AU46)</f>
        <v>0</v>
      </c>
      <c r="AV51" s="47">
        <f>MIN(AV5:AV46)</f>
        <v>0</v>
      </c>
      <c r="AW51" s="47"/>
      <c r="AX51" s="47"/>
      <c r="AY51" s="47"/>
      <c r="AZ51" s="47"/>
      <c r="BA51" s="47">
        <f>MIN(BA5:BA46)</f>
        <v>0</v>
      </c>
      <c r="BB51" s="47"/>
      <c r="BC51" s="47"/>
      <c r="BD51" s="47">
        <f>MIN(BD5:BD46)</f>
        <v>0</v>
      </c>
      <c r="BE51" s="47"/>
      <c r="BF51" s="47"/>
      <c r="BG51" s="49">
        <f>MIN(BG5:BG46)</f>
        <v>0</v>
      </c>
      <c r="BH51" s="47">
        <f>MIN(BH5:BH46)</f>
        <v>0</v>
      </c>
      <c r="BI51" s="47">
        <f>MIN(BI5:BI46)</f>
        <v>0</v>
      </c>
      <c r="BJ51" s="47"/>
      <c r="BK51" s="47"/>
      <c r="BL51" s="47"/>
      <c r="BM51" s="47"/>
      <c r="BN51" s="47">
        <f>MIN(BN5:BN46)</f>
        <v>0</v>
      </c>
      <c r="BO51" s="47"/>
      <c r="BP51" s="47"/>
      <c r="BQ51" s="47">
        <f>MIN(BQ5:BQ46)</f>
        <v>0</v>
      </c>
      <c r="BR51" s="49">
        <f>MIN(BR5:BR46)</f>
        <v>0</v>
      </c>
      <c r="BS51" s="47">
        <f>MIN(BS5:BS46)</f>
        <v>0</v>
      </c>
      <c r="BT51" s="47">
        <f>MIN(BT5:BT46)</f>
        <v>0</v>
      </c>
      <c r="BU51" s="47">
        <f>MIN(BU5:BU46)</f>
        <v>0</v>
      </c>
      <c r="BV51" s="47"/>
      <c r="BW51" s="47"/>
      <c r="BX51" s="47"/>
      <c r="BY51" s="47"/>
      <c r="BZ51" s="47"/>
      <c r="CA51" s="47"/>
      <c r="CB51" s="47">
        <f>MIN(CB5:CB46)</f>
        <v>0</v>
      </c>
      <c r="CC51" s="49">
        <f>MIN(CC5:CC46)</f>
        <v>0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>COUNTIF(N5:N46,"&gt;=55")</f>
        <v>37</v>
      </c>
      <c r="O52" s="50">
        <f>COUNTIF(O5:O46,"&gt;=55")</f>
        <v>26</v>
      </c>
      <c r="P52" s="50">
        <f>COUNTIF(P5:P46,"&gt;=55")</f>
        <v>37</v>
      </c>
      <c r="Q52" s="50">
        <f>COUNTIF(Q5:Q46,"&gt;=55")</f>
        <v>36</v>
      </c>
      <c r="R52" s="50"/>
      <c r="S52" s="50">
        <f>COUNTIF(S5:S46,"&gt;=55")</f>
        <v>36</v>
      </c>
      <c r="T52" s="50"/>
      <c r="U52" s="50">
        <f t="shared" ref="U52:AD52" si="30">COUNTIF(U5:U46,"&gt;=55")</f>
        <v>8</v>
      </c>
      <c r="V52" s="50">
        <f t="shared" si="30"/>
        <v>37</v>
      </c>
      <c r="W52" s="50">
        <f t="shared" si="30"/>
        <v>0</v>
      </c>
      <c r="X52" s="50">
        <f t="shared" si="30"/>
        <v>0</v>
      </c>
      <c r="Y52" s="50">
        <f t="shared" si="30"/>
        <v>20</v>
      </c>
      <c r="Z52" s="50">
        <f t="shared" si="30"/>
        <v>36</v>
      </c>
      <c r="AA52" s="50">
        <f t="shared" si="30"/>
        <v>0</v>
      </c>
      <c r="AB52" s="50">
        <f t="shared" si="30"/>
        <v>24</v>
      </c>
      <c r="AC52" s="50">
        <f t="shared" si="30"/>
        <v>0</v>
      </c>
      <c r="AD52" s="50">
        <f t="shared" si="30"/>
        <v>26</v>
      </c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47">
        <f>COUNTIF(AT5:AT46,"&gt;=55")</f>
        <v>36</v>
      </c>
      <c r="AU52" s="50">
        <f>COUNTIF(AU5:AU46,"&gt;=55")</f>
        <v>35</v>
      </c>
      <c r="AV52" s="50">
        <f>COUNTIF(AV5:AV46,"&gt;=55")</f>
        <v>36</v>
      </c>
      <c r="AW52" s="50"/>
      <c r="AX52" s="50"/>
      <c r="AY52" s="50"/>
      <c r="AZ52" s="50"/>
      <c r="BA52" s="50">
        <f>COUNTIF(BA5:BA46,"&gt;=55")</f>
        <v>36</v>
      </c>
      <c r="BB52" s="50"/>
      <c r="BC52" s="50"/>
      <c r="BD52" s="50">
        <f>COUNTIF(BD5:BD46,"&gt;=55")</f>
        <v>38</v>
      </c>
      <c r="BE52" s="50"/>
      <c r="BF52" s="50"/>
      <c r="BG52" s="49">
        <f>COUNTIF(BG5:BG46,"&gt;=55")</f>
        <v>37</v>
      </c>
      <c r="BH52" s="50">
        <f>COUNTIF(BH5:BH46,"&gt;=55")</f>
        <v>40</v>
      </c>
      <c r="BI52" s="50">
        <f>COUNTIF(BI5:BI46,"&gt;=55")</f>
        <v>38</v>
      </c>
      <c r="BJ52" s="50"/>
      <c r="BK52" s="50"/>
      <c r="BL52" s="50"/>
      <c r="BM52" s="50"/>
      <c r="BN52" s="50">
        <f>COUNTIF(BN5:BN46,"&gt;=55")</f>
        <v>31</v>
      </c>
      <c r="BO52" s="50"/>
      <c r="BP52" s="50"/>
      <c r="BQ52" s="50">
        <f>COUNTIF(BQ5:BQ46,"&gt;=55")</f>
        <v>35</v>
      </c>
      <c r="BR52" s="49">
        <f>COUNTIF(BR5:BR46,"&gt;=55")</f>
        <v>36</v>
      </c>
      <c r="BS52" s="50">
        <f>COUNTIF(BS5:BS46,"&gt;=55")</f>
        <v>39</v>
      </c>
      <c r="BT52" s="50">
        <f>COUNTIF(BT5:BT46,"&gt;=55")</f>
        <v>39</v>
      </c>
      <c r="BU52" s="50">
        <f>COUNTIF(BU5:BU46,"&gt;=55")</f>
        <v>39</v>
      </c>
      <c r="BV52" s="50"/>
      <c r="BW52" s="50"/>
      <c r="BX52" s="50"/>
      <c r="BY52" s="50"/>
      <c r="BZ52" s="50"/>
      <c r="CA52" s="50"/>
      <c r="CB52" s="50">
        <f>COUNTIF(CB5:CB46,"&gt;=55")</f>
        <v>0</v>
      </c>
      <c r="CC52" s="49">
        <f>COUNTIF(CC5:CC46,"&gt;=55")</f>
        <v>40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>+$J$54-N52</f>
        <v>5</v>
      </c>
      <c r="O53" s="50">
        <f>+$J$54-O52</f>
        <v>16</v>
      </c>
      <c r="P53" s="50">
        <f>+$J$54-P52</f>
        <v>5</v>
      </c>
      <c r="Q53" s="50">
        <f>+$J$54-Q52</f>
        <v>6</v>
      </c>
      <c r="R53" s="50"/>
      <c r="S53" s="50">
        <f>+$J$54-S52</f>
        <v>6</v>
      </c>
      <c r="T53" s="50"/>
      <c r="U53" s="50">
        <f t="shared" ref="U53:AD53" si="31">+$J$54-U52</f>
        <v>34</v>
      </c>
      <c r="V53" s="50">
        <f t="shared" si="31"/>
        <v>5</v>
      </c>
      <c r="W53" s="50">
        <f t="shared" si="31"/>
        <v>42</v>
      </c>
      <c r="X53" s="50">
        <f t="shared" si="31"/>
        <v>42</v>
      </c>
      <c r="Y53" s="50">
        <f t="shared" si="31"/>
        <v>22</v>
      </c>
      <c r="Z53" s="50">
        <f t="shared" si="31"/>
        <v>6</v>
      </c>
      <c r="AA53" s="50">
        <f t="shared" si="31"/>
        <v>42</v>
      </c>
      <c r="AB53" s="50">
        <f t="shared" si="31"/>
        <v>18</v>
      </c>
      <c r="AC53" s="50">
        <f t="shared" si="31"/>
        <v>42</v>
      </c>
      <c r="AD53" s="50">
        <f t="shared" si="31"/>
        <v>16</v>
      </c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47">
        <f>+$J$54-AT52</f>
        <v>6</v>
      </c>
      <c r="AU53" s="50">
        <f>+$J$54-AU52</f>
        <v>7</v>
      </c>
      <c r="AV53" s="50">
        <f>+$J$54-AV52</f>
        <v>6</v>
      </c>
      <c r="AW53" s="50"/>
      <c r="AX53" s="50"/>
      <c r="AY53" s="50"/>
      <c r="AZ53" s="50"/>
      <c r="BA53" s="50">
        <f>+$J$54-BA52</f>
        <v>6</v>
      </c>
      <c r="BB53" s="50"/>
      <c r="BC53" s="50"/>
      <c r="BD53" s="50">
        <f>+$J$54-BD52</f>
        <v>4</v>
      </c>
      <c r="BE53" s="50"/>
      <c r="BF53" s="50"/>
      <c r="BG53" s="49">
        <f>+$J$54-BG52</f>
        <v>5</v>
      </c>
      <c r="BH53" s="50">
        <f>+$J$54-BH52</f>
        <v>2</v>
      </c>
      <c r="BI53" s="50">
        <f>+$J$54-BI52</f>
        <v>4</v>
      </c>
      <c r="BJ53" s="50"/>
      <c r="BK53" s="50"/>
      <c r="BL53" s="50"/>
      <c r="BM53" s="50"/>
      <c r="BN53" s="50">
        <f>+$J$54-BN52</f>
        <v>11</v>
      </c>
      <c r="BO53" s="50"/>
      <c r="BP53" s="50"/>
      <c r="BQ53" s="50">
        <f>+$J$54-BQ52</f>
        <v>7</v>
      </c>
      <c r="BR53" s="49">
        <f>+$J$54-BR52</f>
        <v>6</v>
      </c>
      <c r="BS53" s="50">
        <f>+$J$54-BS52</f>
        <v>3</v>
      </c>
      <c r="BT53" s="50">
        <f>+$J$54-BT52</f>
        <v>3</v>
      </c>
      <c r="BU53" s="50">
        <f>+$J$54-BU52</f>
        <v>3</v>
      </c>
      <c r="BV53" s="50"/>
      <c r="BW53" s="50"/>
      <c r="BX53" s="50"/>
      <c r="BY53" s="50"/>
      <c r="BZ53" s="50"/>
      <c r="CA53" s="50"/>
      <c r="CB53" s="50">
        <f>+$J$54-CB52</f>
        <v>42</v>
      </c>
      <c r="CC53" s="49">
        <f>+$J$54-CC52</f>
        <v>2</v>
      </c>
    </row>
    <row r="54" spans="1:81" ht="15.75" customHeight="1" x14ac:dyDescent="0.15">
      <c r="I54" s="4" t="s">
        <v>44</v>
      </c>
      <c r="J54" s="4">
        <f>COUNTA(J5:J46)</f>
        <v>42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47:Y49 Z5:Z49 AA47:AC49 AD5:AD49 AE47:AG49 AH5:AH49 AI47:AS49 AT5:BG49 BH47:BQ49 BR5:CC49">
    <cfRule type="cellIs" dxfId="59" priority="1" operator="lessThan">
      <formula>54.5</formula>
    </cfRule>
  </conditionalFormatting>
  <conditionalFormatting sqref="Z5:Z46 AD5:AD46 AH5:BQ46 BS5:CB46">
    <cfRule type="containsText" dxfId="58" priority="2" operator="containsText" text="A">
      <formula>NOT(ISERROR(SEARCH(("A"),(Z5))))</formula>
    </cfRule>
  </conditionalFormatting>
  <conditionalFormatting sqref="BG50:BG53 BR50:CC53">
    <cfRule type="cellIs" dxfId="57" priority="3" operator="lessThan">
      <formula>54.5</formula>
    </cfRule>
  </conditionalFormatting>
  <conditionalFormatting sqref="BG51 BR51:CC51">
    <cfRule type="cellIs" dxfId="56" priority="4" operator="lessThan">
      <formula>54.5</formula>
    </cfRule>
  </conditionalFormatting>
  <conditionalFormatting sqref="BG52 BR52:CC52">
    <cfRule type="cellIs" dxfId="55" priority="5" operator="lessThan">
      <formula>54.5</formula>
    </cfRule>
  </conditionalFormatting>
  <conditionalFormatting sqref="BG53 BR53:CC53">
    <cfRule type="cellIs" dxfId="54" priority="6" operator="lessThan">
      <formula>54.5</formula>
    </cfRule>
  </conditionalFormatting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C1000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4.5" defaultRowHeight="15" customHeight="1" x14ac:dyDescent="0.15"/>
  <cols>
    <col min="1" max="1" width="3" style="146" hidden="1" customWidth="1"/>
    <col min="2" max="3" width="3" style="146" customWidth="1"/>
    <col min="4" max="4" width="11.6640625" style="146" customWidth="1"/>
    <col min="5" max="5" width="3.5" style="146" customWidth="1"/>
    <col min="6" max="6" width="9" style="146" customWidth="1"/>
    <col min="7" max="7" width="3.5" style="146" customWidth="1"/>
    <col min="8" max="8" width="15.83203125" style="146" customWidth="1"/>
    <col min="9" max="9" width="16.1640625" style="146" customWidth="1"/>
    <col min="10" max="10" width="27.5" style="146" customWidth="1"/>
    <col min="11" max="11" width="4.6640625" style="146" customWidth="1"/>
    <col min="12" max="12" width="17.5" style="146" customWidth="1"/>
    <col min="13" max="13" width="34.1640625" style="146" customWidth="1"/>
    <col min="14" max="15" width="4.1640625" style="146" customWidth="1"/>
    <col min="16" max="16" width="4.83203125" style="146" customWidth="1"/>
    <col min="17" max="21" width="4.1640625" style="146" customWidth="1"/>
    <col min="22" max="22" width="5.6640625" style="146" customWidth="1"/>
    <col min="23" max="25" width="6" style="146" customWidth="1"/>
    <col min="26" max="26" width="4.1640625" style="146" customWidth="1"/>
    <col min="27" max="29" width="6" style="146" customWidth="1"/>
    <col min="30" max="30" width="4.1640625" style="146" customWidth="1"/>
    <col min="31" max="33" width="6.6640625" style="146" customWidth="1"/>
    <col min="34" max="34" width="4.1640625" style="146" customWidth="1"/>
    <col min="35" max="45" width="6.6640625" style="146" customWidth="1"/>
    <col min="46" max="46" width="4.1640625" style="146" customWidth="1"/>
    <col min="47" max="58" width="6.6640625" style="146" customWidth="1"/>
    <col min="59" max="59" width="4.6640625" style="146" customWidth="1"/>
    <col min="60" max="69" width="6.6640625" style="146" customWidth="1"/>
    <col min="70" max="70" width="4.6640625" style="146" customWidth="1"/>
    <col min="71" max="80" width="6.6640625" style="146" customWidth="1"/>
    <col min="81" max="81" width="4.6640625" style="146" customWidth="1"/>
  </cols>
  <sheetData>
    <row r="1" spans="1:81" ht="15.75" customHeight="1" x14ac:dyDescent="0.15">
      <c r="A1" s="4"/>
      <c r="B1" s="4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47" t="s">
        <v>0</v>
      </c>
      <c r="X1" s="148"/>
      <c r="Y1" s="148"/>
      <c r="Z1" s="148"/>
      <c r="AA1" s="147" t="s">
        <v>1</v>
      </c>
      <c r="AB1" s="148"/>
      <c r="AC1" s="148"/>
      <c r="AD1" s="148"/>
      <c r="AE1" s="149" t="s">
        <v>2</v>
      </c>
      <c r="AF1" s="148"/>
      <c r="AG1" s="148"/>
      <c r="AH1" s="148"/>
      <c r="AI1" s="150" t="s">
        <v>3</v>
      </c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51" t="s">
        <v>4</v>
      </c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52" t="s">
        <v>5</v>
      </c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53" t="s">
        <v>6</v>
      </c>
      <c r="BT1" s="148"/>
      <c r="BU1" s="148"/>
      <c r="BV1" s="148"/>
      <c r="BW1" s="148"/>
      <c r="BX1" s="148"/>
      <c r="BY1" s="148"/>
      <c r="BZ1" s="148"/>
      <c r="CA1" s="148"/>
      <c r="CB1" s="148"/>
      <c r="CC1" s="148"/>
    </row>
    <row r="2" spans="1:81" ht="15.75" customHeight="1" x14ac:dyDescent="0.15">
      <c r="A2" s="5"/>
      <c r="B2" s="5"/>
      <c r="C2" s="5"/>
      <c r="F2" s="5"/>
      <c r="G2" s="5"/>
      <c r="H2" s="5"/>
      <c r="I2" s="6"/>
      <c r="J2" s="6"/>
      <c r="K2" s="6"/>
      <c r="L2" s="6"/>
      <c r="M2" s="6"/>
      <c r="N2" s="154" t="s">
        <v>7</v>
      </c>
      <c r="O2" s="155"/>
      <c r="P2" s="155"/>
      <c r="Q2" s="155"/>
      <c r="R2" s="155"/>
      <c r="S2" s="155"/>
      <c r="T2" s="155"/>
      <c r="U2" s="155"/>
      <c r="V2" s="156"/>
      <c r="W2" s="7">
        <v>20</v>
      </c>
      <c r="X2" s="7">
        <v>20</v>
      </c>
      <c r="Y2" s="7">
        <v>60</v>
      </c>
      <c r="Z2" s="8"/>
      <c r="AA2" s="7">
        <v>25</v>
      </c>
      <c r="AB2" s="7">
        <v>35</v>
      </c>
      <c r="AC2" s="7">
        <v>40</v>
      </c>
      <c r="AD2" s="8"/>
      <c r="AE2" s="7">
        <v>20</v>
      </c>
      <c r="AF2" s="7">
        <v>40</v>
      </c>
      <c r="AG2" s="7">
        <v>40</v>
      </c>
      <c r="AH2" s="9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10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11"/>
      <c r="BH2" s="6"/>
      <c r="BI2" s="6"/>
      <c r="BJ2" s="6"/>
      <c r="BK2" s="6"/>
      <c r="BL2" s="6"/>
      <c r="BM2" s="6"/>
      <c r="BN2" s="6"/>
      <c r="BO2" s="6"/>
      <c r="BP2" s="6"/>
      <c r="BQ2" s="6"/>
      <c r="BR2" s="12"/>
      <c r="BS2" s="6"/>
      <c r="BT2" s="6"/>
      <c r="BU2" s="6"/>
      <c r="BV2" s="6"/>
      <c r="BW2" s="6"/>
      <c r="BX2" s="6"/>
      <c r="BY2" s="6"/>
      <c r="BZ2" s="6"/>
      <c r="CA2" s="6"/>
      <c r="CB2" s="6"/>
      <c r="CC2" s="13"/>
    </row>
    <row r="3" spans="1:81" ht="15.75" customHeight="1" x14ac:dyDescent="0.15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14"/>
      <c r="O3" s="14"/>
      <c r="P3" s="15">
        <v>0.5</v>
      </c>
      <c r="Q3" s="15">
        <v>0.2</v>
      </c>
      <c r="R3" s="15">
        <v>0.05</v>
      </c>
      <c r="S3" s="15">
        <v>0.2</v>
      </c>
      <c r="T3" s="15">
        <v>0.05</v>
      </c>
      <c r="U3" s="15"/>
      <c r="V3" s="15"/>
      <c r="W3" s="16">
        <f>W2/100</f>
        <v>0.2</v>
      </c>
      <c r="X3" s="16">
        <f>X2/100</f>
        <v>0.2</v>
      </c>
      <c r="Y3" s="16">
        <f>Y2/100</f>
        <v>0.6</v>
      </c>
      <c r="Z3" s="8"/>
      <c r="AA3" s="16">
        <v>0.2</v>
      </c>
      <c r="AB3" s="16">
        <v>0.4</v>
      </c>
      <c r="AC3" s="16">
        <f>AC2/100</f>
        <v>0.4</v>
      </c>
      <c r="AD3" s="8"/>
      <c r="AE3" s="16">
        <f>AE2/100</f>
        <v>0.2</v>
      </c>
      <c r="AF3" s="16">
        <f>AF2/100</f>
        <v>0.4</v>
      </c>
      <c r="AG3" s="16">
        <f>AG2/100</f>
        <v>0.4</v>
      </c>
      <c r="AH3" s="9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1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2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3" t="s">
        <v>8</v>
      </c>
    </row>
    <row r="4" spans="1:81" ht="15.75" customHeight="1" x14ac:dyDescent="0.15">
      <c r="A4" s="18" t="s">
        <v>9</v>
      </c>
      <c r="B4" s="18" t="s">
        <v>9</v>
      </c>
      <c r="C4" s="19"/>
      <c r="D4" s="19" t="s">
        <v>9</v>
      </c>
      <c r="E4" s="19" t="s">
        <v>9</v>
      </c>
      <c r="F4" s="19" t="s">
        <v>9</v>
      </c>
      <c r="G4" s="19" t="s">
        <v>9</v>
      </c>
      <c r="H4" s="19" t="s">
        <v>9</v>
      </c>
      <c r="I4" s="2" t="s">
        <v>9</v>
      </c>
      <c r="J4" s="2" t="s">
        <v>9</v>
      </c>
      <c r="K4" s="20" t="s">
        <v>10</v>
      </c>
      <c r="L4" s="20" t="s">
        <v>9</v>
      </c>
      <c r="M4" s="20"/>
      <c r="N4" s="21" t="s">
        <v>11</v>
      </c>
      <c r="O4" s="21" t="s">
        <v>12</v>
      </c>
      <c r="P4" s="22" t="s">
        <v>13</v>
      </c>
      <c r="Q4" s="22" t="s">
        <v>35</v>
      </c>
      <c r="R4" s="22" t="s">
        <v>38</v>
      </c>
      <c r="S4" s="22" t="s">
        <v>16</v>
      </c>
      <c r="T4" s="22" t="s">
        <v>17</v>
      </c>
      <c r="U4" s="22" t="s">
        <v>18</v>
      </c>
      <c r="V4" s="22" t="s">
        <v>19</v>
      </c>
      <c r="W4" s="6" t="s">
        <v>20</v>
      </c>
      <c r="X4" s="6" t="s">
        <v>21</v>
      </c>
      <c r="Y4" s="6" t="s">
        <v>22</v>
      </c>
      <c r="Z4" s="8" t="s">
        <v>11</v>
      </c>
      <c r="AA4" s="6" t="s">
        <v>20</v>
      </c>
      <c r="AB4" s="6" t="s">
        <v>21</v>
      </c>
      <c r="AC4" s="6" t="s">
        <v>22</v>
      </c>
      <c r="AD4" s="8" t="s">
        <v>12</v>
      </c>
      <c r="AE4" s="6" t="s">
        <v>20</v>
      </c>
      <c r="AF4" s="6" t="s">
        <v>21</v>
      </c>
      <c r="AG4" s="6" t="s">
        <v>22</v>
      </c>
      <c r="AH4" s="23" t="s">
        <v>18</v>
      </c>
      <c r="AI4" s="24" t="s">
        <v>24</v>
      </c>
      <c r="AJ4" s="24" t="s">
        <v>25</v>
      </c>
      <c r="AK4" s="24" t="s">
        <v>26</v>
      </c>
      <c r="AL4" s="24" t="s">
        <v>27</v>
      </c>
      <c r="AM4" s="24" t="s">
        <v>28</v>
      </c>
      <c r="AN4" s="24" t="s">
        <v>29</v>
      </c>
      <c r="AO4" s="24" t="s">
        <v>30</v>
      </c>
      <c r="AP4" s="24" t="s">
        <v>31</v>
      </c>
      <c r="AQ4" s="24" t="s">
        <v>32</v>
      </c>
      <c r="AR4" s="24" t="s">
        <v>33</v>
      </c>
      <c r="AS4" s="24" t="s">
        <v>34</v>
      </c>
      <c r="AT4" s="25" t="s">
        <v>35</v>
      </c>
      <c r="AU4" s="24" t="s">
        <v>24</v>
      </c>
      <c r="AV4" s="24" t="s">
        <v>25</v>
      </c>
      <c r="AW4" s="24" t="s">
        <v>26</v>
      </c>
      <c r="AX4" s="24" t="s">
        <v>27</v>
      </c>
      <c r="AY4" s="24" t="s">
        <v>28</v>
      </c>
      <c r="AZ4" s="24" t="s">
        <v>29</v>
      </c>
      <c r="BA4" s="24" t="s">
        <v>30</v>
      </c>
      <c r="BB4" s="24" t="s">
        <v>31</v>
      </c>
      <c r="BC4" s="24" t="s">
        <v>32</v>
      </c>
      <c r="BD4" s="24" t="s">
        <v>33</v>
      </c>
      <c r="BE4" s="24" t="s">
        <v>36</v>
      </c>
      <c r="BF4" s="24" t="s">
        <v>37</v>
      </c>
      <c r="BG4" s="26" t="s">
        <v>38</v>
      </c>
      <c r="BH4" s="24" t="s">
        <v>24</v>
      </c>
      <c r="BI4" s="24" t="s">
        <v>25</v>
      </c>
      <c r="BJ4" s="24" t="s">
        <v>26</v>
      </c>
      <c r="BK4" s="24" t="s">
        <v>27</v>
      </c>
      <c r="BL4" s="24" t="s">
        <v>28</v>
      </c>
      <c r="BM4" s="24" t="s">
        <v>29</v>
      </c>
      <c r="BN4" s="24" t="s">
        <v>30</v>
      </c>
      <c r="BO4" s="24" t="s">
        <v>31</v>
      </c>
      <c r="BP4" s="24" t="s">
        <v>32</v>
      </c>
      <c r="BQ4" s="24" t="s">
        <v>33</v>
      </c>
      <c r="BR4" s="27" t="s">
        <v>16</v>
      </c>
      <c r="BS4" s="24" t="s">
        <v>25</v>
      </c>
      <c r="BT4" s="24" t="s">
        <v>26</v>
      </c>
      <c r="BU4" s="24" t="s">
        <v>27</v>
      </c>
      <c r="BV4" s="24" t="s">
        <v>28</v>
      </c>
      <c r="BW4" s="24" t="s">
        <v>29</v>
      </c>
      <c r="BX4" s="24" t="s">
        <v>30</v>
      </c>
      <c r="BY4" s="24" t="s">
        <v>30</v>
      </c>
      <c r="BZ4" s="24" t="s">
        <v>31</v>
      </c>
      <c r="CA4" s="24" t="s">
        <v>32</v>
      </c>
      <c r="CB4" s="24" t="s">
        <v>33</v>
      </c>
      <c r="CC4" s="28" t="s">
        <v>17</v>
      </c>
    </row>
    <row r="5" spans="1:81" ht="15.75" customHeight="1" x14ac:dyDescent="0.2">
      <c r="A5" s="4" t="s">
        <v>9</v>
      </c>
      <c r="B5" s="29" t="s">
        <v>9</v>
      </c>
      <c r="C5" s="30"/>
      <c r="D5" s="31" t="s">
        <v>9</v>
      </c>
      <c r="E5" s="32" t="s">
        <v>9</v>
      </c>
      <c r="F5" s="32" t="s">
        <v>9</v>
      </c>
      <c r="G5" s="32" t="s">
        <v>9</v>
      </c>
      <c r="H5" s="32" t="s">
        <v>9</v>
      </c>
      <c r="I5" s="32" t="s">
        <v>9</v>
      </c>
      <c r="J5" s="32" t="s">
        <v>9</v>
      </c>
      <c r="K5" s="32">
        <v>1</v>
      </c>
      <c r="L5" s="32" t="s">
        <v>9</v>
      </c>
      <c r="M5" s="32">
        <v>94</v>
      </c>
      <c r="N5" s="33">
        <f t="shared" ref="N5:N38" si="0">Z5</f>
        <v>50</v>
      </c>
      <c r="O5" s="33">
        <f t="shared" ref="O5:O38" si="1">AD5</f>
        <v>0</v>
      </c>
      <c r="P5" s="33">
        <f t="shared" ref="P5:P29" si="2">IF(AH5="",0.5*N5+0.5*O5,(SUM(N5,O5,AH5)-MIN(N5,O5))/2)</f>
        <v>25</v>
      </c>
      <c r="Q5" s="33">
        <f t="shared" ref="Q5:Q38" si="3">AT5</f>
        <v>66.333333333333329</v>
      </c>
      <c r="R5" s="33">
        <f t="shared" ref="R5:R38" si="4">BG5</f>
        <v>90</v>
      </c>
      <c r="S5" s="33">
        <f t="shared" ref="S5:S38" si="5">BR5</f>
        <v>25</v>
      </c>
      <c r="T5" s="33">
        <f t="shared" ref="T5:T38" si="6">CC5</f>
        <v>47.875</v>
      </c>
      <c r="U5" s="34"/>
      <c r="V5" s="35">
        <f t="shared" ref="V5:V15" si="7">IF(P5&gt;=55,P5*0.5+0.2*Q5+0.05*R5+0.2*S5+0.05*T5,P5)</f>
        <v>25</v>
      </c>
      <c r="W5" s="102">
        <v>18</v>
      </c>
      <c r="X5" s="102">
        <v>17</v>
      </c>
      <c r="Y5" s="102">
        <v>15</v>
      </c>
      <c r="Z5" s="37">
        <f t="shared" ref="Z5:Z38" si="8">SUM(W5:Y5)</f>
        <v>50</v>
      </c>
      <c r="AA5" s="103">
        <v>0</v>
      </c>
      <c r="AB5" s="103">
        <v>0</v>
      </c>
      <c r="AC5" s="103">
        <v>0</v>
      </c>
      <c r="AD5" s="104">
        <v>0</v>
      </c>
      <c r="AE5" s="36"/>
      <c r="AF5" s="36"/>
      <c r="AG5" s="36"/>
      <c r="AH5" s="37"/>
      <c r="AI5" s="38">
        <v>100</v>
      </c>
      <c r="AJ5" s="39">
        <v>100</v>
      </c>
      <c r="AK5" s="38">
        <v>0</v>
      </c>
      <c r="AL5" s="38">
        <v>67</v>
      </c>
      <c r="AM5" s="38">
        <v>90</v>
      </c>
      <c r="AN5" s="38">
        <v>40</v>
      </c>
      <c r="AO5" s="38">
        <v>100</v>
      </c>
      <c r="AP5" s="38">
        <v>100</v>
      </c>
      <c r="AQ5" s="38">
        <v>0</v>
      </c>
      <c r="AR5" s="38"/>
      <c r="AS5" s="38"/>
      <c r="AT5" s="37">
        <f t="shared" ref="AT5:AT38" si="9">AVERAGE(AI5:AQ5)</f>
        <v>66.333333333333329</v>
      </c>
      <c r="AU5" s="38">
        <v>100</v>
      </c>
      <c r="AV5" s="38">
        <v>0</v>
      </c>
      <c r="AW5" s="38">
        <v>100</v>
      </c>
      <c r="AX5" s="38">
        <v>100</v>
      </c>
      <c r="AY5" s="38">
        <v>100</v>
      </c>
      <c r="AZ5" s="38">
        <v>100</v>
      </c>
      <c r="BA5" s="38">
        <v>100</v>
      </c>
      <c r="BB5" s="38">
        <v>100</v>
      </c>
      <c r="BC5" s="38">
        <v>100</v>
      </c>
      <c r="BD5" s="38">
        <v>100</v>
      </c>
      <c r="BE5" s="38"/>
      <c r="BF5" s="38">
        <v>90</v>
      </c>
      <c r="BG5" s="37">
        <f t="shared" ref="BG5:BG38" si="10">AVERAGE(AU5:BD5,BF5)</f>
        <v>90</v>
      </c>
      <c r="BH5" s="40">
        <v>100</v>
      </c>
      <c r="BI5" s="41">
        <v>100</v>
      </c>
      <c r="BJ5" s="41">
        <v>0</v>
      </c>
      <c r="BK5" s="41">
        <v>0</v>
      </c>
      <c r="BL5" s="41">
        <v>50</v>
      </c>
      <c r="BM5" s="41">
        <v>0</v>
      </c>
      <c r="BN5" s="41">
        <v>0</v>
      </c>
      <c r="BO5" s="41">
        <v>0</v>
      </c>
      <c r="BP5" s="41">
        <v>0</v>
      </c>
      <c r="BQ5" s="41">
        <v>0</v>
      </c>
      <c r="BR5" s="37">
        <f t="shared" ref="BR5:BR38" si="11">AVERAGE(BH5:BQ5)</f>
        <v>25</v>
      </c>
      <c r="BS5" s="42">
        <v>100</v>
      </c>
      <c r="BT5" s="42">
        <v>100</v>
      </c>
      <c r="BU5" s="42">
        <v>0</v>
      </c>
      <c r="BV5" s="38">
        <v>0</v>
      </c>
      <c r="BW5" s="38">
        <v>33</v>
      </c>
      <c r="BX5" s="38">
        <v>50</v>
      </c>
      <c r="BY5" s="38">
        <v>100</v>
      </c>
      <c r="BZ5" s="38">
        <v>0</v>
      </c>
      <c r="CA5" s="38"/>
      <c r="CB5" s="38"/>
      <c r="CC5" s="37">
        <f t="shared" ref="CC5:CC38" si="12">AVERAGE(BS5:BZ5)</f>
        <v>47.875</v>
      </c>
    </row>
    <row r="6" spans="1:81" ht="15.75" customHeight="1" x14ac:dyDescent="0.2">
      <c r="A6" s="4" t="s">
        <v>9</v>
      </c>
      <c r="B6" s="29" t="s">
        <v>9</v>
      </c>
      <c r="C6" s="30"/>
      <c r="D6" s="58" t="s">
        <v>9</v>
      </c>
      <c r="E6" s="44" t="s">
        <v>9</v>
      </c>
      <c r="F6" s="44" t="s">
        <v>9</v>
      </c>
      <c r="G6" s="44" t="s">
        <v>9</v>
      </c>
      <c r="H6" s="44" t="s">
        <v>9</v>
      </c>
      <c r="I6" s="44" t="s">
        <v>9</v>
      </c>
      <c r="J6" s="44" t="s">
        <v>9</v>
      </c>
      <c r="K6" s="44">
        <v>1</v>
      </c>
      <c r="L6" s="44" t="s">
        <v>9</v>
      </c>
      <c r="M6" s="44">
        <v>321</v>
      </c>
      <c r="N6" s="33">
        <f t="shared" si="0"/>
        <v>58</v>
      </c>
      <c r="O6" s="33">
        <f t="shared" si="1"/>
        <v>23</v>
      </c>
      <c r="P6" s="33">
        <f t="shared" si="2"/>
        <v>62</v>
      </c>
      <c r="Q6" s="33">
        <f t="shared" si="3"/>
        <v>81.111111111111114</v>
      </c>
      <c r="R6" s="33">
        <f t="shared" si="4"/>
        <v>100</v>
      </c>
      <c r="S6" s="33">
        <f t="shared" si="5"/>
        <v>76</v>
      </c>
      <c r="T6" s="33">
        <f t="shared" si="6"/>
        <v>100</v>
      </c>
      <c r="U6" s="34">
        <f t="shared" ref="U6:U38" si="13">AH6</f>
        <v>66</v>
      </c>
      <c r="V6" s="35">
        <f t="shared" si="7"/>
        <v>72.422222222222231</v>
      </c>
      <c r="W6" s="102">
        <v>18</v>
      </c>
      <c r="X6" s="102">
        <v>16</v>
      </c>
      <c r="Y6" s="102">
        <v>24</v>
      </c>
      <c r="Z6" s="37">
        <f t="shared" si="8"/>
        <v>58</v>
      </c>
      <c r="AA6" s="103">
        <v>23</v>
      </c>
      <c r="AB6" s="103">
        <v>0</v>
      </c>
      <c r="AC6" s="103">
        <v>1</v>
      </c>
      <c r="AD6" s="104">
        <v>23</v>
      </c>
      <c r="AE6" s="36"/>
      <c r="AF6" s="36"/>
      <c r="AG6" s="45"/>
      <c r="AH6" s="37">
        <v>66</v>
      </c>
      <c r="AI6" s="38">
        <v>100</v>
      </c>
      <c r="AJ6" s="39">
        <v>100</v>
      </c>
      <c r="AK6" s="38">
        <v>100</v>
      </c>
      <c r="AL6" s="38">
        <v>50</v>
      </c>
      <c r="AM6" s="38">
        <v>80</v>
      </c>
      <c r="AN6" s="38">
        <v>100</v>
      </c>
      <c r="AO6" s="38">
        <v>100</v>
      </c>
      <c r="AP6" s="38">
        <v>100</v>
      </c>
      <c r="AQ6" s="38">
        <v>0</v>
      </c>
      <c r="AR6" s="38"/>
      <c r="AS6" s="38"/>
      <c r="AT6" s="37">
        <f t="shared" si="9"/>
        <v>81.111111111111114</v>
      </c>
      <c r="AU6" s="38">
        <v>100</v>
      </c>
      <c r="AV6" s="38">
        <v>100</v>
      </c>
      <c r="AW6" s="38">
        <v>100</v>
      </c>
      <c r="AX6" s="38">
        <v>100</v>
      </c>
      <c r="AY6" s="38">
        <v>100</v>
      </c>
      <c r="AZ6" s="38">
        <v>100</v>
      </c>
      <c r="BA6" s="38">
        <v>100</v>
      </c>
      <c r="BB6" s="38">
        <v>100</v>
      </c>
      <c r="BC6" s="38">
        <v>100</v>
      </c>
      <c r="BD6" s="38">
        <v>100</v>
      </c>
      <c r="BE6" s="38"/>
      <c r="BF6" s="38">
        <v>100</v>
      </c>
      <c r="BG6" s="37">
        <f t="shared" si="10"/>
        <v>100</v>
      </c>
      <c r="BH6" s="41">
        <v>95</v>
      </c>
      <c r="BI6" s="41">
        <v>65</v>
      </c>
      <c r="BJ6" s="41">
        <v>80</v>
      </c>
      <c r="BK6" s="41">
        <v>75</v>
      </c>
      <c r="BL6" s="41">
        <v>85</v>
      </c>
      <c r="BM6" s="41">
        <v>100</v>
      </c>
      <c r="BN6" s="41">
        <v>0</v>
      </c>
      <c r="BO6" s="41">
        <v>80</v>
      </c>
      <c r="BP6" s="41">
        <v>85</v>
      </c>
      <c r="BQ6" s="41">
        <v>95</v>
      </c>
      <c r="BR6" s="37">
        <f t="shared" si="11"/>
        <v>76</v>
      </c>
      <c r="BS6" s="42">
        <v>100</v>
      </c>
      <c r="BT6" s="42">
        <v>100</v>
      </c>
      <c r="BU6" s="42">
        <v>100</v>
      </c>
      <c r="BV6" s="38">
        <v>100</v>
      </c>
      <c r="BW6" s="38">
        <v>100</v>
      </c>
      <c r="BX6" s="38">
        <v>100</v>
      </c>
      <c r="BY6" s="38">
        <v>100</v>
      </c>
      <c r="BZ6" s="38">
        <v>100</v>
      </c>
      <c r="CA6" s="38"/>
      <c r="CB6" s="38"/>
      <c r="CC6" s="37">
        <f t="shared" si="12"/>
        <v>100</v>
      </c>
    </row>
    <row r="7" spans="1:81" ht="15.75" customHeight="1" x14ac:dyDescent="0.2">
      <c r="A7" s="4" t="s">
        <v>9</v>
      </c>
      <c r="B7" s="29" t="s">
        <v>9</v>
      </c>
      <c r="C7" s="30"/>
      <c r="D7" s="58" t="s">
        <v>9</v>
      </c>
      <c r="E7" s="44" t="s">
        <v>9</v>
      </c>
      <c r="F7" s="44" t="s">
        <v>9</v>
      </c>
      <c r="G7" s="44" t="s">
        <v>9</v>
      </c>
      <c r="H7" s="44" t="s">
        <v>9</v>
      </c>
      <c r="I7" s="44" t="s">
        <v>9</v>
      </c>
      <c r="J7" s="44" t="s">
        <v>9</v>
      </c>
      <c r="K7" s="44">
        <v>1</v>
      </c>
      <c r="L7" s="44" t="s">
        <v>9</v>
      </c>
      <c r="M7" s="44">
        <v>119</v>
      </c>
      <c r="N7" s="33">
        <f t="shared" si="0"/>
        <v>99</v>
      </c>
      <c r="O7" s="33">
        <f t="shared" si="1"/>
        <v>100</v>
      </c>
      <c r="P7" s="33">
        <f t="shared" si="2"/>
        <v>99.5</v>
      </c>
      <c r="Q7" s="33">
        <f t="shared" si="3"/>
        <v>66.666666666666671</v>
      </c>
      <c r="R7" s="33">
        <f t="shared" si="4"/>
        <v>90.909090909090907</v>
      </c>
      <c r="S7" s="33">
        <f t="shared" si="5"/>
        <v>87</v>
      </c>
      <c r="T7" s="33">
        <f t="shared" si="6"/>
        <v>100</v>
      </c>
      <c r="U7" s="34">
        <f t="shared" si="13"/>
        <v>0</v>
      </c>
      <c r="V7" s="35">
        <f t="shared" si="7"/>
        <v>90.028787878787881</v>
      </c>
      <c r="W7" s="102">
        <v>20</v>
      </c>
      <c r="X7" s="102">
        <v>19</v>
      </c>
      <c r="Y7" s="102">
        <v>60</v>
      </c>
      <c r="Z7" s="37">
        <f t="shared" si="8"/>
        <v>99</v>
      </c>
      <c r="AA7" s="103">
        <v>30</v>
      </c>
      <c r="AB7" s="103">
        <v>70</v>
      </c>
      <c r="AC7" s="103">
        <v>1</v>
      </c>
      <c r="AD7" s="104">
        <v>100</v>
      </c>
      <c r="AE7" s="36"/>
      <c r="AF7" s="36"/>
      <c r="AG7" s="36"/>
      <c r="AH7" s="37"/>
      <c r="AI7" s="38">
        <v>50</v>
      </c>
      <c r="AJ7" s="39">
        <v>0</v>
      </c>
      <c r="AK7" s="38">
        <v>100</v>
      </c>
      <c r="AL7" s="38">
        <v>100</v>
      </c>
      <c r="AM7" s="38">
        <v>70</v>
      </c>
      <c r="AN7" s="38">
        <v>80</v>
      </c>
      <c r="AO7" s="38">
        <v>100</v>
      </c>
      <c r="AP7" s="38">
        <v>100</v>
      </c>
      <c r="AQ7" s="38">
        <v>0</v>
      </c>
      <c r="AR7" s="38"/>
      <c r="AS7" s="38"/>
      <c r="AT7" s="37">
        <f t="shared" si="9"/>
        <v>66.666666666666671</v>
      </c>
      <c r="AU7" s="38">
        <v>100</v>
      </c>
      <c r="AV7" s="38">
        <v>100</v>
      </c>
      <c r="AW7" s="38">
        <v>100</v>
      </c>
      <c r="AX7" s="38">
        <v>0</v>
      </c>
      <c r="AY7" s="38">
        <v>100</v>
      </c>
      <c r="AZ7" s="38">
        <v>100</v>
      </c>
      <c r="BA7" s="38">
        <v>100</v>
      </c>
      <c r="BB7" s="38">
        <v>100</v>
      </c>
      <c r="BC7" s="38">
        <v>100</v>
      </c>
      <c r="BD7" s="38">
        <v>100</v>
      </c>
      <c r="BE7" s="38"/>
      <c r="BF7" s="38">
        <v>100</v>
      </c>
      <c r="BG7" s="37">
        <f t="shared" si="10"/>
        <v>90.909090909090907</v>
      </c>
      <c r="BH7" s="41">
        <v>80</v>
      </c>
      <c r="BI7" s="41">
        <v>40</v>
      </c>
      <c r="BJ7" s="41">
        <v>100</v>
      </c>
      <c r="BK7" s="41">
        <v>90</v>
      </c>
      <c r="BL7" s="41">
        <v>95</v>
      </c>
      <c r="BM7" s="41">
        <v>100</v>
      </c>
      <c r="BN7" s="41">
        <v>100</v>
      </c>
      <c r="BO7" s="41">
        <v>65</v>
      </c>
      <c r="BP7" s="41">
        <v>100</v>
      </c>
      <c r="BQ7" s="41">
        <v>100</v>
      </c>
      <c r="BR7" s="37">
        <f t="shared" si="11"/>
        <v>87</v>
      </c>
      <c r="BS7" s="42">
        <v>100</v>
      </c>
      <c r="BT7" s="42">
        <v>100</v>
      </c>
      <c r="BU7" s="42">
        <v>100</v>
      </c>
      <c r="BV7" s="38">
        <v>100</v>
      </c>
      <c r="BW7" s="38">
        <v>100</v>
      </c>
      <c r="BX7" s="38">
        <v>100</v>
      </c>
      <c r="BY7" s="38">
        <v>100</v>
      </c>
      <c r="BZ7" s="38">
        <v>100</v>
      </c>
      <c r="CA7" s="38"/>
      <c r="CB7" s="38"/>
      <c r="CC7" s="37">
        <f t="shared" si="12"/>
        <v>100</v>
      </c>
    </row>
    <row r="8" spans="1:81" ht="15.75" customHeight="1" x14ac:dyDescent="0.2">
      <c r="A8" s="4" t="s">
        <v>9</v>
      </c>
      <c r="B8" s="29" t="s">
        <v>9</v>
      </c>
      <c r="C8" s="30"/>
      <c r="D8" s="58" t="s">
        <v>9</v>
      </c>
      <c r="E8" s="44" t="s">
        <v>9</v>
      </c>
      <c r="F8" s="44" t="s">
        <v>9</v>
      </c>
      <c r="G8" s="44" t="s">
        <v>9</v>
      </c>
      <c r="H8" s="44" t="s">
        <v>9</v>
      </c>
      <c r="I8" s="44" t="s">
        <v>9</v>
      </c>
      <c r="J8" s="44" t="s">
        <v>9</v>
      </c>
      <c r="K8" s="44">
        <v>1</v>
      </c>
      <c r="L8" s="44" t="s">
        <v>9</v>
      </c>
      <c r="M8" s="44">
        <v>195</v>
      </c>
      <c r="N8" s="33">
        <f t="shared" si="0"/>
        <v>62</v>
      </c>
      <c r="O8" s="33">
        <f t="shared" si="1"/>
        <v>50</v>
      </c>
      <c r="P8" s="33">
        <f t="shared" si="2"/>
        <v>56</v>
      </c>
      <c r="Q8" s="33">
        <f t="shared" si="3"/>
        <v>75.555555555555557</v>
      </c>
      <c r="R8" s="33">
        <f t="shared" si="4"/>
        <v>81.818181818181813</v>
      </c>
      <c r="S8" s="33">
        <f t="shared" si="5"/>
        <v>51</v>
      </c>
      <c r="T8" s="33">
        <f t="shared" si="6"/>
        <v>75</v>
      </c>
      <c r="U8" s="34">
        <f t="shared" si="13"/>
        <v>0</v>
      </c>
      <c r="V8" s="35">
        <f t="shared" si="7"/>
        <v>61.152020202020211</v>
      </c>
      <c r="W8" s="102">
        <v>20</v>
      </c>
      <c r="X8" s="102">
        <v>7</v>
      </c>
      <c r="Y8" s="102">
        <v>35</v>
      </c>
      <c r="Z8" s="37">
        <f t="shared" si="8"/>
        <v>62</v>
      </c>
      <c r="AA8" s="103">
        <v>30</v>
      </c>
      <c r="AB8" s="103">
        <v>20</v>
      </c>
      <c r="AC8" s="103">
        <v>1</v>
      </c>
      <c r="AD8" s="104">
        <v>50</v>
      </c>
      <c r="AE8" s="36"/>
      <c r="AF8" s="36"/>
      <c r="AG8" s="36"/>
      <c r="AH8" s="37"/>
      <c r="AI8" s="38">
        <v>100</v>
      </c>
      <c r="AJ8" s="39">
        <v>0</v>
      </c>
      <c r="AK8" s="38">
        <v>100</v>
      </c>
      <c r="AL8" s="38">
        <v>0</v>
      </c>
      <c r="AM8" s="38">
        <v>100</v>
      </c>
      <c r="AN8" s="38">
        <v>80</v>
      </c>
      <c r="AO8" s="38">
        <v>100</v>
      </c>
      <c r="AP8" s="38">
        <v>100</v>
      </c>
      <c r="AQ8" s="38">
        <v>100</v>
      </c>
      <c r="AR8" s="38"/>
      <c r="AS8" s="38"/>
      <c r="AT8" s="37">
        <f t="shared" si="9"/>
        <v>75.555555555555557</v>
      </c>
      <c r="AU8" s="38">
        <v>100</v>
      </c>
      <c r="AV8" s="38">
        <v>100</v>
      </c>
      <c r="AW8" s="38">
        <v>100</v>
      </c>
      <c r="AX8" s="38">
        <v>0</v>
      </c>
      <c r="AY8" s="38">
        <v>100</v>
      </c>
      <c r="AZ8" s="38">
        <v>100</v>
      </c>
      <c r="BA8" s="38">
        <v>0</v>
      </c>
      <c r="BB8" s="38">
        <v>100</v>
      </c>
      <c r="BC8" s="38">
        <v>100</v>
      </c>
      <c r="BD8" s="38">
        <v>100</v>
      </c>
      <c r="BE8" s="38"/>
      <c r="BF8" s="38">
        <v>100</v>
      </c>
      <c r="BG8" s="37">
        <f t="shared" si="10"/>
        <v>81.818181818181813</v>
      </c>
      <c r="BH8" s="41">
        <v>90</v>
      </c>
      <c r="BI8" s="41">
        <v>75</v>
      </c>
      <c r="BJ8" s="41">
        <v>100</v>
      </c>
      <c r="BK8" s="41">
        <v>0</v>
      </c>
      <c r="BL8" s="41">
        <v>85</v>
      </c>
      <c r="BM8" s="41">
        <v>20</v>
      </c>
      <c r="BN8" s="41">
        <v>70</v>
      </c>
      <c r="BO8" s="41">
        <v>10</v>
      </c>
      <c r="BP8" s="41">
        <v>60</v>
      </c>
      <c r="BQ8" s="41">
        <v>0</v>
      </c>
      <c r="BR8" s="37">
        <f t="shared" si="11"/>
        <v>51</v>
      </c>
      <c r="BS8" s="42">
        <v>100</v>
      </c>
      <c r="BT8" s="42">
        <v>100</v>
      </c>
      <c r="BU8" s="42">
        <v>0</v>
      </c>
      <c r="BV8" s="38">
        <v>100</v>
      </c>
      <c r="BW8" s="38">
        <v>100</v>
      </c>
      <c r="BX8" s="38">
        <v>0</v>
      </c>
      <c r="BY8" s="38">
        <v>100</v>
      </c>
      <c r="BZ8" s="38">
        <v>100</v>
      </c>
      <c r="CA8" s="38"/>
      <c r="CB8" s="38"/>
      <c r="CC8" s="37">
        <f t="shared" si="12"/>
        <v>75</v>
      </c>
    </row>
    <row r="9" spans="1:81" ht="15.75" customHeight="1" x14ac:dyDescent="0.2">
      <c r="A9" s="4" t="s">
        <v>9</v>
      </c>
      <c r="B9" s="29" t="s">
        <v>9</v>
      </c>
      <c r="C9" s="30"/>
      <c r="D9" s="58" t="s">
        <v>9</v>
      </c>
      <c r="E9" s="44" t="s">
        <v>9</v>
      </c>
      <c r="F9" s="44" t="s">
        <v>9</v>
      </c>
      <c r="G9" s="44" t="s">
        <v>9</v>
      </c>
      <c r="H9" s="44" t="s">
        <v>9</v>
      </c>
      <c r="I9" s="44" t="s">
        <v>9</v>
      </c>
      <c r="J9" s="44" t="s">
        <v>9</v>
      </c>
      <c r="K9" s="44">
        <v>1</v>
      </c>
      <c r="L9" s="44" t="s">
        <v>9</v>
      </c>
      <c r="M9" s="44">
        <v>372</v>
      </c>
      <c r="N9" s="33">
        <f t="shared" si="0"/>
        <v>55</v>
      </c>
      <c r="O9" s="33">
        <f t="shared" si="1"/>
        <v>85</v>
      </c>
      <c r="P9" s="33">
        <f t="shared" si="2"/>
        <v>70</v>
      </c>
      <c r="Q9" s="33">
        <f t="shared" si="3"/>
        <v>70</v>
      </c>
      <c r="R9" s="33">
        <f t="shared" si="4"/>
        <v>100</v>
      </c>
      <c r="S9" s="33">
        <f t="shared" si="5"/>
        <v>89</v>
      </c>
      <c r="T9" s="33">
        <f t="shared" si="6"/>
        <v>100</v>
      </c>
      <c r="U9" s="34">
        <f t="shared" si="13"/>
        <v>0</v>
      </c>
      <c r="V9" s="35">
        <f t="shared" si="7"/>
        <v>76.8</v>
      </c>
      <c r="W9" s="102">
        <v>18</v>
      </c>
      <c r="X9" s="102">
        <v>18</v>
      </c>
      <c r="Y9" s="102">
        <v>19</v>
      </c>
      <c r="Z9" s="37">
        <f t="shared" si="8"/>
        <v>55</v>
      </c>
      <c r="AA9" s="103">
        <v>30</v>
      </c>
      <c r="AB9" s="103">
        <v>55</v>
      </c>
      <c r="AC9" s="103">
        <v>1</v>
      </c>
      <c r="AD9" s="104">
        <v>85</v>
      </c>
      <c r="AE9" s="36"/>
      <c r="AF9" s="36"/>
      <c r="AG9" s="36"/>
      <c r="AH9" s="37"/>
      <c r="AI9" s="38">
        <v>50</v>
      </c>
      <c r="AJ9" s="39">
        <v>100</v>
      </c>
      <c r="AK9" s="38">
        <v>0</v>
      </c>
      <c r="AL9" s="38">
        <v>100</v>
      </c>
      <c r="AM9" s="38">
        <v>80</v>
      </c>
      <c r="AN9" s="38">
        <v>100</v>
      </c>
      <c r="AO9" s="38">
        <v>100</v>
      </c>
      <c r="AP9" s="38">
        <v>100</v>
      </c>
      <c r="AQ9" s="38">
        <v>0</v>
      </c>
      <c r="AR9" s="38"/>
      <c r="AS9" s="38"/>
      <c r="AT9" s="37">
        <f t="shared" si="9"/>
        <v>70</v>
      </c>
      <c r="AU9" s="38">
        <v>100</v>
      </c>
      <c r="AV9" s="38">
        <v>100</v>
      </c>
      <c r="AW9" s="38">
        <v>100</v>
      </c>
      <c r="AX9" s="38">
        <v>100</v>
      </c>
      <c r="AY9" s="38">
        <v>100</v>
      </c>
      <c r="AZ9" s="38">
        <v>100</v>
      </c>
      <c r="BA9" s="38">
        <v>100</v>
      </c>
      <c r="BB9" s="38">
        <v>100</v>
      </c>
      <c r="BC9" s="38">
        <v>100</v>
      </c>
      <c r="BD9" s="38">
        <v>100</v>
      </c>
      <c r="BE9" s="38"/>
      <c r="BF9" s="38">
        <v>100</v>
      </c>
      <c r="BG9" s="37">
        <f t="shared" si="10"/>
        <v>100</v>
      </c>
      <c r="BH9" s="41">
        <v>90</v>
      </c>
      <c r="BI9" s="41">
        <v>75</v>
      </c>
      <c r="BJ9" s="41">
        <v>100</v>
      </c>
      <c r="BK9" s="41">
        <v>95</v>
      </c>
      <c r="BL9" s="41">
        <v>80</v>
      </c>
      <c r="BM9" s="41">
        <v>90</v>
      </c>
      <c r="BN9" s="41">
        <v>100</v>
      </c>
      <c r="BO9" s="41">
        <v>80</v>
      </c>
      <c r="BP9" s="41">
        <v>85</v>
      </c>
      <c r="BQ9" s="41">
        <v>95</v>
      </c>
      <c r="BR9" s="37">
        <f t="shared" si="11"/>
        <v>89</v>
      </c>
      <c r="BS9" s="42">
        <v>100</v>
      </c>
      <c r="BT9" s="42">
        <v>100</v>
      </c>
      <c r="BU9" s="42">
        <v>100</v>
      </c>
      <c r="BV9" s="38">
        <v>100</v>
      </c>
      <c r="BW9" s="38">
        <v>100</v>
      </c>
      <c r="BX9" s="38">
        <v>100</v>
      </c>
      <c r="BY9" s="38">
        <v>100</v>
      </c>
      <c r="BZ9" s="38">
        <v>100</v>
      </c>
      <c r="CA9" s="38"/>
      <c r="CB9" s="38"/>
      <c r="CC9" s="37">
        <f t="shared" si="12"/>
        <v>100</v>
      </c>
    </row>
    <row r="10" spans="1:81" ht="15.75" customHeight="1" x14ac:dyDescent="0.2">
      <c r="A10" s="4" t="s">
        <v>9</v>
      </c>
      <c r="B10" s="29" t="s">
        <v>9</v>
      </c>
      <c r="C10" s="30"/>
      <c r="D10" s="58" t="s">
        <v>9</v>
      </c>
      <c r="E10" s="44" t="s">
        <v>9</v>
      </c>
      <c r="F10" s="44" t="s">
        <v>9</v>
      </c>
      <c r="G10" s="44" t="s">
        <v>9</v>
      </c>
      <c r="H10" s="44" t="s">
        <v>9</v>
      </c>
      <c r="I10" s="44" t="s">
        <v>9</v>
      </c>
      <c r="J10" s="44" t="s">
        <v>9</v>
      </c>
      <c r="K10" s="44">
        <v>1</v>
      </c>
      <c r="L10" s="44" t="s">
        <v>9</v>
      </c>
      <c r="M10" s="44">
        <v>198</v>
      </c>
      <c r="N10" s="33">
        <f t="shared" si="0"/>
        <v>82</v>
      </c>
      <c r="O10" s="33">
        <f t="shared" si="1"/>
        <v>100</v>
      </c>
      <c r="P10" s="33">
        <f t="shared" si="2"/>
        <v>91</v>
      </c>
      <c r="Q10" s="33">
        <f t="shared" si="3"/>
        <v>80.333333333333329</v>
      </c>
      <c r="R10" s="33">
        <f t="shared" si="4"/>
        <v>72.727272727272734</v>
      </c>
      <c r="S10" s="33">
        <f t="shared" si="5"/>
        <v>76.5</v>
      </c>
      <c r="T10" s="33">
        <f t="shared" si="6"/>
        <v>100</v>
      </c>
      <c r="U10" s="34">
        <f t="shared" si="13"/>
        <v>0</v>
      </c>
      <c r="V10" s="35">
        <f t="shared" si="7"/>
        <v>85.5030303030303</v>
      </c>
      <c r="W10" s="102">
        <v>20</v>
      </c>
      <c r="X10" s="102">
        <v>20</v>
      </c>
      <c r="Y10" s="102">
        <v>42</v>
      </c>
      <c r="Z10" s="37">
        <f t="shared" si="8"/>
        <v>82</v>
      </c>
      <c r="AA10" s="103">
        <v>30</v>
      </c>
      <c r="AB10" s="103">
        <v>70</v>
      </c>
      <c r="AC10" s="103">
        <v>1</v>
      </c>
      <c r="AD10" s="104">
        <v>100</v>
      </c>
      <c r="AE10" s="36"/>
      <c r="AF10" s="36"/>
      <c r="AG10" s="36"/>
      <c r="AH10" s="37"/>
      <c r="AI10" s="38">
        <v>100</v>
      </c>
      <c r="AJ10" s="39">
        <v>100</v>
      </c>
      <c r="AK10" s="38">
        <v>100</v>
      </c>
      <c r="AL10" s="38">
        <v>33</v>
      </c>
      <c r="AM10" s="38">
        <v>90</v>
      </c>
      <c r="AN10" s="38">
        <v>100</v>
      </c>
      <c r="AO10" s="38">
        <v>100</v>
      </c>
      <c r="AP10" s="38">
        <v>100</v>
      </c>
      <c r="AQ10" s="38">
        <v>0</v>
      </c>
      <c r="AR10" s="38"/>
      <c r="AS10" s="38"/>
      <c r="AT10" s="37">
        <f t="shared" si="9"/>
        <v>80.333333333333329</v>
      </c>
      <c r="AU10" s="38">
        <v>0</v>
      </c>
      <c r="AV10" s="38">
        <v>0</v>
      </c>
      <c r="AW10" s="38">
        <v>100</v>
      </c>
      <c r="AX10" s="38">
        <v>100</v>
      </c>
      <c r="AY10" s="38">
        <v>100</v>
      </c>
      <c r="AZ10" s="38">
        <v>100</v>
      </c>
      <c r="BA10" s="38">
        <v>100</v>
      </c>
      <c r="BB10" s="38">
        <v>100</v>
      </c>
      <c r="BC10" s="38">
        <v>0</v>
      </c>
      <c r="BD10" s="38">
        <v>100</v>
      </c>
      <c r="BE10" s="38"/>
      <c r="BF10" s="38">
        <v>100</v>
      </c>
      <c r="BG10" s="37">
        <f t="shared" si="10"/>
        <v>72.727272727272734</v>
      </c>
      <c r="BH10" s="41">
        <v>95</v>
      </c>
      <c r="BI10" s="41">
        <v>80</v>
      </c>
      <c r="BJ10" s="41">
        <v>100</v>
      </c>
      <c r="BK10" s="41">
        <v>75</v>
      </c>
      <c r="BL10" s="41">
        <v>100</v>
      </c>
      <c r="BM10" s="41">
        <v>10</v>
      </c>
      <c r="BN10" s="41">
        <v>95</v>
      </c>
      <c r="BO10" s="41">
        <v>30</v>
      </c>
      <c r="BP10" s="41">
        <v>85</v>
      </c>
      <c r="BQ10" s="41">
        <v>95</v>
      </c>
      <c r="BR10" s="37">
        <f t="shared" si="11"/>
        <v>76.5</v>
      </c>
      <c r="BS10" s="42">
        <v>100</v>
      </c>
      <c r="BT10" s="42">
        <v>100</v>
      </c>
      <c r="BU10" s="42">
        <v>100</v>
      </c>
      <c r="BV10" s="38">
        <v>100</v>
      </c>
      <c r="BW10" s="38">
        <v>100</v>
      </c>
      <c r="BX10" s="38">
        <v>100</v>
      </c>
      <c r="BY10" s="38">
        <v>100</v>
      </c>
      <c r="BZ10" s="38">
        <v>100</v>
      </c>
      <c r="CA10" s="38"/>
      <c r="CB10" s="38"/>
      <c r="CC10" s="37">
        <f t="shared" si="12"/>
        <v>100</v>
      </c>
    </row>
    <row r="11" spans="1:81" ht="15.75" customHeight="1" x14ac:dyDescent="0.2">
      <c r="A11" s="4" t="s">
        <v>9</v>
      </c>
      <c r="B11" s="29" t="s">
        <v>9</v>
      </c>
      <c r="C11" s="30"/>
      <c r="D11" s="58" t="s">
        <v>9</v>
      </c>
      <c r="E11" s="44" t="s">
        <v>9</v>
      </c>
      <c r="F11" s="44" t="s">
        <v>9</v>
      </c>
      <c r="G11" s="44" t="s">
        <v>9</v>
      </c>
      <c r="H11" s="44" t="s">
        <v>9</v>
      </c>
      <c r="I11" s="44" t="s">
        <v>9</v>
      </c>
      <c r="J11" s="44" t="s">
        <v>9</v>
      </c>
      <c r="K11" s="44">
        <v>1</v>
      </c>
      <c r="L11" s="44" t="s">
        <v>9</v>
      </c>
      <c r="M11" s="44">
        <v>401</v>
      </c>
      <c r="N11" s="33">
        <f t="shared" si="0"/>
        <v>54</v>
      </c>
      <c r="O11" s="33">
        <f t="shared" si="1"/>
        <v>0</v>
      </c>
      <c r="P11" s="33">
        <f t="shared" si="2"/>
        <v>44.5</v>
      </c>
      <c r="Q11" s="33">
        <f t="shared" si="3"/>
        <v>81.111111111111114</v>
      </c>
      <c r="R11" s="33">
        <f t="shared" si="4"/>
        <v>90.909090909090907</v>
      </c>
      <c r="S11" s="33">
        <f t="shared" si="5"/>
        <v>60.5</v>
      </c>
      <c r="T11" s="33">
        <f t="shared" si="6"/>
        <v>100</v>
      </c>
      <c r="U11" s="34">
        <f t="shared" si="13"/>
        <v>35</v>
      </c>
      <c r="V11" s="35">
        <f t="shared" si="7"/>
        <v>44.5</v>
      </c>
      <c r="W11" s="102">
        <v>20</v>
      </c>
      <c r="X11" s="102">
        <v>10</v>
      </c>
      <c r="Y11" s="102">
        <v>24</v>
      </c>
      <c r="Z11" s="37">
        <f t="shared" si="8"/>
        <v>54</v>
      </c>
      <c r="AA11" s="103">
        <v>0</v>
      </c>
      <c r="AB11" s="103">
        <v>0</v>
      </c>
      <c r="AC11" s="103">
        <v>0</v>
      </c>
      <c r="AD11" s="104">
        <v>0</v>
      </c>
      <c r="AE11" s="36"/>
      <c r="AF11" s="36"/>
      <c r="AG11" s="33"/>
      <c r="AH11" s="37">
        <v>35</v>
      </c>
      <c r="AI11" s="38">
        <v>100</v>
      </c>
      <c r="AJ11" s="39">
        <v>0</v>
      </c>
      <c r="AK11" s="38">
        <v>100</v>
      </c>
      <c r="AL11" s="38">
        <v>67</v>
      </c>
      <c r="AM11" s="38">
        <v>80</v>
      </c>
      <c r="AN11" s="38">
        <v>83</v>
      </c>
      <c r="AO11" s="38">
        <v>100</v>
      </c>
      <c r="AP11" s="38">
        <v>100</v>
      </c>
      <c r="AQ11" s="38">
        <v>100</v>
      </c>
      <c r="AR11" s="38"/>
      <c r="AS11" s="38"/>
      <c r="AT11" s="37">
        <f t="shared" si="9"/>
        <v>81.111111111111114</v>
      </c>
      <c r="AU11" s="38">
        <v>0</v>
      </c>
      <c r="AV11" s="38">
        <v>100</v>
      </c>
      <c r="AW11" s="38">
        <v>100</v>
      </c>
      <c r="AX11" s="38">
        <v>100</v>
      </c>
      <c r="AY11" s="38">
        <v>100</v>
      </c>
      <c r="AZ11" s="38">
        <v>100</v>
      </c>
      <c r="BA11" s="38">
        <v>100</v>
      </c>
      <c r="BB11" s="38">
        <v>100</v>
      </c>
      <c r="BC11" s="38">
        <v>100</v>
      </c>
      <c r="BD11" s="38">
        <v>100</v>
      </c>
      <c r="BE11" s="38"/>
      <c r="BF11" s="38">
        <v>100</v>
      </c>
      <c r="BG11" s="37">
        <f t="shared" si="10"/>
        <v>90.909090909090907</v>
      </c>
      <c r="BH11" s="41">
        <v>90</v>
      </c>
      <c r="BI11" s="41">
        <v>80</v>
      </c>
      <c r="BJ11" s="41">
        <v>90</v>
      </c>
      <c r="BK11" s="41">
        <v>65</v>
      </c>
      <c r="BL11" s="41">
        <v>50</v>
      </c>
      <c r="BM11" s="41">
        <v>0</v>
      </c>
      <c r="BN11" s="41">
        <v>20</v>
      </c>
      <c r="BO11" s="41">
        <v>15</v>
      </c>
      <c r="BP11" s="41">
        <v>100</v>
      </c>
      <c r="BQ11" s="41">
        <v>95</v>
      </c>
      <c r="BR11" s="37">
        <f t="shared" si="11"/>
        <v>60.5</v>
      </c>
      <c r="BS11" s="42">
        <v>100</v>
      </c>
      <c r="BT11" s="42">
        <v>100</v>
      </c>
      <c r="BU11" s="42">
        <v>100</v>
      </c>
      <c r="BV11" s="38">
        <v>100</v>
      </c>
      <c r="BW11" s="38">
        <v>100</v>
      </c>
      <c r="BX11" s="38">
        <v>100</v>
      </c>
      <c r="BY11" s="38">
        <v>100</v>
      </c>
      <c r="BZ11" s="38">
        <v>100</v>
      </c>
      <c r="CA11" s="38"/>
      <c r="CB11" s="38"/>
      <c r="CC11" s="37">
        <f t="shared" si="12"/>
        <v>100</v>
      </c>
    </row>
    <row r="12" spans="1:81" ht="15.75" customHeight="1" x14ac:dyDescent="0.2">
      <c r="A12" s="4" t="s">
        <v>9</v>
      </c>
      <c r="B12" s="29" t="s">
        <v>9</v>
      </c>
      <c r="C12" s="30"/>
      <c r="D12" s="58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>
        <v>1</v>
      </c>
      <c r="L12" s="44" t="s">
        <v>9</v>
      </c>
      <c r="M12" s="44">
        <v>417</v>
      </c>
      <c r="N12" s="33">
        <f t="shared" si="0"/>
        <v>96</v>
      </c>
      <c r="O12" s="33">
        <f t="shared" si="1"/>
        <v>51</v>
      </c>
      <c r="P12" s="33">
        <f t="shared" si="2"/>
        <v>73.5</v>
      </c>
      <c r="Q12" s="33">
        <f t="shared" si="3"/>
        <v>98.888888888888886</v>
      </c>
      <c r="R12" s="33">
        <f t="shared" si="4"/>
        <v>100</v>
      </c>
      <c r="S12" s="33">
        <f t="shared" si="5"/>
        <v>85.5</v>
      </c>
      <c r="T12" s="33">
        <f t="shared" si="6"/>
        <v>100</v>
      </c>
      <c r="U12" s="34">
        <f t="shared" si="13"/>
        <v>0</v>
      </c>
      <c r="V12" s="35">
        <f t="shared" si="7"/>
        <v>83.62777777777778</v>
      </c>
      <c r="W12" s="102">
        <v>20</v>
      </c>
      <c r="X12" s="102">
        <v>16</v>
      </c>
      <c r="Y12" s="102">
        <v>60</v>
      </c>
      <c r="Z12" s="37">
        <f t="shared" si="8"/>
        <v>96</v>
      </c>
      <c r="AA12" s="103">
        <v>30</v>
      </c>
      <c r="AB12" s="103">
        <v>30</v>
      </c>
      <c r="AC12" s="103" t="s">
        <v>47</v>
      </c>
      <c r="AD12" s="104">
        <v>51</v>
      </c>
      <c r="AE12" s="36"/>
      <c r="AF12" s="36"/>
      <c r="AG12" s="36"/>
      <c r="AH12" s="37"/>
      <c r="AI12" s="38">
        <v>100</v>
      </c>
      <c r="AJ12" s="39">
        <v>100</v>
      </c>
      <c r="AK12" s="38">
        <v>100</v>
      </c>
      <c r="AL12" s="38">
        <v>100</v>
      </c>
      <c r="AM12" s="38">
        <v>90</v>
      </c>
      <c r="AN12" s="38">
        <v>100</v>
      </c>
      <c r="AO12" s="38">
        <v>100</v>
      </c>
      <c r="AP12" s="38">
        <v>100</v>
      </c>
      <c r="AQ12" s="38">
        <v>100</v>
      </c>
      <c r="AR12" s="38"/>
      <c r="AS12" s="38"/>
      <c r="AT12" s="37">
        <f t="shared" si="9"/>
        <v>98.888888888888886</v>
      </c>
      <c r="AU12" s="38">
        <v>100</v>
      </c>
      <c r="AV12" s="38">
        <v>100</v>
      </c>
      <c r="AW12" s="38">
        <v>100</v>
      </c>
      <c r="AX12" s="38">
        <v>100</v>
      </c>
      <c r="AY12" s="38">
        <v>100</v>
      </c>
      <c r="AZ12" s="38">
        <v>100</v>
      </c>
      <c r="BA12" s="38">
        <v>100</v>
      </c>
      <c r="BB12" s="38">
        <v>100</v>
      </c>
      <c r="BC12" s="38">
        <v>100</v>
      </c>
      <c r="BD12" s="38">
        <v>100</v>
      </c>
      <c r="BE12" s="38"/>
      <c r="BF12" s="38">
        <v>100</v>
      </c>
      <c r="BG12" s="37">
        <f t="shared" si="10"/>
        <v>100</v>
      </c>
      <c r="BH12" s="41">
        <v>95</v>
      </c>
      <c r="BI12" s="41">
        <v>60</v>
      </c>
      <c r="BJ12" s="41">
        <v>100</v>
      </c>
      <c r="BK12" s="41">
        <v>100</v>
      </c>
      <c r="BL12" s="41">
        <v>90</v>
      </c>
      <c r="BM12" s="41">
        <v>90</v>
      </c>
      <c r="BN12" s="41">
        <v>95</v>
      </c>
      <c r="BO12" s="41">
        <v>55</v>
      </c>
      <c r="BP12" s="41">
        <v>70</v>
      </c>
      <c r="BQ12" s="41">
        <v>100</v>
      </c>
      <c r="BR12" s="37">
        <f t="shared" si="11"/>
        <v>85.5</v>
      </c>
      <c r="BS12" s="42">
        <v>100</v>
      </c>
      <c r="BT12" s="42">
        <v>100</v>
      </c>
      <c r="BU12" s="42">
        <v>100</v>
      </c>
      <c r="BV12" s="38">
        <v>100</v>
      </c>
      <c r="BW12" s="38">
        <v>100</v>
      </c>
      <c r="BX12" s="38">
        <v>100</v>
      </c>
      <c r="BY12" s="38">
        <v>100</v>
      </c>
      <c r="BZ12" s="38">
        <v>100</v>
      </c>
      <c r="CA12" s="38"/>
      <c r="CB12" s="38"/>
      <c r="CC12" s="37">
        <f t="shared" si="12"/>
        <v>100</v>
      </c>
    </row>
    <row r="13" spans="1:81" ht="15.75" customHeight="1" x14ac:dyDescent="0.2">
      <c r="A13" s="4" t="s">
        <v>9</v>
      </c>
      <c r="B13" s="29" t="s">
        <v>9</v>
      </c>
      <c r="C13" s="30"/>
      <c r="D13" s="58" t="s">
        <v>9</v>
      </c>
      <c r="E13" s="44" t="s">
        <v>9</v>
      </c>
      <c r="F13" s="44" t="s">
        <v>9</v>
      </c>
      <c r="G13" s="44" t="s">
        <v>9</v>
      </c>
      <c r="H13" s="44" t="s">
        <v>9</v>
      </c>
      <c r="I13" s="44" t="s">
        <v>9</v>
      </c>
      <c r="J13" s="44" t="s">
        <v>9</v>
      </c>
      <c r="K13" s="44">
        <v>1</v>
      </c>
      <c r="L13" s="44" t="s">
        <v>9</v>
      </c>
      <c r="M13" s="44">
        <v>154</v>
      </c>
      <c r="N13" s="33">
        <f t="shared" si="0"/>
        <v>55</v>
      </c>
      <c r="O13" s="33">
        <f t="shared" si="1"/>
        <v>0</v>
      </c>
      <c r="P13" s="33">
        <f t="shared" si="2"/>
        <v>75.5</v>
      </c>
      <c r="Q13" s="33">
        <f t="shared" si="3"/>
        <v>65.555555555555557</v>
      </c>
      <c r="R13" s="33">
        <f t="shared" si="4"/>
        <v>90.909090909090907</v>
      </c>
      <c r="S13" s="33">
        <f t="shared" si="5"/>
        <v>81</v>
      </c>
      <c r="T13" s="33">
        <f t="shared" si="6"/>
        <v>100</v>
      </c>
      <c r="U13" s="34">
        <f t="shared" si="13"/>
        <v>96</v>
      </c>
      <c r="V13" s="35">
        <f t="shared" si="7"/>
        <v>76.606565656565664</v>
      </c>
      <c r="W13" s="102">
        <v>20</v>
      </c>
      <c r="X13" s="102">
        <v>20</v>
      </c>
      <c r="Y13" s="102">
        <v>15</v>
      </c>
      <c r="Z13" s="37">
        <f t="shared" si="8"/>
        <v>55</v>
      </c>
      <c r="AA13" s="103">
        <v>0</v>
      </c>
      <c r="AB13" s="103">
        <v>0</v>
      </c>
      <c r="AC13" s="103">
        <v>0</v>
      </c>
      <c r="AD13" s="104">
        <v>0</v>
      </c>
      <c r="AE13" s="36"/>
      <c r="AF13" s="36"/>
      <c r="AG13" s="33"/>
      <c r="AH13" s="37">
        <v>96</v>
      </c>
      <c r="AI13" s="38">
        <v>50</v>
      </c>
      <c r="AJ13" s="39">
        <v>100</v>
      </c>
      <c r="AK13" s="38">
        <v>100</v>
      </c>
      <c r="AL13" s="38">
        <v>50</v>
      </c>
      <c r="AM13" s="38">
        <v>50</v>
      </c>
      <c r="AN13" s="38">
        <v>40</v>
      </c>
      <c r="AO13" s="38">
        <v>100</v>
      </c>
      <c r="AP13" s="38">
        <v>100</v>
      </c>
      <c r="AQ13" s="38">
        <v>0</v>
      </c>
      <c r="AR13" s="38"/>
      <c r="AS13" s="38"/>
      <c r="AT13" s="37">
        <f t="shared" si="9"/>
        <v>65.555555555555557</v>
      </c>
      <c r="AU13" s="38">
        <v>100</v>
      </c>
      <c r="AV13" s="38">
        <v>100</v>
      </c>
      <c r="AW13" s="38">
        <v>100</v>
      </c>
      <c r="AX13" s="38">
        <v>0</v>
      </c>
      <c r="AY13" s="38">
        <v>100</v>
      </c>
      <c r="AZ13" s="38">
        <v>100</v>
      </c>
      <c r="BA13" s="38">
        <v>100</v>
      </c>
      <c r="BB13" s="38">
        <v>100</v>
      </c>
      <c r="BC13" s="38">
        <v>100</v>
      </c>
      <c r="BD13" s="38">
        <v>100</v>
      </c>
      <c r="BE13" s="38"/>
      <c r="BF13" s="38">
        <v>100</v>
      </c>
      <c r="BG13" s="37">
        <f t="shared" si="10"/>
        <v>90.909090909090907</v>
      </c>
      <c r="BH13" s="41">
        <v>80</v>
      </c>
      <c r="BI13" s="41">
        <v>80</v>
      </c>
      <c r="BJ13" s="41">
        <v>90</v>
      </c>
      <c r="BK13" s="41">
        <v>70</v>
      </c>
      <c r="BL13" s="41">
        <v>70</v>
      </c>
      <c r="BM13" s="41">
        <v>40</v>
      </c>
      <c r="BN13" s="41">
        <v>100</v>
      </c>
      <c r="BO13" s="41">
        <v>100</v>
      </c>
      <c r="BP13" s="41">
        <v>80</v>
      </c>
      <c r="BQ13" s="41">
        <v>100</v>
      </c>
      <c r="BR13" s="37">
        <f t="shared" si="11"/>
        <v>81</v>
      </c>
      <c r="BS13" s="42">
        <v>100</v>
      </c>
      <c r="BT13" s="42">
        <v>100</v>
      </c>
      <c r="BU13" s="42">
        <v>100</v>
      </c>
      <c r="BV13" s="38">
        <v>100</v>
      </c>
      <c r="BW13" s="38">
        <v>100</v>
      </c>
      <c r="BX13" s="38">
        <v>100</v>
      </c>
      <c r="BY13" s="38">
        <v>100</v>
      </c>
      <c r="BZ13" s="38">
        <v>100</v>
      </c>
      <c r="CA13" s="38"/>
      <c r="CB13" s="38"/>
      <c r="CC13" s="37">
        <f t="shared" si="12"/>
        <v>100</v>
      </c>
    </row>
    <row r="14" spans="1:81" ht="15.75" customHeight="1" x14ac:dyDescent="0.2">
      <c r="A14" s="4" t="s">
        <v>9</v>
      </c>
      <c r="B14" s="29" t="s">
        <v>9</v>
      </c>
      <c r="C14" s="30"/>
      <c r="D14" s="58" t="s">
        <v>9</v>
      </c>
      <c r="E14" s="44" t="s">
        <v>9</v>
      </c>
      <c r="F14" s="44" t="s">
        <v>9</v>
      </c>
      <c r="G14" s="44" t="s">
        <v>9</v>
      </c>
      <c r="H14" s="44" t="s">
        <v>9</v>
      </c>
      <c r="I14" s="44" t="s">
        <v>9</v>
      </c>
      <c r="J14" s="44" t="s">
        <v>9</v>
      </c>
      <c r="K14" s="44">
        <v>1</v>
      </c>
      <c r="L14" s="44" t="s">
        <v>9</v>
      </c>
      <c r="M14" s="44">
        <v>96</v>
      </c>
      <c r="N14" s="33">
        <f t="shared" si="0"/>
        <v>95</v>
      </c>
      <c r="O14" s="33">
        <f t="shared" si="1"/>
        <v>0</v>
      </c>
      <c r="P14" s="33">
        <f t="shared" si="2"/>
        <v>97.5</v>
      </c>
      <c r="Q14" s="33">
        <f t="shared" si="3"/>
        <v>84.444444444444443</v>
      </c>
      <c r="R14" s="33">
        <f t="shared" si="4"/>
        <v>100</v>
      </c>
      <c r="S14" s="33">
        <f t="shared" si="5"/>
        <v>87.5</v>
      </c>
      <c r="T14" s="33">
        <f t="shared" si="6"/>
        <v>100</v>
      </c>
      <c r="U14" s="34">
        <f t="shared" si="13"/>
        <v>100</v>
      </c>
      <c r="V14" s="35">
        <f t="shared" si="7"/>
        <v>93.138888888888886</v>
      </c>
      <c r="W14" s="102">
        <v>18</v>
      </c>
      <c r="X14" s="102">
        <v>20</v>
      </c>
      <c r="Y14" s="102">
        <v>57</v>
      </c>
      <c r="Z14" s="37">
        <f t="shared" si="8"/>
        <v>95</v>
      </c>
      <c r="AA14" s="103">
        <v>0</v>
      </c>
      <c r="AB14" s="103">
        <v>0</v>
      </c>
      <c r="AC14" s="103">
        <v>0</v>
      </c>
      <c r="AD14" s="104">
        <v>0</v>
      </c>
      <c r="AE14" s="36"/>
      <c r="AF14" s="36"/>
      <c r="AG14" s="33"/>
      <c r="AH14" s="37">
        <v>100</v>
      </c>
      <c r="AI14" s="38">
        <v>100</v>
      </c>
      <c r="AJ14" s="39">
        <v>100</v>
      </c>
      <c r="AK14" s="38">
        <v>0</v>
      </c>
      <c r="AL14" s="38">
        <v>100</v>
      </c>
      <c r="AM14" s="38">
        <v>80</v>
      </c>
      <c r="AN14" s="38">
        <v>80</v>
      </c>
      <c r="AO14" s="38">
        <v>100</v>
      </c>
      <c r="AP14" s="38">
        <v>100</v>
      </c>
      <c r="AQ14" s="38">
        <v>100</v>
      </c>
      <c r="AR14" s="38"/>
      <c r="AS14" s="38"/>
      <c r="AT14" s="37">
        <f t="shared" si="9"/>
        <v>84.444444444444443</v>
      </c>
      <c r="AU14" s="38">
        <v>100</v>
      </c>
      <c r="AV14" s="38">
        <v>100</v>
      </c>
      <c r="AW14" s="38">
        <v>100</v>
      </c>
      <c r="AX14" s="38">
        <v>100</v>
      </c>
      <c r="AY14" s="38">
        <v>100</v>
      </c>
      <c r="AZ14" s="38">
        <v>100</v>
      </c>
      <c r="BA14" s="38">
        <v>100</v>
      </c>
      <c r="BB14" s="38">
        <v>100</v>
      </c>
      <c r="BC14" s="38">
        <v>100</v>
      </c>
      <c r="BD14" s="38">
        <v>100</v>
      </c>
      <c r="BE14" s="38"/>
      <c r="BF14" s="38">
        <v>100</v>
      </c>
      <c r="BG14" s="37">
        <f t="shared" si="10"/>
        <v>100</v>
      </c>
      <c r="BH14" s="41">
        <v>90</v>
      </c>
      <c r="BI14" s="41">
        <v>100</v>
      </c>
      <c r="BJ14" s="41">
        <v>100</v>
      </c>
      <c r="BK14" s="41">
        <v>95</v>
      </c>
      <c r="BL14" s="41">
        <v>80</v>
      </c>
      <c r="BM14" s="41">
        <v>50</v>
      </c>
      <c r="BN14" s="41">
        <v>100</v>
      </c>
      <c r="BO14" s="41">
        <v>80</v>
      </c>
      <c r="BP14" s="41">
        <v>80</v>
      </c>
      <c r="BQ14" s="41">
        <v>100</v>
      </c>
      <c r="BR14" s="37">
        <f t="shared" si="11"/>
        <v>87.5</v>
      </c>
      <c r="BS14" s="42">
        <v>100</v>
      </c>
      <c r="BT14" s="42">
        <v>100</v>
      </c>
      <c r="BU14" s="42">
        <v>100</v>
      </c>
      <c r="BV14" s="38">
        <v>100</v>
      </c>
      <c r="BW14" s="38">
        <v>100</v>
      </c>
      <c r="BX14" s="38">
        <v>100</v>
      </c>
      <c r="BY14" s="38">
        <v>100</v>
      </c>
      <c r="BZ14" s="38">
        <v>100</v>
      </c>
      <c r="CA14" s="38"/>
      <c r="CB14" s="38"/>
      <c r="CC14" s="37">
        <f t="shared" si="12"/>
        <v>100</v>
      </c>
    </row>
    <row r="15" spans="1:81" ht="15.75" customHeight="1" x14ac:dyDescent="0.2">
      <c r="A15" s="4" t="s">
        <v>9</v>
      </c>
      <c r="B15" s="29" t="s">
        <v>9</v>
      </c>
      <c r="C15" s="30"/>
      <c r="D15" s="58" t="s">
        <v>9</v>
      </c>
      <c r="E15" s="44" t="s">
        <v>9</v>
      </c>
      <c r="F15" s="44" t="s">
        <v>9</v>
      </c>
      <c r="G15" s="44" t="s">
        <v>9</v>
      </c>
      <c r="H15" s="44" t="s">
        <v>9</v>
      </c>
      <c r="I15" s="44" t="s">
        <v>9</v>
      </c>
      <c r="J15" s="44" t="s">
        <v>9</v>
      </c>
      <c r="K15" s="44">
        <v>1</v>
      </c>
      <c r="L15" s="44" t="s">
        <v>9</v>
      </c>
      <c r="M15" s="44">
        <v>9</v>
      </c>
      <c r="N15" s="33">
        <f t="shared" si="0"/>
        <v>44</v>
      </c>
      <c r="O15" s="33">
        <f t="shared" si="1"/>
        <v>68</v>
      </c>
      <c r="P15" s="33">
        <f t="shared" si="2"/>
        <v>56</v>
      </c>
      <c r="Q15" s="33">
        <f t="shared" si="3"/>
        <v>98.571428571428569</v>
      </c>
      <c r="R15" s="33">
        <f t="shared" si="4"/>
        <v>100</v>
      </c>
      <c r="S15" s="33">
        <f t="shared" si="5"/>
        <v>82.857142857142861</v>
      </c>
      <c r="T15" s="33">
        <f t="shared" si="6"/>
        <v>100</v>
      </c>
      <c r="U15" s="34">
        <f t="shared" si="13"/>
        <v>0</v>
      </c>
      <c r="V15" s="35">
        <f t="shared" si="7"/>
        <v>74.285714285714292</v>
      </c>
      <c r="W15" s="102">
        <v>18</v>
      </c>
      <c r="X15" s="102">
        <v>19</v>
      </c>
      <c r="Y15" s="102">
        <v>7</v>
      </c>
      <c r="Z15" s="37">
        <f t="shared" si="8"/>
        <v>44</v>
      </c>
      <c r="AA15" s="103"/>
      <c r="AB15" s="103"/>
      <c r="AC15" s="103"/>
      <c r="AD15" s="104">
        <v>68</v>
      </c>
      <c r="AE15" s="36"/>
      <c r="AF15" s="36"/>
      <c r="AG15" s="36"/>
      <c r="AH15" s="37"/>
      <c r="AI15" s="38">
        <v>100</v>
      </c>
      <c r="AJ15" s="39">
        <v>100</v>
      </c>
      <c r="AK15" s="38">
        <v>100</v>
      </c>
      <c r="AL15" s="38">
        <v>100</v>
      </c>
      <c r="AM15" s="38">
        <v>90</v>
      </c>
      <c r="AN15" s="38">
        <v>100</v>
      </c>
      <c r="AO15" s="38"/>
      <c r="AP15" s="38"/>
      <c r="AQ15" s="38">
        <v>100</v>
      </c>
      <c r="AR15" s="38"/>
      <c r="AS15" s="38"/>
      <c r="AT15" s="37">
        <f t="shared" si="9"/>
        <v>98.571428571428569</v>
      </c>
      <c r="AU15" s="38">
        <v>100</v>
      </c>
      <c r="AV15" s="38">
        <v>100</v>
      </c>
      <c r="AW15" s="38">
        <v>100</v>
      </c>
      <c r="AX15" s="38">
        <v>100</v>
      </c>
      <c r="AY15" s="38">
        <v>100</v>
      </c>
      <c r="AZ15" s="38">
        <v>100</v>
      </c>
      <c r="BA15" s="38">
        <v>100</v>
      </c>
      <c r="BB15" s="38"/>
      <c r="BC15" s="38"/>
      <c r="BD15" s="38">
        <v>100</v>
      </c>
      <c r="BE15" s="38"/>
      <c r="BF15" s="38">
        <v>100</v>
      </c>
      <c r="BG15" s="37">
        <f t="shared" si="10"/>
        <v>100</v>
      </c>
      <c r="BH15" s="41">
        <v>100</v>
      </c>
      <c r="BI15" s="41">
        <v>90</v>
      </c>
      <c r="BJ15" s="41">
        <v>100</v>
      </c>
      <c r="BK15" s="41">
        <v>90</v>
      </c>
      <c r="BL15" s="41">
        <v>100</v>
      </c>
      <c r="BM15" s="41">
        <v>100</v>
      </c>
      <c r="BN15" s="41">
        <v>0</v>
      </c>
      <c r="BO15" s="41"/>
      <c r="BP15" s="41"/>
      <c r="BQ15" s="41"/>
      <c r="BR15" s="37">
        <f t="shared" si="11"/>
        <v>82.857142857142861</v>
      </c>
      <c r="BS15" s="42">
        <v>100</v>
      </c>
      <c r="BT15" s="42">
        <v>100</v>
      </c>
      <c r="BU15" s="42">
        <v>100</v>
      </c>
      <c r="BV15" s="38">
        <v>100</v>
      </c>
      <c r="BW15" s="38">
        <v>100</v>
      </c>
      <c r="BX15" s="38"/>
      <c r="BY15" s="38"/>
      <c r="BZ15" s="38"/>
      <c r="CA15" s="38"/>
      <c r="CB15" s="38"/>
      <c r="CC15" s="37">
        <f t="shared" si="12"/>
        <v>100</v>
      </c>
    </row>
    <row r="16" spans="1:81" ht="15.75" customHeight="1" x14ac:dyDescent="0.2">
      <c r="A16" s="4" t="s">
        <v>9</v>
      </c>
      <c r="B16" s="29" t="s">
        <v>9</v>
      </c>
      <c r="C16" s="30"/>
      <c r="D16" s="58" t="s">
        <v>9</v>
      </c>
      <c r="E16" s="44" t="s">
        <v>9</v>
      </c>
      <c r="F16" s="44" t="s">
        <v>9</v>
      </c>
      <c r="G16" s="44" t="s">
        <v>9</v>
      </c>
      <c r="H16" s="44" t="s">
        <v>9</v>
      </c>
      <c r="I16" s="44" t="s">
        <v>9</v>
      </c>
      <c r="J16" s="44" t="s">
        <v>9</v>
      </c>
      <c r="K16" s="44">
        <v>1</v>
      </c>
      <c r="L16" s="44" t="s">
        <v>9</v>
      </c>
      <c r="M16" s="44">
        <v>118</v>
      </c>
      <c r="N16" s="33">
        <f t="shared" si="0"/>
        <v>93</v>
      </c>
      <c r="O16" s="33">
        <f t="shared" si="1"/>
        <v>100</v>
      </c>
      <c r="P16" s="33">
        <f t="shared" si="2"/>
        <v>96.5</v>
      </c>
      <c r="Q16" s="33">
        <f t="shared" si="3"/>
        <v>100</v>
      </c>
      <c r="R16" s="33">
        <f t="shared" si="4"/>
        <v>100</v>
      </c>
      <c r="S16" s="33">
        <f t="shared" si="5"/>
        <v>96</v>
      </c>
      <c r="T16" s="33">
        <f t="shared" si="6"/>
        <v>100</v>
      </c>
      <c r="U16" s="34">
        <f t="shared" si="13"/>
        <v>0</v>
      </c>
      <c r="V16" s="35">
        <f>IF(P16&gt;=55,ROUND(P16*0.5+0.2*Q16+0.05*R16+0.2*S16+0.05*T16,0),P16)</f>
        <v>97</v>
      </c>
      <c r="W16" s="102">
        <v>20</v>
      </c>
      <c r="X16" s="102">
        <v>19</v>
      </c>
      <c r="Y16" s="102">
        <v>54</v>
      </c>
      <c r="Z16" s="37">
        <f t="shared" si="8"/>
        <v>93</v>
      </c>
      <c r="AA16" s="103">
        <v>30</v>
      </c>
      <c r="AB16" s="103">
        <v>70</v>
      </c>
      <c r="AC16" s="103">
        <v>1</v>
      </c>
      <c r="AD16" s="104">
        <v>100</v>
      </c>
      <c r="AE16" s="36"/>
      <c r="AF16" s="36"/>
      <c r="AG16" s="36"/>
      <c r="AH16" s="37"/>
      <c r="AI16" s="38">
        <v>100</v>
      </c>
      <c r="AJ16" s="39">
        <v>100</v>
      </c>
      <c r="AK16" s="38">
        <v>100</v>
      </c>
      <c r="AL16" s="38">
        <v>100</v>
      </c>
      <c r="AM16" s="38">
        <v>100</v>
      </c>
      <c r="AN16" s="38">
        <v>100</v>
      </c>
      <c r="AO16" s="38">
        <v>100</v>
      </c>
      <c r="AP16" s="38">
        <v>100</v>
      </c>
      <c r="AQ16" s="38">
        <v>100</v>
      </c>
      <c r="AR16" s="38"/>
      <c r="AS16" s="38"/>
      <c r="AT16" s="37">
        <f t="shared" si="9"/>
        <v>100</v>
      </c>
      <c r="AU16" s="38">
        <v>100</v>
      </c>
      <c r="AV16" s="38">
        <v>100</v>
      </c>
      <c r="AW16" s="38">
        <v>100</v>
      </c>
      <c r="AX16" s="38">
        <v>100</v>
      </c>
      <c r="AY16" s="38">
        <v>100</v>
      </c>
      <c r="AZ16" s="38">
        <v>100</v>
      </c>
      <c r="BA16" s="38">
        <v>100</v>
      </c>
      <c r="BB16" s="38">
        <v>100</v>
      </c>
      <c r="BC16" s="38">
        <v>100</v>
      </c>
      <c r="BD16" s="38">
        <v>100</v>
      </c>
      <c r="BE16" s="38"/>
      <c r="BF16" s="38">
        <v>100</v>
      </c>
      <c r="BG16" s="37">
        <f t="shared" si="10"/>
        <v>100</v>
      </c>
      <c r="BH16" s="41">
        <v>90</v>
      </c>
      <c r="BI16" s="41">
        <v>100</v>
      </c>
      <c r="BJ16" s="41">
        <v>90</v>
      </c>
      <c r="BK16" s="41">
        <v>100</v>
      </c>
      <c r="BL16" s="41">
        <v>95</v>
      </c>
      <c r="BM16" s="41">
        <v>100</v>
      </c>
      <c r="BN16" s="41">
        <v>85</v>
      </c>
      <c r="BO16" s="41">
        <v>100</v>
      </c>
      <c r="BP16" s="41">
        <v>100</v>
      </c>
      <c r="BQ16" s="41">
        <v>100</v>
      </c>
      <c r="BR16" s="37">
        <f t="shared" si="11"/>
        <v>96</v>
      </c>
      <c r="BS16" s="42">
        <v>100</v>
      </c>
      <c r="BT16" s="42">
        <v>100</v>
      </c>
      <c r="BU16" s="42">
        <v>100</v>
      </c>
      <c r="BV16" s="38">
        <v>100</v>
      </c>
      <c r="BW16" s="38">
        <v>100</v>
      </c>
      <c r="BX16" s="38">
        <v>100</v>
      </c>
      <c r="BY16" s="38">
        <v>100</v>
      </c>
      <c r="BZ16" s="38">
        <v>100</v>
      </c>
      <c r="CA16" s="38"/>
      <c r="CB16" s="38"/>
      <c r="CC16" s="37">
        <f t="shared" si="12"/>
        <v>100</v>
      </c>
    </row>
    <row r="17" spans="1:81" ht="15.75" customHeight="1" x14ac:dyDescent="0.2">
      <c r="A17" s="4" t="s">
        <v>9</v>
      </c>
      <c r="B17" s="29" t="s">
        <v>9</v>
      </c>
      <c r="C17" s="30"/>
      <c r="D17" s="58" t="s">
        <v>9</v>
      </c>
      <c r="E17" s="44" t="s">
        <v>9</v>
      </c>
      <c r="F17" s="44" t="s">
        <v>9</v>
      </c>
      <c r="G17" s="44" t="s">
        <v>9</v>
      </c>
      <c r="H17" s="44" t="s">
        <v>9</v>
      </c>
      <c r="I17" s="44" t="s">
        <v>9</v>
      </c>
      <c r="J17" s="44" t="s">
        <v>9</v>
      </c>
      <c r="K17" s="44">
        <v>1</v>
      </c>
      <c r="L17" s="44" t="s">
        <v>9</v>
      </c>
      <c r="M17" s="44">
        <v>429</v>
      </c>
      <c r="N17" s="33">
        <f t="shared" si="0"/>
        <v>97</v>
      </c>
      <c r="O17" s="33">
        <f t="shared" si="1"/>
        <v>61</v>
      </c>
      <c r="P17" s="33">
        <f t="shared" si="2"/>
        <v>79</v>
      </c>
      <c r="Q17" s="33">
        <f t="shared" si="3"/>
        <v>66.666666666666671</v>
      </c>
      <c r="R17" s="33">
        <f t="shared" si="4"/>
        <v>100</v>
      </c>
      <c r="S17" s="33">
        <f t="shared" si="5"/>
        <v>96.5</v>
      </c>
      <c r="T17" s="33">
        <f t="shared" si="6"/>
        <v>100</v>
      </c>
      <c r="U17" s="34">
        <f t="shared" si="13"/>
        <v>0</v>
      </c>
      <c r="V17" s="35">
        <f t="shared" ref="V17:V38" si="14">IF(P17&gt;=55,P17*0.5+0.2*Q17+0.05*R17+0.2*S17+0.05*T17,P17)</f>
        <v>82.13333333333334</v>
      </c>
      <c r="W17" s="102">
        <v>20</v>
      </c>
      <c r="X17" s="102">
        <v>20</v>
      </c>
      <c r="Y17" s="102">
        <v>57</v>
      </c>
      <c r="Z17" s="37">
        <f t="shared" si="8"/>
        <v>97</v>
      </c>
      <c r="AA17" s="103">
        <v>26</v>
      </c>
      <c r="AB17" s="103">
        <v>35</v>
      </c>
      <c r="AC17" s="103">
        <v>1</v>
      </c>
      <c r="AD17" s="104">
        <v>61</v>
      </c>
      <c r="AE17" s="36"/>
      <c r="AF17" s="36"/>
      <c r="AG17" s="36"/>
      <c r="AH17" s="37"/>
      <c r="AI17" s="38">
        <v>100</v>
      </c>
      <c r="AJ17" s="39">
        <v>100</v>
      </c>
      <c r="AK17" s="38">
        <v>100</v>
      </c>
      <c r="AL17" s="38">
        <v>50</v>
      </c>
      <c r="AM17" s="38">
        <v>50</v>
      </c>
      <c r="AN17" s="38">
        <v>100</v>
      </c>
      <c r="AO17" s="38">
        <v>0</v>
      </c>
      <c r="AP17" s="38">
        <v>100</v>
      </c>
      <c r="AQ17" s="38">
        <v>0</v>
      </c>
      <c r="AR17" s="38"/>
      <c r="AS17" s="38"/>
      <c r="AT17" s="37">
        <f t="shared" si="9"/>
        <v>66.666666666666671</v>
      </c>
      <c r="AU17" s="38">
        <v>100</v>
      </c>
      <c r="AV17" s="38">
        <v>100</v>
      </c>
      <c r="AW17" s="38">
        <v>100</v>
      </c>
      <c r="AX17" s="38">
        <v>100</v>
      </c>
      <c r="AY17" s="38">
        <v>100</v>
      </c>
      <c r="AZ17" s="38">
        <v>100</v>
      </c>
      <c r="BA17" s="38">
        <v>100</v>
      </c>
      <c r="BB17" s="38">
        <v>100</v>
      </c>
      <c r="BC17" s="38">
        <v>100</v>
      </c>
      <c r="BD17" s="38">
        <v>100</v>
      </c>
      <c r="BE17" s="38"/>
      <c r="BF17" s="38">
        <v>100</v>
      </c>
      <c r="BG17" s="37">
        <f t="shared" si="10"/>
        <v>100</v>
      </c>
      <c r="BH17" s="41">
        <v>95</v>
      </c>
      <c r="BI17" s="41">
        <v>100</v>
      </c>
      <c r="BJ17" s="41">
        <v>90</v>
      </c>
      <c r="BK17" s="41">
        <v>100</v>
      </c>
      <c r="BL17" s="41">
        <v>100</v>
      </c>
      <c r="BM17" s="41">
        <v>90</v>
      </c>
      <c r="BN17" s="41">
        <v>100</v>
      </c>
      <c r="BO17" s="41">
        <v>95</v>
      </c>
      <c r="BP17" s="41">
        <v>100</v>
      </c>
      <c r="BQ17" s="41">
        <v>95</v>
      </c>
      <c r="BR17" s="37">
        <f t="shared" si="11"/>
        <v>96.5</v>
      </c>
      <c r="BS17" s="42">
        <v>100</v>
      </c>
      <c r="BT17" s="42">
        <v>100</v>
      </c>
      <c r="BU17" s="42">
        <v>100</v>
      </c>
      <c r="BV17" s="38">
        <v>100</v>
      </c>
      <c r="BW17" s="38">
        <v>100</v>
      </c>
      <c r="BX17" s="38">
        <v>100</v>
      </c>
      <c r="BY17" s="38">
        <v>100</v>
      </c>
      <c r="BZ17" s="38">
        <v>100</v>
      </c>
      <c r="CA17" s="38"/>
      <c r="CB17" s="38"/>
      <c r="CC17" s="37">
        <f t="shared" si="12"/>
        <v>100</v>
      </c>
    </row>
    <row r="18" spans="1:81" ht="15.75" customHeight="1" x14ac:dyDescent="0.2">
      <c r="A18" s="4" t="s">
        <v>9</v>
      </c>
      <c r="B18" s="29" t="s">
        <v>9</v>
      </c>
      <c r="C18" s="30"/>
      <c r="D18" s="58" t="s">
        <v>9</v>
      </c>
      <c r="E18" s="44" t="s">
        <v>9</v>
      </c>
      <c r="F18" s="44" t="s">
        <v>9</v>
      </c>
      <c r="G18" s="44" t="s">
        <v>9</v>
      </c>
      <c r="H18" s="44" t="s">
        <v>9</v>
      </c>
      <c r="I18" s="44" t="s">
        <v>9</v>
      </c>
      <c r="J18" s="44" t="s">
        <v>9</v>
      </c>
      <c r="K18" s="44">
        <v>1</v>
      </c>
      <c r="L18" s="44" t="s">
        <v>9</v>
      </c>
      <c r="M18" s="44">
        <v>238</v>
      </c>
      <c r="N18" s="33">
        <f t="shared" si="0"/>
        <v>71</v>
      </c>
      <c r="O18" s="33">
        <f t="shared" si="1"/>
        <v>90</v>
      </c>
      <c r="P18" s="33">
        <f t="shared" si="2"/>
        <v>80.5</v>
      </c>
      <c r="Q18" s="33">
        <f t="shared" si="3"/>
        <v>72.222222222222229</v>
      </c>
      <c r="R18" s="33">
        <f t="shared" si="4"/>
        <v>90.909090909090907</v>
      </c>
      <c r="S18" s="33">
        <f t="shared" si="5"/>
        <v>72.5</v>
      </c>
      <c r="T18" s="33">
        <f t="shared" si="6"/>
        <v>100</v>
      </c>
      <c r="U18" s="34">
        <f t="shared" si="13"/>
        <v>0</v>
      </c>
      <c r="V18" s="35">
        <f t="shared" si="14"/>
        <v>78.73989898989899</v>
      </c>
      <c r="W18" s="102">
        <v>20</v>
      </c>
      <c r="X18" s="102">
        <v>20</v>
      </c>
      <c r="Y18" s="102">
        <v>31</v>
      </c>
      <c r="Z18" s="37">
        <f t="shared" si="8"/>
        <v>71</v>
      </c>
      <c r="AA18" s="103">
        <v>30</v>
      </c>
      <c r="AB18" s="103">
        <v>60</v>
      </c>
      <c r="AC18" s="103">
        <v>1</v>
      </c>
      <c r="AD18" s="104">
        <v>90</v>
      </c>
      <c r="AE18" s="36"/>
      <c r="AF18" s="36"/>
      <c r="AG18" s="36"/>
      <c r="AH18" s="37"/>
      <c r="AI18" s="38">
        <v>50</v>
      </c>
      <c r="AJ18" s="39">
        <v>100</v>
      </c>
      <c r="AK18" s="38">
        <v>100</v>
      </c>
      <c r="AL18" s="38">
        <v>0</v>
      </c>
      <c r="AM18" s="38">
        <v>100</v>
      </c>
      <c r="AN18" s="38">
        <v>100</v>
      </c>
      <c r="AO18" s="38">
        <v>100</v>
      </c>
      <c r="AP18" s="38">
        <v>100</v>
      </c>
      <c r="AQ18" s="38">
        <v>0</v>
      </c>
      <c r="AR18" s="38"/>
      <c r="AS18" s="38"/>
      <c r="AT18" s="37">
        <f t="shared" si="9"/>
        <v>72.222222222222229</v>
      </c>
      <c r="AU18" s="38">
        <v>100</v>
      </c>
      <c r="AV18" s="38">
        <v>100</v>
      </c>
      <c r="AW18" s="38">
        <v>100</v>
      </c>
      <c r="AX18" s="38">
        <v>0</v>
      </c>
      <c r="AY18" s="38">
        <v>100</v>
      </c>
      <c r="AZ18" s="38">
        <v>100</v>
      </c>
      <c r="BA18" s="38">
        <v>100</v>
      </c>
      <c r="BB18" s="38">
        <v>100</v>
      </c>
      <c r="BC18" s="38">
        <v>100</v>
      </c>
      <c r="BD18" s="38">
        <v>100</v>
      </c>
      <c r="BE18" s="38"/>
      <c r="BF18" s="38">
        <v>100</v>
      </c>
      <c r="BG18" s="37">
        <f t="shared" si="10"/>
        <v>90.909090909090907</v>
      </c>
      <c r="BH18" s="41">
        <v>75</v>
      </c>
      <c r="BI18" s="41">
        <v>75</v>
      </c>
      <c r="BJ18" s="41">
        <v>0</v>
      </c>
      <c r="BK18" s="41">
        <v>0</v>
      </c>
      <c r="BL18" s="41">
        <v>85</v>
      </c>
      <c r="BM18" s="41">
        <v>90</v>
      </c>
      <c r="BN18" s="41">
        <v>100</v>
      </c>
      <c r="BO18" s="41">
        <v>100</v>
      </c>
      <c r="BP18" s="41">
        <v>100</v>
      </c>
      <c r="BQ18" s="41">
        <v>100</v>
      </c>
      <c r="BR18" s="37">
        <f t="shared" si="11"/>
        <v>72.5</v>
      </c>
      <c r="BS18" s="42">
        <v>100</v>
      </c>
      <c r="BT18" s="42">
        <v>100</v>
      </c>
      <c r="BU18" s="42">
        <v>100</v>
      </c>
      <c r="BV18" s="38">
        <v>100</v>
      </c>
      <c r="BW18" s="38">
        <v>100</v>
      </c>
      <c r="BX18" s="38">
        <v>100</v>
      </c>
      <c r="BY18" s="38">
        <v>100</v>
      </c>
      <c r="BZ18" s="38">
        <v>100</v>
      </c>
      <c r="CA18" s="38"/>
      <c r="CB18" s="38"/>
      <c r="CC18" s="37">
        <f t="shared" si="12"/>
        <v>100</v>
      </c>
    </row>
    <row r="19" spans="1:81" ht="15.75" customHeight="1" x14ac:dyDescent="0.2">
      <c r="A19" s="4" t="s">
        <v>9</v>
      </c>
      <c r="B19" s="29" t="s">
        <v>9</v>
      </c>
      <c r="C19" s="30"/>
      <c r="D19" s="58" t="s">
        <v>9</v>
      </c>
      <c r="E19" s="44" t="s">
        <v>9</v>
      </c>
      <c r="F19" s="44" t="s">
        <v>9</v>
      </c>
      <c r="G19" s="44" t="s">
        <v>9</v>
      </c>
      <c r="H19" s="44" t="s">
        <v>9</v>
      </c>
      <c r="I19" s="44" t="s">
        <v>9</v>
      </c>
      <c r="J19" s="44" t="s">
        <v>9</v>
      </c>
      <c r="K19" s="44">
        <v>1</v>
      </c>
      <c r="L19" s="44" t="s">
        <v>9</v>
      </c>
      <c r="M19" s="44">
        <v>253</v>
      </c>
      <c r="N19" s="33">
        <f t="shared" si="0"/>
        <v>47</v>
      </c>
      <c r="O19" s="33">
        <f t="shared" si="1"/>
        <v>0</v>
      </c>
      <c r="P19" s="33">
        <f t="shared" si="2"/>
        <v>62</v>
      </c>
      <c r="Q19" s="33">
        <f t="shared" si="3"/>
        <v>74.444444444444443</v>
      </c>
      <c r="R19" s="33">
        <f t="shared" si="4"/>
        <v>88.181818181818187</v>
      </c>
      <c r="S19" s="33">
        <f t="shared" si="5"/>
        <v>28</v>
      </c>
      <c r="T19" s="33">
        <f t="shared" si="6"/>
        <v>100</v>
      </c>
      <c r="U19" s="34">
        <f t="shared" si="13"/>
        <v>77</v>
      </c>
      <c r="V19" s="35">
        <f t="shared" si="14"/>
        <v>60.897979797979794</v>
      </c>
      <c r="W19" s="102">
        <v>18</v>
      </c>
      <c r="X19" s="102">
        <v>12</v>
      </c>
      <c r="Y19" s="102">
        <v>17</v>
      </c>
      <c r="Z19" s="37">
        <f t="shared" si="8"/>
        <v>47</v>
      </c>
      <c r="AA19" s="103">
        <v>0</v>
      </c>
      <c r="AB19" s="103">
        <v>0</v>
      </c>
      <c r="AC19" s="103">
        <v>0</v>
      </c>
      <c r="AD19" s="104">
        <v>0</v>
      </c>
      <c r="AE19" s="36"/>
      <c r="AF19" s="36"/>
      <c r="AG19" s="33"/>
      <c r="AH19" s="37">
        <v>77</v>
      </c>
      <c r="AI19" s="38">
        <v>50</v>
      </c>
      <c r="AJ19" s="39">
        <v>0</v>
      </c>
      <c r="AK19" s="38">
        <v>100</v>
      </c>
      <c r="AL19" s="38">
        <v>67</v>
      </c>
      <c r="AM19" s="38">
        <v>70</v>
      </c>
      <c r="AN19" s="38">
        <v>83</v>
      </c>
      <c r="AO19" s="38">
        <v>100</v>
      </c>
      <c r="AP19" s="38">
        <v>100</v>
      </c>
      <c r="AQ19" s="38">
        <v>100</v>
      </c>
      <c r="AR19" s="38"/>
      <c r="AS19" s="38"/>
      <c r="AT19" s="37">
        <f t="shared" si="9"/>
        <v>74.444444444444443</v>
      </c>
      <c r="AU19" s="38">
        <v>100</v>
      </c>
      <c r="AV19" s="38">
        <v>100</v>
      </c>
      <c r="AW19" s="38">
        <v>100</v>
      </c>
      <c r="AX19" s="38">
        <v>0</v>
      </c>
      <c r="AY19" s="38">
        <v>100</v>
      </c>
      <c r="AZ19" s="38">
        <v>100</v>
      </c>
      <c r="BA19" s="38">
        <v>100</v>
      </c>
      <c r="BB19" s="38">
        <v>100</v>
      </c>
      <c r="BC19" s="38">
        <v>100</v>
      </c>
      <c r="BD19" s="38">
        <v>100</v>
      </c>
      <c r="BE19" s="38"/>
      <c r="BF19" s="38">
        <v>70</v>
      </c>
      <c r="BG19" s="37">
        <f t="shared" si="10"/>
        <v>88.181818181818187</v>
      </c>
      <c r="BH19" s="41">
        <v>90</v>
      </c>
      <c r="BI19" s="41">
        <v>50</v>
      </c>
      <c r="BJ19" s="41">
        <v>90</v>
      </c>
      <c r="BK19" s="41">
        <v>0</v>
      </c>
      <c r="BL19" s="41">
        <v>50</v>
      </c>
      <c r="BM19" s="41">
        <v>0</v>
      </c>
      <c r="BN19" s="41">
        <v>0</v>
      </c>
      <c r="BO19" s="41">
        <v>0</v>
      </c>
      <c r="BP19" s="41">
        <v>0</v>
      </c>
      <c r="BQ19" s="41">
        <v>0</v>
      </c>
      <c r="BR19" s="37">
        <f t="shared" si="11"/>
        <v>28</v>
      </c>
      <c r="BS19" s="42">
        <v>100</v>
      </c>
      <c r="BT19" s="42">
        <v>100</v>
      </c>
      <c r="BU19" s="42">
        <v>100</v>
      </c>
      <c r="BV19" s="38">
        <v>100</v>
      </c>
      <c r="BW19" s="38">
        <v>100</v>
      </c>
      <c r="BX19" s="38">
        <v>100</v>
      </c>
      <c r="BY19" s="38">
        <v>100</v>
      </c>
      <c r="BZ19" s="38">
        <v>100</v>
      </c>
      <c r="CA19" s="38"/>
      <c r="CB19" s="38"/>
      <c r="CC19" s="37">
        <f t="shared" si="12"/>
        <v>100</v>
      </c>
    </row>
    <row r="20" spans="1:81" ht="15.75" customHeight="1" x14ac:dyDescent="0.2">
      <c r="A20" s="4" t="s">
        <v>9</v>
      </c>
      <c r="B20" s="29" t="s">
        <v>9</v>
      </c>
      <c r="C20" s="30"/>
      <c r="D20" s="58" t="s">
        <v>9</v>
      </c>
      <c r="E20" s="44" t="s">
        <v>9</v>
      </c>
      <c r="F20" s="44" t="s">
        <v>9</v>
      </c>
      <c r="G20" s="44" t="s">
        <v>9</v>
      </c>
      <c r="H20" s="44" t="s">
        <v>9</v>
      </c>
      <c r="I20" s="44" t="s">
        <v>9</v>
      </c>
      <c r="J20" s="44" t="s">
        <v>9</v>
      </c>
      <c r="K20" s="44">
        <v>1</v>
      </c>
      <c r="L20" s="44" t="s">
        <v>9</v>
      </c>
      <c r="M20" s="44">
        <v>77</v>
      </c>
      <c r="N20" s="33">
        <f t="shared" si="0"/>
        <v>63</v>
      </c>
      <c r="O20" s="33">
        <f t="shared" si="1"/>
        <v>0</v>
      </c>
      <c r="P20" s="33">
        <f t="shared" si="2"/>
        <v>46.5</v>
      </c>
      <c r="Q20" s="33">
        <f t="shared" si="3"/>
        <v>74.777777777777771</v>
      </c>
      <c r="R20" s="33">
        <f t="shared" si="4"/>
        <v>100</v>
      </c>
      <c r="S20" s="33">
        <f t="shared" si="5"/>
        <v>58.5</v>
      </c>
      <c r="T20" s="33">
        <f t="shared" si="6"/>
        <v>39.25</v>
      </c>
      <c r="U20" s="34">
        <f t="shared" si="13"/>
        <v>30</v>
      </c>
      <c r="V20" s="35">
        <f t="shared" si="14"/>
        <v>46.5</v>
      </c>
      <c r="W20" s="102">
        <v>16</v>
      </c>
      <c r="X20" s="102">
        <v>20</v>
      </c>
      <c r="Y20" s="102">
        <v>27</v>
      </c>
      <c r="Z20" s="37">
        <f t="shared" si="8"/>
        <v>63</v>
      </c>
      <c r="AA20" s="103">
        <v>0</v>
      </c>
      <c r="AB20" s="103">
        <v>0</v>
      </c>
      <c r="AC20" s="103">
        <v>0</v>
      </c>
      <c r="AD20" s="104">
        <v>0</v>
      </c>
      <c r="AE20" s="36"/>
      <c r="AF20" s="36"/>
      <c r="AG20" s="33"/>
      <c r="AH20" s="37">
        <v>30</v>
      </c>
      <c r="AI20" s="38">
        <v>50</v>
      </c>
      <c r="AJ20" s="39">
        <v>100</v>
      </c>
      <c r="AK20" s="38">
        <v>100</v>
      </c>
      <c r="AL20" s="38">
        <v>50</v>
      </c>
      <c r="AM20" s="38">
        <v>90</v>
      </c>
      <c r="AN20" s="38">
        <v>83</v>
      </c>
      <c r="AO20" s="38">
        <v>100</v>
      </c>
      <c r="AP20" s="38">
        <v>100</v>
      </c>
      <c r="AQ20" s="38">
        <v>0</v>
      </c>
      <c r="AR20" s="38"/>
      <c r="AS20" s="38"/>
      <c r="AT20" s="37">
        <f t="shared" si="9"/>
        <v>74.777777777777771</v>
      </c>
      <c r="AU20" s="38">
        <v>100</v>
      </c>
      <c r="AV20" s="38">
        <v>100</v>
      </c>
      <c r="AW20" s="38">
        <v>100</v>
      </c>
      <c r="AX20" s="38">
        <v>100</v>
      </c>
      <c r="AY20" s="38">
        <v>100</v>
      </c>
      <c r="AZ20" s="38">
        <v>100</v>
      </c>
      <c r="BA20" s="38">
        <v>100</v>
      </c>
      <c r="BB20" s="38">
        <v>100</v>
      </c>
      <c r="BC20" s="38">
        <v>100</v>
      </c>
      <c r="BD20" s="38">
        <v>100</v>
      </c>
      <c r="BE20" s="38"/>
      <c r="BF20" s="38">
        <v>100</v>
      </c>
      <c r="BG20" s="37">
        <f t="shared" si="10"/>
        <v>100</v>
      </c>
      <c r="BH20" s="41">
        <v>95</v>
      </c>
      <c r="BI20" s="41">
        <v>0</v>
      </c>
      <c r="BJ20" s="41">
        <v>0</v>
      </c>
      <c r="BK20" s="41">
        <v>90</v>
      </c>
      <c r="BL20" s="41">
        <v>85</v>
      </c>
      <c r="BM20" s="41">
        <v>50</v>
      </c>
      <c r="BN20" s="41">
        <v>50</v>
      </c>
      <c r="BO20" s="41">
        <v>20</v>
      </c>
      <c r="BP20" s="41">
        <v>100</v>
      </c>
      <c r="BQ20" s="41">
        <v>95</v>
      </c>
      <c r="BR20" s="37">
        <f t="shared" si="11"/>
        <v>58.5</v>
      </c>
      <c r="BS20" s="42">
        <v>100</v>
      </c>
      <c r="BT20" s="42">
        <v>64</v>
      </c>
      <c r="BU20" s="42">
        <v>0</v>
      </c>
      <c r="BV20" s="38">
        <v>0</v>
      </c>
      <c r="BW20" s="38">
        <v>0</v>
      </c>
      <c r="BX20" s="38">
        <v>50</v>
      </c>
      <c r="BY20" s="38">
        <v>100</v>
      </c>
      <c r="BZ20" s="38">
        <v>0</v>
      </c>
      <c r="CA20" s="38"/>
      <c r="CB20" s="38"/>
      <c r="CC20" s="37">
        <f t="shared" si="12"/>
        <v>39.25</v>
      </c>
    </row>
    <row r="21" spans="1:81" ht="15.75" customHeight="1" x14ac:dyDescent="0.2">
      <c r="A21" s="4" t="s">
        <v>9</v>
      </c>
      <c r="B21" s="29" t="s">
        <v>9</v>
      </c>
      <c r="C21" s="30"/>
      <c r="D21" s="58" t="s">
        <v>9</v>
      </c>
      <c r="E21" s="44" t="s">
        <v>9</v>
      </c>
      <c r="F21" s="44" t="s">
        <v>9</v>
      </c>
      <c r="G21" s="44" t="s">
        <v>9</v>
      </c>
      <c r="H21" s="44" t="s">
        <v>9</v>
      </c>
      <c r="I21" s="44" t="s">
        <v>9</v>
      </c>
      <c r="J21" s="44" t="s">
        <v>9</v>
      </c>
      <c r="K21" s="44">
        <v>1</v>
      </c>
      <c r="L21" s="44" t="s">
        <v>9</v>
      </c>
      <c r="M21" s="44">
        <v>51</v>
      </c>
      <c r="N21" s="33">
        <f t="shared" si="0"/>
        <v>97</v>
      </c>
      <c r="O21" s="33">
        <f t="shared" si="1"/>
        <v>30</v>
      </c>
      <c r="P21" s="33">
        <f t="shared" si="2"/>
        <v>63.5</v>
      </c>
      <c r="Q21" s="33">
        <f t="shared" si="3"/>
        <v>93.333333333333329</v>
      </c>
      <c r="R21" s="33">
        <f t="shared" si="4"/>
        <v>100</v>
      </c>
      <c r="S21" s="33">
        <f t="shared" si="5"/>
        <v>83</v>
      </c>
      <c r="T21" s="33">
        <f t="shared" si="6"/>
        <v>100</v>
      </c>
      <c r="U21" s="34">
        <f t="shared" si="13"/>
        <v>0</v>
      </c>
      <c r="V21" s="35">
        <f t="shared" si="14"/>
        <v>77.01666666666668</v>
      </c>
      <c r="W21" s="102">
        <v>18</v>
      </c>
      <c r="X21" s="102">
        <v>19</v>
      </c>
      <c r="Y21" s="102">
        <v>60</v>
      </c>
      <c r="Z21" s="37">
        <f t="shared" si="8"/>
        <v>97</v>
      </c>
      <c r="AA21" s="103">
        <v>30</v>
      </c>
      <c r="AB21" s="103">
        <v>40</v>
      </c>
      <c r="AC21" s="103">
        <v>0</v>
      </c>
      <c r="AD21" s="104">
        <v>30</v>
      </c>
      <c r="AE21" s="36"/>
      <c r="AF21" s="36"/>
      <c r="AG21" s="36"/>
      <c r="AH21" s="37"/>
      <c r="AI21" s="38">
        <v>50</v>
      </c>
      <c r="AJ21" s="39">
        <v>100</v>
      </c>
      <c r="AK21" s="38">
        <v>100</v>
      </c>
      <c r="AL21" s="38">
        <v>100</v>
      </c>
      <c r="AM21" s="38">
        <v>90</v>
      </c>
      <c r="AN21" s="38">
        <v>100</v>
      </c>
      <c r="AO21" s="38">
        <v>100</v>
      </c>
      <c r="AP21" s="38">
        <v>100</v>
      </c>
      <c r="AQ21" s="38">
        <v>100</v>
      </c>
      <c r="AR21" s="38"/>
      <c r="AS21" s="38"/>
      <c r="AT21" s="37">
        <f t="shared" si="9"/>
        <v>93.333333333333329</v>
      </c>
      <c r="AU21" s="38">
        <v>100</v>
      </c>
      <c r="AV21" s="38">
        <v>100</v>
      </c>
      <c r="AW21" s="38">
        <v>100</v>
      </c>
      <c r="AX21" s="38">
        <v>100</v>
      </c>
      <c r="AY21" s="38">
        <v>100</v>
      </c>
      <c r="AZ21" s="38">
        <v>100</v>
      </c>
      <c r="BA21" s="38">
        <v>100</v>
      </c>
      <c r="BB21" s="38">
        <v>100</v>
      </c>
      <c r="BC21" s="38">
        <v>100</v>
      </c>
      <c r="BD21" s="38">
        <v>100</v>
      </c>
      <c r="BE21" s="38"/>
      <c r="BF21" s="38">
        <v>100</v>
      </c>
      <c r="BG21" s="37">
        <f t="shared" si="10"/>
        <v>100</v>
      </c>
      <c r="BH21" s="41">
        <v>90</v>
      </c>
      <c r="BI21" s="41">
        <v>100</v>
      </c>
      <c r="BJ21" s="41">
        <v>100</v>
      </c>
      <c r="BK21" s="41">
        <v>100</v>
      </c>
      <c r="BL21" s="41">
        <v>100</v>
      </c>
      <c r="BM21" s="41">
        <v>100</v>
      </c>
      <c r="BN21" s="41">
        <v>70</v>
      </c>
      <c r="BO21" s="41">
        <v>70</v>
      </c>
      <c r="BP21" s="41">
        <v>100</v>
      </c>
      <c r="BQ21" s="41">
        <v>0</v>
      </c>
      <c r="BR21" s="37">
        <f t="shared" si="11"/>
        <v>83</v>
      </c>
      <c r="BS21" s="42">
        <v>100</v>
      </c>
      <c r="BT21" s="42">
        <v>100</v>
      </c>
      <c r="BU21" s="42">
        <v>100</v>
      </c>
      <c r="BV21" s="38">
        <v>100</v>
      </c>
      <c r="BW21" s="38">
        <v>100</v>
      </c>
      <c r="BX21" s="38">
        <v>100</v>
      </c>
      <c r="BY21" s="38">
        <v>100</v>
      </c>
      <c r="BZ21" s="38">
        <v>100</v>
      </c>
      <c r="CA21" s="38"/>
      <c r="CB21" s="38"/>
      <c r="CC21" s="37">
        <f t="shared" si="12"/>
        <v>100</v>
      </c>
    </row>
    <row r="22" spans="1:81" ht="15.75" customHeight="1" x14ac:dyDescent="0.2">
      <c r="A22" s="4" t="s">
        <v>9</v>
      </c>
      <c r="B22" s="29" t="s">
        <v>9</v>
      </c>
      <c r="C22" s="30"/>
      <c r="D22" s="58" t="s">
        <v>9</v>
      </c>
      <c r="E22" s="44" t="s">
        <v>9</v>
      </c>
      <c r="F22" s="44" t="s">
        <v>9</v>
      </c>
      <c r="G22" s="44" t="s">
        <v>9</v>
      </c>
      <c r="H22" s="44" t="s">
        <v>9</v>
      </c>
      <c r="I22" s="44" t="s">
        <v>9</v>
      </c>
      <c r="J22" s="44" t="s">
        <v>9</v>
      </c>
      <c r="K22" s="44">
        <v>1</v>
      </c>
      <c r="L22" s="44" t="s">
        <v>9</v>
      </c>
      <c r="M22" s="44">
        <v>64</v>
      </c>
      <c r="N22" s="33">
        <f t="shared" si="0"/>
        <v>78</v>
      </c>
      <c r="O22" s="33">
        <f t="shared" si="1"/>
        <v>93</v>
      </c>
      <c r="P22" s="33">
        <f t="shared" si="2"/>
        <v>85.5</v>
      </c>
      <c r="Q22" s="33">
        <f t="shared" si="3"/>
        <v>87</v>
      </c>
      <c r="R22" s="33">
        <f t="shared" si="4"/>
        <v>90.909090909090907</v>
      </c>
      <c r="S22" s="33">
        <f t="shared" si="5"/>
        <v>94</v>
      </c>
      <c r="T22" s="33">
        <f t="shared" si="6"/>
        <v>87.5</v>
      </c>
      <c r="U22" s="34">
        <f t="shared" si="13"/>
        <v>0</v>
      </c>
      <c r="V22" s="35">
        <f t="shared" si="14"/>
        <v>87.87045454545455</v>
      </c>
      <c r="W22" s="102">
        <v>20</v>
      </c>
      <c r="X22" s="102">
        <v>20</v>
      </c>
      <c r="Y22" s="102">
        <v>38</v>
      </c>
      <c r="Z22" s="37">
        <f t="shared" si="8"/>
        <v>78</v>
      </c>
      <c r="AA22" s="103">
        <v>25</v>
      </c>
      <c r="AB22" s="103">
        <v>68</v>
      </c>
      <c r="AC22" s="103">
        <v>1</v>
      </c>
      <c r="AD22" s="104">
        <v>93</v>
      </c>
      <c r="AE22" s="36"/>
      <c r="AF22" s="36"/>
      <c r="AG22" s="36"/>
      <c r="AH22" s="37"/>
      <c r="AI22" s="38">
        <v>100</v>
      </c>
      <c r="AJ22" s="39">
        <v>100</v>
      </c>
      <c r="AK22" s="38">
        <v>100</v>
      </c>
      <c r="AL22" s="38">
        <v>100</v>
      </c>
      <c r="AM22" s="38">
        <v>100</v>
      </c>
      <c r="AN22" s="38">
        <v>83</v>
      </c>
      <c r="AO22" s="38">
        <v>100</v>
      </c>
      <c r="AP22" s="38">
        <v>100</v>
      </c>
      <c r="AQ22" s="38">
        <v>0</v>
      </c>
      <c r="AR22" s="38"/>
      <c r="AS22" s="38"/>
      <c r="AT22" s="37">
        <f t="shared" si="9"/>
        <v>87</v>
      </c>
      <c r="AU22" s="38">
        <v>100</v>
      </c>
      <c r="AV22" s="38">
        <v>100</v>
      </c>
      <c r="AW22" s="38">
        <v>100</v>
      </c>
      <c r="AX22" s="38">
        <v>0</v>
      </c>
      <c r="AY22" s="38">
        <v>100</v>
      </c>
      <c r="AZ22" s="38">
        <v>100</v>
      </c>
      <c r="BA22" s="38">
        <v>100</v>
      </c>
      <c r="BB22" s="38">
        <v>100</v>
      </c>
      <c r="BC22" s="38">
        <v>100</v>
      </c>
      <c r="BD22" s="38">
        <v>100</v>
      </c>
      <c r="BE22" s="38"/>
      <c r="BF22" s="38">
        <v>100</v>
      </c>
      <c r="BG22" s="37">
        <f t="shared" si="10"/>
        <v>90.909090909090907</v>
      </c>
      <c r="BH22" s="41">
        <v>90</v>
      </c>
      <c r="BI22" s="41">
        <v>80</v>
      </c>
      <c r="BJ22" s="41">
        <v>100</v>
      </c>
      <c r="BK22" s="41">
        <v>90</v>
      </c>
      <c r="BL22" s="41">
        <v>100</v>
      </c>
      <c r="BM22" s="41">
        <v>100</v>
      </c>
      <c r="BN22" s="41">
        <v>100</v>
      </c>
      <c r="BO22" s="41">
        <v>85</v>
      </c>
      <c r="BP22" s="41">
        <v>100</v>
      </c>
      <c r="BQ22" s="41">
        <v>95</v>
      </c>
      <c r="BR22" s="37">
        <f t="shared" si="11"/>
        <v>94</v>
      </c>
      <c r="BS22" s="42">
        <v>100</v>
      </c>
      <c r="BT22" s="42">
        <v>100</v>
      </c>
      <c r="BU22" s="42">
        <v>100</v>
      </c>
      <c r="BV22" s="38">
        <v>100</v>
      </c>
      <c r="BW22" s="38">
        <v>100</v>
      </c>
      <c r="BX22" s="38">
        <v>100</v>
      </c>
      <c r="BY22" s="38">
        <v>0</v>
      </c>
      <c r="BZ22" s="38">
        <v>100</v>
      </c>
      <c r="CA22" s="38"/>
      <c r="CB22" s="38"/>
      <c r="CC22" s="37">
        <f t="shared" si="12"/>
        <v>87.5</v>
      </c>
    </row>
    <row r="23" spans="1:81" ht="15.75" customHeight="1" x14ac:dyDescent="0.2">
      <c r="A23" s="4" t="s">
        <v>9</v>
      </c>
      <c r="B23" s="29" t="s">
        <v>9</v>
      </c>
      <c r="C23" s="30"/>
      <c r="D23" s="58" t="s">
        <v>9</v>
      </c>
      <c r="E23" s="44" t="s">
        <v>9</v>
      </c>
      <c r="F23" s="44" t="s">
        <v>9</v>
      </c>
      <c r="G23" s="44" t="s">
        <v>9</v>
      </c>
      <c r="H23" s="44" t="s">
        <v>9</v>
      </c>
      <c r="I23" s="44" t="s">
        <v>9</v>
      </c>
      <c r="J23" s="44" t="s">
        <v>9</v>
      </c>
      <c r="K23" s="44">
        <v>2</v>
      </c>
      <c r="L23" s="44" t="s">
        <v>9</v>
      </c>
      <c r="M23" s="44">
        <v>485</v>
      </c>
      <c r="N23" s="33">
        <f t="shared" si="0"/>
        <v>54</v>
      </c>
      <c r="O23" s="33">
        <f t="shared" si="1"/>
        <v>8</v>
      </c>
      <c r="P23" s="33">
        <f t="shared" si="2"/>
        <v>31</v>
      </c>
      <c r="Q23" s="33">
        <f t="shared" si="3"/>
        <v>69.222222222222229</v>
      </c>
      <c r="R23" s="33">
        <f t="shared" si="4"/>
        <v>97.272727272727266</v>
      </c>
      <c r="S23" s="33">
        <f t="shared" si="5"/>
        <v>67.5</v>
      </c>
      <c r="T23" s="33">
        <f t="shared" si="6"/>
        <v>62.5</v>
      </c>
      <c r="U23" s="34">
        <f t="shared" si="13"/>
        <v>0</v>
      </c>
      <c r="V23" s="35">
        <f t="shared" si="14"/>
        <v>31</v>
      </c>
      <c r="W23" s="102">
        <v>20</v>
      </c>
      <c r="X23" s="102">
        <v>14</v>
      </c>
      <c r="Y23" s="102">
        <v>20</v>
      </c>
      <c r="Z23" s="37">
        <f t="shared" si="8"/>
        <v>54</v>
      </c>
      <c r="AA23" s="103">
        <v>8</v>
      </c>
      <c r="AB23" s="103">
        <v>0</v>
      </c>
      <c r="AC23" s="103">
        <v>0</v>
      </c>
      <c r="AD23" s="104">
        <v>8</v>
      </c>
      <c r="AE23" s="36"/>
      <c r="AF23" s="36"/>
      <c r="AG23" s="36"/>
      <c r="AH23" s="37"/>
      <c r="AI23" s="38">
        <v>100</v>
      </c>
      <c r="AJ23" s="39">
        <v>100</v>
      </c>
      <c r="AK23" s="38">
        <v>100</v>
      </c>
      <c r="AL23" s="38">
        <v>0</v>
      </c>
      <c r="AM23" s="38">
        <v>90</v>
      </c>
      <c r="AN23" s="38">
        <v>33</v>
      </c>
      <c r="AO23" s="38">
        <v>100</v>
      </c>
      <c r="AP23" s="38">
        <v>100</v>
      </c>
      <c r="AQ23" s="38">
        <v>0</v>
      </c>
      <c r="AR23" s="38"/>
      <c r="AS23" s="38"/>
      <c r="AT23" s="37">
        <f t="shared" si="9"/>
        <v>69.222222222222229</v>
      </c>
      <c r="AU23" s="38">
        <v>100</v>
      </c>
      <c r="AV23" s="38">
        <v>100</v>
      </c>
      <c r="AW23" s="38">
        <v>100</v>
      </c>
      <c r="AX23" s="38">
        <v>100</v>
      </c>
      <c r="AY23" s="38">
        <v>100</v>
      </c>
      <c r="AZ23" s="38">
        <v>100</v>
      </c>
      <c r="BA23" s="38">
        <v>100</v>
      </c>
      <c r="BB23" s="38">
        <v>100</v>
      </c>
      <c r="BC23" s="38">
        <v>100</v>
      </c>
      <c r="BD23" s="38">
        <v>100</v>
      </c>
      <c r="BE23" s="38"/>
      <c r="BF23" s="38">
        <v>70</v>
      </c>
      <c r="BG23" s="37">
        <f t="shared" si="10"/>
        <v>97.272727272727266</v>
      </c>
      <c r="BH23" s="41">
        <v>95</v>
      </c>
      <c r="BI23" s="41">
        <v>75</v>
      </c>
      <c r="BJ23" s="41">
        <v>100</v>
      </c>
      <c r="BK23" s="41">
        <v>90</v>
      </c>
      <c r="BL23" s="41">
        <v>80</v>
      </c>
      <c r="BM23" s="41">
        <v>30</v>
      </c>
      <c r="BN23" s="41">
        <v>50</v>
      </c>
      <c r="BO23" s="41">
        <v>80</v>
      </c>
      <c r="BP23" s="41">
        <v>0</v>
      </c>
      <c r="BQ23" s="41">
        <v>75</v>
      </c>
      <c r="BR23" s="37">
        <f t="shared" si="11"/>
        <v>67.5</v>
      </c>
      <c r="BS23" s="42">
        <v>100</v>
      </c>
      <c r="BT23" s="42">
        <v>100</v>
      </c>
      <c r="BU23" s="42">
        <v>0</v>
      </c>
      <c r="BV23" s="38">
        <v>100</v>
      </c>
      <c r="BW23" s="38">
        <v>100</v>
      </c>
      <c r="BX23" s="38">
        <v>100</v>
      </c>
      <c r="BY23" s="38">
        <v>0</v>
      </c>
      <c r="BZ23" s="38">
        <v>0</v>
      </c>
      <c r="CA23" s="38"/>
      <c r="CB23" s="38"/>
      <c r="CC23" s="37">
        <f t="shared" si="12"/>
        <v>62.5</v>
      </c>
    </row>
    <row r="24" spans="1:81" ht="15.75" customHeight="1" x14ac:dyDescent="0.2">
      <c r="A24" s="4" t="s">
        <v>9</v>
      </c>
      <c r="B24" s="29" t="s">
        <v>9</v>
      </c>
      <c r="C24" s="30"/>
      <c r="D24" s="58" t="s">
        <v>9</v>
      </c>
      <c r="E24" s="44" t="s">
        <v>9</v>
      </c>
      <c r="F24" s="44" t="s">
        <v>9</v>
      </c>
      <c r="G24" s="44" t="s">
        <v>9</v>
      </c>
      <c r="H24" s="44" t="s">
        <v>9</v>
      </c>
      <c r="I24" s="44" t="s">
        <v>9</v>
      </c>
      <c r="J24" s="44" t="s">
        <v>9</v>
      </c>
      <c r="K24" s="44">
        <v>1</v>
      </c>
      <c r="L24" s="44" t="s">
        <v>9</v>
      </c>
      <c r="M24" s="44">
        <v>319</v>
      </c>
      <c r="N24" s="33">
        <f t="shared" si="0"/>
        <v>55</v>
      </c>
      <c r="O24" s="33">
        <f t="shared" si="1"/>
        <v>23</v>
      </c>
      <c r="P24" s="33">
        <f t="shared" si="2"/>
        <v>75.5</v>
      </c>
      <c r="Q24" s="33">
        <f t="shared" si="3"/>
        <v>68.111111111111114</v>
      </c>
      <c r="R24" s="33">
        <f t="shared" si="4"/>
        <v>90.909090909090907</v>
      </c>
      <c r="S24" s="33">
        <f t="shared" si="5"/>
        <v>68.5</v>
      </c>
      <c r="T24" s="33">
        <f t="shared" si="6"/>
        <v>87.5</v>
      </c>
      <c r="U24" s="34">
        <f t="shared" si="13"/>
        <v>96</v>
      </c>
      <c r="V24" s="35">
        <f t="shared" si="14"/>
        <v>73.99267676767677</v>
      </c>
      <c r="W24" s="102">
        <v>18</v>
      </c>
      <c r="X24" s="102">
        <v>18</v>
      </c>
      <c r="Y24" s="102">
        <v>19</v>
      </c>
      <c r="Z24" s="37">
        <f t="shared" si="8"/>
        <v>55</v>
      </c>
      <c r="AA24" s="103">
        <v>23</v>
      </c>
      <c r="AB24" s="103">
        <v>15</v>
      </c>
      <c r="AC24" s="103">
        <v>0</v>
      </c>
      <c r="AD24" s="104">
        <v>23</v>
      </c>
      <c r="AE24" s="36"/>
      <c r="AF24" s="36"/>
      <c r="AG24" s="36"/>
      <c r="AH24" s="37">
        <v>96</v>
      </c>
      <c r="AI24" s="38">
        <v>100</v>
      </c>
      <c r="AJ24" s="39">
        <v>0</v>
      </c>
      <c r="AK24" s="38">
        <v>100</v>
      </c>
      <c r="AL24" s="38">
        <v>33</v>
      </c>
      <c r="AM24" s="38">
        <v>80</v>
      </c>
      <c r="AN24" s="38">
        <v>100</v>
      </c>
      <c r="AO24" s="38">
        <v>100</v>
      </c>
      <c r="AP24" s="38">
        <v>100</v>
      </c>
      <c r="AQ24" s="38">
        <v>0</v>
      </c>
      <c r="AR24" s="38"/>
      <c r="AS24" s="38"/>
      <c r="AT24" s="37">
        <f t="shared" si="9"/>
        <v>68.111111111111114</v>
      </c>
      <c r="AU24" s="38">
        <v>0</v>
      </c>
      <c r="AV24" s="38">
        <v>100</v>
      </c>
      <c r="AW24" s="38">
        <v>100</v>
      </c>
      <c r="AX24" s="38">
        <v>100</v>
      </c>
      <c r="AY24" s="38">
        <v>100</v>
      </c>
      <c r="AZ24" s="38">
        <v>100</v>
      </c>
      <c r="BA24" s="38">
        <v>100</v>
      </c>
      <c r="BB24" s="38">
        <v>100</v>
      </c>
      <c r="BC24" s="38">
        <v>100</v>
      </c>
      <c r="BD24" s="38">
        <v>100</v>
      </c>
      <c r="BE24" s="38"/>
      <c r="BF24" s="38">
        <v>100</v>
      </c>
      <c r="BG24" s="37">
        <f t="shared" si="10"/>
        <v>90.909090909090907</v>
      </c>
      <c r="BH24" s="41">
        <v>90</v>
      </c>
      <c r="BI24" s="41">
        <v>65</v>
      </c>
      <c r="BJ24" s="41">
        <v>80</v>
      </c>
      <c r="BK24" s="41">
        <v>100</v>
      </c>
      <c r="BL24" s="41">
        <v>75</v>
      </c>
      <c r="BM24" s="41">
        <v>90</v>
      </c>
      <c r="BN24" s="41">
        <v>90</v>
      </c>
      <c r="BO24" s="41">
        <v>0</v>
      </c>
      <c r="BP24" s="41">
        <v>0</v>
      </c>
      <c r="BQ24" s="41">
        <v>95</v>
      </c>
      <c r="BR24" s="37">
        <f t="shared" si="11"/>
        <v>68.5</v>
      </c>
      <c r="BS24" s="42">
        <v>100</v>
      </c>
      <c r="BT24" s="42">
        <v>100</v>
      </c>
      <c r="BU24" s="42">
        <v>100</v>
      </c>
      <c r="BV24" s="38">
        <v>100</v>
      </c>
      <c r="BW24" s="38">
        <v>100</v>
      </c>
      <c r="BX24" s="38">
        <v>100</v>
      </c>
      <c r="BY24" s="38">
        <v>100</v>
      </c>
      <c r="BZ24" s="38">
        <v>0</v>
      </c>
      <c r="CA24" s="38"/>
      <c r="CB24" s="38"/>
      <c r="CC24" s="37">
        <f t="shared" si="12"/>
        <v>87.5</v>
      </c>
    </row>
    <row r="25" spans="1:81" ht="15.75" customHeight="1" x14ac:dyDescent="0.2">
      <c r="A25" s="4" t="s">
        <v>9</v>
      </c>
      <c r="B25" s="29" t="s">
        <v>9</v>
      </c>
      <c r="C25" s="30"/>
      <c r="D25" s="58" t="s">
        <v>9</v>
      </c>
      <c r="E25" s="44" t="s">
        <v>9</v>
      </c>
      <c r="F25" s="44" t="s">
        <v>9</v>
      </c>
      <c r="G25" s="44" t="s">
        <v>9</v>
      </c>
      <c r="H25" s="44" t="s">
        <v>9</v>
      </c>
      <c r="I25" s="44" t="s">
        <v>9</v>
      </c>
      <c r="J25" s="44" t="s">
        <v>9</v>
      </c>
      <c r="K25" s="44">
        <v>1</v>
      </c>
      <c r="L25" s="44" t="s">
        <v>9</v>
      </c>
      <c r="M25" s="44"/>
      <c r="N25" s="33">
        <f t="shared" si="0"/>
        <v>74</v>
      </c>
      <c r="O25" s="33">
        <f t="shared" si="1"/>
        <v>95</v>
      </c>
      <c r="P25" s="33">
        <f t="shared" si="2"/>
        <v>84.5</v>
      </c>
      <c r="Q25" s="33">
        <f t="shared" si="3"/>
        <v>57</v>
      </c>
      <c r="R25" s="33">
        <f t="shared" si="4"/>
        <v>81.818181818181813</v>
      </c>
      <c r="S25" s="33">
        <f t="shared" si="5"/>
        <v>76</v>
      </c>
      <c r="T25" s="33">
        <f t="shared" si="6"/>
        <v>87.5</v>
      </c>
      <c r="U25" s="34">
        <f t="shared" si="13"/>
        <v>0</v>
      </c>
      <c r="V25" s="35">
        <f t="shared" si="14"/>
        <v>77.315909090909088</v>
      </c>
      <c r="W25" s="102">
        <v>20</v>
      </c>
      <c r="X25" s="102">
        <v>20</v>
      </c>
      <c r="Y25" s="102">
        <v>34</v>
      </c>
      <c r="Z25" s="37">
        <f t="shared" si="8"/>
        <v>74</v>
      </c>
      <c r="AA25" s="103">
        <v>30</v>
      </c>
      <c r="AB25" s="103">
        <v>65</v>
      </c>
      <c r="AC25" s="103">
        <v>1</v>
      </c>
      <c r="AD25" s="104">
        <v>95</v>
      </c>
      <c r="AE25" s="36"/>
      <c r="AF25" s="36"/>
      <c r="AG25" s="36"/>
      <c r="AH25" s="37"/>
      <c r="AI25" s="38">
        <v>50</v>
      </c>
      <c r="AJ25" s="39">
        <v>100</v>
      </c>
      <c r="AK25" s="38">
        <v>100</v>
      </c>
      <c r="AL25" s="38">
        <v>33</v>
      </c>
      <c r="AM25" s="38">
        <v>80</v>
      </c>
      <c r="AN25" s="38">
        <v>100</v>
      </c>
      <c r="AO25" s="38">
        <v>0</v>
      </c>
      <c r="AP25" s="38">
        <v>50</v>
      </c>
      <c r="AQ25" s="38">
        <v>0</v>
      </c>
      <c r="AR25" s="38"/>
      <c r="AS25" s="38"/>
      <c r="AT25" s="37">
        <f t="shared" si="9"/>
        <v>57</v>
      </c>
      <c r="AU25" s="38">
        <v>100</v>
      </c>
      <c r="AV25" s="38">
        <v>100</v>
      </c>
      <c r="AW25" s="38">
        <v>100</v>
      </c>
      <c r="AX25" s="38">
        <v>100</v>
      </c>
      <c r="AY25" s="38">
        <v>100</v>
      </c>
      <c r="AZ25" s="38">
        <v>100</v>
      </c>
      <c r="BA25" s="38">
        <v>100</v>
      </c>
      <c r="BB25" s="38">
        <v>100</v>
      </c>
      <c r="BC25" s="38">
        <v>0</v>
      </c>
      <c r="BD25" s="38">
        <v>0</v>
      </c>
      <c r="BE25" s="38"/>
      <c r="BF25" s="38">
        <v>100</v>
      </c>
      <c r="BG25" s="37">
        <f t="shared" si="10"/>
        <v>81.818181818181813</v>
      </c>
      <c r="BH25" s="41">
        <v>90</v>
      </c>
      <c r="BI25" s="41">
        <v>80</v>
      </c>
      <c r="BJ25" s="41">
        <v>0</v>
      </c>
      <c r="BK25" s="41">
        <v>95</v>
      </c>
      <c r="BL25" s="41">
        <v>100</v>
      </c>
      <c r="BM25" s="41">
        <v>100</v>
      </c>
      <c r="BN25" s="41">
        <v>100</v>
      </c>
      <c r="BO25" s="41">
        <v>100</v>
      </c>
      <c r="BP25" s="41">
        <v>0</v>
      </c>
      <c r="BQ25" s="41">
        <v>95</v>
      </c>
      <c r="BR25" s="37">
        <f t="shared" si="11"/>
        <v>76</v>
      </c>
      <c r="BS25" s="42">
        <v>100</v>
      </c>
      <c r="BT25" s="42">
        <v>100</v>
      </c>
      <c r="BU25" s="42">
        <v>100</v>
      </c>
      <c r="BV25" s="38">
        <v>100</v>
      </c>
      <c r="BW25" s="38">
        <v>100</v>
      </c>
      <c r="BX25" s="38">
        <v>100</v>
      </c>
      <c r="BY25" s="38">
        <v>100</v>
      </c>
      <c r="BZ25" s="38">
        <v>0</v>
      </c>
      <c r="CA25" s="38"/>
      <c r="CB25" s="38"/>
      <c r="CC25" s="37">
        <f t="shared" si="12"/>
        <v>87.5</v>
      </c>
    </row>
    <row r="26" spans="1:81" ht="15.75" customHeight="1" x14ac:dyDescent="0.2">
      <c r="A26" s="4" t="s">
        <v>9</v>
      </c>
      <c r="B26" s="29" t="s">
        <v>9</v>
      </c>
      <c r="C26" s="30"/>
      <c r="D26" s="58" t="s">
        <v>9</v>
      </c>
      <c r="E26" s="44" t="s">
        <v>9</v>
      </c>
      <c r="F26" s="44" t="s">
        <v>9</v>
      </c>
      <c r="G26" s="44" t="s">
        <v>9</v>
      </c>
      <c r="H26" s="44" t="s">
        <v>9</v>
      </c>
      <c r="I26" s="44" t="s">
        <v>9</v>
      </c>
      <c r="J26" s="44" t="s">
        <v>9</v>
      </c>
      <c r="K26" s="44">
        <v>1</v>
      </c>
      <c r="L26" s="44" t="s">
        <v>9</v>
      </c>
      <c r="M26" s="44">
        <v>220</v>
      </c>
      <c r="N26" s="33">
        <f t="shared" si="0"/>
        <v>76</v>
      </c>
      <c r="O26" s="33">
        <f t="shared" si="1"/>
        <v>100</v>
      </c>
      <c r="P26" s="33">
        <f t="shared" si="2"/>
        <v>88</v>
      </c>
      <c r="Q26" s="33">
        <f t="shared" si="3"/>
        <v>93</v>
      </c>
      <c r="R26" s="33">
        <f t="shared" si="4"/>
        <v>100</v>
      </c>
      <c r="S26" s="33">
        <f t="shared" si="5"/>
        <v>97</v>
      </c>
      <c r="T26" s="33">
        <f t="shared" si="6"/>
        <v>100</v>
      </c>
      <c r="U26" s="34">
        <f t="shared" si="13"/>
        <v>0</v>
      </c>
      <c r="V26" s="35">
        <f t="shared" si="14"/>
        <v>92</v>
      </c>
      <c r="W26" s="102">
        <v>16</v>
      </c>
      <c r="X26" s="102">
        <v>18</v>
      </c>
      <c r="Y26" s="102">
        <v>42</v>
      </c>
      <c r="Z26" s="37">
        <f t="shared" si="8"/>
        <v>76</v>
      </c>
      <c r="AA26" s="103">
        <v>30</v>
      </c>
      <c r="AB26" s="103">
        <v>70</v>
      </c>
      <c r="AC26" s="103">
        <v>1</v>
      </c>
      <c r="AD26" s="104">
        <v>100</v>
      </c>
      <c r="AE26" s="36"/>
      <c r="AF26" s="36"/>
      <c r="AG26" s="36"/>
      <c r="AH26" s="37"/>
      <c r="AI26" s="38">
        <v>100</v>
      </c>
      <c r="AJ26" s="39">
        <v>100</v>
      </c>
      <c r="AK26" s="38">
        <v>100</v>
      </c>
      <c r="AL26" s="38">
        <v>67</v>
      </c>
      <c r="AM26" s="38">
        <v>70</v>
      </c>
      <c r="AN26" s="38">
        <v>100</v>
      </c>
      <c r="AO26" s="38">
        <v>100</v>
      </c>
      <c r="AP26" s="38">
        <v>100</v>
      </c>
      <c r="AQ26" s="38">
        <v>100</v>
      </c>
      <c r="AR26" s="38"/>
      <c r="AS26" s="38"/>
      <c r="AT26" s="37">
        <f t="shared" si="9"/>
        <v>93</v>
      </c>
      <c r="AU26" s="38">
        <v>100</v>
      </c>
      <c r="AV26" s="38">
        <v>100</v>
      </c>
      <c r="AW26" s="38">
        <v>100</v>
      </c>
      <c r="AX26" s="38">
        <v>100</v>
      </c>
      <c r="AY26" s="38">
        <v>100</v>
      </c>
      <c r="AZ26" s="38">
        <v>100</v>
      </c>
      <c r="BA26" s="38">
        <v>100</v>
      </c>
      <c r="BB26" s="38">
        <v>100</v>
      </c>
      <c r="BC26" s="38">
        <v>100</v>
      </c>
      <c r="BD26" s="38">
        <v>100</v>
      </c>
      <c r="BE26" s="38"/>
      <c r="BF26" s="38">
        <v>100</v>
      </c>
      <c r="BG26" s="37">
        <f t="shared" si="10"/>
        <v>100</v>
      </c>
      <c r="BH26" s="41">
        <v>85</v>
      </c>
      <c r="BI26" s="41">
        <v>95</v>
      </c>
      <c r="BJ26" s="41">
        <v>100</v>
      </c>
      <c r="BK26" s="41">
        <v>100</v>
      </c>
      <c r="BL26" s="41">
        <v>90</v>
      </c>
      <c r="BM26" s="41">
        <v>100</v>
      </c>
      <c r="BN26" s="41">
        <v>100</v>
      </c>
      <c r="BO26" s="41">
        <v>100</v>
      </c>
      <c r="BP26" s="41">
        <v>100</v>
      </c>
      <c r="BQ26" s="41">
        <v>100</v>
      </c>
      <c r="BR26" s="37">
        <f t="shared" si="11"/>
        <v>97</v>
      </c>
      <c r="BS26" s="42">
        <v>100</v>
      </c>
      <c r="BT26" s="42">
        <v>100</v>
      </c>
      <c r="BU26" s="42">
        <v>100</v>
      </c>
      <c r="BV26" s="38">
        <v>100</v>
      </c>
      <c r="BW26" s="38">
        <v>100</v>
      </c>
      <c r="BX26" s="38">
        <v>100</v>
      </c>
      <c r="BY26" s="38">
        <v>100</v>
      </c>
      <c r="BZ26" s="38">
        <v>100</v>
      </c>
      <c r="CA26" s="38"/>
      <c r="CB26" s="38"/>
      <c r="CC26" s="37">
        <f t="shared" si="12"/>
        <v>100</v>
      </c>
    </row>
    <row r="27" spans="1:81" ht="15.75" customHeight="1" x14ac:dyDescent="0.2">
      <c r="A27" s="4" t="s">
        <v>9</v>
      </c>
      <c r="B27" s="29" t="s">
        <v>9</v>
      </c>
      <c r="C27" s="30"/>
      <c r="D27" s="58" t="s">
        <v>9</v>
      </c>
      <c r="E27" s="44" t="s">
        <v>9</v>
      </c>
      <c r="F27" s="44" t="s">
        <v>9</v>
      </c>
      <c r="G27" s="44" t="s">
        <v>9</v>
      </c>
      <c r="H27" s="44" t="s">
        <v>9</v>
      </c>
      <c r="I27" s="44" t="s">
        <v>9</v>
      </c>
      <c r="J27" s="44" t="s">
        <v>9</v>
      </c>
      <c r="K27" s="44">
        <v>1</v>
      </c>
      <c r="L27" s="44" t="s">
        <v>9</v>
      </c>
      <c r="M27" s="44">
        <v>419</v>
      </c>
      <c r="N27" s="33">
        <f t="shared" si="0"/>
        <v>99</v>
      </c>
      <c r="O27" s="33">
        <f t="shared" si="1"/>
        <v>100</v>
      </c>
      <c r="P27" s="33">
        <f t="shared" si="2"/>
        <v>99.5</v>
      </c>
      <c r="Q27" s="33">
        <f t="shared" si="3"/>
        <v>98.888888888888886</v>
      </c>
      <c r="R27" s="33">
        <f t="shared" si="4"/>
        <v>100</v>
      </c>
      <c r="S27" s="33">
        <f t="shared" si="5"/>
        <v>93.5</v>
      </c>
      <c r="T27" s="33">
        <f t="shared" si="6"/>
        <v>100</v>
      </c>
      <c r="U27" s="34">
        <f t="shared" si="13"/>
        <v>0</v>
      </c>
      <c r="V27" s="35">
        <f t="shared" si="14"/>
        <v>98.227777777777774</v>
      </c>
      <c r="W27" s="102">
        <v>20</v>
      </c>
      <c r="X27" s="102">
        <v>19</v>
      </c>
      <c r="Y27" s="102">
        <v>60</v>
      </c>
      <c r="Z27" s="37">
        <f t="shared" si="8"/>
        <v>99</v>
      </c>
      <c r="AA27" s="103">
        <v>30</v>
      </c>
      <c r="AB27" s="103">
        <v>70</v>
      </c>
      <c r="AC27" s="103">
        <v>1</v>
      </c>
      <c r="AD27" s="104">
        <v>100</v>
      </c>
      <c r="AE27" s="36"/>
      <c r="AF27" s="36"/>
      <c r="AG27" s="36"/>
      <c r="AH27" s="37"/>
      <c r="AI27" s="38">
        <v>100</v>
      </c>
      <c r="AJ27" s="39">
        <v>100</v>
      </c>
      <c r="AK27" s="38">
        <v>100</v>
      </c>
      <c r="AL27" s="38">
        <v>100</v>
      </c>
      <c r="AM27" s="38">
        <v>90</v>
      </c>
      <c r="AN27" s="38">
        <v>100</v>
      </c>
      <c r="AO27" s="38">
        <v>100</v>
      </c>
      <c r="AP27" s="38">
        <v>100</v>
      </c>
      <c r="AQ27" s="38">
        <v>100</v>
      </c>
      <c r="AR27" s="38"/>
      <c r="AS27" s="38"/>
      <c r="AT27" s="37">
        <f t="shared" si="9"/>
        <v>98.888888888888886</v>
      </c>
      <c r="AU27" s="38">
        <v>100</v>
      </c>
      <c r="AV27" s="38">
        <v>100</v>
      </c>
      <c r="AW27" s="38">
        <v>100</v>
      </c>
      <c r="AX27" s="38">
        <v>100</v>
      </c>
      <c r="AY27" s="38">
        <v>100</v>
      </c>
      <c r="AZ27" s="38">
        <v>100</v>
      </c>
      <c r="BA27" s="38">
        <v>100</v>
      </c>
      <c r="BB27" s="38">
        <v>100</v>
      </c>
      <c r="BC27" s="38">
        <v>100</v>
      </c>
      <c r="BD27" s="38">
        <v>100</v>
      </c>
      <c r="BE27" s="38"/>
      <c r="BF27" s="38">
        <v>100</v>
      </c>
      <c r="BG27" s="37">
        <f t="shared" si="10"/>
        <v>100</v>
      </c>
      <c r="BH27" s="41">
        <v>90</v>
      </c>
      <c r="BI27" s="41">
        <v>80</v>
      </c>
      <c r="BJ27" s="41">
        <v>100</v>
      </c>
      <c r="BK27" s="41">
        <v>100</v>
      </c>
      <c r="BL27" s="41">
        <v>95</v>
      </c>
      <c r="BM27" s="41">
        <v>100</v>
      </c>
      <c r="BN27" s="41">
        <v>100</v>
      </c>
      <c r="BO27" s="41">
        <v>70</v>
      </c>
      <c r="BP27" s="41">
        <v>100</v>
      </c>
      <c r="BQ27" s="41">
        <v>100</v>
      </c>
      <c r="BR27" s="37">
        <f t="shared" si="11"/>
        <v>93.5</v>
      </c>
      <c r="BS27" s="42">
        <v>100</v>
      </c>
      <c r="BT27" s="42">
        <v>100</v>
      </c>
      <c r="BU27" s="42">
        <v>100</v>
      </c>
      <c r="BV27" s="38">
        <v>100</v>
      </c>
      <c r="BW27" s="38">
        <v>100</v>
      </c>
      <c r="BX27" s="38">
        <v>100</v>
      </c>
      <c r="BY27" s="38">
        <v>100</v>
      </c>
      <c r="BZ27" s="38">
        <v>100</v>
      </c>
      <c r="CA27" s="38"/>
      <c r="CB27" s="38"/>
      <c r="CC27" s="37">
        <f t="shared" si="12"/>
        <v>100</v>
      </c>
    </row>
    <row r="28" spans="1:81" ht="15.75" customHeight="1" x14ac:dyDescent="0.2">
      <c r="A28" s="4" t="s">
        <v>9</v>
      </c>
      <c r="B28" s="29" t="s">
        <v>9</v>
      </c>
      <c r="C28" s="30"/>
      <c r="D28" s="58" t="s">
        <v>9</v>
      </c>
      <c r="E28" s="44" t="s">
        <v>9</v>
      </c>
      <c r="F28" s="44" t="s">
        <v>9</v>
      </c>
      <c r="G28" s="44" t="s">
        <v>9</v>
      </c>
      <c r="H28" s="44" t="s">
        <v>9</v>
      </c>
      <c r="I28" s="44" t="s">
        <v>9</v>
      </c>
      <c r="J28" s="44" t="s">
        <v>9</v>
      </c>
      <c r="K28" s="44">
        <v>1</v>
      </c>
      <c r="L28" s="44" t="s">
        <v>9</v>
      </c>
      <c r="M28" s="44">
        <v>159</v>
      </c>
      <c r="N28" s="33">
        <f t="shared" si="0"/>
        <v>92</v>
      </c>
      <c r="O28" s="33">
        <f t="shared" si="1"/>
        <v>55</v>
      </c>
      <c r="P28" s="33">
        <f t="shared" si="2"/>
        <v>73.5</v>
      </c>
      <c r="Q28" s="33">
        <f t="shared" si="3"/>
        <v>74.444444444444443</v>
      </c>
      <c r="R28" s="33">
        <f t="shared" si="4"/>
        <v>100</v>
      </c>
      <c r="S28" s="33">
        <f t="shared" si="5"/>
        <v>90</v>
      </c>
      <c r="T28" s="33">
        <f t="shared" si="6"/>
        <v>91.75</v>
      </c>
      <c r="U28" s="34">
        <f t="shared" si="13"/>
        <v>0</v>
      </c>
      <c r="V28" s="35">
        <f t="shared" si="14"/>
        <v>79.226388888888891</v>
      </c>
      <c r="W28" s="102">
        <v>20</v>
      </c>
      <c r="X28" s="102">
        <v>18</v>
      </c>
      <c r="Y28" s="102">
        <v>54</v>
      </c>
      <c r="Z28" s="37">
        <f t="shared" si="8"/>
        <v>92</v>
      </c>
      <c r="AA28" s="103">
        <v>30</v>
      </c>
      <c r="AB28" s="103">
        <v>25</v>
      </c>
      <c r="AC28" s="103">
        <v>1</v>
      </c>
      <c r="AD28" s="104">
        <v>55</v>
      </c>
      <c r="AE28" s="36"/>
      <c r="AF28" s="36"/>
      <c r="AG28" s="36"/>
      <c r="AH28" s="37"/>
      <c r="AI28" s="38">
        <v>100</v>
      </c>
      <c r="AJ28" s="39">
        <v>0</v>
      </c>
      <c r="AK28" s="38">
        <v>100</v>
      </c>
      <c r="AL28" s="38">
        <v>0</v>
      </c>
      <c r="AM28" s="38">
        <v>70</v>
      </c>
      <c r="AN28" s="38">
        <v>100</v>
      </c>
      <c r="AO28" s="38">
        <v>100</v>
      </c>
      <c r="AP28" s="38">
        <v>100</v>
      </c>
      <c r="AQ28" s="38">
        <v>100</v>
      </c>
      <c r="AR28" s="38"/>
      <c r="AS28" s="38"/>
      <c r="AT28" s="37">
        <f t="shared" si="9"/>
        <v>74.444444444444443</v>
      </c>
      <c r="AU28" s="38">
        <v>100</v>
      </c>
      <c r="AV28" s="38">
        <v>100</v>
      </c>
      <c r="AW28" s="38">
        <v>100</v>
      </c>
      <c r="AX28" s="38">
        <v>100</v>
      </c>
      <c r="AY28" s="38">
        <v>100</v>
      </c>
      <c r="AZ28" s="38">
        <v>100</v>
      </c>
      <c r="BA28" s="38">
        <v>100</v>
      </c>
      <c r="BB28" s="38">
        <v>100</v>
      </c>
      <c r="BC28" s="38">
        <v>100</v>
      </c>
      <c r="BD28" s="38">
        <v>100</v>
      </c>
      <c r="BE28" s="38"/>
      <c r="BF28" s="38">
        <v>100</v>
      </c>
      <c r="BG28" s="37">
        <f t="shared" si="10"/>
        <v>100</v>
      </c>
      <c r="BH28" s="41">
        <v>95</v>
      </c>
      <c r="BI28" s="41">
        <v>75</v>
      </c>
      <c r="BJ28" s="41">
        <v>100</v>
      </c>
      <c r="BK28" s="41">
        <v>100</v>
      </c>
      <c r="BL28" s="41">
        <v>85</v>
      </c>
      <c r="BM28" s="41">
        <v>70</v>
      </c>
      <c r="BN28" s="41">
        <v>95</v>
      </c>
      <c r="BO28" s="41">
        <v>80</v>
      </c>
      <c r="BP28" s="41">
        <v>100</v>
      </c>
      <c r="BQ28" s="41">
        <v>100</v>
      </c>
      <c r="BR28" s="37">
        <f t="shared" si="11"/>
        <v>90</v>
      </c>
      <c r="BS28" s="42">
        <v>67</v>
      </c>
      <c r="BT28" s="42">
        <v>100</v>
      </c>
      <c r="BU28" s="42">
        <v>100</v>
      </c>
      <c r="BV28" s="38">
        <v>100</v>
      </c>
      <c r="BW28" s="38">
        <v>67</v>
      </c>
      <c r="BX28" s="38">
        <v>100</v>
      </c>
      <c r="BY28" s="38">
        <v>100</v>
      </c>
      <c r="BZ28" s="38">
        <v>100</v>
      </c>
      <c r="CA28" s="38"/>
      <c r="CB28" s="38"/>
      <c r="CC28" s="37">
        <f t="shared" si="12"/>
        <v>91.75</v>
      </c>
    </row>
    <row r="29" spans="1:81" ht="15.75" customHeight="1" x14ac:dyDescent="0.2">
      <c r="A29" s="4" t="s">
        <v>9</v>
      </c>
      <c r="B29" s="29" t="s">
        <v>9</v>
      </c>
      <c r="C29" s="30"/>
      <c r="D29" s="58" t="s">
        <v>9</v>
      </c>
      <c r="E29" s="44" t="s">
        <v>9</v>
      </c>
      <c r="F29" s="44" t="s">
        <v>9</v>
      </c>
      <c r="G29" s="44" t="s">
        <v>9</v>
      </c>
      <c r="H29" s="44" t="s">
        <v>9</v>
      </c>
      <c r="I29" s="44" t="s">
        <v>9</v>
      </c>
      <c r="J29" s="44" t="s">
        <v>9</v>
      </c>
      <c r="K29" s="44">
        <v>1</v>
      </c>
      <c r="L29" s="44" t="s">
        <v>9</v>
      </c>
      <c r="M29" s="44">
        <v>351</v>
      </c>
      <c r="N29" s="33">
        <f t="shared" si="0"/>
        <v>100</v>
      </c>
      <c r="O29" s="33">
        <f t="shared" si="1"/>
        <v>70</v>
      </c>
      <c r="P29" s="33">
        <f t="shared" si="2"/>
        <v>85</v>
      </c>
      <c r="Q29" s="33">
        <f t="shared" si="3"/>
        <v>84.111111111111114</v>
      </c>
      <c r="R29" s="33">
        <f t="shared" si="4"/>
        <v>71.818181818181813</v>
      </c>
      <c r="S29" s="33">
        <f t="shared" si="5"/>
        <v>94.9</v>
      </c>
      <c r="T29" s="33">
        <f t="shared" si="6"/>
        <v>100</v>
      </c>
      <c r="U29" s="34">
        <f t="shared" si="13"/>
        <v>0</v>
      </c>
      <c r="V29" s="35">
        <f t="shared" si="14"/>
        <v>86.89313131313132</v>
      </c>
      <c r="W29" s="102">
        <v>20</v>
      </c>
      <c r="X29" s="102">
        <v>20</v>
      </c>
      <c r="Y29" s="102">
        <v>60</v>
      </c>
      <c r="Z29" s="37">
        <f t="shared" si="8"/>
        <v>100</v>
      </c>
      <c r="AA29" s="103">
        <v>30</v>
      </c>
      <c r="AB29" s="103">
        <v>40</v>
      </c>
      <c r="AC29" s="103">
        <v>1</v>
      </c>
      <c r="AD29" s="104">
        <v>70</v>
      </c>
      <c r="AE29" s="36"/>
      <c r="AF29" s="36"/>
      <c r="AG29" s="36"/>
      <c r="AH29" s="37"/>
      <c r="AI29" s="38">
        <v>100</v>
      </c>
      <c r="AJ29" s="39">
        <v>100</v>
      </c>
      <c r="AK29" s="38">
        <v>100</v>
      </c>
      <c r="AL29" s="38">
        <v>67</v>
      </c>
      <c r="AM29" s="38">
        <v>90</v>
      </c>
      <c r="AN29" s="38">
        <v>100</v>
      </c>
      <c r="AO29" s="38">
        <v>0</v>
      </c>
      <c r="AP29" s="38">
        <v>100</v>
      </c>
      <c r="AQ29" s="38">
        <v>100</v>
      </c>
      <c r="AR29" s="38"/>
      <c r="AS29" s="38"/>
      <c r="AT29" s="37">
        <f t="shared" si="9"/>
        <v>84.111111111111114</v>
      </c>
      <c r="AU29" s="38">
        <v>100</v>
      </c>
      <c r="AV29" s="38">
        <v>100</v>
      </c>
      <c r="AW29" s="38">
        <v>100</v>
      </c>
      <c r="AX29" s="38">
        <v>0</v>
      </c>
      <c r="AY29" s="38">
        <v>100</v>
      </c>
      <c r="AZ29" s="38">
        <v>0</v>
      </c>
      <c r="BA29" s="38">
        <v>0</v>
      </c>
      <c r="BB29" s="38">
        <v>100</v>
      </c>
      <c r="BC29" s="38">
        <v>100</v>
      </c>
      <c r="BD29" s="38">
        <v>100</v>
      </c>
      <c r="BE29" s="38"/>
      <c r="BF29" s="38">
        <v>90</v>
      </c>
      <c r="BG29" s="37">
        <f t="shared" si="10"/>
        <v>71.818181818181813</v>
      </c>
      <c r="BH29" s="41">
        <v>100</v>
      </c>
      <c r="BI29" s="41">
        <v>95</v>
      </c>
      <c r="BJ29" s="41">
        <v>94</v>
      </c>
      <c r="BK29" s="41">
        <v>90</v>
      </c>
      <c r="BL29" s="41">
        <v>100</v>
      </c>
      <c r="BM29" s="41">
        <v>100</v>
      </c>
      <c r="BN29" s="41">
        <v>90</v>
      </c>
      <c r="BO29" s="41">
        <v>80</v>
      </c>
      <c r="BP29" s="41">
        <v>100</v>
      </c>
      <c r="BQ29" s="41">
        <v>100</v>
      </c>
      <c r="BR29" s="37">
        <f t="shared" si="11"/>
        <v>94.9</v>
      </c>
      <c r="BS29" s="42">
        <v>100</v>
      </c>
      <c r="BT29" s="42">
        <v>100</v>
      </c>
      <c r="BU29" s="42">
        <v>100</v>
      </c>
      <c r="BV29" s="38">
        <v>100</v>
      </c>
      <c r="BW29" s="38">
        <v>100</v>
      </c>
      <c r="BX29" s="38">
        <v>100</v>
      </c>
      <c r="BY29" s="38">
        <v>100</v>
      </c>
      <c r="BZ29" s="38">
        <v>100</v>
      </c>
      <c r="CA29" s="38"/>
      <c r="CB29" s="38"/>
      <c r="CC29" s="37">
        <f t="shared" si="12"/>
        <v>100</v>
      </c>
    </row>
    <row r="30" spans="1:81" ht="15.75" customHeight="1" x14ac:dyDescent="0.2">
      <c r="A30" s="4" t="s">
        <v>9</v>
      </c>
      <c r="B30" s="29" t="s">
        <v>9</v>
      </c>
      <c r="C30" s="30"/>
      <c r="D30" s="58" t="s">
        <v>9</v>
      </c>
      <c r="E30" s="44" t="s">
        <v>9</v>
      </c>
      <c r="F30" s="44" t="s">
        <v>9</v>
      </c>
      <c r="G30" s="44" t="s">
        <v>9</v>
      </c>
      <c r="H30" s="44" t="s">
        <v>9</v>
      </c>
      <c r="I30" s="44" t="s">
        <v>9</v>
      </c>
      <c r="J30" s="44" t="s">
        <v>9</v>
      </c>
      <c r="K30" s="44">
        <v>1</v>
      </c>
      <c r="L30" s="44" t="s">
        <v>9</v>
      </c>
      <c r="M30" s="44">
        <v>76</v>
      </c>
      <c r="N30" s="33">
        <f t="shared" si="0"/>
        <v>74</v>
      </c>
      <c r="O30" s="33">
        <f t="shared" si="1"/>
        <v>0</v>
      </c>
      <c r="P30" s="33">
        <v>58</v>
      </c>
      <c r="Q30" s="33">
        <f t="shared" si="3"/>
        <v>82.222222222222229</v>
      </c>
      <c r="R30" s="33">
        <f t="shared" si="4"/>
        <v>100</v>
      </c>
      <c r="S30" s="33">
        <f t="shared" si="5"/>
        <v>89.5</v>
      </c>
      <c r="T30" s="33">
        <f t="shared" si="6"/>
        <v>100</v>
      </c>
      <c r="U30" s="34">
        <f t="shared" si="13"/>
        <v>100</v>
      </c>
      <c r="V30" s="35">
        <f t="shared" si="14"/>
        <v>73.344444444444449</v>
      </c>
      <c r="W30" s="102">
        <v>20</v>
      </c>
      <c r="X30" s="102">
        <v>18</v>
      </c>
      <c r="Y30" s="102">
        <v>36</v>
      </c>
      <c r="Z30" s="37">
        <f t="shared" si="8"/>
        <v>74</v>
      </c>
      <c r="AA30" s="36"/>
      <c r="AB30" s="36"/>
      <c r="AC30" s="33"/>
      <c r="AD30" s="37">
        <v>0</v>
      </c>
      <c r="AE30" s="36"/>
      <c r="AF30" s="36"/>
      <c r="AG30" s="33"/>
      <c r="AH30" s="37">
        <v>100</v>
      </c>
      <c r="AI30" s="38">
        <v>100</v>
      </c>
      <c r="AJ30" s="39">
        <v>0</v>
      </c>
      <c r="AK30" s="38">
        <v>100</v>
      </c>
      <c r="AL30" s="38">
        <v>50</v>
      </c>
      <c r="AM30" s="38">
        <v>90</v>
      </c>
      <c r="AN30" s="38">
        <v>100</v>
      </c>
      <c r="AO30" s="38">
        <v>100</v>
      </c>
      <c r="AP30" s="38">
        <v>100</v>
      </c>
      <c r="AQ30" s="38">
        <v>100</v>
      </c>
      <c r="AR30" s="38"/>
      <c r="AS30" s="38"/>
      <c r="AT30" s="37">
        <f t="shared" si="9"/>
        <v>82.222222222222229</v>
      </c>
      <c r="AU30" s="38">
        <v>100</v>
      </c>
      <c r="AV30" s="38">
        <v>100</v>
      </c>
      <c r="AW30" s="38">
        <v>100</v>
      </c>
      <c r="AX30" s="38">
        <v>100</v>
      </c>
      <c r="AY30" s="38">
        <v>100</v>
      </c>
      <c r="AZ30" s="38">
        <v>100</v>
      </c>
      <c r="BA30" s="38">
        <v>100</v>
      </c>
      <c r="BB30" s="38">
        <v>100</v>
      </c>
      <c r="BC30" s="38">
        <v>100</v>
      </c>
      <c r="BD30" s="38">
        <v>100</v>
      </c>
      <c r="BE30" s="38"/>
      <c r="BF30" s="38">
        <v>100</v>
      </c>
      <c r="BG30" s="37">
        <f t="shared" si="10"/>
        <v>100</v>
      </c>
      <c r="BH30" s="41">
        <v>85</v>
      </c>
      <c r="BI30" s="41">
        <v>100</v>
      </c>
      <c r="BJ30" s="41">
        <v>100</v>
      </c>
      <c r="BK30" s="41">
        <v>100</v>
      </c>
      <c r="BL30" s="41">
        <v>100</v>
      </c>
      <c r="BM30" s="41">
        <v>100</v>
      </c>
      <c r="BN30" s="41">
        <v>90</v>
      </c>
      <c r="BO30" s="41">
        <v>90</v>
      </c>
      <c r="BP30" s="41">
        <v>35</v>
      </c>
      <c r="BQ30" s="41">
        <v>95</v>
      </c>
      <c r="BR30" s="37">
        <f t="shared" si="11"/>
        <v>89.5</v>
      </c>
      <c r="BS30" s="42">
        <v>100</v>
      </c>
      <c r="BT30" s="42">
        <v>100</v>
      </c>
      <c r="BU30" s="42">
        <v>100</v>
      </c>
      <c r="BV30" s="38">
        <v>100</v>
      </c>
      <c r="BW30" s="38">
        <v>100</v>
      </c>
      <c r="BX30" s="38">
        <v>100</v>
      </c>
      <c r="BY30" s="38">
        <v>100</v>
      </c>
      <c r="BZ30" s="38">
        <v>100</v>
      </c>
      <c r="CA30" s="38"/>
      <c r="CB30" s="38"/>
      <c r="CC30" s="37">
        <f t="shared" si="12"/>
        <v>100</v>
      </c>
    </row>
    <row r="31" spans="1:81" ht="15.75" customHeight="1" x14ac:dyDescent="0.2">
      <c r="A31" s="4" t="s">
        <v>9</v>
      </c>
      <c r="B31" s="29" t="s">
        <v>9</v>
      </c>
      <c r="C31" s="30"/>
      <c r="D31" s="58" t="s">
        <v>9</v>
      </c>
      <c r="E31" s="44" t="s">
        <v>9</v>
      </c>
      <c r="F31" s="44" t="s">
        <v>9</v>
      </c>
      <c r="G31" s="44" t="s">
        <v>9</v>
      </c>
      <c r="H31" s="44" t="s">
        <v>9</v>
      </c>
      <c r="I31" s="44" t="s">
        <v>9</v>
      </c>
      <c r="J31" s="44" t="s">
        <v>9</v>
      </c>
      <c r="K31" s="44">
        <v>1</v>
      </c>
      <c r="L31" s="44" t="s">
        <v>9</v>
      </c>
      <c r="M31" s="44">
        <v>290</v>
      </c>
      <c r="N31" s="33">
        <f t="shared" si="0"/>
        <v>100</v>
      </c>
      <c r="O31" s="33">
        <f t="shared" si="1"/>
        <v>0</v>
      </c>
      <c r="P31" s="33">
        <v>67</v>
      </c>
      <c r="Q31" s="33">
        <f t="shared" si="3"/>
        <v>76.666666666666671</v>
      </c>
      <c r="R31" s="33">
        <f t="shared" si="4"/>
        <v>72.727272727272734</v>
      </c>
      <c r="S31" s="33">
        <f t="shared" si="5"/>
        <v>91.5</v>
      </c>
      <c r="T31" s="33">
        <f t="shared" si="6"/>
        <v>95.875</v>
      </c>
      <c r="U31" s="34">
        <f t="shared" si="13"/>
        <v>100</v>
      </c>
      <c r="V31" s="35">
        <f t="shared" si="14"/>
        <v>75.563446969696969</v>
      </c>
      <c r="W31" s="102">
        <v>20</v>
      </c>
      <c r="X31" s="102">
        <v>20</v>
      </c>
      <c r="Y31" s="102">
        <v>60</v>
      </c>
      <c r="Z31" s="37">
        <f t="shared" si="8"/>
        <v>100</v>
      </c>
      <c r="AA31" s="36"/>
      <c r="AB31" s="36"/>
      <c r="AC31" s="33"/>
      <c r="AD31" s="37">
        <v>0</v>
      </c>
      <c r="AE31" s="36"/>
      <c r="AF31" s="36"/>
      <c r="AG31" s="33"/>
      <c r="AH31" s="37">
        <v>100</v>
      </c>
      <c r="AI31" s="38">
        <v>100</v>
      </c>
      <c r="AJ31" s="39">
        <v>100</v>
      </c>
      <c r="AK31" s="38">
        <v>100</v>
      </c>
      <c r="AL31" s="38">
        <v>0</v>
      </c>
      <c r="AM31" s="38">
        <v>90</v>
      </c>
      <c r="AN31" s="38">
        <v>100</v>
      </c>
      <c r="AO31" s="38">
        <v>100</v>
      </c>
      <c r="AP31" s="38">
        <v>100</v>
      </c>
      <c r="AQ31" s="38">
        <v>0</v>
      </c>
      <c r="AR31" s="38"/>
      <c r="AS31" s="38"/>
      <c r="AT31" s="37">
        <f t="shared" si="9"/>
        <v>76.666666666666671</v>
      </c>
      <c r="AU31" s="38">
        <v>0</v>
      </c>
      <c r="AV31" s="38">
        <v>0</v>
      </c>
      <c r="AW31" s="38">
        <v>100</v>
      </c>
      <c r="AX31" s="38">
        <v>0</v>
      </c>
      <c r="AY31" s="38">
        <v>100</v>
      </c>
      <c r="AZ31" s="38">
        <v>100</v>
      </c>
      <c r="BA31" s="38">
        <v>100</v>
      </c>
      <c r="BB31" s="38">
        <v>100</v>
      </c>
      <c r="BC31" s="38">
        <v>100</v>
      </c>
      <c r="BD31" s="38">
        <v>100</v>
      </c>
      <c r="BE31" s="38"/>
      <c r="BF31" s="38">
        <v>100</v>
      </c>
      <c r="BG31" s="37">
        <f t="shared" si="10"/>
        <v>72.727272727272734</v>
      </c>
      <c r="BH31" s="41">
        <v>100</v>
      </c>
      <c r="BI31" s="41">
        <v>80</v>
      </c>
      <c r="BJ31" s="41">
        <v>100</v>
      </c>
      <c r="BK31" s="41">
        <v>90</v>
      </c>
      <c r="BL31" s="41">
        <v>70</v>
      </c>
      <c r="BM31" s="41">
        <v>100</v>
      </c>
      <c r="BN31" s="41">
        <v>95</v>
      </c>
      <c r="BO31" s="41">
        <v>80</v>
      </c>
      <c r="BP31" s="41">
        <v>100</v>
      </c>
      <c r="BQ31" s="41">
        <v>100</v>
      </c>
      <c r="BR31" s="37">
        <f t="shared" si="11"/>
        <v>91.5</v>
      </c>
      <c r="BS31" s="42">
        <v>100</v>
      </c>
      <c r="BT31" s="42">
        <v>100</v>
      </c>
      <c r="BU31" s="42">
        <v>100</v>
      </c>
      <c r="BV31" s="38">
        <v>67</v>
      </c>
      <c r="BW31" s="38">
        <v>100</v>
      </c>
      <c r="BX31" s="38">
        <v>100</v>
      </c>
      <c r="BY31" s="38">
        <v>100</v>
      </c>
      <c r="BZ31" s="38">
        <v>100</v>
      </c>
      <c r="CA31" s="38"/>
      <c r="CB31" s="38"/>
      <c r="CC31" s="37">
        <f t="shared" si="12"/>
        <v>95.875</v>
      </c>
    </row>
    <row r="32" spans="1:81" ht="15.75" customHeight="1" x14ac:dyDescent="0.2">
      <c r="A32" s="4" t="s">
        <v>9</v>
      </c>
      <c r="B32" s="29" t="s">
        <v>9</v>
      </c>
      <c r="C32" s="30"/>
      <c r="D32" s="58" t="s">
        <v>9</v>
      </c>
      <c r="E32" s="44" t="s">
        <v>9</v>
      </c>
      <c r="F32" s="44" t="s">
        <v>9</v>
      </c>
      <c r="G32" s="44" t="s">
        <v>9</v>
      </c>
      <c r="H32" s="44" t="s">
        <v>9</v>
      </c>
      <c r="I32" s="44" t="s">
        <v>9</v>
      </c>
      <c r="J32" s="44" t="s">
        <v>9</v>
      </c>
      <c r="K32" s="44">
        <v>1</v>
      </c>
      <c r="L32" s="44" t="s">
        <v>9</v>
      </c>
      <c r="M32" s="44"/>
      <c r="N32" s="33">
        <f t="shared" si="0"/>
        <v>51</v>
      </c>
      <c r="O32" s="33">
        <f t="shared" si="1"/>
        <v>0</v>
      </c>
      <c r="P32" s="33">
        <f>IF(AH32="",0.5*N32+0.5*O32,(SUM(N32,O32,AH32)-MIN(N32,O32))/2)</f>
        <v>60</v>
      </c>
      <c r="Q32" s="33">
        <f t="shared" si="3"/>
        <v>65.222222222222229</v>
      </c>
      <c r="R32" s="33">
        <f t="shared" si="4"/>
        <v>31.818181818181817</v>
      </c>
      <c r="S32" s="33">
        <f t="shared" si="5"/>
        <v>27.5</v>
      </c>
      <c r="T32" s="33">
        <f t="shared" si="6"/>
        <v>87.5</v>
      </c>
      <c r="U32" s="34">
        <f t="shared" si="13"/>
        <v>69</v>
      </c>
      <c r="V32" s="35">
        <f t="shared" si="14"/>
        <v>54.510353535353538</v>
      </c>
      <c r="W32" s="102">
        <v>18</v>
      </c>
      <c r="X32" s="102">
        <v>18</v>
      </c>
      <c r="Y32" s="102">
        <v>15</v>
      </c>
      <c r="Z32" s="37">
        <f t="shared" si="8"/>
        <v>51</v>
      </c>
      <c r="AA32" s="103">
        <v>0</v>
      </c>
      <c r="AB32" s="103">
        <v>0</v>
      </c>
      <c r="AC32" s="103">
        <v>0</v>
      </c>
      <c r="AD32" s="104">
        <v>0</v>
      </c>
      <c r="AE32" s="36"/>
      <c r="AF32" s="36"/>
      <c r="AG32" s="45"/>
      <c r="AH32" s="37">
        <v>69</v>
      </c>
      <c r="AI32" s="38">
        <v>100</v>
      </c>
      <c r="AJ32" s="39">
        <v>0</v>
      </c>
      <c r="AK32" s="38">
        <v>100</v>
      </c>
      <c r="AL32" s="38">
        <v>67</v>
      </c>
      <c r="AM32" s="38">
        <v>70</v>
      </c>
      <c r="AN32" s="38">
        <v>100</v>
      </c>
      <c r="AO32" s="38">
        <v>100</v>
      </c>
      <c r="AP32" s="38">
        <v>50</v>
      </c>
      <c r="AQ32" s="38">
        <v>0</v>
      </c>
      <c r="AR32" s="38"/>
      <c r="AS32" s="38"/>
      <c r="AT32" s="37">
        <f t="shared" si="9"/>
        <v>65.222222222222229</v>
      </c>
      <c r="AU32" s="38">
        <v>100</v>
      </c>
      <c r="AV32" s="38">
        <v>0</v>
      </c>
      <c r="AW32" s="38">
        <v>0</v>
      </c>
      <c r="AX32" s="38">
        <v>0</v>
      </c>
      <c r="AY32" s="38">
        <v>100</v>
      </c>
      <c r="AZ32" s="38">
        <v>0</v>
      </c>
      <c r="BA32" s="38">
        <v>0</v>
      </c>
      <c r="BB32" s="38">
        <v>0</v>
      </c>
      <c r="BC32" s="38">
        <v>0</v>
      </c>
      <c r="BD32" s="38">
        <v>100</v>
      </c>
      <c r="BE32" s="38"/>
      <c r="BF32" s="38">
        <v>50</v>
      </c>
      <c r="BG32" s="37">
        <f t="shared" si="10"/>
        <v>31.818181818181817</v>
      </c>
      <c r="BH32" s="41">
        <v>90</v>
      </c>
      <c r="BI32" s="41">
        <v>70</v>
      </c>
      <c r="BJ32" s="41">
        <v>0</v>
      </c>
      <c r="BK32" s="41">
        <v>55</v>
      </c>
      <c r="BL32" s="41">
        <v>25</v>
      </c>
      <c r="BM32" s="41">
        <v>0</v>
      </c>
      <c r="BN32" s="41">
        <v>0</v>
      </c>
      <c r="BO32" s="41">
        <v>15</v>
      </c>
      <c r="BP32" s="41">
        <v>0</v>
      </c>
      <c r="BQ32" s="41">
        <v>20</v>
      </c>
      <c r="BR32" s="37">
        <f t="shared" si="11"/>
        <v>27.5</v>
      </c>
      <c r="BS32" s="42">
        <v>100</v>
      </c>
      <c r="BT32" s="42">
        <v>100</v>
      </c>
      <c r="BU32" s="42">
        <v>100</v>
      </c>
      <c r="BV32" s="38">
        <v>100</v>
      </c>
      <c r="BW32" s="38">
        <v>100</v>
      </c>
      <c r="BX32" s="38">
        <v>100</v>
      </c>
      <c r="BY32" s="38">
        <v>100</v>
      </c>
      <c r="BZ32" s="38">
        <v>0</v>
      </c>
      <c r="CA32" s="38"/>
      <c r="CB32" s="38"/>
      <c r="CC32" s="37">
        <f t="shared" si="12"/>
        <v>87.5</v>
      </c>
    </row>
    <row r="33" spans="1:81" ht="15.75" customHeight="1" x14ac:dyDescent="0.2">
      <c r="A33" s="4" t="s">
        <v>9</v>
      </c>
      <c r="B33" s="29" t="s">
        <v>9</v>
      </c>
      <c r="C33" s="30"/>
      <c r="D33" s="58" t="s">
        <v>9</v>
      </c>
      <c r="E33" s="44" t="s">
        <v>9</v>
      </c>
      <c r="F33" s="44" t="s">
        <v>9</v>
      </c>
      <c r="G33" s="44" t="s">
        <v>9</v>
      </c>
      <c r="H33" s="44" t="s">
        <v>9</v>
      </c>
      <c r="I33" s="44" t="s">
        <v>9</v>
      </c>
      <c r="J33" s="44" t="s">
        <v>9</v>
      </c>
      <c r="K33" s="44">
        <v>1</v>
      </c>
      <c r="L33" s="44" t="s">
        <v>9</v>
      </c>
      <c r="M33" s="44"/>
      <c r="N33" s="33">
        <f t="shared" si="0"/>
        <v>56</v>
      </c>
      <c r="O33" s="33">
        <f t="shared" si="1"/>
        <v>0</v>
      </c>
      <c r="P33" s="33">
        <v>55</v>
      </c>
      <c r="Q33" s="33">
        <f t="shared" si="3"/>
        <v>72.5</v>
      </c>
      <c r="R33" s="33">
        <f t="shared" si="4"/>
        <v>81.818181818181813</v>
      </c>
      <c r="S33" s="33">
        <f t="shared" si="5"/>
        <v>60.5</v>
      </c>
      <c r="T33" s="33">
        <f t="shared" si="6"/>
        <v>100</v>
      </c>
      <c r="U33" s="34">
        <f t="shared" si="13"/>
        <v>100</v>
      </c>
      <c r="V33" s="35">
        <f t="shared" si="14"/>
        <v>63.190909090909095</v>
      </c>
      <c r="W33" s="102">
        <v>20</v>
      </c>
      <c r="X33" s="102">
        <v>17</v>
      </c>
      <c r="Y33" s="102">
        <v>19</v>
      </c>
      <c r="Z33" s="37">
        <f t="shared" si="8"/>
        <v>56</v>
      </c>
      <c r="AA33" s="36"/>
      <c r="AB33" s="36"/>
      <c r="AC33" s="33"/>
      <c r="AD33" s="37">
        <v>0</v>
      </c>
      <c r="AE33" s="36"/>
      <c r="AF33" s="36"/>
      <c r="AG33" s="36"/>
      <c r="AH33" s="37">
        <v>100</v>
      </c>
      <c r="AI33" s="38"/>
      <c r="AJ33" s="39">
        <v>100</v>
      </c>
      <c r="AK33" s="38">
        <v>100</v>
      </c>
      <c r="AL33" s="38">
        <v>0</v>
      </c>
      <c r="AM33" s="38">
        <v>80</v>
      </c>
      <c r="AN33" s="38">
        <v>100</v>
      </c>
      <c r="AO33" s="38">
        <v>100</v>
      </c>
      <c r="AP33" s="38">
        <v>100</v>
      </c>
      <c r="AQ33" s="38">
        <v>0</v>
      </c>
      <c r="AR33" s="38"/>
      <c r="AS33" s="38"/>
      <c r="AT33" s="37">
        <f t="shared" si="9"/>
        <v>72.5</v>
      </c>
      <c r="AU33" s="38">
        <v>0</v>
      </c>
      <c r="AV33" s="38">
        <v>0</v>
      </c>
      <c r="AW33" s="38">
        <v>100</v>
      </c>
      <c r="AX33" s="38">
        <v>100</v>
      </c>
      <c r="AY33" s="38">
        <v>100</v>
      </c>
      <c r="AZ33" s="38">
        <v>100</v>
      </c>
      <c r="BA33" s="38">
        <v>100</v>
      </c>
      <c r="BB33" s="38">
        <v>100</v>
      </c>
      <c r="BC33" s="38">
        <v>100</v>
      </c>
      <c r="BD33" s="38">
        <v>100</v>
      </c>
      <c r="BE33" s="38"/>
      <c r="BF33" s="38">
        <v>100</v>
      </c>
      <c r="BG33" s="37">
        <f t="shared" si="10"/>
        <v>81.818181818181813</v>
      </c>
      <c r="BH33" s="41">
        <v>90</v>
      </c>
      <c r="BI33" s="41">
        <v>80</v>
      </c>
      <c r="BJ33" s="41">
        <v>0</v>
      </c>
      <c r="BK33" s="41">
        <v>0</v>
      </c>
      <c r="BL33" s="41">
        <v>90</v>
      </c>
      <c r="BM33" s="41">
        <v>50</v>
      </c>
      <c r="BN33" s="41">
        <v>95</v>
      </c>
      <c r="BO33" s="41">
        <v>100</v>
      </c>
      <c r="BP33" s="41">
        <v>0</v>
      </c>
      <c r="BQ33" s="41">
        <v>100</v>
      </c>
      <c r="BR33" s="37">
        <f t="shared" si="11"/>
        <v>60.5</v>
      </c>
      <c r="BS33" s="42">
        <v>100</v>
      </c>
      <c r="BT33" s="42">
        <v>100</v>
      </c>
      <c r="BU33" s="42">
        <v>100</v>
      </c>
      <c r="BV33" s="38">
        <v>100</v>
      </c>
      <c r="BW33" s="38">
        <v>100</v>
      </c>
      <c r="BX33" s="38">
        <v>100</v>
      </c>
      <c r="BY33" s="38">
        <v>100</v>
      </c>
      <c r="BZ33" s="38">
        <v>100</v>
      </c>
      <c r="CA33" s="38"/>
      <c r="CB33" s="38"/>
      <c r="CC33" s="37">
        <f t="shared" si="12"/>
        <v>100</v>
      </c>
    </row>
    <row r="34" spans="1:81" ht="15.75" customHeight="1" x14ac:dyDescent="0.2">
      <c r="A34" s="4" t="s">
        <v>9</v>
      </c>
      <c r="B34" s="29" t="s">
        <v>9</v>
      </c>
      <c r="C34" s="30"/>
      <c r="D34" s="58" t="s">
        <v>9</v>
      </c>
      <c r="E34" s="44" t="s">
        <v>9</v>
      </c>
      <c r="F34" s="44" t="s">
        <v>9</v>
      </c>
      <c r="G34" s="44" t="s">
        <v>9</v>
      </c>
      <c r="H34" s="44" t="s">
        <v>9</v>
      </c>
      <c r="I34" s="44" t="s">
        <v>9</v>
      </c>
      <c r="J34" s="44" t="s">
        <v>9</v>
      </c>
      <c r="K34" s="44">
        <v>1</v>
      </c>
      <c r="L34" s="44" t="s">
        <v>9</v>
      </c>
      <c r="M34" s="44">
        <v>363</v>
      </c>
      <c r="N34" s="33">
        <f t="shared" si="0"/>
        <v>100</v>
      </c>
      <c r="O34" s="33">
        <f t="shared" si="1"/>
        <v>100</v>
      </c>
      <c r="P34" s="33">
        <f>IF(AH34="",0.5*N34+0.5*O34,(SUM(N34,O34,AH34)-MIN(N34,O34))/2)</f>
        <v>100</v>
      </c>
      <c r="Q34" s="33">
        <f t="shared" si="3"/>
        <v>96.333333333333329</v>
      </c>
      <c r="R34" s="33">
        <f t="shared" si="4"/>
        <v>100</v>
      </c>
      <c r="S34" s="33">
        <f t="shared" si="5"/>
        <v>92.5</v>
      </c>
      <c r="T34" s="33">
        <f t="shared" si="6"/>
        <v>100</v>
      </c>
      <c r="U34" s="34">
        <f t="shared" si="13"/>
        <v>0</v>
      </c>
      <c r="V34" s="35">
        <f t="shared" si="14"/>
        <v>97.766666666666666</v>
      </c>
      <c r="W34" s="102">
        <v>20</v>
      </c>
      <c r="X34" s="102">
        <v>20</v>
      </c>
      <c r="Y34" s="102">
        <v>60</v>
      </c>
      <c r="Z34" s="37">
        <f t="shared" si="8"/>
        <v>100</v>
      </c>
      <c r="AA34" s="103">
        <v>30</v>
      </c>
      <c r="AB34" s="103">
        <v>70</v>
      </c>
      <c r="AC34" s="103">
        <v>1</v>
      </c>
      <c r="AD34" s="104">
        <v>100</v>
      </c>
      <c r="AE34" s="36"/>
      <c r="AF34" s="36"/>
      <c r="AG34" s="36"/>
      <c r="AH34" s="37"/>
      <c r="AI34" s="38">
        <v>100</v>
      </c>
      <c r="AJ34" s="39">
        <v>100</v>
      </c>
      <c r="AK34" s="38">
        <v>100</v>
      </c>
      <c r="AL34" s="38">
        <v>67</v>
      </c>
      <c r="AM34" s="38">
        <v>100</v>
      </c>
      <c r="AN34" s="38">
        <v>100</v>
      </c>
      <c r="AO34" s="38">
        <v>100</v>
      </c>
      <c r="AP34" s="38">
        <v>100</v>
      </c>
      <c r="AQ34" s="38">
        <v>100</v>
      </c>
      <c r="AR34" s="38"/>
      <c r="AS34" s="38"/>
      <c r="AT34" s="37">
        <f t="shared" si="9"/>
        <v>96.333333333333329</v>
      </c>
      <c r="AU34" s="38">
        <v>100</v>
      </c>
      <c r="AV34" s="38">
        <v>100</v>
      </c>
      <c r="AW34" s="38">
        <v>100</v>
      </c>
      <c r="AX34" s="38">
        <v>100</v>
      </c>
      <c r="AY34" s="38">
        <v>100</v>
      </c>
      <c r="AZ34" s="38">
        <v>100</v>
      </c>
      <c r="BA34" s="38">
        <v>100</v>
      </c>
      <c r="BB34" s="38">
        <v>100</v>
      </c>
      <c r="BC34" s="38">
        <v>100</v>
      </c>
      <c r="BD34" s="38">
        <v>100</v>
      </c>
      <c r="BE34" s="38"/>
      <c r="BF34" s="38">
        <v>100</v>
      </c>
      <c r="BG34" s="37">
        <f t="shared" si="10"/>
        <v>100</v>
      </c>
      <c r="BH34" s="41">
        <v>95</v>
      </c>
      <c r="BI34" s="41">
        <v>100</v>
      </c>
      <c r="BJ34" s="41">
        <v>100</v>
      </c>
      <c r="BK34" s="41">
        <v>100</v>
      </c>
      <c r="BL34" s="41">
        <v>90</v>
      </c>
      <c r="BM34" s="41">
        <v>100</v>
      </c>
      <c r="BN34" s="41">
        <v>90</v>
      </c>
      <c r="BO34" s="41">
        <v>50</v>
      </c>
      <c r="BP34" s="41">
        <v>100</v>
      </c>
      <c r="BQ34" s="41">
        <v>100</v>
      </c>
      <c r="BR34" s="37">
        <f t="shared" si="11"/>
        <v>92.5</v>
      </c>
      <c r="BS34" s="42">
        <v>100</v>
      </c>
      <c r="BT34" s="42">
        <v>100</v>
      </c>
      <c r="BU34" s="42">
        <v>100</v>
      </c>
      <c r="BV34" s="38">
        <v>100</v>
      </c>
      <c r="BW34" s="38">
        <v>100</v>
      </c>
      <c r="BX34" s="38">
        <v>100</v>
      </c>
      <c r="BY34" s="38">
        <v>100</v>
      </c>
      <c r="BZ34" s="38">
        <v>100</v>
      </c>
      <c r="CA34" s="38"/>
      <c r="CB34" s="38"/>
      <c r="CC34" s="37">
        <f t="shared" si="12"/>
        <v>100</v>
      </c>
    </row>
    <row r="35" spans="1:81" ht="15.75" customHeight="1" x14ac:dyDescent="0.2">
      <c r="A35" s="4" t="s">
        <v>9</v>
      </c>
      <c r="B35" s="29" t="s">
        <v>9</v>
      </c>
      <c r="C35" s="30"/>
      <c r="D35" s="58" t="s">
        <v>9</v>
      </c>
      <c r="E35" s="44" t="s">
        <v>9</v>
      </c>
      <c r="F35" s="44" t="s">
        <v>9</v>
      </c>
      <c r="G35" s="44" t="s">
        <v>9</v>
      </c>
      <c r="H35" s="44" t="s">
        <v>9</v>
      </c>
      <c r="I35" s="44" t="s">
        <v>9</v>
      </c>
      <c r="J35" s="44" t="s">
        <v>9</v>
      </c>
      <c r="K35" s="44">
        <v>1</v>
      </c>
      <c r="L35" s="44" t="s">
        <v>9</v>
      </c>
      <c r="M35" s="44">
        <v>284</v>
      </c>
      <c r="N35" s="33">
        <f t="shared" si="0"/>
        <v>98</v>
      </c>
      <c r="O35" s="33">
        <f t="shared" si="1"/>
        <v>80</v>
      </c>
      <c r="P35" s="33">
        <f>IF(AH35="",0.5*N35+0.5*O35,(SUM(N35,O35,AH35)-MIN(N35,O35))/2)</f>
        <v>89</v>
      </c>
      <c r="Q35" s="33">
        <f t="shared" si="3"/>
        <v>68.888888888888886</v>
      </c>
      <c r="R35" s="33">
        <f t="shared" si="4"/>
        <v>90.909090909090907</v>
      </c>
      <c r="S35" s="33">
        <f t="shared" si="5"/>
        <v>82.5</v>
      </c>
      <c r="T35" s="33">
        <f t="shared" si="6"/>
        <v>100</v>
      </c>
      <c r="U35" s="34">
        <f t="shared" si="13"/>
        <v>0</v>
      </c>
      <c r="V35" s="35">
        <f t="shared" si="14"/>
        <v>84.323232323232332</v>
      </c>
      <c r="W35" s="102">
        <v>20</v>
      </c>
      <c r="X35" s="102">
        <v>18</v>
      </c>
      <c r="Y35" s="102">
        <v>60</v>
      </c>
      <c r="Z35" s="37">
        <f t="shared" si="8"/>
        <v>98</v>
      </c>
      <c r="AA35" s="103">
        <v>30</v>
      </c>
      <c r="AB35" s="103">
        <v>50</v>
      </c>
      <c r="AC35" s="103">
        <v>1</v>
      </c>
      <c r="AD35" s="104">
        <v>80</v>
      </c>
      <c r="AE35" s="36"/>
      <c r="AF35" s="36"/>
      <c r="AG35" s="36"/>
      <c r="AH35" s="37"/>
      <c r="AI35" s="38">
        <v>100</v>
      </c>
      <c r="AJ35" s="39">
        <v>0</v>
      </c>
      <c r="AK35" s="38">
        <v>100</v>
      </c>
      <c r="AL35" s="38">
        <v>50</v>
      </c>
      <c r="AM35" s="38">
        <v>70</v>
      </c>
      <c r="AN35" s="38">
        <v>100</v>
      </c>
      <c r="AO35" s="38">
        <v>100</v>
      </c>
      <c r="AP35" s="38">
        <v>100</v>
      </c>
      <c r="AQ35" s="38">
        <v>0</v>
      </c>
      <c r="AR35" s="38"/>
      <c r="AS35" s="38"/>
      <c r="AT35" s="37">
        <f t="shared" si="9"/>
        <v>68.888888888888886</v>
      </c>
      <c r="AU35" s="38">
        <v>100</v>
      </c>
      <c r="AV35" s="38">
        <v>0</v>
      </c>
      <c r="AW35" s="38">
        <v>100</v>
      </c>
      <c r="AX35" s="38">
        <v>100</v>
      </c>
      <c r="AY35" s="38">
        <v>100</v>
      </c>
      <c r="AZ35" s="38">
        <v>100</v>
      </c>
      <c r="BA35" s="38">
        <v>100</v>
      </c>
      <c r="BB35" s="38">
        <v>100</v>
      </c>
      <c r="BC35" s="38">
        <v>100</v>
      </c>
      <c r="BD35" s="38">
        <v>100</v>
      </c>
      <c r="BE35" s="38"/>
      <c r="BF35" s="38">
        <v>100</v>
      </c>
      <c r="BG35" s="37">
        <f t="shared" si="10"/>
        <v>90.909090909090907</v>
      </c>
      <c r="BH35" s="41">
        <v>95</v>
      </c>
      <c r="BI35" s="41">
        <v>75</v>
      </c>
      <c r="BJ35" s="41">
        <v>100</v>
      </c>
      <c r="BK35" s="41">
        <v>100</v>
      </c>
      <c r="BL35" s="41">
        <v>90</v>
      </c>
      <c r="BM35" s="41">
        <v>100</v>
      </c>
      <c r="BN35" s="41">
        <v>80</v>
      </c>
      <c r="BO35" s="41">
        <v>85</v>
      </c>
      <c r="BP35" s="41">
        <v>100</v>
      </c>
      <c r="BQ35" s="41">
        <v>0</v>
      </c>
      <c r="BR35" s="37">
        <f t="shared" si="11"/>
        <v>82.5</v>
      </c>
      <c r="BS35" s="42">
        <v>100</v>
      </c>
      <c r="BT35" s="42">
        <v>100</v>
      </c>
      <c r="BU35" s="42">
        <v>100</v>
      </c>
      <c r="BV35" s="38">
        <v>100</v>
      </c>
      <c r="BW35" s="38">
        <v>100</v>
      </c>
      <c r="BX35" s="38">
        <v>100</v>
      </c>
      <c r="BY35" s="38">
        <v>100</v>
      </c>
      <c r="BZ35" s="38">
        <v>100</v>
      </c>
      <c r="CA35" s="38"/>
      <c r="CB35" s="38"/>
      <c r="CC35" s="37">
        <f t="shared" si="12"/>
        <v>100</v>
      </c>
    </row>
    <row r="36" spans="1:81" ht="15.75" customHeight="1" x14ac:dyDescent="0.2">
      <c r="A36" s="4" t="s">
        <v>9</v>
      </c>
      <c r="B36" s="29" t="s">
        <v>9</v>
      </c>
      <c r="C36" s="30"/>
      <c r="D36" s="58" t="s">
        <v>9</v>
      </c>
      <c r="E36" s="44" t="s">
        <v>9</v>
      </c>
      <c r="F36" s="44" t="s">
        <v>9</v>
      </c>
      <c r="G36" s="44" t="s">
        <v>9</v>
      </c>
      <c r="H36" s="44" t="s">
        <v>9</v>
      </c>
      <c r="I36" s="44" t="s">
        <v>9</v>
      </c>
      <c r="J36" s="44" t="s">
        <v>9</v>
      </c>
      <c r="K36" s="44">
        <v>1</v>
      </c>
      <c r="L36" s="44" t="s">
        <v>9</v>
      </c>
      <c r="M36" s="44">
        <v>387</v>
      </c>
      <c r="N36" s="33">
        <f t="shared" si="0"/>
        <v>99</v>
      </c>
      <c r="O36" s="33">
        <f t="shared" si="1"/>
        <v>30</v>
      </c>
      <c r="P36" s="33">
        <f>IF(AH36="",0.5*N36+0.5*O36,(SUM(N36,O36,AH36)-MIN(N36,O36))/2)</f>
        <v>97.5</v>
      </c>
      <c r="Q36" s="33">
        <f t="shared" si="3"/>
        <v>84.111111111111114</v>
      </c>
      <c r="R36" s="33">
        <f t="shared" si="4"/>
        <v>100</v>
      </c>
      <c r="S36" s="33">
        <f t="shared" si="5"/>
        <v>93</v>
      </c>
      <c r="T36" s="33">
        <f t="shared" si="6"/>
        <v>100</v>
      </c>
      <c r="U36" s="34">
        <f t="shared" si="13"/>
        <v>96</v>
      </c>
      <c r="V36" s="35">
        <f t="shared" si="14"/>
        <v>94.172222222222217</v>
      </c>
      <c r="W36" s="102">
        <v>20</v>
      </c>
      <c r="X36" s="102">
        <v>19</v>
      </c>
      <c r="Y36" s="102">
        <v>60</v>
      </c>
      <c r="Z36" s="37">
        <f t="shared" si="8"/>
        <v>99</v>
      </c>
      <c r="AA36" s="103">
        <v>30</v>
      </c>
      <c r="AB36" s="103">
        <v>35</v>
      </c>
      <c r="AC36" s="103">
        <v>0</v>
      </c>
      <c r="AD36" s="104">
        <v>30</v>
      </c>
      <c r="AE36" s="36"/>
      <c r="AF36" s="36"/>
      <c r="AG36" s="33"/>
      <c r="AH36" s="37">
        <v>96</v>
      </c>
      <c r="AI36" s="38">
        <v>100</v>
      </c>
      <c r="AJ36" s="39">
        <v>100</v>
      </c>
      <c r="AK36" s="38">
        <v>100</v>
      </c>
      <c r="AL36" s="38">
        <v>67</v>
      </c>
      <c r="AM36" s="38">
        <v>90</v>
      </c>
      <c r="AN36" s="38">
        <v>100</v>
      </c>
      <c r="AO36" s="38">
        <v>100</v>
      </c>
      <c r="AP36" s="38">
        <v>100</v>
      </c>
      <c r="AQ36" s="38">
        <v>0</v>
      </c>
      <c r="AR36" s="38"/>
      <c r="AS36" s="38"/>
      <c r="AT36" s="37">
        <f t="shared" si="9"/>
        <v>84.111111111111114</v>
      </c>
      <c r="AU36" s="38">
        <v>100</v>
      </c>
      <c r="AV36" s="38">
        <v>100</v>
      </c>
      <c r="AW36" s="38">
        <v>100</v>
      </c>
      <c r="AX36" s="38">
        <v>100</v>
      </c>
      <c r="AY36" s="38">
        <v>100</v>
      </c>
      <c r="AZ36" s="38">
        <v>100</v>
      </c>
      <c r="BA36" s="38">
        <v>100</v>
      </c>
      <c r="BB36" s="38">
        <v>100</v>
      </c>
      <c r="BC36" s="38">
        <v>100</v>
      </c>
      <c r="BD36" s="38">
        <v>100</v>
      </c>
      <c r="BE36" s="38"/>
      <c r="BF36" s="38">
        <v>100</v>
      </c>
      <c r="BG36" s="37">
        <f t="shared" si="10"/>
        <v>100</v>
      </c>
      <c r="BH36" s="41">
        <v>100</v>
      </c>
      <c r="BI36" s="41">
        <v>80</v>
      </c>
      <c r="BJ36" s="41">
        <v>100</v>
      </c>
      <c r="BK36" s="41">
        <v>100</v>
      </c>
      <c r="BL36" s="41">
        <v>100</v>
      </c>
      <c r="BM36" s="41">
        <v>100</v>
      </c>
      <c r="BN36" s="41">
        <v>80</v>
      </c>
      <c r="BO36" s="41">
        <v>70</v>
      </c>
      <c r="BP36" s="41">
        <v>100</v>
      </c>
      <c r="BQ36" s="41">
        <v>100</v>
      </c>
      <c r="BR36" s="37">
        <f t="shared" si="11"/>
        <v>93</v>
      </c>
      <c r="BS36" s="42">
        <v>100</v>
      </c>
      <c r="BT36" s="42">
        <v>100</v>
      </c>
      <c r="BU36" s="42">
        <v>100</v>
      </c>
      <c r="BV36" s="38">
        <v>100</v>
      </c>
      <c r="BW36" s="38">
        <v>100</v>
      </c>
      <c r="BX36" s="38">
        <v>100</v>
      </c>
      <c r="BY36" s="38">
        <v>100</v>
      </c>
      <c r="BZ36" s="38">
        <v>100</v>
      </c>
      <c r="CA36" s="38"/>
      <c r="CB36" s="38"/>
      <c r="CC36" s="37">
        <f t="shared" si="12"/>
        <v>100</v>
      </c>
    </row>
    <row r="37" spans="1:81" ht="15.75" customHeight="1" x14ac:dyDescent="0.2">
      <c r="A37" s="4" t="s">
        <v>9</v>
      </c>
      <c r="B37" s="29" t="s">
        <v>9</v>
      </c>
      <c r="C37" s="30"/>
      <c r="D37" s="58" t="s">
        <v>9</v>
      </c>
      <c r="E37" s="44" t="s">
        <v>9</v>
      </c>
      <c r="F37" s="44" t="s">
        <v>9</v>
      </c>
      <c r="G37" s="44" t="s">
        <v>9</v>
      </c>
      <c r="H37" s="44" t="s">
        <v>9</v>
      </c>
      <c r="I37" s="44" t="s">
        <v>9</v>
      </c>
      <c r="J37" s="44" t="s">
        <v>9</v>
      </c>
      <c r="K37" s="44">
        <v>1</v>
      </c>
      <c r="L37" s="44" t="s">
        <v>9</v>
      </c>
      <c r="M37" s="44">
        <v>127</v>
      </c>
      <c r="N37" s="33">
        <f t="shared" si="0"/>
        <v>67</v>
      </c>
      <c r="O37" s="33">
        <f t="shared" si="1"/>
        <v>65</v>
      </c>
      <c r="P37" s="33">
        <f>IF(AH37="",0.5*N37+0.5*O37,(SUM(N37,O37,AH37)-MIN(N37,O37))/2)</f>
        <v>66</v>
      </c>
      <c r="Q37" s="33">
        <f t="shared" si="3"/>
        <v>75.555555555555557</v>
      </c>
      <c r="R37" s="33">
        <f t="shared" si="4"/>
        <v>100</v>
      </c>
      <c r="S37" s="33">
        <f t="shared" si="5"/>
        <v>94</v>
      </c>
      <c r="T37" s="33">
        <f t="shared" si="6"/>
        <v>100</v>
      </c>
      <c r="U37" s="34">
        <f t="shared" si="13"/>
        <v>0</v>
      </c>
      <c r="V37" s="35">
        <f t="shared" si="14"/>
        <v>76.911111111111111</v>
      </c>
      <c r="W37" s="102">
        <v>16</v>
      </c>
      <c r="X37" s="102">
        <v>18</v>
      </c>
      <c r="Y37" s="102">
        <v>33</v>
      </c>
      <c r="Z37" s="37">
        <f t="shared" si="8"/>
        <v>67</v>
      </c>
      <c r="AA37" s="103">
        <v>30</v>
      </c>
      <c r="AB37" s="103">
        <v>50</v>
      </c>
      <c r="AC37" s="103" t="s">
        <v>47</v>
      </c>
      <c r="AD37" s="104">
        <v>65</v>
      </c>
      <c r="AE37" s="36"/>
      <c r="AF37" s="36"/>
      <c r="AG37" s="36"/>
      <c r="AH37" s="37"/>
      <c r="AI37" s="38">
        <v>100</v>
      </c>
      <c r="AJ37" s="39">
        <v>0</v>
      </c>
      <c r="AK37" s="38">
        <v>100</v>
      </c>
      <c r="AL37" s="38">
        <v>100</v>
      </c>
      <c r="AM37" s="38">
        <v>80</v>
      </c>
      <c r="AN37" s="38">
        <v>100</v>
      </c>
      <c r="AO37" s="38">
        <v>100</v>
      </c>
      <c r="AP37" s="38">
        <v>100</v>
      </c>
      <c r="AQ37" s="38">
        <v>0</v>
      </c>
      <c r="AR37" s="38"/>
      <c r="AS37" s="38"/>
      <c r="AT37" s="37">
        <f t="shared" si="9"/>
        <v>75.555555555555557</v>
      </c>
      <c r="AU37" s="38">
        <v>100</v>
      </c>
      <c r="AV37" s="38">
        <v>100</v>
      </c>
      <c r="AW37" s="38">
        <v>100</v>
      </c>
      <c r="AX37" s="38">
        <v>100</v>
      </c>
      <c r="AY37" s="38">
        <v>100</v>
      </c>
      <c r="AZ37" s="38">
        <v>100</v>
      </c>
      <c r="BA37" s="38">
        <v>100</v>
      </c>
      <c r="BB37" s="38">
        <v>100</v>
      </c>
      <c r="BC37" s="38">
        <v>100</v>
      </c>
      <c r="BD37" s="38">
        <v>100</v>
      </c>
      <c r="BE37" s="38"/>
      <c r="BF37" s="38">
        <v>100</v>
      </c>
      <c r="BG37" s="37">
        <f t="shared" si="10"/>
        <v>100</v>
      </c>
      <c r="BH37" s="41">
        <v>95</v>
      </c>
      <c r="BI37" s="41">
        <v>75</v>
      </c>
      <c r="BJ37" s="41">
        <v>100</v>
      </c>
      <c r="BK37" s="41">
        <v>100</v>
      </c>
      <c r="BL37" s="41">
        <v>80</v>
      </c>
      <c r="BM37" s="41">
        <v>100</v>
      </c>
      <c r="BN37" s="41">
        <v>90</v>
      </c>
      <c r="BO37" s="41">
        <v>100</v>
      </c>
      <c r="BP37" s="41">
        <v>100</v>
      </c>
      <c r="BQ37" s="41">
        <v>100</v>
      </c>
      <c r="BR37" s="37">
        <f t="shared" si="11"/>
        <v>94</v>
      </c>
      <c r="BS37" s="42">
        <v>100</v>
      </c>
      <c r="BT37" s="42">
        <v>100</v>
      </c>
      <c r="BU37" s="42">
        <v>100</v>
      </c>
      <c r="BV37" s="38">
        <v>100</v>
      </c>
      <c r="BW37" s="38">
        <v>100</v>
      </c>
      <c r="BX37" s="38">
        <v>100</v>
      </c>
      <c r="BY37" s="38">
        <v>100</v>
      </c>
      <c r="BZ37" s="38">
        <v>100</v>
      </c>
      <c r="CA37" s="38"/>
      <c r="CB37" s="38"/>
      <c r="CC37" s="37">
        <f t="shared" si="12"/>
        <v>100</v>
      </c>
    </row>
    <row r="38" spans="1:81" ht="15.75" customHeight="1" x14ac:dyDescent="0.2">
      <c r="A38" s="4" t="s">
        <v>9</v>
      </c>
      <c r="B38" s="29" t="s">
        <v>9</v>
      </c>
      <c r="C38" s="30"/>
      <c r="D38" s="58" t="s">
        <v>9</v>
      </c>
      <c r="E38" s="44" t="s">
        <v>9</v>
      </c>
      <c r="F38" s="44" t="s">
        <v>9</v>
      </c>
      <c r="G38" s="44" t="s">
        <v>9</v>
      </c>
      <c r="H38" s="44" t="s">
        <v>9</v>
      </c>
      <c r="I38" s="44" t="s">
        <v>9</v>
      </c>
      <c r="J38" s="44" t="s">
        <v>9</v>
      </c>
      <c r="K38" s="44">
        <v>1</v>
      </c>
      <c r="L38" s="44" t="s">
        <v>9</v>
      </c>
      <c r="M38" s="44">
        <v>86</v>
      </c>
      <c r="N38" s="33">
        <f t="shared" si="0"/>
        <v>92</v>
      </c>
      <c r="O38" s="33">
        <f t="shared" si="1"/>
        <v>0</v>
      </c>
      <c r="P38" s="33">
        <v>63</v>
      </c>
      <c r="Q38" s="33">
        <f t="shared" si="3"/>
        <v>84.111111111111114</v>
      </c>
      <c r="R38" s="33">
        <f t="shared" si="4"/>
        <v>100</v>
      </c>
      <c r="S38" s="33">
        <f t="shared" si="5"/>
        <v>85.5</v>
      </c>
      <c r="T38" s="33">
        <f t="shared" si="6"/>
        <v>95.875</v>
      </c>
      <c r="U38" s="34">
        <f t="shared" si="13"/>
        <v>96</v>
      </c>
      <c r="V38" s="35">
        <f t="shared" si="14"/>
        <v>75.21597222222222</v>
      </c>
      <c r="W38" s="102">
        <v>18</v>
      </c>
      <c r="X38" s="102">
        <v>20</v>
      </c>
      <c r="Y38" s="102">
        <v>54</v>
      </c>
      <c r="Z38" s="37">
        <f t="shared" si="8"/>
        <v>92</v>
      </c>
      <c r="AA38" s="36"/>
      <c r="AB38" s="36"/>
      <c r="AC38" s="33"/>
      <c r="AD38" s="37">
        <v>0</v>
      </c>
      <c r="AE38" s="36"/>
      <c r="AF38" s="36"/>
      <c r="AG38" s="33"/>
      <c r="AH38" s="37">
        <v>96</v>
      </c>
      <c r="AI38" s="38">
        <v>100</v>
      </c>
      <c r="AJ38" s="39">
        <v>100</v>
      </c>
      <c r="AK38" s="38">
        <v>100</v>
      </c>
      <c r="AL38" s="38">
        <v>67</v>
      </c>
      <c r="AM38" s="38">
        <v>90</v>
      </c>
      <c r="AN38" s="38">
        <v>100</v>
      </c>
      <c r="AO38" s="38">
        <v>100</v>
      </c>
      <c r="AP38" s="38">
        <v>100</v>
      </c>
      <c r="AQ38" s="38">
        <v>0</v>
      </c>
      <c r="AR38" s="38"/>
      <c r="AS38" s="38"/>
      <c r="AT38" s="37">
        <f t="shared" si="9"/>
        <v>84.111111111111114</v>
      </c>
      <c r="AU38" s="38">
        <v>100</v>
      </c>
      <c r="AV38" s="38">
        <v>100</v>
      </c>
      <c r="AW38" s="38">
        <v>100</v>
      </c>
      <c r="AX38" s="38">
        <v>100</v>
      </c>
      <c r="AY38" s="38">
        <v>100</v>
      </c>
      <c r="AZ38" s="38">
        <v>100</v>
      </c>
      <c r="BA38" s="38">
        <v>100</v>
      </c>
      <c r="BB38" s="38">
        <v>100</v>
      </c>
      <c r="BC38" s="38">
        <v>100</v>
      </c>
      <c r="BD38" s="38">
        <v>100</v>
      </c>
      <c r="BE38" s="38"/>
      <c r="BF38" s="38">
        <v>100</v>
      </c>
      <c r="BG38" s="37">
        <f t="shared" si="10"/>
        <v>100</v>
      </c>
      <c r="BH38" s="41">
        <v>90</v>
      </c>
      <c r="BI38" s="41">
        <v>80</v>
      </c>
      <c r="BJ38" s="41">
        <v>100</v>
      </c>
      <c r="BK38" s="41">
        <v>100</v>
      </c>
      <c r="BL38" s="41">
        <v>85</v>
      </c>
      <c r="BM38" s="41">
        <v>90</v>
      </c>
      <c r="BN38" s="41">
        <v>75</v>
      </c>
      <c r="BO38" s="41">
        <v>40</v>
      </c>
      <c r="BP38" s="41">
        <v>100</v>
      </c>
      <c r="BQ38" s="41">
        <v>95</v>
      </c>
      <c r="BR38" s="37">
        <f t="shared" si="11"/>
        <v>85.5</v>
      </c>
      <c r="BS38" s="42">
        <v>100</v>
      </c>
      <c r="BT38" s="42">
        <v>100</v>
      </c>
      <c r="BU38" s="42">
        <v>67</v>
      </c>
      <c r="BV38" s="38">
        <v>100</v>
      </c>
      <c r="BW38" s="38">
        <v>100</v>
      </c>
      <c r="BX38" s="38">
        <v>100</v>
      </c>
      <c r="BY38" s="38">
        <v>100</v>
      </c>
      <c r="BZ38" s="38">
        <v>100</v>
      </c>
      <c r="CA38" s="38"/>
      <c r="CB38" s="38"/>
      <c r="CC38" s="37">
        <f t="shared" si="12"/>
        <v>95.875</v>
      </c>
    </row>
    <row r="39" spans="1:81" ht="15.75" customHeight="1" x14ac:dyDescent="0.15">
      <c r="A39" s="4"/>
      <c r="B39" s="4"/>
      <c r="C39" s="4"/>
      <c r="J39" s="1"/>
      <c r="K39" s="4"/>
      <c r="L39" s="4"/>
      <c r="M39" s="4"/>
      <c r="N39" s="46"/>
      <c r="O39" s="46"/>
      <c r="P39" s="46"/>
      <c r="Q39" s="46"/>
      <c r="R39" s="46"/>
      <c r="S39" s="46"/>
      <c r="T39" s="46"/>
      <c r="U39" s="46"/>
      <c r="V39" s="46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</row>
    <row r="40" spans="1:81" ht="15.75" customHeight="1" x14ac:dyDescent="0.15">
      <c r="A40" s="4"/>
      <c r="B40" s="4"/>
      <c r="C40" s="4"/>
      <c r="J40" s="1"/>
      <c r="K40" s="4"/>
      <c r="L40" s="4"/>
      <c r="M40" s="4"/>
      <c r="N40" s="46"/>
      <c r="O40" s="46"/>
      <c r="P40" s="46"/>
      <c r="Q40" s="46"/>
      <c r="R40" s="46"/>
      <c r="S40" s="46"/>
      <c r="T40" s="46"/>
      <c r="U40" s="46"/>
      <c r="V40" s="46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</row>
    <row r="41" spans="1:81" ht="15.75" customHeight="1" x14ac:dyDescent="0.15">
      <c r="A41" s="4"/>
      <c r="B41" s="4"/>
      <c r="C41" s="4"/>
      <c r="J41" s="1"/>
      <c r="K41" s="4"/>
      <c r="L41" s="4"/>
      <c r="M41" s="4"/>
      <c r="N41" s="46"/>
      <c r="O41" s="46"/>
      <c r="P41" s="46"/>
      <c r="Q41" s="46"/>
      <c r="R41" s="46"/>
      <c r="S41" s="46"/>
      <c r="T41" s="46"/>
      <c r="U41" s="46"/>
      <c r="V41" s="46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</row>
    <row r="42" spans="1:81" ht="15.75" customHeight="1" x14ac:dyDescent="0.15">
      <c r="A42" s="4"/>
      <c r="B42" s="4"/>
      <c r="C42" s="4"/>
      <c r="J42" s="1"/>
      <c r="K42" s="4"/>
      <c r="L42" s="4"/>
      <c r="M42" s="4"/>
      <c r="N42" s="46"/>
      <c r="O42" s="46"/>
      <c r="P42" s="46"/>
      <c r="Q42" s="46"/>
      <c r="R42" s="46"/>
      <c r="S42" s="46"/>
      <c r="T42" s="46"/>
      <c r="U42" s="46"/>
      <c r="V42" s="46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</row>
    <row r="43" spans="1:81" ht="15.75" customHeight="1" x14ac:dyDescent="0.15">
      <c r="A43" s="4"/>
      <c r="B43" s="4"/>
      <c r="C43" s="4"/>
      <c r="J43" s="1"/>
      <c r="K43" s="4"/>
      <c r="L43" s="4"/>
      <c r="M43" s="4"/>
      <c r="N43" s="46"/>
      <c r="O43" s="46"/>
      <c r="P43" s="46"/>
      <c r="Q43" s="46"/>
      <c r="R43" s="46"/>
      <c r="S43" s="46"/>
      <c r="T43" s="46"/>
      <c r="U43" s="46"/>
      <c r="V43" s="46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</row>
    <row r="44" spans="1:81" ht="15.75" customHeight="1" x14ac:dyDescent="0.15">
      <c r="A44" s="4"/>
      <c r="B44" s="4"/>
      <c r="C44" s="4"/>
      <c r="J44" s="1"/>
      <c r="K44" s="4"/>
      <c r="L44" s="4"/>
      <c r="M44" s="4"/>
      <c r="N44" s="46"/>
      <c r="O44" s="46"/>
      <c r="P44" s="46"/>
      <c r="Q44" s="46"/>
      <c r="R44" s="46"/>
      <c r="S44" s="46"/>
      <c r="T44" s="46"/>
      <c r="U44" s="46"/>
      <c r="V44" s="46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</row>
    <row r="45" spans="1:81" ht="15.75" customHeight="1" x14ac:dyDescent="0.15">
      <c r="A45" s="4"/>
      <c r="B45" s="4"/>
      <c r="C45" s="4"/>
      <c r="J45" s="1"/>
      <c r="K45" s="4"/>
      <c r="L45" s="4"/>
      <c r="M45" s="4"/>
      <c r="N45" s="46"/>
      <c r="O45" s="46"/>
      <c r="P45" s="46"/>
      <c r="Q45" s="46"/>
      <c r="R45" s="46"/>
      <c r="S45" s="46"/>
      <c r="T45" s="46"/>
      <c r="U45" s="46"/>
      <c r="V45" s="46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</row>
    <row r="46" spans="1:81" ht="15.75" customHeight="1" x14ac:dyDescent="0.15">
      <c r="A46" s="4"/>
      <c r="B46" s="4"/>
      <c r="C46" s="4"/>
      <c r="J46" s="1"/>
      <c r="K46" s="4"/>
      <c r="L46" s="4"/>
      <c r="M46" s="4"/>
      <c r="N46" s="46"/>
      <c r="O46" s="46"/>
      <c r="P46" s="46"/>
      <c r="Q46" s="46"/>
      <c r="R46" s="46"/>
      <c r="S46" s="46"/>
      <c r="T46" s="46"/>
      <c r="U46" s="46"/>
      <c r="V46" s="46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</row>
    <row r="47" spans="1:81" ht="15.75" customHeight="1" x14ac:dyDescent="0.15">
      <c r="A47" s="4"/>
      <c r="B47" s="4"/>
      <c r="C47" s="4"/>
      <c r="J47" s="1"/>
      <c r="K47" s="4"/>
      <c r="L47" s="4"/>
      <c r="M47" s="4"/>
      <c r="N47" s="46"/>
      <c r="O47" s="46"/>
      <c r="P47" s="46"/>
      <c r="Q47" s="46"/>
      <c r="R47" s="46"/>
      <c r="S47" s="46"/>
      <c r="T47" s="46"/>
      <c r="U47" s="46"/>
      <c r="V47" s="46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</row>
    <row r="48" spans="1:81" ht="15.75" customHeight="1" x14ac:dyDescent="0.15">
      <c r="A48" s="4"/>
      <c r="B48" s="4"/>
      <c r="C48" s="4"/>
      <c r="J48" s="1"/>
      <c r="K48" s="4"/>
      <c r="L48" s="4"/>
      <c r="M48" s="4"/>
      <c r="N48" s="46"/>
      <c r="O48" s="46"/>
      <c r="P48" s="46"/>
      <c r="Q48" s="46"/>
      <c r="R48" s="46"/>
      <c r="S48" s="46"/>
      <c r="T48" s="46"/>
      <c r="U48" s="46"/>
      <c r="V48" s="46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</row>
    <row r="49" spans="1:81" ht="15.75" customHeight="1" x14ac:dyDescent="0.15">
      <c r="A49" s="4"/>
      <c r="B49" s="4"/>
      <c r="C49" s="4"/>
      <c r="J49" s="1" t="s">
        <v>39</v>
      </c>
      <c r="K49" s="48"/>
      <c r="L49" s="48"/>
      <c r="M49" s="48"/>
      <c r="N49" s="46">
        <f t="shared" ref="N49:AQ49" si="15">IF(COUNT(N5:N38)&gt;0,ROUND(SUM(N5:N38)/COUNTIF(N5:N38,"&lt;&gt;"),0),0)</f>
        <v>76</v>
      </c>
      <c r="O49" s="46">
        <f t="shared" si="15"/>
        <v>46</v>
      </c>
      <c r="P49" s="46">
        <f t="shared" si="15"/>
        <v>72</v>
      </c>
      <c r="Q49" s="46">
        <f t="shared" si="15"/>
        <v>79</v>
      </c>
      <c r="R49" s="46">
        <f t="shared" si="15"/>
        <v>91</v>
      </c>
      <c r="S49" s="46">
        <f t="shared" si="15"/>
        <v>77</v>
      </c>
      <c r="T49" s="46">
        <f t="shared" si="15"/>
        <v>93</v>
      </c>
      <c r="U49" s="46">
        <f t="shared" si="15"/>
        <v>32</v>
      </c>
      <c r="V49" s="46">
        <f t="shared" si="15"/>
        <v>75</v>
      </c>
      <c r="W49" s="47">
        <f t="shared" si="15"/>
        <v>19</v>
      </c>
      <c r="X49" s="47">
        <f t="shared" si="15"/>
        <v>18</v>
      </c>
      <c r="Y49" s="47">
        <f t="shared" si="15"/>
        <v>39</v>
      </c>
      <c r="Z49" s="47">
        <f t="shared" si="15"/>
        <v>76</v>
      </c>
      <c r="AA49" s="47">
        <f t="shared" si="15"/>
        <v>21</v>
      </c>
      <c r="AB49" s="47">
        <f t="shared" si="15"/>
        <v>35</v>
      </c>
      <c r="AC49" s="47">
        <f t="shared" si="15"/>
        <v>1</v>
      </c>
      <c r="AD49" s="47">
        <f t="shared" si="15"/>
        <v>46</v>
      </c>
      <c r="AE49" s="47">
        <f t="shared" si="15"/>
        <v>0</v>
      </c>
      <c r="AF49" s="47">
        <f t="shared" si="15"/>
        <v>0</v>
      </c>
      <c r="AG49" s="47">
        <f t="shared" si="15"/>
        <v>0</v>
      </c>
      <c r="AH49" s="47">
        <f t="shared" si="15"/>
        <v>82</v>
      </c>
      <c r="AI49" s="47">
        <f t="shared" si="15"/>
        <v>88</v>
      </c>
      <c r="AJ49" s="47">
        <f t="shared" si="15"/>
        <v>71</v>
      </c>
      <c r="AK49" s="47">
        <f t="shared" si="15"/>
        <v>91</v>
      </c>
      <c r="AL49" s="47">
        <f t="shared" si="15"/>
        <v>59</v>
      </c>
      <c r="AM49" s="47">
        <f t="shared" si="15"/>
        <v>83</v>
      </c>
      <c r="AN49" s="47">
        <f t="shared" si="15"/>
        <v>91</v>
      </c>
      <c r="AO49" s="47">
        <f t="shared" si="15"/>
        <v>91</v>
      </c>
      <c r="AP49" s="47">
        <f t="shared" si="15"/>
        <v>97</v>
      </c>
      <c r="AQ49" s="47">
        <f t="shared" si="15"/>
        <v>41</v>
      </c>
      <c r="AR49" s="47"/>
      <c r="AS49" s="47"/>
      <c r="AT49" s="47">
        <f t="shared" ref="AT49:BD49" si="16">IF(COUNT(AT5:AT38)&gt;0,ROUND(SUM(AT5:AT38)/COUNTIF(AT5:AT38,"&lt;&gt;"),0),0)</f>
        <v>79</v>
      </c>
      <c r="AU49" s="47">
        <f t="shared" si="16"/>
        <v>85</v>
      </c>
      <c r="AV49" s="47">
        <f t="shared" si="16"/>
        <v>82</v>
      </c>
      <c r="AW49" s="47">
        <f t="shared" si="16"/>
        <v>97</v>
      </c>
      <c r="AX49" s="47">
        <f t="shared" si="16"/>
        <v>74</v>
      </c>
      <c r="AY49" s="47">
        <f t="shared" si="16"/>
        <v>100</v>
      </c>
      <c r="AZ49" s="47">
        <f t="shared" si="16"/>
        <v>94</v>
      </c>
      <c r="BA49" s="47">
        <f t="shared" si="16"/>
        <v>91</v>
      </c>
      <c r="BB49" s="47">
        <f t="shared" si="16"/>
        <v>97</v>
      </c>
      <c r="BC49" s="47">
        <f t="shared" si="16"/>
        <v>91</v>
      </c>
      <c r="BD49" s="47">
        <f t="shared" si="16"/>
        <v>97</v>
      </c>
      <c r="BE49" s="47"/>
      <c r="BF49" s="47">
        <f t="shared" ref="BF49:BZ49" si="17">IF(COUNT(BF5:BF38)&gt;0,ROUND(SUM(BF5:BF38)/COUNTIF(BF5:BF38,"&lt;&gt;"),0),0)</f>
        <v>96</v>
      </c>
      <c r="BG49" s="47">
        <f t="shared" si="17"/>
        <v>91</v>
      </c>
      <c r="BH49" s="47">
        <f t="shared" si="17"/>
        <v>92</v>
      </c>
      <c r="BI49" s="47">
        <f t="shared" si="17"/>
        <v>78</v>
      </c>
      <c r="BJ49" s="47">
        <f t="shared" si="17"/>
        <v>80</v>
      </c>
      <c r="BK49" s="47">
        <f t="shared" si="17"/>
        <v>78</v>
      </c>
      <c r="BL49" s="47">
        <f t="shared" si="17"/>
        <v>84</v>
      </c>
      <c r="BM49" s="47">
        <f t="shared" si="17"/>
        <v>72</v>
      </c>
      <c r="BN49" s="47">
        <f t="shared" si="17"/>
        <v>74</v>
      </c>
      <c r="BO49" s="47">
        <f t="shared" si="17"/>
        <v>64</v>
      </c>
      <c r="BP49" s="47">
        <f t="shared" si="17"/>
        <v>72</v>
      </c>
      <c r="BQ49" s="47">
        <f t="shared" si="17"/>
        <v>80</v>
      </c>
      <c r="BR49" s="47">
        <f t="shared" si="17"/>
        <v>77</v>
      </c>
      <c r="BS49" s="47">
        <f t="shared" si="17"/>
        <v>99</v>
      </c>
      <c r="BT49" s="47">
        <f t="shared" si="17"/>
        <v>99</v>
      </c>
      <c r="BU49" s="47">
        <f t="shared" si="17"/>
        <v>87</v>
      </c>
      <c r="BV49" s="47">
        <f t="shared" si="17"/>
        <v>93</v>
      </c>
      <c r="BW49" s="47">
        <f t="shared" si="17"/>
        <v>94</v>
      </c>
      <c r="BX49" s="47">
        <f t="shared" si="17"/>
        <v>94</v>
      </c>
      <c r="BY49" s="47">
        <f t="shared" si="17"/>
        <v>94</v>
      </c>
      <c r="BZ49" s="47">
        <f t="shared" si="17"/>
        <v>82</v>
      </c>
      <c r="CA49" s="47"/>
      <c r="CB49" s="47"/>
      <c r="CC49" s="47">
        <f>IF(COUNT(CC5:CC38)&gt;0,ROUND(SUM(CC5:CC38)/COUNTIF(CC5:CC38,"&lt;&gt;"),0),0)</f>
        <v>93</v>
      </c>
    </row>
    <row r="50" spans="1:81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1" t="s">
        <v>40</v>
      </c>
      <c r="K50" s="4"/>
      <c r="L50" s="4"/>
      <c r="M50" s="4"/>
      <c r="N50" s="47">
        <f t="shared" ref="N50:AQ50" si="18">MAX(N5:N38)</f>
        <v>100</v>
      </c>
      <c r="O50" s="47">
        <f t="shared" si="18"/>
        <v>100</v>
      </c>
      <c r="P50" s="47">
        <f t="shared" si="18"/>
        <v>100</v>
      </c>
      <c r="Q50" s="47">
        <f t="shared" si="18"/>
        <v>100</v>
      </c>
      <c r="R50" s="47">
        <f t="shared" si="18"/>
        <v>100</v>
      </c>
      <c r="S50" s="47">
        <f t="shared" si="18"/>
        <v>97</v>
      </c>
      <c r="T50" s="47">
        <f t="shared" si="18"/>
        <v>100</v>
      </c>
      <c r="U50" s="47">
        <f t="shared" si="18"/>
        <v>100</v>
      </c>
      <c r="V50" s="47">
        <f t="shared" si="18"/>
        <v>98.227777777777774</v>
      </c>
      <c r="W50" s="47">
        <f t="shared" si="18"/>
        <v>20</v>
      </c>
      <c r="X50" s="47">
        <f t="shared" si="18"/>
        <v>20</v>
      </c>
      <c r="Y50" s="47">
        <f t="shared" si="18"/>
        <v>60</v>
      </c>
      <c r="Z50" s="47">
        <f t="shared" si="18"/>
        <v>100</v>
      </c>
      <c r="AA50" s="47">
        <f t="shared" si="18"/>
        <v>30</v>
      </c>
      <c r="AB50" s="47">
        <f t="shared" si="18"/>
        <v>70</v>
      </c>
      <c r="AC50" s="47">
        <f t="shared" si="18"/>
        <v>1</v>
      </c>
      <c r="AD50" s="47">
        <f t="shared" si="18"/>
        <v>100</v>
      </c>
      <c r="AE50" s="47">
        <f t="shared" si="18"/>
        <v>0</v>
      </c>
      <c r="AF50" s="47">
        <f t="shared" si="18"/>
        <v>0</v>
      </c>
      <c r="AG50" s="47">
        <f t="shared" si="18"/>
        <v>0</v>
      </c>
      <c r="AH50" s="47">
        <f t="shared" si="18"/>
        <v>100</v>
      </c>
      <c r="AI50" s="47">
        <f t="shared" si="18"/>
        <v>100</v>
      </c>
      <c r="AJ50" s="47">
        <f t="shared" si="18"/>
        <v>100</v>
      </c>
      <c r="AK50" s="47">
        <f t="shared" si="18"/>
        <v>100</v>
      </c>
      <c r="AL50" s="47">
        <f t="shared" si="18"/>
        <v>100</v>
      </c>
      <c r="AM50" s="47">
        <f t="shared" si="18"/>
        <v>100</v>
      </c>
      <c r="AN50" s="47">
        <f t="shared" si="18"/>
        <v>100</v>
      </c>
      <c r="AO50" s="47">
        <f t="shared" si="18"/>
        <v>100</v>
      </c>
      <c r="AP50" s="47">
        <f t="shared" si="18"/>
        <v>100</v>
      </c>
      <c r="AQ50" s="47">
        <f t="shared" si="18"/>
        <v>100</v>
      </c>
      <c r="AR50" s="47"/>
      <c r="AS50" s="47"/>
      <c r="AT50" s="47">
        <f t="shared" ref="AT50:BD50" si="19">MAX(AT5:AT38)</f>
        <v>100</v>
      </c>
      <c r="AU50" s="47">
        <f t="shared" si="19"/>
        <v>100</v>
      </c>
      <c r="AV50" s="47">
        <f t="shared" si="19"/>
        <v>100</v>
      </c>
      <c r="AW50" s="47">
        <f t="shared" si="19"/>
        <v>100</v>
      </c>
      <c r="AX50" s="47">
        <f t="shared" si="19"/>
        <v>100</v>
      </c>
      <c r="AY50" s="47">
        <f t="shared" si="19"/>
        <v>100</v>
      </c>
      <c r="AZ50" s="47">
        <f t="shared" si="19"/>
        <v>100</v>
      </c>
      <c r="BA50" s="47">
        <f t="shared" si="19"/>
        <v>100</v>
      </c>
      <c r="BB50" s="47">
        <f t="shared" si="19"/>
        <v>100</v>
      </c>
      <c r="BC50" s="47">
        <f t="shared" si="19"/>
        <v>100</v>
      </c>
      <c r="BD50" s="47">
        <f t="shared" si="19"/>
        <v>100</v>
      </c>
      <c r="BE50" s="47"/>
      <c r="BF50" s="49">
        <f t="shared" ref="BF50:BZ50" si="20">MAX(BF5:BF38)</f>
        <v>100</v>
      </c>
      <c r="BG50" s="49">
        <f t="shared" si="20"/>
        <v>100</v>
      </c>
      <c r="BH50" s="47">
        <f t="shared" si="20"/>
        <v>100</v>
      </c>
      <c r="BI50" s="47">
        <f t="shared" si="20"/>
        <v>100</v>
      </c>
      <c r="BJ50" s="47">
        <f t="shared" si="20"/>
        <v>100</v>
      </c>
      <c r="BK50" s="47">
        <f t="shared" si="20"/>
        <v>100</v>
      </c>
      <c r="BL50" s="47">
        <f t="shared" si="20"/>
        <v>100</v>
      </c>
      <c r="BM50" s="47">
        <f t="shared" si="20"/>
        <v>100</v>
      </c>
      <c r="BN50" s="47">
        <f t="shared" si="20"/>
        <v>100</v>
      </c>
      <c r="BO50" s="47">
        <f t="shared" si="20"/>
        <v>100</v>
      </c>
      <c r="BP50" s="47">
        <f t="shared" si="20"/>
        <v>100</v>
      </c>
      <c r="BQ50" s="47">
        <f t="shared" si="20"/>
        <v>100</v>
      </c>
      <c r="BR50" s="47">
        <f t="shared" si="20"/>
        <v>97</v>
      </c>
      <c r="BS50" s="47">
        <f t="shared" si="20"/>
        <v>100</v>
      </c>
      <c r="BT50" s="47">
        <f t="shared" si="20"/>
        <v>100</v>
      </c>
      <c r="BU50" s="47">
        <f t="shared" si="20"/>
        <v>100</v>
      </c>
      <c r="BV50" s="47">
        <f t="shared" si="20"/>
        <v>100</v>
      </c>
      <c r="BW50" s="47">
        <f t="shared" si="20"/>
        <v>100</v>
      </c>
      <c r="BX50" s="47">
        <f t="shared" si="20"/>
        <v>100</v>
      </c>
      <c r="BY50" s="47">
        <f t="shared" si="20"/>
        <v>100</v>
      </c>
      <c r="BZ50" s="47">
        <f t="shared" si="20"/>
        <v>100</v>
      </c>
      <c r="CA50" s="47"/>
      <c r="CB50" s="47"/>
      <c r="CC50" s="49">
        <f>MAX(CC5:CC38)</f>
        <v>100</v>
      </c>
    </row>
    <row r="51" spans="1:81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1" t="s">
        <v>41</v>
      </c>
      <c r="K51" s="4"/>
      <c r="L51" s="4"/>
      <c r="M51" s="4"/>
      <c r="N51" s="47">
        <f t="shared" ref="N51:AQ51" si="21">MIN(N5:N38)</f>
        <v>44</v>
      </c>
      <c r="O51" s="47">
        <f t="shared" si="21"/>
        <v>0</v>
      </c>
      <c r="P51" s="47">
        <f t="shared" si="21"/>
        <v>25</v>
      </c>
      <c r="Q51" s="47">
        <f t="shared" si="21"/>
        <v>57</v>
      </c>
      <c r="R51" s="47">
        <f t="shared" si="21"/>
        <v>31.818181818181817</v>
      </c>
      <c r="S51" s="47">
        <f t="shared" si="21"/>
        <v>25</v>
      </c>
      <c r="T51" s="47">
        <f t="shared" si="21"/>
        <v>39.25</v>
      </c>
      <c r="U51" s="47">
        <f t="shared" si="21"/>
        <v>0</v>
      </c>
      <c r="V51" s="47">
        <f t="shared" si="21"/>
        <v>25</v>
      </c>
      <c r="W51" s="47">
        <f t="shared" si="21"/>
        <v>16</v>
      </c>
      <c r="X51" s="47">
        <f t="shared" si="21"/>
        <v>7</v>
      </c>
      <c r="Y51" s="47">
        <f t="shared" si="21"/>
        <v>7</v>
      </c>
      <c r="Z51" s="47">
        <f t="shared" si="21"/>
        <v>44</v>
      </c>
      <c r="AA51" s="47">
        <f t="shared" si="21"/>
        <v>0</v>
      </c>
      <c r="AB51" s="47">
        <f t="shared" si="21"/>
        <v>0</v>
      </c>
      <c r="AC51" s="47">
        <f t="shared" si="21"/>
        <v>0</v>
      </c>
      <c r="AD51" s="47">
        <f t="shared" si="21"/>
        <v>0</v>
      </c>
      <c r="AE51" s="47">
        <f t="shared" si="21"/>
        <v>0</v>
      </c>
      <c r="AF51" s="47">
        <f t="shared" si="21"/>
        <v>0</v>
      </c>
      <c r="AG51" s="47">
        <f t="shared" si="21"/>
        <v>0</v>
      </c>
      <c r="AH51" s="47">
        <f t="shared" si="21"/>
        <v>30</v>
      </c>
      <c r="AI51" s="47">
        <f t="shared" si="21"/>
        <v>50</v>
      </c>
      <c r="AJ51" s="47">
        <f t="shared" si="21"/>
        <v>0</v>
      </c>
      <c r="AK51" s="47">
        <f t="shared" si="21"/>
        <v>0</v>
      </c>
      <c r="AL51" s="47">
        <f t="shared" si="21"/>
        <v>0</v>
      </c>
      <c r="AM51" s="47">
        <f t="shared" si="21"/>
        <v>50</v>
      </c>
      <c r="AN51" s="47">
        <f t="shared" si="21"/>
        <v>33</v>
      </c>
      <c r="AO51" s="47">
        <f t="shared" si="21"/>
        <v>0</v>
      </c>
      <c r="AP51" s="47">
        <f t="shared" si="21"/>
        <v>50</v>
      </c>
      <c r="AQ51" s="47">
        <f t="shared" si="21"/>
        <v>0</v>
      </c>
      <c r="AR51" s="47"/>
      <c r="AS51" s="47"/>
      <c r="AT51" s="47">
        <f t="shared" ref="AT51:BD51" si="22">MIN(AT5:AT38)</f>
        <v>57</v>
      </c>
      <c r="AU51" s="47">
        <f t="shared" si="22"/>
        <v>0</v>
      </c>
      <c r="AV51" s="47">
        <f t="shared" si="22"/>
        <v>0</v>
      </c>
      <c r="AW51" s="47">
        <f t="shared" si="22"/>
        <v>0</v>
      </c>
      <c r="AX51" s="47">
        <f t="shared" si="22"/>
        <v>0</v>
      </c>
      <c r="AY51" s="47">
        <f t="shared" si="22"/>
        <v>100</v>
      </c>
      <c r="AZ51" s="47">
        <f t="shared" si="22"/>
        <v>0</v>
      </c>
      <c r="BA51" s="47">
        <f t="shared" si="22"/>
        <v>0</v>
      </c>
      <c r="BB51" s="47">
        <f t="shared" si="22"/>
        <v>0</v>
      </c>
      <c r="BC51" s="47">
        <f t="shared" si="22"/>
        <v>0</v>
      </c>
      <c r="BD51" s="47">
        <f t="shared" si="22"/>
        <v>0</v>
      </c>
      <c r="BE51" s="47"/>
      <c r="BF51" s="49">
        <f t="shared" ref="BF51:BZ51" si="23">MIN(BF5:BF38)</f>
        <v>50</v>
      </c>
      <c r="BG51" s="49">
        <f t="shared" si="23"/>
        <v>31.818181818181817</v>
      </c>
      <c r="BH51" s="47">
        <f t="shared" si="23"/>
        <v>75</v>
      </c>
      <c r="BI51" s="47">
        <f t="shared" si="23"/>
        <v>0</v>
      </c>
      <c r="BJ51" s="47">
        <f t="shared" si="23"/>
        <v>0</v>
      </c>
      <c r="BK51" s="47">
        <f t="shared" si="23"/>
        <v>0</v>
      </c>
      <c r="BL51" s="47">
        <f t="shared" si="23"/>
        <v>25</v>
      </c>
      <c r="BM51" s="47">
        <f t="shared" si="23"/>
        <v>0</v>
      </c>
      <c r="BN51" s="47">
        <f t="shared" si="23"/>
        <v>0</v>
      </c>
      <c r="BO51" s="47">
        <f t="shared" si="23"/>
        <v>0</v>
      </c>
      <c r="BP51" s="47">
        <f t="shared" si="23"/>
        <v>0</v>
      </c>
      <c r="BQ51" s="47">
        <f t="shared" si="23"/>
        <v>0</v>
      </c>
      <c r="BR51" s="47">
        <f t="shared" si="23"/>
        <v>25</v>
      </c>
      <c r="BS51" s="47">
        <f t="shared" si="23"/>
        <v>67</v>
      </c>
      <c r="BT51" s="47">
        <f t="shared" si="23"/>
        <v>64</v>
      </c>
      <c r="BU51" s="47">
        <f t="shared" si="23"/>
        <v>0</v>
      </c>
      <c r="BV51" s="47">
        <f t="shared" si="23"/>
        <v>0</v>
      </c>
      <c r="BW51" s="47">
        <f t="shared" si="23"/>
        <v>0</v>
      </c>
      <c r="BX51" s="47">
        <f t="shared" si="23"/>
        <v>0</v>
      </c>
      <c r="BY51" s="47">
        <f t="shared" si="23"/>
        <v>0</v>
      </c>
      <c r="BZ51" s="47">
        <f t="shared" si="23"/>
        <v>0</v>
      </c>
      <c r="CA51" s="47"/>
      <c r="CB51" s="47"/>
      <c r="CC51" s="49">
        <f>MIN(CC5:CC38)</f>
        <v>39.25</v>
      </c>
    </row>
    <row r="52" spans="1:81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1" t="s">
        <v>42</v>
      </c>
      <c r="K52" s="4"/>
      <c r="L52" s="4"/>
      <c r="M52" s="4"/>
      <c r="N52" s="50">
        <f t="shared" ref="N52:AQ52" si="24">COUNTIF(N5:N38,"&gt;=55")</f>
        <v>28</v>
      </c>
      <c r="O52" s="50">
        <f t="shared" si="24"/>
        <v>16</v>
      </c>
      <c r="P52" s="50">
        <f t="shared" si="24"/>
        <v>30</v>
      </c>
      <c r="Q52" s="50">
        <f t="shared" si="24"/>
        <v>34</v>
      </c>
      <c r="R52" s="50">
        <f t="shared" si="24"/>
        <v>33</v>
      </c>
      <c r="S52" s="50">
        <f t="shared" si="24"/>
        <v>30</v>
      </c>
      <c r="T52" s="50">
        <f t="shared" si="24"/>
        <v>32</v>
      </c>
      <c r="U52" s="50">
        <f t="shared" si="24"/>
        <v>11</v>
      </c>
      <c r="V52" s="50">
        <f t="shared" si="24"/>
        <v>29</v>
      </c>
      <c r="W52" s="50">
        <f t="shared" si="24"/>
        <v>0</v>
      </c>
      <c r="X52" s="50">
        <f t="shared" si="24"/>
        <v>0</v>
      </c>
      <c r="Y52" s="50">
        <f t="shared" si="24"/>
        <v>11</v>
      </c>
      <c r="Z52" s="50">
        <f t="shared" si="24"/>
        <v>28</v>
      </c>
      <c r="AA52" s="50">
        <f t="shared" si="24"/>
        <v>0</v>
      </c>
      <c r="AB52" s="50">
        <f t="shared" si="24"/>
        <v>10</v>
      </c>
      <c r="AC52" s="50">
        <f t="shared" si="24"/>
        <v>0</v>
      </c>
      <c r="AD52" s="50">
        <f t="shared" si="24"/>
        <v>16</v>
      </c>
      <c r="AE52" s="50">
        <f t="shared" si="24"/>
        <v>0</v>
      </c>
      <c r="AF52" s="50">
        <f t="shared" si="24"/>
        <v>0</v>
      </c>
      <c r="AG52" s="50">
        <f t="shared" si="24"/>
        <v>0</v>
      </c>
      <c r="AH52" s="50">
        <f t="shared" si="24"/>
        <v>11</v>
      </c>
      <c r="AI52" s="50">
        <f t="shared" si="24"/>
        <v>25</v>
      </c>
      <c r="AJ52" s="50">
        <f t="shared" si="24"/>
        <v>24</v>
      </c>
      <c r="AK52" s="50">
        <f t="shared" si="24"/>
        <v>31</v>
      </c>
      <c r="AL52" s="50">
        <f t="shared" si="24"/>
        <v>19</v>
      </c>
      <c r="AM52" s="50">
        <f t="shared" si="24"/>
        <v>32</v>
      </c>
      <c r="AN52" s="50">
        <f t="shared" si="24"/>
        <v>31</v>
      </c>
      <c r="AO52" s="50">
        <f t="shared" si="24"/>
        <v>30</v>
      </c>
      <c r="AP52" s="50">
        <f t="shared" si="24"/>
        <v>31</v>
      </c>
      <c r="AQ52" s="50">
        <f t="shared" si="24"/>
        <v>14</v>
      </c>
      <c r="AR52" s="50"/>
      <c r="AS52" s="50"/>
      <c r="AT52" s="47">
        <f t="shared" ref="AT52:BD52" si="25">COUNTIF(AT5:AT38,"&gt;=55")</f>
        <v>34</v>
      </c>
      <c r="AU52" s="50">
        <f t="shared" si="25"/>
        <v>29</v>
      </c>
      <c r="AV52" s="50">
        <f t="shared" si="25"/>
        <v>28</v>
      </c>
      <c r="AW52" s="50">
        <f t="shared" si="25"/>
        <v>33</v>
      </c>
      <c r="AX52" s="50">
        <f t="shared" si="25"/>
        <v>25</v>
      </c>
      <c r="AY52" s="50">
        <f t="shared" si="25"/>
        <v>34</v>
      </c>
      <c r="AZ52" s="50">
        <f t="shared" si="25"/>
        <v>32</v>
      </c>
      <c r="BA52" s="50">
        <f t="shared" si="25"/>
        <v>31</v>
      </c>
      <c r="BB52" s="50">
        <f t="shared" si="25"/>
        <v>32</v>
      </c>
      <c r="BC52" s="50">
        <f t="shared" si="25"/>
        <v>30</v>
      </c>
      <c r="BD52" s="50">
        <f t="shared" si="25"/>
        <v>33</v>
      </c>
      <c r="BE52" s="50"/>
      <c r="BF52" s="49">
        <f t="shared" ref="BF52:BZ52" si="26">COUNTIF(BF5:BF38,"&gt;=55")</f>
        <v>33</v>
      </c>
      <c r="BG52" s="49">
        <f t="shared" si="26"/>
        <v>33</v>
      </c>
      <c r="BH52" s="50">
        <f t="shared" si="26"/>
        <v>34</v>
      </c>
      <c r="BI52" s="50">
        <f t="shared" si="26"/>
        <v>31</v>
      </c>
      <c r="BJ52" s="50">
        <f t="shared" si="26"/>
        <v>28</v>
      </c>
      <c r="BK52" s="50">
        <f t="shared" si="26"/>
        <v>29</v>
      </c>
      <c r="BL52" s="50">
        <f t="shared" si="26"/>
        <v>30</v>
      </c>
      <c r="BM52" s="50">
        <f t="shared" si="26"/>
        <v>23</v>
      </c>
      <c r="BN52" s="50">
        <f t="shared" si="26"/>
        <v>26</v>
      </c>
      <c r="BO52" s="50">
        <f t="shared" si="26"/>
        <v>23</v>
      </c>
      <c r="BP52" s="50">
        <f t="shared" si="26"/>
        <v>25</v>
      </c>
      <c r="BQ52" s="50">
        <f t="shared" si="26"/>
        <v>27</v>
      </c>
      <c r="BR52" s="50">
        <f t="shared" si="26"/>
        <v>30</v>
      </c>
      <c r="BS52" s="50">
        <f t="shared" si="26"/>
        <v>34</v>
      </c>
      <c r="BT52" s="50">
        <f t="shared" si="26"/>
        <v>34</v>
      </c>
      <c r="BU52" s="50">
        <f t="shared" si="26"/>
        <v>30</v>
      </c>
      <c r="BV52" s="50">
        <f t="shared" si="26"/>
        <v>32</v>
      </c>
      <c r="BW52" s="50">
        <f t="shared" si="26"/>
        <v>32</v>
      </c>
      <c r="BX52" s="50">
        <f t="shared" si="26"/>
        <v>30</v>
      </c>
      <c r="BY52" s="50">
        <f t="shared" si="26"/>
        <v>31</v>
      </c>
      <c r="BZ52" s="50">
        <f t="shared" si="26"/>
        <v>27</v>
      </c>
      <c r="CA52" s="50"/>
      <c r="CB52" s="50"/>
      <c r="CC52" s="49">
        <f>COUNTIF(CC5:CC38,"&gt;=55")</f>
        <v>32</v>
      </c>
    </row>
    <row r="53" spans="1:81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1" t="s">
        <v>43</v>
      </c>
      <c r="K53" s="4"/>
      <c r="L53" s="4"/>
      <c r="M53" s="4"/>
      <c r="N53" s="50">
        <f t="shared" ref="N53:AQ53" si="27">+$J$54-N52</f>
        <v>6</v>
      </c>
      <c r="O53" s="50">
        <f t="shared" si="27"/>
        <v>18</v>
      </c>
      <c r="P53" s="50">
        <f t="shared" si="27"/>
        <v>4</v>
      </c>
      <c r="Q53" s="50">
        <f t="shared" si="27"/>
        <v>0</v>
      </c>
      <c r="R53" s="50">
        <f t="shared" si="27"/>
        <v>1</v>
      </c>
      <c r="S53" s="50">
        <f t="shared" si="27"/>
        <v>4</v>
      </c>
      <c r="T53" s="50">
        <f t="shared" si="27"/>
        <v>2</v>
      </c>
      <c r="U53" s="50">
        <f t="shared" si="27"/>
        <v>23</v>
      </c>
      <c r="V53" s="50">
        <f t="shared" si="27"/>
        <v>5</v>
      </c>
      <c r="W53" s="50">
        <f t="shared" si="27"/>
        <v>34</v>
      </c>
      <c r="X53" s="50">
        <f t="shared" si="27"/>
        <v>34</v>
      </c>
      <c r="Y53" s="50">
        <f t="shared" si="27"/>
        <v>23</v>
      </c>
      <c r="Z53" s="50">
        <f t="shared" si="27"/>
        <v>6</v>
      </c>
      <c r="AA53" s="50">
        <f t="shared" si="27"/>
        <v>34</v>
      </c>
      <c r="AB53" s="50">
        <f t="shared" si="27"/>
        <v>24</v>
      </c>
      <c r="AC53" s="50">
        <f t="shared" si="27"/>
        <v>34</v>
      </c>
      <c r="AD53" s="50">
        <f t="shared" si="27"/>
        <v>18</v>
      </c>
      <c r="AE53" s="50">
        <f t="shared" si="27"/>
        <v>34</v>
      </c>
      <c r="AF53" s="50">
        <f t="shared" si="27"/>
        <v>34</v>
      </c>
      <c r="AG53" s="50">
        <f t="shared" si="27"/>
        <v>34</v>
      </c>
      <c r="AH53" s="50">
        <f t="shared" si="27"/>
        <v>23</v>
      </c>
      <c r="AI53" s="50">
        <f t="shared" si="27"/>
        <v>9</v>
      </c>
      <c r="AJ53" s="50">
        <f t="shared" si="27"/>
        <v>10</v>
      </c>
      <c r="AK53" s="50">
        <f t="shared" si="27"/>
        <v>3</v>
      </c>
      <c r="AL53" s="50">
        <f t="shared" si="27"/>
        <v>15</v>
      </c>
      <c r="AM53" s="50">
        <f t="shared" si="27"/>
        <v>2</v>
      </c>
      <c r="AN53" s="50">
        <f t="shared" si="27"/>
        <v>3</v>
      </c>
      <c r="AO53" s="50">
        <f t="shared" si="27"/>
        <v>4</v>
      </c>
      <c r="AP53" s="50">
        <f t="shared" si="27"/>
        <v>3</v>
      </c>
      <c r="AQ53" s="50">
        <f t="shared" si="27"/>
        <v>20</v>
      </c>
      <c r="AR53" s="50"/>
      <c r="AS53" s="50"/>
      <c r="AT53" s="47">
        <f t="shared" ref="AT53:BD53" si="28">+$J$54-AT52</f>
        <v>0</v>
      </c>
      <c r="AU53" s="50">
        <f t="shared" si="28"/>
        <v>5</v>
      </c>
      <c r="AV53" s="50">
        <f t="shared" si="28"/>
        <v>6</v>
      </c>
      <c r="AW53" s="50">
        <f t="shared" si="28"/>
        <v>1</v>
      </c>
      <c r="AX53" s="50">
        <f t="shared" si="28"/>
        <v>9</v>
      </c>
      <c r="AY53" s="50">
        <f t="shared" si="28"/>
        <v>0</v>
      </c>
      <c r="AZ53" s="50">
        <f t="shared" si="28"/>
        <v>2</v>
      </c>
      <c r="BA53" s="50">
        <f t="shared" si="28"/>
        <v>3</v>
      </c>
      <c r="BB53" s="50">
        <f t="shared" si="28"/>
        <v>2</v>
      </c>
      <c r="BC53" s="50">
        <f t="shared" si="28"/>
        <v>4</v>
      </c>
      <c r="BD53" s="50">
        <f t="shared" si="28"/>
        <v>1</v>
      </c>
      <c r="BE53" s="50"/>
      <c r="BF53" s="49">
        <f t="shared" ref="BF53:BZ53" si="29">+$J$54-BF52</f>
        <v>1</v>
      </c>
      <c r="BG53" s="49">
        <f t="shared" si="29"/>
        <v>1</v>
      </c>
      <c r="BH53" s="50">
        <f t="shared" si="29"/>
        <v>0</v>
      </c>
      <c r="BI53" s="50">
        <f t="shared" si="29"/>
        <v>3</v>
      </c>
      <c r="BJ53" s="50">
        <f t="shared" si="29"/>
        <v>6</v>
      </c>
      <c r="BK53" s="50">
        <f t="shared" si="29"/>
        <v>5</v>
      </c>
      <c r="BL53" s="50">
        <f t="shared" si="29"/>
        <v>4</v>
      </c>
      <c r="BM53" s="50">
        <f t="shared" si="29"/>
        <v>11</v>
      </c>
      <c r="BN53" s="50">
        <f t="shared" si="29"/>
        <v>8</v>
      </c>
      <c r="BO53" s="50">
        <f t="shared" si="29"/>
        <v>11</v>
      </c>
      <c r="BP53" s="50">
        <f t="shared" si="29"/>
        <v>9</v>
      </c>
      <c r="BQ53" s="50">
        <f t="shared" si="29"/>
        <v>7</v>
      </c>
      <c r="BR53" s="50">
        <f t="shared" si="29"/>
        <v>4</v>
      </c>
      <c r="BS53" s="50">
        <f t="shared" si="29"/>
        <v>0</v>
      </c>
      <c r="BT53" s="50">
        <f t="shared" si="29"/>
        <v>0</v>
      </c>
      <c r="BU53" s="50">
        <f t="shared" si="29"/>
        <v>4</v>
      </c>
      <c r="BV53" s="50">
        <f t="shared" si="29"/>
        <v>2</v>
      </c>
      <c r="BW53" s="50">
        <f t="shared" si="29"/>
        <v>2</v>
      </c>
      <c r="BX53" s="50">
        <f t="shared" si="29"/>
        <v>4</v>
      </c>
      <c r="BY53" s="50">
        <f t="shared" si="29"/>
        <v>3</v>
      </c>
      <c r="BZ53" s="50">
        <f t="shared" si="29"/>
        <v>7</v>
      </c>
      <c r="CA53" s="50"/>
      <c r="CB53" s="50"/>
      <c r="CC53" s="49">
        <f>+$J$54-CC52</f>
        <v>2</v>
      </c>
    </row>
    <row r="54" spans="1:81" ht="15.75" customHeight="1" x14ac:dyDescent="0.15">
      <c r="I54" s="4" t="s">
        <v>44</v>
      </c>
      <c r="J54" s="4">
        <f>COUNTA(J5:J38)</f>
        <v>34</v>
      </c>
    </row>
    <row r="55" spans="1:81" ht="15.75" customHeight="1" x14ac:dyDescent="0.15"/>
    <row r="56" spans="1:81" ht="15.75" customHeight="1" x14ac:dyDescent="0.15"/>
    <row r="57" spans="1:81" ht="15.75" customHeight="1" x14ac:dyDescent="0.15"/>
    <row r="58" spans="1:81" ht="15.75" customHeight="1" x14ac:dyDescent="0.15"/>
    <row r="59" spans="1:81" ht="15.75" customHeight="1" x14ac:dyDescent="0.15"/>
    <row r="60" spans="1:81" ht="15.75" customHeight="1" x14ac:dyDescent="0.15"/>
    <row r="61" spans="1:81" ht="15.75" customHeight="1" x14ac:dyDescent="0.15"/>
    <row r="62" spans="1:81" ht="15.75" customHeight="1" x14ac:dyDescent="0.15"/>
    <row r="63" spans="1:81" ht="15.75" customHeight="1" x14ac:dyDescent="0.15"/>
    <row r="64" spans="1:8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8">
    <mergeCell ref="BH1:BR1"/>
    <mergeCell ref="BS1:CC1"/>
    <mergeCell ref="N2:V2"/>
    <mergeCell ref="W1:Z1"/>
    <mergeCell ref="AA1:AD1"/>
    <mergeCell ref="AE1:AH1"/>
    <mergeCell ref="AI1:AT1"/>
    <mergeCell ref="AU1:BG1"/>
  </mergeCells>
  <conditionalFormatting sqref="N5:V49 W39:Y49 Z5:Z49 AA39:AC49 AD5:AD49 AE39:AG49 AH5:AH49 AI39:AS49 AT5:BG49 BH39:BQ49 BR5:CC49">
    <cfRule type="cellIs" dxfId="53" priority="1" operator="lessThan">
      <formula>54.5</formula>
    </cfRule>
  </conditionalFormatting>
  <conditionalFormatting sqref="Z5:Z38 AD5:AD38 AH5:BQ38 BS5:CB38">
    <cfRule type="containsText" dxfId="52" priority="2" operator="containsText" text="A">
      <formula>NOT(ISERROR(SEARCH(("A"),(Z5))))</formula>
    </cfRule>
  </conditionalFormatting>
  <conditionalFormatting sqref="BF50:BG53 BR50:CC53">
    <cfRule type="cellIs" dxfId="51" priority="3" operator="lessThan">
      <formula>54.5</formula>
    </cfRule>
  </conditionalFormatting>
  <conditionalFormatting sqref="BF51:BG51 BR51:CC51">
    <cfRule type="cellIs" dxfId="50" priority="4" operator="lessThan">
      <formula>54.5</formula>
    </cfRule>
  </conditionalFormatting>
  <conditionalFormatting sqref="BF52:BG52 BR52:CC52">
    <cfRule type="cellIs" dxfId="49" priority="5" operator="lessThan">
      <formula>54.5</formula>
    </cfRule>
  </conditionalFormatting>
  <conditionalFormatting sqref="BF53:BG53 BR53:CC53">
    <cfRule type="cellIs" dxfId="48" priority="6" operator="lessThan">
      <formula>54.5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2022-06-21T19:59:50Z</dcterms:created>
  <dcterms:modified xsi:type="dcterms:W3CDTF">2022-06-21T23:02:26Z</dcterms:modified>
</cp:coreProperties>
</file>