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egamacpanchito/Desktop/VF Process results/Data correlación test C1 progra/Anonymized/"/>
    </mc:Choice>
  </mc:AlternateContent>
  <xr:revisionPtr revIDLastSave="0" documentId="13_ncr:1_{3316C1AF-66C8-284B-9781-9CDA1730DB4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A1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8" i="14" l="1"/>
  <c r="AO47" i="14"/>
  <c r="W47" i="14"/>
  <c r="V47" i="14"/>
  <c r="U47" i="14"/>
  <c r="BF46" i="14"/>
  <c r="BF47" i="14" s="1"/>
  <c r="BA46" i="14"/>
  <c r="BA47" i="14" s="1"/>
  <c r="AZ46" i="14"/>
  <c r="AZ47" i="14" s="1"/>
  <c r="AO46" i="14"/>
  <c r="AC46" i="14"/>
  <c r="AC47" i="14" s="1"/>
  <c r="AB46" i="14"/>
  <c r="AB47" i="14" s="1"/>
  <c r="Z46" i="14"/>
  <c r="Z47" i="14" s="1"/>
  <c r="Y46" i="14"/>
  <c r="Y47" i="14" s="1"/>
  <c r="W46" i="14"/>
  <c r="V46" i="14"/>
  <c r="U46" i="14"/>
  <c r="AP45" i="14"/>
  <c r="AO45" i="14"/>
  <c r="AE45" i="14"/>
  <c r="AC45" i="14"/>
  <c r="AB45" i="14"/>
  <c r="Z45" i="14"/>
  <c r="Y45" i="14"/>
  <c r="W45" i="14"/>
  <c r="V45" i="14"/>
  <c r="U45" i="14"/>
  <c r="BM44" i="14"/>
  <c r="BF44" i="14"/>
  <c r="AP44" i="14"/>
  <c r="AO44" i="14"/>
  <c r="AH44" i="14"/>
  <c r="AG44" i="14"/>
  <c r="AF44" i="14"/>
  <c r="AC44" i="14"/>
  <c r="AB44" i="14"/>
  <c r="Z44" i="14"/>
  <c r="Y44" i="14"/>
  <c r="W44" i="14"/>
  <c r="V44" i="14"/>
  <c r="U44" i="14"/>
  <c r="BF43" i="14"/>
  <c r="AX43" i="14"/>
  <c r="AU43" i="14"/>
  <c r="AP43" i="14"/>
  <c r="AO43" i="14"/>
  <c r="AC43" i="14"/>
  <c r="AB43" i="14"/>
  <c r="Z43" i="14"/>
  <c r="Y43" i="14"/>
  <c r="W43" i="14"/>
  <c r="V43" i="14"/>
  <c r="U43" i="14"/>
  <c r="BR35" i="14"/>
  <c r="BQ35" i="14"/>
  <c r="BP35" i="14"/>
  <c r="BO35" i="14"/>
  <c r="BN35" i="14"/>
  <c r="BM35" i="14"/>
  <c r="BM43" i="14" s="1"/>
  <c r="BL35" i="14"/>
  <c r="BK35" i="14"/>
  <c r="BI35" i="14"/>
  <c r="BH35" i="14"/>
  <c r="BG35" i="14"/>
  <c r="BF35" i="14"/>
  <c r="BF45" i="14" s="1"/>
  <c r="BE35" i="14"/>
  <c r="BD35" i="14"/>
  <c r="BC35" i="14"/>
  <c r="BB35" i="14"/>
  <c r="BA35" i="14"/>
  <c r="BA45" i="14" s="1"/>
  <c r="AZ35" i="14"/>
  <c r="AZ45" i="14" s="1"/>
  <c r="AX35" i="14"/>
  <c r="AX46" i="14" s="1"/>
  <c r="AX47" i="14" s="1"/>
  <c r="AW35" i="14"/>
  <c r="AV35" i="14"/>
  <c r="AU35" i="14"/>
  <c r="AU46" i="14" s="1"/>
  <c r="AU47" i="14" s="1"/>
  <c r="AT35" i="14"/>
  <c r="AS35" i="14"/>
  <c r="AR35" i="14"/>
  <c r="AQ35" i="14"/>
  <c r="AP35" i="14"/>
  <c r="AP46" i="14" s="1"/>
  <c r="AP47" i="14" s="1"/>
  <c r="AO35" i="14"/>
  <c r="AM35" i="14"/>
  <c r="AL35" i="14"/>
  <c r="AK35" i="14"/>
  <c r="AJ35" i="14"/>
  <c r="AI35" i="14"/>
  <c r="AH35" i="14"/>
  <c r="AH43" i="14" s="1"/>
  <c r="AG35" i="14"/>
  <c r="AG43" i="14" s="1"/>
  <c r="AF35" i="14"/>
  <c r="AF43" i="14" s="1"/>
  <c r="AE35" i="14"/>
  <c r="AE44" i="14" s="1"/>
  <c r="BT34" i="14"/>
  <c r="BS34" i="14"/>
  <c r="R34" i="14" s="1"/>
  <c r="BJ34" i="14"/>
  <c r="Q34" i="14" s="1"/>
  <c r="AY34" i="14"/>
  <c r="AN34" i="14"/>
  <c r="AD34" i="14"/>
  <c r="AA34" i="14"/>
  <c r="S34" i="14"/>
  <c r="P34" i="14"/>
  <c r="O34" i="14"/>
  <c r="M34" i="14"/>
  <c r="L34" i="14"/>
  <c r="BT33" i="14"/>
  <c r="BS33" i="14"/>
  <c r="R33" i="14" s="1"/>
  <c r="BJ33" i="14"/>
  <c r="AY33" i="14"/>
  <c r="AN33" i="14"/>
  <c r="AD33" i="14"/>
  <c r="AA33" i="14"/>
  <c r="X33" i="14"/>
  <c r="S33" i="14"/>
  <c r="Q33" i="14"/>
  <c r="P33" i="14"/>
  <c r="O33" i="14"/>
  <c r="M33" i="14"/>
  <c r="L33" i="14"/>
  <c r="N33" i="14" s="1"/>
  <c r="T33" i="14" s="1" a="1"/>
  <c r="T33" i="14" s="1"/>
  <c r="BU33" i="14" s="1"/>
  <c r="BT32" i="14"/>
  <c r="BS32" i="14"/>
  <c r="BJ32" i="14"/>
  <c r="AY32" i="14"/>
  <c r="AN32" i="14"/>
  <c r="AD32" i="14"/>
  <c r="S32" i="14" s="1"/>
  <c r="N32" i="14" s="1"/>
  <c r="AA32" i="14"/>
  <c r="M32" i="14" s="1"/>
  <c r="X32" i="14"/>
  <c r="L32" i="14" s="1"/>
  <c r="R32" i="14"/>
  <c r="Q32" i="14"/>
  <c r="P32" i="14"/>
  <c r="O32" i="14"/>
  <c r="BT31" i="14"/>
  <c r="BS31" i="14"/>
  <c r="BJ31" i="14"/>
  <c r="Q31" i="14" s="1"/>
  <c r="AY31" i="14"/>
  <c r="P31" i="14" s="1"/>
  <c r="AN31" i="14"/>
  <c r="O31" i="14" s="1"/>
  <c r="AD31" i="14"/>
  <c r="AA31" i="14"/>
  <c r="M31" i="14" s="1"/>
  <c r="X31" i="14"/>
  <c r="L31" i="14" s="1"/>
  <c r="S31" i="14"/>
  <c r="R31" i="14"/>
  <c r="BT30" i="14"/>
  <c r="BS30" i="14"/>
  <c r="R30" i="14" s="1"/>
  <c r="BJ30" i="14"/>
  <c r="Q30" i="14" s="1"/>
  <c r="AY30" i="14"/>
  <c r="P30" i="14" s="1"/>
  <c r="AN30" i="14"/>
  <c r="O30" i="14" s="1"/>
  <c r="AD30" i="14"/>
  <c r="S30" i="14" s="1"/>
  <c r="AA30" i="14"/>
  <c r="M30" i="14" s="1"/>
  <c r="X30" i="14"/>
  <c r="L30" i="14" s="1"/>
  <c r="BT29" i="14"/>
  <c r="BS29" i="14"/>
  <c r="R29" i="14" s="1"/>
  <c r="BJ29" i="14"/>
  <c r="Q29" i="14" s="1"/>
  <c r="AY29" i="14"/>
  <c r="P29" i="14" s="1"/>
  <c r="AN29" i="14"/>
  <c r="O29" i="14" s="1"/>
  <c r="AD29" i="14"/>
  <c r="S29" i="14" s="1"/>
  <c r="N29" i="14" s="1"/>
  <c r="AA29" i="14"/>
  <c r="X29" i="14"/>
  <c r="M29" i="14"/>
  <c r="L29" i="14"/>
  <c r="BT28" i="14"/>
  <c r="BS28" i="14"/>
  <c r="R28" i="14" s="1"/>
  <c r="BJ28" i="14"/>
  <c r="Q28" i="14" s="1"/>
  <c r="AY28" i="14"/>
  <c r="AN28" i="14"/>
  <c r="AD28" i="14"/>
  <c r="AA28" i="14"/>
  <c r="X28" i="14"/>
  <c r="S28" i="14"/>
  <c r="P28" i="14"/>
  <c r="O28" i="14"/>
  <c r="M28" i="14"/>
  <c r="N28" i="14" s="1"/>
  <c r="T28" i="14" s="1" a="1"/>
  <c r="T28" i="14" s="1"/>
  <c r="BU28" i="14" s="1"/>
  <c r="L28" i="14"/>
  <c r="BT27" i="14"/>
  <c r="BS27" i="14"/>
  <c r="BJ27" i="14"/>
  <c r="AY27" i="14"/>
  <c r="AN27" i="14"/>
  <c r="AD27" i="14"/>
  <c r="AA27" i="14"/>
  <c r="M27" i="14" s="1"/>
  <c r="N27" i="14" s="1"/>
  <c r="T27" i="14" s="1" a="1"/>
  <c r="T27" i="14" s="1"/>
  <c r="BU27" i="14" s="1"/>
  <c r="X27" i="14"/>
  <c r="L27" i="14" s="1"/>
  <c r="S27" i="14"/>
  <c r="R27" i="14"/>
  <c r="Q27" i="14"/>
  <c r="P27" i="14"/>
  <c r="O27" i="14"/>
  <c r="BT26" i="14"/>
  <c r="BS26" i="14"/>
  <c r="BJ26" i="14"/>
  <c r="AY26" i="14"/>
  <c r="AN26" i="14"/>
  <c r="O26" i="14" s="1"/>
  <c r="AD26" i="14"/>
  <c r="AA26" i="14"/>
  <c r="M26" i="14" s="1"/>
  <c r="S26" i="14"/>
  <c r="N26" i="14" s="1"/>
  <c r="R26" i="14"/>
  <c r="Q26" i="14"/>
  <c r="P26" i="14"/>
  <c r="L26" i="14"/>
  <c r="BT25" i="14"/>
  <c r="BS25" i="14"/>
  <c r="R25" i="14" s="1"/>
  <c r="BJ25" i="14"/>
  <c r="Q25" i="14" s="1"/>
  <c r="AY25" i="14"/>
  <c r="P25" i="14" s="1"/>
  <c r="T25" i="14" s="1" a="1"/>
  <c r="T25" i="14" s="1"/>
  <c r="BU25" i="14" s="1"/>
  <c r="AN25" i="14"/>
  <c r="O25" i="14" s="1"/>
  <c r="AD25" i="14"/>
  <c r="AA25" i="14"/>
  <c r="X25" i="14"/>
  <c r="L25" i="14" s="1"/>
  <c r="S25" i="14"/>
  <c r="N25" i="14" s="1"/>
  <c r="M25" i="14"/>
  <c r="BT24" i="14"/>
  <c r="BS24" i="14"/>
  <c r="R24" i="14" s="1"/>
  <c r="BJ24" i="14"/>
  <c r="Q24" i="14" s="1"/>
  <c r="AY24" i="14"/>
  <c r="AN24" i="14"/>
  <c r="O24" i="14" s="1"/>
  <c r="AD24" i="14"/>
  <c r="S24" i="14" s="1"/>
  <c r="AA24" i="14"/>
  <c r="M24" i="14" s="1"/>
  <c r="X24" i="14"/>
  <c r="L24" i="14" s="1"/>
  <c r="P24" i="14"/>
  <c r="BT23" i="14"/>
  <c r="BS23" i="14"/>
  <c r="R23" i="14" s="1"/>
  <c r="BJ23" i="14"/>
  <c r="Q23" i="14" s="1"/>
  <c r="AY23" i="14"/>
  <c r="P23" i="14" s="1"/>
  <c r="AN23" i="14"/>
  <c r="O23" i="14" s="1"/>
  <c r="AD23" i="14"/>
  <c r="AA23" i="14"/>
  <c r="X23" i="14"/>
  <c r="S23" i="14"/>
  <c r="M23" i="14"/>
  <c r="L23" i="14"/>
  <c r="N23" i="14" s="1"/>
  <c r="BT22" i="14"/>
  <c r="BS22" i="14"/>
  <c r="R22" i="14" s="1"/>
  <c r="BJ22" i="14"/>
  <c r="AY22" i="14"/>
  <c r="AN22" i="14"/>
  <c r="AD22" i="14"/>
  <c r="AA22" i="14"/>
  <c r="X22" i="14"/>
  <c r="S22" i="14"/>
  <c r="Q22" i="14"/>
  <c r="P22" i="14"/>
  <c r="O22" i="14"/>
  <c r="N22" i="14"/>
  <c r="M22" i="14"/>
  <c r="L22" i="14"/>
  <c r="BT21" i="14"/>
  <c r="BS21" i="14"/>
  <c r="BJ21" i="14"/>
  <c r="AY21" i="14"/>
  <c r="AN21" i="14"/>
  <c r="AD21" i="14"/>
  <c r="AA21" i="14"/>
  <c r="M21" i="14" s="1"/>
  <c r="X21" i="14"/>
  <c r="L21" i="14" s="1"/>
  <c r="S21" i="14"/>
  <c r="N21" i="14" s="1"/>
  <c r="R21" i="14"/>
  <c r="Q21" i="14"/>
  <c r="P21" i="14"/>
  <c r="O21" i="14"/>
  <c r="BT20" i="14"/>
  <c r="BS20" i="14"/>
  <c r="BJ20" i="14"/>
  <c r="Q20" i="14" s="1"/>
  <c r="AY20" i="14"/>
  <c r="P20" i="14" s="1"/>
  <c r="AN20" i="14"/>
  <c r="O20" i="14" s="1"/>
  <c r="AD20" i="14"/>
  <c r="AA20" i="14"/>
  <c r="M20" i="14" s="1"/>
  <c r="X20" i="14"/>
  <c r="S20" i="14"/>
  <c r="R20" i="14"/>
  <c r="L20" i="14"/>
  <c r="BT19" i="14"/>
  <c r="BS19" i="14"/>
  <c r="R19" i="14" s="1"/>
  <c r="BJ19" i="14"/>
  <c r="Q19" i="14" s="1"/>
  <c r="AY19" i="14"/>
  <c r="P19" i="14" s="1"/>
  <c r="AN19" i="14"/>
  <c r="O19" i="14" s="1"/>
  <c r="AD19" i="14"/>
  <c r="S19" i="14" s="1"/>
  <c r="AA19" i="14"/>
  <c r="M19" i="14" s="1"/>
  <c r="X19" i="14"/>
  <c r="L19" i="14" s="1"/>
  <c r="BT18" i="14"/>
  <c r="BS18" i="14"/>
  <c r="R18" i="14" s="1"/>
  <c r="BJ18" i="14"/>
  <c r="Q18" i="14" s="1"/>
  <c r="AY18" i="14"/>
  <c r="P18" i="14" s="1"/>
  <c r="AN18" i="14"/>
  <c r="O18" i="14" s="1"/>
  <c r="AD18" i="14"/>
  <c r="S18" i="14" s="1"/>
  <c r="N18" i="14" s="1"/>
  <c r="T18" i="14" s="1" a="1"/>
  <c r="T18" i="14" s="1"/>
  <c r="BU18" i="14" s="1"/>
  <c r="AA18" i="14"/>
  <c r="X18" i="14"/>
  <c r="M18" i="14"/>
  <c r="L18" i="14"/>
  <c r="BT17" i="14"/>
  <c r="BS17" i="14"/>
  <c r="R17" i="14" s="1"/>
  <c r="BJ17" i="14"/>
  <c r="Q17" i="14" s="1"/>
  <c r="AY17" i="14"/>
  <c r="AN17" i="14"/>
  <c r="AD17" i="14"/>
  <c r="AA17" i="14"/>
  <c r="X17" i="14"/>
  <c r="S17" i="14"/>
  <c r="P17" i="14"/>
  <c r="O17" i="14"/>
  <c r="M17" i="14"/>
  <c r="L17" i="14"/>
  <c r="N17" i="14" s="1"/>
  <c r="T17" i="14" s="1" a="1"/>
  <c r="T17" i="14" s="1"/>
  <c r="BU17" i="14" s="1"/>
  <c r="BT16" i="14"/>
  <c r="BS16" i="14"/>
  <c r="BJ16" i="14"/>
  <c r="AY16" i="14"/>
  <c r="AN16" i="14"/>
  <c r="AD16" i="14"/>
  <c r="AA16" i="14"/>
  <c r="M16" i="14" s="1"/>
  <c r="N16" i="14" s="1"/>
  <c r="T16" i="14" s="1" a="1"/>
  <c r="T16" i="14" s="1"/>
  <c r="BU16" i="14" s="1"/>
  <c r="X16" i="14"/>
  <c r="L16" i="14" s="1"/>
  <c r="S16" i="14"/>
  <c r="R16" i="14"/>
  <c r="Q16" i="14"/>
  <c r="P16" i="14"/>
  <c r="O16" i="14"/>
  <c r="BT15" i="14"/>
  <c r="BS15" i="14"/>
  <c r="BJ15" i="14"/>
  <c r="AY15" i="14"/>
  <c r="P15" i="14" s="1"/>
  <c r="AN15" i="14"/>
  <c r="O15" i="14" s="1"/>
  <c r="AD15" i="14"/>
  <c r="AA15" i="14"/>
  <c r="X15" i="14"/>
  <c r="L15" i="14" s="1"/>
  <c r="S15" i="14"/>
  <c r="R15" i="14"/>
  <c r="Q15" i="14"/>
  <c r="M15" i="14"/>
  <c r="BT14" i="14"/>
  <c r="BS14" i="14"/>
  <c r="R14" i="14" s="1"/>
  <c r="BJ14" i="14"/>
  <c r="Q14" i="14" s="1"/>
  <c r="AY14" i="14"/>
  <c r="AN14" i="14"/>
  <c r="O14" i="14" s="1"/>
  <c r="AD14" i="14"/>
  <c r="S14" i="14" s="1"/>
  <c r="N14" i="14" s="1"/>
  <c r="T14" i="14" s="1" a="1"/>
  <c r="T14" i="14" s="1"/>
  <c r="BU14" i="14" s="1"/>
  <c r="AA14" i="14"/>
  <c r="M14" i="14" s="1"/>
  <c r="X14" i="14"/>
  <c r="L14" i="14" s="1"/>
  <c r="P14" i="14"/>
  <c r="BT13" i="14"/>
  <c r="BS13" i="14"/>
  <c r="R13" i="14" s="1"/>
  <c r="BJ13" i="14"/>
  <c r="Q13" i="14" s="1"/>
  <c r="AY13" i="14"/>
  <c r="P13" i="14" s="1"/>
  <c r="AN13" i="14"/>
  <c r="O13" i="14" s="1"/>
  <c r="AD13" i="14"/>
  <c r="S13" i="14" s="1"/>
  <c r="N13" i="14" s="1"/>
  <c r="T13" i="14" s="1" a="1"/>
  <c r="T13" i="14" s="1"/>
  <c r="BU13" i="14" s="1"/>
  <c r="AA13" i="14"/>
  <c r="M13" i="14" s="1"/>
  <c r="X13" i="14"/>
  <c r="L13" i="14"/>
  <c r="BT12" i="14"/>
  <c r="BS12" i="14"/>
  <c r="R12" i="14" s="1"/>
  <c r="BJ12" i="14"/>
  <c r="Q12" i="14" s="1"/>
  <c r="AY12" i="14"/>
  <c r="P12" i="14" s="1"/>
  <c r="AN12" i="14"/>
  <c r="AD12" i="14"/>
  <c r="AA12" i="14"/>
  <c r="X12" i="14"/>
  <c r="S12" i="14"/>
  <c r="O12" i="14"/>
  <c r="M12" i="14"/>
  <c r="L12" i="14"/>
  <c r="N12" i="14" s="1"/>
  <c r="BT11" i="14"/>
  <c r="BS11" i="14"/>
  <c r="BJ11" i="14"/>
  <c r="AY11" i="14"/>
  <c r="AN11" i="14"/>
  <c r="AD11" i="14"/>
  <c r="S11" i="14" s="1"/>
  <c r="N11" i="14" s="1"/>
  <c r="T11" i="14" s="1" a="1"/>
  <c r="T11" i="14" s="1"/>
  <c r="BU11" i="14" s="1"/>
  <c r="AA11" i="14"/>
  <c r="X11" i="14"/>
  <c r="L11" i="14" s="1"/>
  <c r="R11" i="14"/>
  <c r="Q11" i="14"/>
  <c r="P11" i="14"/>
  <c r="O11" i="14"/>
  <c r="M11" i="14"/>
  <c r="BT10" i="14"/>
  <c r="BS10" i="14"/>
  <c r="BJ10" i="14"/>
  <c r="AY10" i="14"/>
  <c r="AN10" i="14"/>
  <c r="O10" i="14" s="1"/>
  <c r="AD10" i="14"/>
  <c r="AA10" i="14"/>
  <c r="M10" i="14" s="1"/>
  <c r="X10" i="14"/>
  <c r="S10" i="14"/>
  <c r="R10" i="14"/>
  <c r="Q10" i="14"/>
  <c r="P10" i="14"/>
  <c r="L10" i="14"/>
  <c r="BT9" i="14"/>
  <c r="BS9" i="14"/>
  <c r="R9" i="14" s="1"/>
  <c r="BJ9" i="14"/>
  <c r="Q9" i="14" s="1"/>
  <c r="AY9" i="14"/>
  <c r="P9" i="14" s="1"/>
  <c r="AN9" i="14"/>
  <c r="AD9" i="14"/>
  <c r="AA9" i="14"/>
  <c r="M9" i="14" s="1"/>
  <c r="X9" i="14"/>
  <c r="L9" i="14" s="1"/>
  <c r="T9" i="14" a="1"/>
  <c r="T9" i="14" s="1"/>
  <c r="BU9" i="14" s="1"/>
  <c r="S9" i="14"/>
  <c r="N9" i="14" s="1"/>
  <c r="O9" i="14"/>
  <c r="BT8" i="14"/>
  <c r="BS8" i="14"/>
  <c r="BJ8" i="14"/>
  <c r="Q8" i="14" s="1"/>
  <c r="AY8" i="14"/>
  <c r="P8" i="14" s="1"/>
  <c r="AN8" i="14"/>
  <c r="O8" i="14" s="1"/>
  <c r="AD8" i="14"/>
  <c r="S8" i="14" s="1"/>
  <c r="S44" i="14" s="1"/>
  <c r="AA8" i="14"/>
  <c r="X8" i="14"/>
  <c r="L8" i="14" s="1"/>
  <c r="R8" i="14"/>
  <c r="BT7" i="14"/>
  <c r="BS7" i="14"/>
  <c r="R7" i="14" s="1"/>
  <c r="BJ7" i="14"/>
  <c r="Q7" i="14" s="1"/>
  <c r="AY7" i="14"/>
  <c r="AN7" i="14"/>
  <c r="O7" i="14" s="1"/>
  <c r="AD7" i="14"/>
  <c r="AA7" i="14"/>
  <c r="X7" i="14"/>
  <c r="S7" i="14"/>
  <c r="M7" i="14"/>
  <c r="L7" i="14"/>
  <c r="N7" i="14" s="1"/>
  <c r="BT6" i="14"/>
  <c r="BS6" i="14"/>
  <c r="R6" i="14" s="1"/>
  <c r="BJ6" i="14"/>
  <c r="AY6" i="14"/>
  <c r="AN6" i="14"/>
  <c r="AD6" i="14"/>
  <c r="AA6" i="14"/>
  <c r="X6" i="14"/>
  <c r="S6" i="14"/>
  <c r="Q6" i="14"/>
  <c r="P6" i="14"/>
  <c r="O6" i="14"/>
  <c r="M6" i="14"/>
  <c r="L6" i="14"/>
  <c r="N6" i="14" s="1"/>
  <c r="T6" i="14" s="1" a="1"/>
  <c r="T6" i="14" s="1"/>
  <c r="BU6" i="14" s="1"/>
  <c r="BT5" i="14"/>
  <c r="BS5" i="14"/>
  <c r="BJ5" i="14"/>
  <c r="AY5" i="14"/>
  <c r="AN5" i="14"/>
  <c r="AN43" i="14" s="1"/>
  <c r="AD5" i="14"/>
  <c r="AA5" i="14"/>
  <c r="X5" i="14"/>
  <c r="L5" i="14" s="1"/>
  <c r="S5" i="14"/>
  <c r="S43" i="14" s="1"/>
  <c r="R5" i="14"/>
  <c r="Q5" i="14"/>
  <c r="P5" i="14"/>
  <c r="O5" i="14"/>
  <c r="AC3" i="14"/>
  <c r="AB3" i="14"/>
  <c r="W3" i="14"/>
  <c r="H48" i="13"/>
  <c r="AC47" i="13"/>
  <c r="AB47" i="13"/>
  <c r="Z47" i="13"/>
  <c r="BM46" i="13"/>
  <c r="BL46" i="13"/>
  <c r="BL47" i="13" s="1"/>
  <c r="BK46" i="13"/>
  <c r="BK47" i="13" s="1"/>
  <c r="AU46" i="13"/>
  <c r="AE46" i="13"/>
  <c r="AE47" i="13" s="1"/>
  <c r="AC46" i="13"/>
  <c r="AB46" i="13"/>
  <c r="Z46" i="13"/>
  <c r="Y46" i="13"/>
  <c r="W46" i="13"/>
  <c r="V46" i="13"/>
  <c r="U46" i="13"/>
  <c r="AU45" i="13"/>
  <c r="AP45" i="13"/>
  <c r="AO45" i="13"/>
  <c r="AC45" i="13"/>
  <c r="AB45" i="13"/>
  <c r="Z45" i="13"/>
  <c r="Y45" i="13"/>
  <c r="W45" i="13"/>
  <c r="V45" i="13"/>
  <c r="U45" i="13"/>
  <c r="BM44" i="13"/>
  <c r="BL44" i="13"/>
  <c r="AU44" i="13"/>
  <c r="AE44" i="13"/>
  <c r="AC44" i="13"/>
  <c r="AB44" i="13"/>
  <c r="Z44" i="13"/>
  <c r="Y44" i="13"/>
  <c r="W44" i="13"/>
  <c r="V44" i="13"/>
  <c r="U44" i="13"/>
  <c r="BM43" i="13"/>
  <c r="BL43" i="13"/>
  <c r="BK43" i="13"/>
  <c r="BI43" i="13"/>
  <c r="BF43" i="13"/>
  <c r="AU43" i="13"/>
  <c r="AE43" i="13"/>
  <c r="AC43" i="13"/>
  <c r="AB43" i="13"/>
  <c r="Z43" i="13"/>
  <c r="Y43" i="13"/>
  <c r="W43" i="13"/>
  <c r="V43" i="13"/>
  <c r="U43" i="13"/>
  <c r="BR28" i="13"/>
  <c r="BQ28" i="13"/>
  <c r="BP28" i="13"/>
  <c r="BO28" i="13"/>
  <c r="BN28" i="13"/>
  <c r="BM28" i="13"/>
  <c r="BM45" i="13" s="1"/>
  <c r="BL28" i="13"/>
  <c r="BL45" i="13" s="1"/>
  <c r="BK28" i="13"/>
  <c r="BK45" i="13" s="1"/>
  <c r="BI28" i="13"/>
  <c r="BI46" i="13" s="1"/>
  <c r="BI47" i="13" s="1"/>
  <c r="BH28" i="13"/>
  <c r="BG28" i="13"/>
  <c r="BF28" i="13"/>
  <c r="BF46" i="13" s="1"/>
  <c r="BF47" i="13" s="1"/>
  <c r="BE28" i="13"/>
  <c r="BD28" i="13"/>
  <c r="BC28" i="13"/>
  <c r="BB28" i="13"/>
  <c r="BA28" i="13"/>
  <c r="AZ28" i="13"/>
  <c r="AZ44" i="13" s="1"/>
  <c r="AX28" i="13"/>
  <c r="AW28" i="13"/>
  <c r="AV28" i="13"/>
  <c r="AU28" i="13"/>
  <c r="AT28" i="13"/>
  <c r="AS28" i="13"/>
  <c r="AR28" i="13"/>
  <c r="AQ28" i="13"/>
  <c r="AP28" i="13"/>
  <c r="AP44" i="13" s="1"/>
  <c r="AO28" i="13"/>
  <c r="AO44" i="13" s="1"/>
  <c r="AM28" i="13"/>
  <c r="AL28" i="13"/>
  <c r="AK28" i="13"/>
  <c r="AJ28" i="13"/>
  <c r="AI28" i="13"/>
  <c r="AH28" i="13"/>
  <c r="AG28" i="13"/>
  <c r="AF28" i="13"/>
  <c r="AE28" i="13"/>
  <c r="AE45" i="13" s="1"/>
  <c r="BT27" i="13"/>
  <c r="BS27" i="13"/>
  <c r="BJ27" i="13"/>
  <c r="AY27" i="13"/>
  <c r="P27" i="13" s="1"/>
  <c r="AN27" i="13"/>
  <c r="O27" i="13" s="1"/>
  <c r="AD27" i="13"/>
  <c r="AA27" i="13"/>
  <c r="X27" i="13"/>
  <c r="L27" i="13" s="1"/>
  <c r="S27" i="13"/>
  <c r="R27" i="13"/>
  <c r="Q27" i="13"/>
  <c r="M27" i="13"/>
  <c r="BT26" i="13"/>
  <c r="BS26" i="13"/>
  <c r="R26" i="13" s="1"/>
  <c r="BJ26" i="13"/>
  <c r="Q26" i="13" s="1"/>
  <c r="AY26" i="13"/>
  <c r="AN26" i="13"/>
  <c r="O26" i="13" s="1"/>
  <c r="AD26" i="13"/>
  <c r="S26" i="13" s="1"/>
  <c r="AA26" i="13"/>
  <c r="M26" i="13" s="1"/>
  <c r="X26" i="13"/>
  <c r="L26" i="13" s="1"/>
  <c r="P26" i="13"/>
  <c r="BT25" i="13"/>
  <c r="BS25" i="13"/>
  <c r="R25" i="13" s="1"/>
  <c r="BJ25" i="13"/>
  <c r="Q25" i="13" s="1"/>
  <c r="AY25" i="13"/>
  <c r="P25" i="13" s="1"/>
  <c r="AN25" i="13"/>
  <c r="O25" i="13" s="1"/>
  <c r="AD25" i="13"/>
  <c r="S25" i="13" s="1"/>
  <c r="AA25" i="13"/>
  <c r="M25" i="13" s="1"/>
  <c r="X25" i="13"/>
  <c r="L25" i="13"/>
  <c r="BT24" i="13"/>
  <c r="BS24" i="13"/>
  <c r="R24" i="13" s="1"/>
  <c r="BJ24" i="13"/>
  <c r="Q24" i="13" s="1"/>
  <c r="AY24" i="13"/>
  <c r="P24" i="13" s="1"/>
  <c r="AN24" i="13"/>
  <c r="AD24" i="13"/>
  <c r="AA24" i="13"/>
  <c r="X24" i="13"/>
  <c r="S24" i="13"/>
  <c r="O24" i="13"/>
  <c r="M24" i="13"/>
  <c r="L24" i="13"/>
  <c r="BT23" i="13"/>
  <c r="BS23" i="13"/>
  <c r="BJ23" i="13"/>
  <c r="AY23" i="13"/>
  <c r="AN23" i="13"/>
  <c r="AD23" i="13"/>
  <c r="S23" i="13" s="1"/>
  <c r="N23" i="13" s="1"/>
  <c r="T23" i="13" s="1" a="1"/>
  <c r="T23" i="13" s="1"/>
  <c r="BU23" i="13" s="1"/>
  <c r="AA23" i="13"/>
  <c r="X23" i="13"/>
  <c r="L23" i="13" s="1"/>
  <c r="R23" i="13"/>
  <c r="Q23" i="13"/>
  <c r="P23" i="13"/>
  <c r="O23" i="13"/>
  <c r="M23" i="13"/>
  <c r="BT22" i="13"/>
  <c r="BS22" i="13"/>
  <c r="BJ22" i="13"/>
  <c r="AY22" i="13"/>
  <c r="AN22" i="13"/>
  <c r="O22" i="13" s="1"/>
  <c r="AD22" i="13"/>
  <c r="AA22" i="13"/>
  <c r="M22" i="13" s="1"/>
  <c r="X22" i="13"/>
  <c r="S22" i="13"/>
  <c r="N22" i="13" s="1"/>
  <c r="R22" i="13"/>
  <c r="Q22" i="13"/>
  <c r="P22" i="13"/>
  <c r="L22" i="13"/>
  <c r="BT21" i="13"/>
  <c r="BS21" i="13"/>
  <c r="R21" i="13" s="1"/>
  <c r="BJ21" i="13"/>
  <c r="Q21" i="13" s="1"/>
  <c r="AY21" i="13"/>
  <c r="P21" i="13" s="1"/>
  <c r="AN21" i="13"/>
  <c r="AD21" i="13"/>
  <c r="AA21" i="13"/>
  <c r="M21" i="13" s="1"/>
  <c r="X21" i="13"/>
  <c r="L21" i="13" s="1"/>
  <c r="S21" i="13"/>
  <c r="N21" i="13" s="1"/>
  <c r="T21" i="13" s="1" a="1"/>
  <c r="T21" i="13" s="1"/>
  <c r="BU21" i="13" s="1"/>
  <c r="O21" i="13"/>
  <c r="BT20" i="13"/>
  <c r="BS20" i="13"/>
  <c r="BJ20" i="13"/>
  <c r="Q20" i="13" s="1"/>
  <c r="AY20" i="13"/>
  <c r="P20" i="13" s="1"/>
  <c r="AN20" i="13"/>
  <c r="O20" i="13" s="1"/>
  <c r="AD20" i="13"/>
  <c r="S20" i="13" s="1"/>
  <c r="AA20" i="13"/>
  <c r="M20" i="13" s="1"/>
  <c r="X20" i="13"/>
  <c r="L20" i="13" s="1"/>
  <c r="R20" i="13"/>
  <c r="BT19" i="13"/>
  <c r="BS19" i="13"/>
  <c r="R19" i="13" s="1"/>
  <c r="BJ19" i="13"/>
  <c r="Q19" i="13" s="1"/>
  <c r="AY19" i="13"/>
  <c r="P19" i="13" s="1"/>
  <c r="AN19" i="13"/>
  <c r="O19" i="13" s="1"/>
  <c r="AD19" i="13"/>
  <c r="AA19" i="13"/>
  <c r="X19" i="13"/>
  <c r="S19" i="13"/>
  <c r="M19" i="13"/>
  <c r="L19" i="13"/>
  <c r="N19" i="13" s="1"/>
  <c r="T19" i="13" s="1" a="1"/>
  <c r="T19" i="13" s="1"/>
  <c r="BU19" i="13" s="1"/>
  <c r="BT18" i="13"/>
  <c r="BS18" i="13"/>
  <c r="R18" i="13" s="1"/>
  <c r="BJ18" i="13"/>
  <c r="AY18" i="13"/>
  <c r="AN18" i="13"/>
  <c r="AD18" i="13"/>
  <c r="S18" i="13" s="1"/>
  <c r="AA18" i="13"/>
  <c r="X18" i="13"/>
  <c r="Q18" i="13"/>
  <c r="P18" i="13"/>
  <c r="O18" i="13"/>
  <c r="M18" i="13"/>
  <c r="L18" i="13"/>
  <c r="N18" i="13" s="1"/>
  <c r="T18" i="13" s="1" a="1"/>
  <c r="T18" i="13" s="1"/>
  <c r="BU18" i="13" s="1"/>
  <c r="BT17" i="13"/>
  <c r="BS17" i="13"/>
  <c r="BJ17" i="13"/>
  <c r="AY17" i="13"/>
  <c r="AN17" i="13"/>
  <c r="AD17" i="13"/>
  <c r="AA17" i="13"/>
  <c r="M17" i="13" s="1"/>
  <c r="X17" i="13"/>
  <c r="L17" i="13" s="1"/>
  <c r="S17" i="13"/>
  <c r="R17" i="13"/>
  <c r="Q17" i="13"/>
  <c r="P17" i="13"/>
  <c r="O17" i="13"/>
  <c r="BT16" i="13"/>
  <c r="BS16" i="13"/>
  <c r="BJ16" i="13"/>
  <c r="Q16" i="13" s="1"/>
  <c r="AY16" i="13"/>
  <c r="P16" i="13" s="1"/>
  <c r="AN16" i="13"/>
  <c r="O16" i="13" s="1"/>
  <c r="AD16" i="13"/>
  <c r="AA16" i="13"/>
  <c r="M16" i="13" s="1"/>
  <c r="X16" i="13"/>
  <c r="L16" i="13" s="1"/>
  <c r="S16" i="13"/>
  <c r="R16" i="13"/>
  <c r="BT15" i="13"/>
  <c r="BS15" i="13"/>
  <c r="R15" i="13" s="1"/>
  <c r="BJ15" i="13"/>
  <c r="AY15" i="13"/>
  <c r="P15" i="13" s="1"/>
  <c r="AN15" i="13"/>
  <c r="O15" i="13" s="1"/>
  <c r="AD15" i="13"/>
  <c r="S15" i="13" s="1"/>
  <c r="AA15" i="13"/>
  <c r="X15" i="13"/>
  <c r="L15" i="13" s="1"/>
  <c r="Q15" i="13"/>
  <c r="BT14" i="13"/>
  <c r="BS14" i="13"/>
  <c r="R14" i="13" s="1"/>
  <c r="BJ14" i="13"/>
  <c r="Q14" i="13" s="1"/>
  <c r="AY14" i="13"/>
  <c r="P14" i="13" s="1"/>
  <c r="AN14" i="13"/>
  <c r="O14" i="13" s="1"/>
  <c r="AD14" i="13"/>
  <c r="S14" i="13" s="1"/>
  <c r="N14" i="13" s="1"/>
  <c r="AA14" i="13"/>
  <c r="X14" i="13"/>
  <c r="M14" i="13"/>
  <c r="L14" i="13"/>
  <c r="BT13" i="13"/>
  <c r="BS13" i="13"/>
  <c r="BJ13" i="13"/>
  <c r="Q13" i="13" s="1"/>
  <c r="AY13" i="13"/>
  <c r="AN13" i="13"/>
  <c r="AD13" i="13"/>
  <c r="AA13" i="13"/>
  <c r="X13" i="13"/>
  <c r="S13" i="13"/>
  <c r="P13" i="13"/>
  <c r="O13" i="13"/>
  <c r="M13" i="13"/>
  <c r="L13" i="13"/>
  <c r="N13" i="13" s="1"/>
  <c r="BT12" i="13"/>
  <c r="BS12" i="13"/>
  <c r="BJ12" i="13"/>
  <c r="AY12" i="13"/>
  <c r="AN12" i="13"/>
  <c r="AD12" i="13"/>
  <c r="S12" i="13" s="1"/>
  <c r="N12" i="13" s="1"/>
  <c r="T12" i="13" s="1" a="1"/>
  <c r="T12" i="13" s="1"/>
  <c r="BU12" i="13" s="1"/>
  <c r="X12" i="13"/>
  <c r="L12" i="13" s="1"/>
  <c r="R12" i="13"/>
  <c r="Q12" i="13"/>
  <c r="P12" i="13"/>
  <c r="O12" i="13"/>
  <c r="M12" i="13"/>
  <c r="BT11" i="13"/>
  <c r="BS11" i="13"/>
  <c r="BJ11" i="13"/>
  <c r="AY11" i="13"/>
  <c r="AN11" i="13"/>
  <c r="O11" i="13" s="1"/>
  <c r="AD11" i="13"/>
  <c r="AA11" i="13"/>
  <c r="M11" i="13" s="1"/>
  <c r="X11" i="13"/>
  <c r="S11" i="13"/>
  <c r="R11" i="13"/>
  <c r="Q11" i="13"/>
  <c r="P11" i="13"/>
  <c r="L11" i="13"/>
  <c r="BT10" i="13"/>
  <c r="BS10" i="13"/>
  <c r="R10" i="13" s="1"/>
  <c r="BJ10" i="13"/>
  <c r="Q10" i="13" s="1"/>
  <c r="AY10" i="13"/>
  <c r="P10" i="13" s="1"/>
  <c r="AN10" i="13"/>
  <c r="AD10" i="13"/>
  <c r="AA10" i="13"/>
  <c r="M10" i="13" s="1"/>
  <c r="X10" i="13"/>
  <c r="L10" i="13" s="1"/>
  <c r="T10" i="13" a="1"/>
  <c r="T10" i="13" s="1"/>
  <c r="BU10" i="13" s="1"/>
  <c r="S10" i="13"/>
  <c r="N10" i="13" s="1"/>
  <c r="O10" i="13"/>
  <c r="BT9" i="13"/>
  <c r="BS9" i="13"/>
  <c r="BJ9" i="13"/>
  <c r="Q9" i="13" s="1"/>
  <c r="AY9" i="13"/>
  <c r="P9" i="13" s="1"/>
  <c r="AN9" i="13"/>
  <c r="O9" i="13" s="1"/>
  <c r="AD9" i="13"/>
  <c r="S9" i="13" s="1"/>
  <c r="N9" i="13" s="1"/>
  <c r="AA9" i="13"/>
  <c r="M9" i="13" s="1"/>
  <c r="X9" i="13"/>
  <c r="L9" i="13" s="1"/>
  <c r="R9" i="13"/>
  <c r="BT8" i="13"/>
  <c r="BS8" i="13"/>
  <c r="R8" i="13" s="1"/>
  <c r="BJ8" i="13"/>
  <c r="Q8" i="13" s="1"/>
  <c r="AY8" i="13"/>
  <c r="AN8" i="13"/>
  <c r="O8" i="13" s="1"/>
  <c r="AD8" i="13"/>
  <c r="AA8" i="13"/>
  <c r="X8" i="13"/>
  <c r="S8" i="13"/>
  <c r="M8" i="13"/>
  <c r="L8" i="13"/>
  <c r="N8" i="13" s="1"/>
  <c r="BT7" i="13"/>
  <c r="BS7" i="13"/>
  <c r="R7" i="13" s="1"/>
  <c r="BJ7" i="13"/>
  <c r="AY7" i="13"/>
  <c r="AN7" i="13"/>
  <c r="AD7" i="13"/>
  <c r="S7" i="13" s="1"/>
  <c r="AA7" i="13"/>
  <c r="X7" i="13"/>
  <c r="Q7" i="13"/>
  <c r="P7" i="13"/>
  <c r="O7" i="13"/>
  <c r="N7" i="13"/>
  <c r="T7" i="13" s="1" a="1"/>
  <c r="T7" i="13" s="1"/>
  <c r="BU7" i="13" s="1"/>
  <c r="M7" i="13"/>
  <c r="L7" i="13"/>
  <c r="BT6" i="13"/>
  <c r="BS6" i="13"/>
  <c r="BJ6" i="13"/>
  <c r="AY6" i="13"/>
  <c r="AN6" i="13"/>
  <c r="AD6" i="13"/>
  <c r="AD43" i="13" s="1"/>
  <c r="AA6" i="13"/>
  <c r="M6" i="13" s="1"/>
  <c r="X6" i="13"/>
  <c r="L6" i="13" s="1"/>
  <c r="S6" i="13"/>
  <c r="N6" i="13" s="1"/>
  <c r="R6" i="13"/>
  <c r="Q6" i="13"/>
  <c r="P6" i="13"/>
  <c r="O6" i="13"/>
  <c r="BT5" i="13"/>
  <c r="BS5" i="13"/>
  <c r="BJ5" i="13"/>
  <c r="AY5" i="13"/>
  <c r="AN5" i="13"/>
  <c r="AD5" i="13"/>
  <c r="AD28" i="13" s="1"/>
  <c r="AA5" i="13"/>
  <c r="X5" i="13"/>
  <c r="S5" i="13"/>
  <c r="R5" i="13"/>
  <c r="AC3" i="13"/>
  <c r="AB3" i="13"/>
  <c r="W3" i="13"/>
  <c r="AO78" i="12"/>
  <c r="AN78" i="12"/>
  <c r="AM78" i="12"/>
  <c r="AL78" i="12"/>
  <c r="AK78" i="12"/>
  <c r="AO77" i="12"/>
  <c r="AN77" i="12"/>
  <c r="AM77" i="12"/>
  <c r="AL77" i="12"/>
  <c r="AK77" i="12"/>
  <c r="AO76" i="12"/>
  <c r="AN76" i="12"/>
  <c r="AM76" i="12"/>
  <c r="AL76" i="12"/>
  <c r="AK76" i="12"/>
  <c r="AO75" i="12"/>
  <c r="AN75" i="12"/>
  <c r="AM75" i="12"/>
  <c r="AL75" i="12"/>
  <c r="AK75" i="12"/>
  <c r="AO74" i="12"/>
  <c r="AN74" i="12"/>
  <c r="AM74" i="12"/>
  <c r="AL74" i="12"/>
  <c r="AK74" i="12"/>
  <c r="AO73" i="12"/>
  <c r="AN73" i="12"/>
  <c r="AM73" i="12"/>
  <c r="AL73" i="12"/>
  <c r="AK73" i="12"/>
  <c r="AO72" i="12"/>
  <c r="AN72" i="12"/>
  <c r="AM72" i="12"/>
  <c r="AL72" i="12"/>
  <c r="AK72" i="12"/>
  <c r="AO71" i="12"/>
  <c r="AN71" i="12"/>
  <c r="AM71" i="12"/>
  <c r="AL71" i="12"/>
  <c r="AK71" i="12"/>
  <c r="AO70" i="12"/>
  <c r="AN70" i="12"/>
  <c r="AM70" i="12"/>
  <c r="AL70" i="12"/>
  <c r="AK70" i="12"/>
  <c r="AO69" i="12"/>
  <c r="AN69" i="12"/>
  <c r="AM69" i="12"/>
  <c r="AL69" i="12"/>
  <c r="AK69" i="12"/>
  <c r="AO68" i="12"/>
  <c r="AN68" i="12"/>
  <c r="AM68" i="12"/>
  <c r="AL68" i="12"/>
  <c r="AK68" i="12"/>
  <c r="AO67" i="12"/>
  <c r="AN67" i="12"/>
  <c r="AM67" i="12"/>
  <c r="AL67" i="12"/>
  <c r="AK67" i="12"/>
  <c r="AO66" i="12"/>
  <c r="AN66" i="12"/>
  <c r="AM66" i="12"/>
  <c r="AL66" i="12"/>
  <c r="AK66" i="12"/>
  <c r="AO65" i="12"/>
  <c r="AN65" i="12"/>
  <c r="AM65" i="12"/>
  <c r="AL65" i="12"/>
  <c r="AK65" i="12"/>
  <c r="AO64" i="12"/>
  <c r="AN64" i="12"/>
  <c r="AM64" i="12"/>
  <c r="AL64" i="12"/>
  <c r="AK64" i="12"/>
  <c r="AO63" i="12"/>
  <c r="AN63" i="12"/>
  <c r="AM63" i="12"/>
  <c r="AL63" i="12"/>
  <c r="AK63" i="12"/>
  <c r="AO62" i="12"/>
  <c r="AN62" i="12"/>
  <c r="AM62" i="12"/>
  <c r="AL62" i="12"/>
  <c r="AK62" i="12"/>
  <c r="AO61" i="12"/>
  <c r="AN61" i="12"/>
  <c r="AM61" i="12"/>
  <c r="AL61" i="12"/>
  <c r="AK61" i="12"/>
  <c r="AO60" i="12"/>
  <c r="AN60" i="12"/>
  <c r="AM60" i="12"/>
  <c r="AL60" i="12"/>
  <c r="AK60" i="12"/>
  <c r="AO59" i="12"/>
  <c r="AN59" i="12"/>
  <c r="AM59" i="12"/>
  <c r="AL59" i="12"/>
  <c r="AK59" i="12"/>
  <c r="AO58" i="12"/>
  <c r="AN58" i="12"/>
  <c r="AM58" i="12"/>
  <c r="AL58" i="12"/>
  <c r="AK58" i="12"/>
  <c r="AO57" i="12"/>
  <c r="AN57" i="12"/>
  <c r="AM57" i="12"/>
  <c r="AL57" i="12"/>
  <c r="AK57" i="12"/>
  <c r="AO56" i="12"/>
  <c r="AN56" i="12"/>
  <c r="AM56" i="12"/>
  <c r="AL56" i="12"/>
  <c r="AK56" i="12"/>
  <c r="AO55" i="12"/>
  <c r="AN55" i="12"/>
  <c r="AM55" i="12"/>
  <c r="AL55" i="12"/>
  <c r="AK55" i="12"/>
  <c r="AO54" i="12"/>
  <c r="AN54" i="12"/>
  <c r="AM54" i="12"/>
  <c r="AL54" i="12"/>
  <c r="AK54" i="12"/>
  <c r="AO53" i="12"/>
  <c r="AN53" i="12"/>
  <c r="AM53" i="12"/>
  <c r="AL53" i="12"/>
  <c r="AK53" i="12"/>
  <c r="AO52" i="12"/>
  <c r="AN52" i="12"/>
  <c r="AM52" i="12"/>
  <c r="AL52" i="12"/>
  <c r="AK52" i="12"/>
  <c r="AO51" i="12"/>
  <c r="AN51" i="12"/>
  <c r="AM51" i="12"/>
  <c r="AL51" i="12"/>
  <c r="AK51" i="12"/>
  <c r="AO50" i="12"/>
  <c r="AN50" i="12"/>
  <c r="AM50" i="12"/>
  <c r="AL50" i="12"/>
  <c r="AK50" i="12"/>
  <c r="AO49" i="12"/>
  <c r="AN49" i="12"/>
  <c r="AM49" i="12"/>
  <c r="AL49" i="12"/>
  <c r="AK49" i="12"/>
  <c r="H48" i="12"/>
  <c r="V47" i="12"/>
  <c r="U47" i="12"/>
  <c r="BF46" i="12"/>
  <c r="BF47" i="12" s="1"/>
  <c r="BA46" i="12"/>
  <c r="BA47" i="12" s="1"/>
  <c r="AZ46" i="12"/>
  <c r="AZ47" i="12" s="1"/>
  <c r="AX46" i="12"/>
  <c r="AX47" i="12" s="1"/>
  <c r="AC46" i="12"/>
  <c r="AC47" i="12" s="1"/>
  <c r="AB46" i="12"/>
  <c r="AB47" i="12" s="1"/>
  <c r="Z46" i="12"/>
  <c r="Z47" i="12" s="1"/>
  <c r="Y46" i="12"/>
  <c r="Y47" i="12" s="1"/>
  <c r="W46" i="12"/>
  <c r="W47" i="12" s="1"/>
  <c r="V46" i="12"/>
  <c r="U46" i="12"/>
  <c r="BM45" i="12"/>
  <c r="BL45" i="12"/>
  <c r="BF45" i="12"/>
  <c r="AO45" i="12"/>
  <c r="AE45" i="12"/>
  <c r="AC45" i="12"/>
  <c r="AB45" i="12"/>
  <c r="Z45" i="12"/>
  <c r="Y45" i="12"/>
  <c r="W45" i="12"/>
  <c r="V45" i="12"/>
  <c r="U45" i="12"/>
  <c r="BM44" i="12"/>
  <c r="BF44" i="12"/>
  <c r="AX44" i="12"/>
  <c r="AO44" i="12"/>
  <c r="AH44" i="12"/>
  <c r="AG44" i="12"/>
  <c r="AE44" i="12"/>
  <c r="AC44" i="12"/>
  <c r="AB44" i="12"/>
  <c r="Z44" i="12"/>
  <c r="Y44" i="12"/>
  <c r="W44" i="12"/>
  <c r="V44" i="12"/>
  <c r="U44" i="12"/>
  <c r="BF43" i="12"/>
  <c r="AX43" i="12"/>
  <c r="AU43" i="12"/>
  <c r="AP43" i="12"/>
  <c r="AO43" i="12"/>
  <c r="AC43" i="12"/>
  <c r="AB43" i="12"/>
  <c r="Z43" i="12"/>
  <c r="Y43" i="12"/>
  <c r="W43" i="12"/>
  <c r="V43" i="12"/>
  <c r="U43" i="12"/>
  <c r="BR35" i="12"/>
  <c r="BQ35" i="12"/>
  <c r="BP35" i="12"/>
  <c r="BO35" i="12"/>
  <c r="BN35" i="12"/>
  <c r="BM35" i="12"/>
  <c r="BL35" i="12"/>
  <c r="BK35" i="12"/>
  <c r="BI35" i="12"/>
  <c r="BI43" i="12" s="1"/>
  <c r="BH35" i="12"/>
  <c r="BG35" i="12"/>
  <c r="BF35" i="12"/>
  <c r="BE35" i="12"/>
  <c r="BD35" i="12"/>
  <c r="BC35" i="12"/>
  <c r="BB35" i="12"/>
  <c r="BA35" i="12"/>
  <c r="AZ35" i="12"/>
  <c r="AX35" i="12"/>
  <c r="AX45" i="12" s="1"/>
  <c r="AW35" i="12"/>
  <c r="AV35" i="12"/>
  <c r="AU35" i="12"/>
  <c r="AT35" i="12"/>
  <c r="AS35" i="12"/>
  <c r="AR35" i="12"/>
  <c r="AQ35" i="12"/>
  <c r="AP35" i="12"/>
  <c r="AO35" i="12"/>
  <c r="AO46" i="12" s="1"/>
  <c r="AO47" i="12" s="1"/>
  <c r="AM35" i="12"/>
  <c r="AL35" i="12"/>
  <c r="AK35" i="12"/>
  <c r="AJ35" i="12"/>
  <c r="AI35" i="12"/>
  <c r="AH35" i="12"/>
  <c r="AG35" i="12"/>
  <c r="AF35" i="12"/>
  <c r="AF44" i="12" s="1"/>
  <c r="AE35" i="12"/>
  <c r="AE46" i="12" s="1"/>
  <c r="AE47" i="12" s="1"/>
  <c r="BT34" i="12"/>
  <c r="BS34" i="12"/>
  <c r="R34" i="12" s="1"/>
  <c r="BJ34" i="12"/>
  <c r="AY34" i="12"/>
  <c r="P34" i="12" s="1"/>
  <c r="AN34" i="12"/>
  <c r="AD34" i="12"/>
  <c r="AA34" i="12"/>
  <c r="X34" i="12"/>
  <c r="L34" i="12" s="1"/>
  <c r="S34" i="12"/>
  <c r="Q34" i="12"/>
  <c r="O34" i="12"/>
  <c r="M34" i="12"/>
  <c r="BT33" i="12"/>
  <c r="BS33" i="12"/>
  <c r="BJ33" i="12"/>
  <c r="AY33" i="12"/>
  <c r="AN33" i="12"/>
  <c r="O33" i="12" s="1"/>
  <c r="AD33" i="12"/>
  <c r="AA33" i="12"/>
  <c r="X33" i="12"/>
  <c r="L33" i="12" s="1"/>
  <c r="S33" i="12"/>
  <c r="R33" i="12"/>
  <c r="Q33" i="12"/>
  <c r="P33" i="12"/>
  <c r="M33" i="12"/>
  <c r="N33" i="12" s="1"/>
  <c r="T33" i="12" s="1" a="1"/>
  <c r="T33" i="12" s="1"/>
  <c r="BU33" i="12" s="1"/>
  <c r="BT32" i="12"/>
  <c r="BS32" i="12"/>
  <c r="R32" i="12" s="1"/>
  <c r="BJ32" i="12"/>
  <c r="AY32" i="12"/>
  <c r="P32" i="12" s="1"/>
  <c r="T32" i="12" s="1" a="1"/>
  <c r="T32" i="12" s="1"/>
  <c r="BU32" i="12" s="1"/>
  <c r="AN32" i="12"/>
  <c r="O32" i="12" s="1"/>
  <c r="AD32" i="12"/>
  <c r="S32" i="12" s="1"/>
  <c r="AA32" i="12"/>
  <c r="M32" i="12" s="1"/>
  <c r="X32" i="12"/>
  <c r="L32" i="12" s="1"/>
  <c r="Q32" i="12"/>
  <c r="BT31" i="12"/>
  <c r="BS31" i="12"/>
  <c r="R31" i="12" s="1"/>
  <c r="BJ31" i="12"/>
  <c r="Q31" i="12" s="1"/>
  <c r="AY31" i="12"/>
  <c r="P31" i="12" s="1"/>
  <c r="AN31" i="12"/>
  <c r="O31" i="12" s="1"/>
  <c r="AD31" i="12"/>
  <c r="AA31" i="12"/>
  <c r="X31" i="12"/>
  <c r="S31" i="12"/>
  <c r="M31" i="12"/>
  <c r="L31" i="12"/>
  <c r="N31" i="12" s="1"/>
  <c r="T31" i="12" s="1" a="1"/>
  <c r="T31" i="12" s="1"/>
  <c r="BU31" i="12" s="1"/>
  <c r="BT30" i="12"/>
  <c r="BS30" i="12"/>
  <c r="R30" i="12" s="1"/>
  <c r="BJ30" i="12"/>
  <c r="AY30" i="12"/>
  <c r="P30" i="12" s="1"/>
  <c r="AN30" i="12"/>
  <c r="O30" i="12" s="1"/>
  <c r="AD30" i="12"/>
  <c r="S30" i="12" s="1"/>
  <c r="AA30" i="12"/>
  <c r="X30" i="12"/>
  <c r="Q30" i="12"/>
  <c r="M30" i="12"/>
  <c r="L30" i="12"/>
  <c r="BT29" i="12"/>
  <c r="BS29" i="12"/>
  <c r="R29" i="12" s="1"/>
  <c r="BJ29" i="12"/>
  <c r="Q29" i="12" s="1"/>
  <c r="AY29" i="12"/>
  <c r="P29" i="12" s="1"/>
  <c r="AN29" i="12"/>
  <c r="AD29" i="12"/>
  <c r="AA29" i="12"/>
  <c r="X29" i="12"/>
  <c r="S29" i="12"/>
  <c r="N29" i="12" s="1"/>
  <c r="O29" i="12"/>
  <c r="M29" i="12"/>
  <c r="L29" i="12"/>
  <c r="BT28" i="12"/>
  <c r="BS28" i="12"/>
  <c r="BJ28" i="12"/>
  <c r="Q28" i="12" s="1"/>
  <c r="AY28" i="12"/>
  <c r="AN28" i="12"/>
  <c r="AD28" i="12"/>
  <c r="AA28" i="12"/>
  <c r="X28" i="12"/>
  <c r="L28" i="12" s="1"/>
  <c r="N28" i="12" s="1"/>
  <c r="S28" i="12"/>
  <c r="R28" i="12"/>
  <c r="P28" i="12"/>
  <c r="O28" i="12"/>
  <c r="M28" i="12"/>
  <c r="BT27" i="12"/>
  <c r="BS27" i="12"/>
  <c r="BJ27" i="12"/>
  <c r="AY27" i="12"/>
  <c r="AN27" i="12"/>
  <c r="O27" i="12" s="1"/>
  <c r="AD27" i="12"/>
  <c r="AA27" i="12"/>
  <c r="M27" i="12" s="1"/>
  <c r="X27" i="12"/>
  <c r="L27" i="12" s="1"/>
  <c r="T27" i="12" a="1"/>
  <c r="T27" i="12" s="1"/>
  <c r="BU27" i="12" s="1"/>
  <c r="S27" i="12"/>
  <c r="R27" i="12"/>
  <c r="Q27" i="12"/>
  <c r="P27" i="12"/>
  <c r="N27" i="12"/>
  <c r="BT26" i="12"/>
  <c r="BS26" i="12"/>
  <c r="R26" i="12" s="1"/>
  <c r="BJ26" i="12"/>
  <c r="AY26" i="12"/>
  <c r="P26" i="12" s="1"/>
  <c r="AN26" i="12"/>
  <c r="O26" i="12" s="1"/>
  <c r="AD26" i="12"/>
  <c r="AA26" i="12"/>
  <c r="X26" i="12"/>
  <c r="S26" i="12"/>
  <c r="Q26" i="12"/>
  <c r="M26" i="12"/>
  <c r="L26" i="12"/>
  <c r="BT25" i="12"/>
  <c r="BS25" i="12"/>
  <c r="R25" i="12" s="1"/>
  <c r="BJ25" i="12"/>
  <c r="Q25" i="12" s="1"/>
  <c r="AY25" i="12"/>
  <c r="AN25" i="12"/>
  <c r="O25" i="12" s="1"/>
  <c r="AD25" i="12"/>
  <c r="S25" i="12" s="1"/>
  <c r="AA25" i="12"/>
  <c r="X25" i="12"/>
  <c r="T25" i="12" a="1"/>
  <c r="T25" i="12" s="1"/>
  <c r="BU25" i="12" s="1"/>
  <c r="P25" i="12"/>
  <c r="N25" i="12"/>
  <c r="M25" i="12"/>
  <c r="L25" i="12"/>
  <c r="BT24" i="12"/>
  <c r="BS24" i="12"/>
  <c r="BJ24" i="12"/>
  <c r="AY24" i="12"/>
  <c r="AN24" i="12"/>
  <c r="O24" i="12" s="1"/>
  <c r="AD24" i="12"/>
  <c r="AA24" i="12"/>
  <c r="X24" i="12"/>
  <c r="S24" i="12"/>
  <c r="N24" i="12" s="1"/>
  <c r="R24" i="12"/>
  <c r="Q24" i="12"/>
  <c r="P24" i="12"/>
  <c r="M24" i="12"/>
  <c r="L24" i="12"/>
  <c r="BT23" i="12"/>
  <c r="BS23" i="12"/>
  <c r="BJ23" i="12"/>
  <c r="AY23" i="12"/>
  <c r="P23" i="12" s="1"/>
  <c r="AN23" i="12"/>
  <c r="AD23" i="12"/>
  <c r="AA23" i="12"/>
  <c r="X23" i="12"/>
  <c r="L23" i="12" s="1"/>
  <c r="S23" i="12"/>
  <c r="N23" i="12" s="1"/>
  <c r="R23" i="12"/>
  <c r="Q23" i="12"/>
  <c r="O23" i="12"/>
  <c r="M23" i="12"/>
  <c r="BT22" i="12"/>
  <c r="BS22" i="12"/>
  <c r="BJ22" i="12"/>
  <c r="AY22" i="12"/>
  <c r="AN22" i="12"/>
  <c r="O22" i="12" s="1"/>
  <c r="AD22" i="12"/>
  <c r="S22" i="12" s="1"/>
  <c r="N22" i="12" s="1"/>
  <c r="T22" i="12" s="1" a="1"/>
  <c r="T22" i="12" s="1"/>
  <c r="BU22" i="12" s="1"/>
  <c r="AA22" i="12"/>
  <c r="X22" i="12"/>
  <c r="L22" i="12" s="1"/>
  <c r="R22" i="12"/>
  <c r="Q22" i="12"/>
  <c r="P22" i="12"/>
  <c r="M22" i="12"/>
  <c r="BT21" i="12"/>
  <c r="BS21" i="12"/>
  <c r="BJ21" i="12"/>
  <c r="AY21" i="12"/>
  <c r="P21" i="12" s="1"/>
  <c r="AN21" i="12"/>
  <c r="O21" i="12" s="1"/>
  <c r="AD21" i="12"/>
  <c r="AA21" i="12"/>
  <c r="M21" i="12" s="1"/>
  <c r="X21" i="12"/>
  <c r="L21" i="12" s="1"/>
  <c r="S21" i="12"/>
  <c r="R21" i="12"/>
  <c r="Q21" i="12"/>
  <c r="BT20" i="12"/>
  <c r="BS20" i="12"/>
  <c r="R20" i="12" s="1"/>
  <c r="BJ20" i="12"/>
  <c r="Q20" i="12" s="1"/>
  <c r="AY20" i="12"/>
  <c r="P20" i="12" s="1"/>
  <c r="AN20" i="12"/>
  <c r="O20" i="12" s="1"/>
  <c r="AD20" i="12"/>
  <c r="AA20" i="12"/>
  <c r="M20" i="12" s="1"/>
  <c r="X20" i="12"/>
  <c r="L20" i="12" s="1"/>
  <c r="S20" i="12"/>
  <c r="N20" i="12" s="1"/>
  <c r="T20" i="12" s="1" a="1"/>
  <c r="T20" i="12" s="1"/>
  <c r="BU20" i="12" s="1"/>
  <c r="BT19" i="12"/>
  <c r="BS19" i="12"/>
  <c r="BJ19" i="12"/>
  <c r="AY19" i="12"/>
  <c r="P19" i="12" s="1"/>
  <c r="AN19" i="12"/>
  <c r="O19" i="12" s="1"/>
  <c r="AD19" i="12"/>
  <c r="S19" i="12" s="1"/>
  <c r="AA19" i="12"/>
  <c r="M19" i="12" s="1"/>
  <c r="X19" i="12"/>
  <c r="L19" i="12" s="1"/>
  <c r="N19" i="12" s="1"/>
  <c r="T19" i="12" s="1" a="1"/>
  <c r="T19" i="12" s="1"/>
  <c r="BU19" i="12" s="1"/>
  <c r="R19" i="12"/>
  <c r="Q19" i="12"/>
  <c r="BT18" i="12"/>
  <c r="BS18" i="12"/>
  <c r="BJ18" i="12"/>
  <c r="AY18" i="12"/>
  <c r="P18" i="12" s="1"/>
  <c r="AN18" i="12"/>
  <c r="O18" i="12" s="1"/>
  <c r="AD18" i="12"/>
  <c r="AA18" i="12"/>
  <c r="X18" i="12"/>
  <c r="S18" i="12"/>
  <c r="N18" i="12" s="1"/>
  <c r="T18" i="12" s="1" a="1"/>
  <c r="T18" i="12" s="1"/>
  <c r="BU18" i="12" s="1"/>
  <c r="R18" i="12"/>
  <c r="Q18" i="12"/>
  <c r="M18" i="12"/>
  <c r="L18" i="12"/>
  <c r="BT17" i="12"/>
  <c r="BS17" i="12"/>
  <c r="R17" i="12" s="1"/>
  <c r="BJ17" i="12"/>
  <c r="AY17" i="12"/>
  <c r="AN17" i="12"/>
  <c r="AD17" i="12"/>
  <c r="S17" i="12" s="1"/>
  <c r="AA17" i="12"/>
  <c r="X17" i="12"/>
  <c r="L17" i="12" s="1"/>
  <c r="Q17" i="12"/>
  <c r="P17" i="12"/>
  <c r="O17" i="12"/>
  <c r="M17" i="12"/>
  <c r="BT16" i="12"/>
  <c r="BS16" i="12"/>
  <c r="BJ16" i="12"/>
  <c r="Q16" i="12" s="1"/>
  <c r="AY16" i="12"/>
  <c r="P16" i="12" s="1"/>
  <c r="AN16" i="12"/>
  <c r="AD16" i="12"/>
  <c r="S16" i="12" s="1"/>
  <c r="N16" i="12" s="1"/>
  <c r="T16" i="12" s="1" a="1"/>
  <c r="T16" i="12" s="1"/>
  <c r="BU16" i="12" s="1"/>
  <c r="AA16" i="12"/>
  <c r="M16" i="12" s="1"/>
  <c r="X16" i="12"/>
  <c r="L16" i="12" s="1"/>
  <c r="R16" i="12"/>
  <c r="O16" i="12"/>
  <c r="BU15" i="12"/>
  <c r="BT15" i="12"/>
  <c r="BS15" i="12"/>
  <c r="R15" i="12" s="1"/>
  <c r="BJ15" i="12"/>
  <c r="AY15" i="12"/>
  <c r="P15" i="12" s="1"/>
  <c r="AN15" i="12"/>
  <c r="O15" i="12" s="1"/>
  <c r="AD15" i="12"/>
  <c r="S15" i="12" s="1"/>
  <c r="AA15" i="12"/>
  <c r="M15" i="12" s="1"/>
  <c r="X15" i="12"/>
  <c r="L15" i="12" s="1"/>
  <c r="Q15" i="12"/>
  <c r="BT14" i="12"/>
  <c r="BS14" i="12"/>
  <c r="R14" i="12" s="1"/>
  <c r="BJ14" i="12"/>
  <c r="Q14" i="12" s="1"/>
  <c r="AY14" i="12"/>
  <c r="P14" i="12" s="1"/>
  <c r="AN14" i="12"/>
  <c r="O14" i="12" s="1"/>
  <c r="AD14" i="12"/>
  <c r="S14" i="12" s="1"/>
  <c r="AA14" i="12"/>
  <c r="M14" i="12" s="1"/>
  <c r="X14" i="12"/>
  <c r="L14" i="12" s="1"/>
  <c r="BT13" i="12"/>
  <c r="BS13" i="12"/>
  <c r="R13" i="12" s="1"/>
  <c r="BJ13" i="12"/>
  <c r="AY13" i="12"/>
  <c r="P13" i="12" s="1"/>
  <c r="AN13" i="12"/>
  <c r="O13" i="12" s="1"/>
  <c r="AD13" i="12"/>
  <c r="S13" i="12" s="1"/>
  <c r="AA13" i="12"/>
  <c r="M13" i="12" s="1"/>
  <c r="X13" i="12"/>
  <c r="L13" i="12" s="1"/>
  <c r="N13" i="12" s="1"/>
  <c r="T13" i="12" s="1" a="1"/>
  <c r="T13" i="12" s="1"/>
  <c r="BU13" i="12" s="1"/>
  <c r="Q13" i="12"/>
  <c r="BT12" i="12"/>
  <c r="BS12" i="12"/>
  <c r="R12" i="12" s="1"/>
  <c r="BJ12" i="12"/>
  <c r="AY12" i="12"/>
  <c r="P12" i="12" s="1"/>
  <c r="AN12" i="12"/>
  <c r="O12" i="12" s="1"/>
  <c r="AD12" i="12"/>
  <c r="AA12" i="12"/>
  <c r="X12" i="12"/>
  <c r="S12" i="12"/>
  <c r="Q12" i="12"/>
  <c r="M12" i="12"/>
  <c r="L12" i="12"/>
  <c r="BT11" i="12"/>
  <c r="BS11" i="12"/>
  <c r="R11" i="12" s="1"/>
  <c r="BJ11" i="12"/>
  <c r="AY11" i="12"/>
  <c r="AN11" i="12"/>
  <c r="AD11" i="12"/>
  <c r="AA11" i="12"/>
  <c r="M11" i="12" s="1"/>
  <c r="X11" i="12"/>
  <c r="S11" i="12"/>
  <c r="Q11" i="12"/>
  <c r="P11" i="12"/>
  <c r="O11" i="12"/>
  <c r="L11" i="12"/>
  <c r="N11" i="12" s="1"/>
  <c r="BT10" i="12"/>
  <c r="BS10" i="12"/>
  <c r="BJ10" i="12"/>
  <c r="Q10" i="12" s="1"/>
  <c r="AY10" i="12"/>
  <c r="AN10" i="12"/>
  <c r="O10" i="12" s="1"/>
  <c r="AD10" i="12"/>
  <c r="AA10" i="12"/>
  <c r="X10" i="12"/>
  <c r="L10" i="12" s="1"/>
  <c r="S10" i="12"/>
  <c r="R10" i="12"/>
  <c r="P10" i="12"/>
  <c r="M10" i="12"/>
  <c r="BT9" i="12"/>
  <c r="BS9" i="12"/>
  <c r="BJ9" i="12"/>
  <c r="AY9" i="12"/>
  <c r="P9" i="12" s="1"/>
  <c r="AN9" i="12"/>
  <c r="AD9" i="12"/>
  <c r="AA9" i="12"/>
  <c r="M9" i="12" s="1"/>
  <c r="S9" i="12"/>
  <c r="R9" i="12"/>
  <c r="Q9" i="12"/>
  <c r="O9" i="12"/>
  <c r="L9" i="12"/>
  <c r="BT8" i="12"/>
  <c r="BS8" i="12"/>
  <c r="BJ8" i="12"/>
  <c r="AY8" i="12"/>
  <c r="P8" i="12" s="1"/>
  <c r="AN8" i="12"/>
  <c r="AD8" i="12"/>
  <c r="AA8" i="12"/>
  <c r="M8" i="12" s="1"/>
  <c r="N8" i="12" s="1"/>
  <c r="T8" i="12" s="1" a="1"/>
  <c r="T8" i="12" s="1"/>
  <c r="BU8" i="12" s="1"/>
  <c r="S8" i="12"/>
  <c r="R8" i="12"/>
  <c r="Q8" i="12"/>
  <c r="O8" i="12"/>
  <c r="L8" i="12"/>
  <c r="BT7" i="12"/>
  <c r="BS7" i="12"/>
  <c r="R7" i="12" s="1"/>
  <c r="BJ7" i="12"/>
  <c r="AY7" i="12"/>
  <c r="AN7" i="12"/>
  <c r="O7" i="12" s="1"/>
  <c r="T7" i="12" s="1" a="1"/>
  <c r="T7" i="12" s="1"/>
  <c r="BU7" i="12" s="1"/>
  <c r="AD7" i="12"/>
  <c r="AD35" i="12" s="1"/>
  <c r="AA7" i="12"/>
  <c r="X7" i="12"/>
  <c r="S7" i="12"/>
  <c r="Q7" i="12"/>
  <c r="P7" i="12"/>
  <c r="N7" i="12"/>
  <c r="M7" i="12"/>
  <c r="L7" i="12"/>
  <c r="BT6" i="12"/>
  <c r="BS6" i="12"/>
  <c r="R6" i="12" s="1"/>
  <c r="BJ6" i="12"/>
  <c r="AY6" i="12"/>
  <c r="AN6" i="12"/>
  <c r="AD6" i="12"/>
  <c r="S6" i="12" s="1"/>
  <c r="N6" i="12" s="1"/>
  <c r="T6" i="12" s="1" a="1"/>
  <c r="T6" i="12" s="1"/>
  <c r="BU6" i="12" s="1"/>
  <c r="AA6" i="12"/>
  <c r="M6" i="12" s="1"/>
  <c r="X6" i="12"/>
  <c r="Q6" i="12"/>
  <c r="P6" i="12"/>
  <c r="O6" i="12"/>
  <c r="L6" i="12"/>
  <c r="BT5" i="12"/>
  <c r="BS5" i="12"/>
  <c r="BJ5" i="12"/>
  <c r="AY5" i="12"/>
  <c r="AY43" i="12" s="1"/>
  <c r="AN5" i="12"/>
  <c r="AD5" i="12"/>
  <c r="AA5" i="12"/>
  <c r="X5" i="12"/>
  <c r="R5" i="12"/>
  <c r="O5" i="12"/>
  <c r="AC3" i="12"/>
  <c r="AB3" i="12"/>
  <c r="W3" i="12"/>
  <c r="H48" i="11"/>
  <c r="AU47" i="11"/>
  <c r="AH47" i="11"/>
  <c r="V47" i="11"/>
  <c r="BA46" i="11"/>
  <c r="BA47" i="11" s="1"/>
  <c r="AZ46" i="11"/>
  <c r="AX46" i="11"/>
  <c r="AU46" i="11"/>
  <c r="AH46" i="11"/>
  <c r="AG46" i="11"/>
  <c r="AC46" i="11"/>
  <c r="AB46" i="11"/>
  <c r="Z46" i="11"/>
  <c r="Z47" i="11" s="1"/>
  <c r="Y46" i="11"/>
  <c r="W46" i="11"/>
  <c r="V46" i="11"/>
  <c r="U46" i="11"/>
  <c r="BK45" i="11"/>
  <c r="BA45" i="11"/>
  <c r="AZ45" i="11"/>
  <c r="AX45" i="11"/>
  <c r="AU45" i="11"/>
  <c r="AH45" i="11"/>
  <c r="AG45" i="11"/>
  <c r="AC45" i="11"/>
  <c r="AB45" i="11"/>
  <c r="Z45" i="11"/>
  <c r="Y45" i="11"/>
  <c r="W45" i="11"/>
  <c r="V45" i="11"/>
  <c r="U45" i="11"/>
  <c r="BM44" i="11"/>
  <c r="BL44" i="11"/>
  <c r="BK44" i="11"/>
  <c r="AZ44" i="11"/>
  <c r="AU44" i="11"/>
  <c r="AH44" i="11"/>
  <c r="AG44" i="11"/>
  <c r="AE44" i="11"/>
  <c r="AC44" i="11"/>
  <c r="AB44" i="11"/>
  <c r="Z44" i="11"/>
  <c r="Y44" i="11"/>
  <c r="W44" i="11"/>
  <c r="V44" i="11"/>
  <c r="U44" i="11"/>
  <c r="BM43" i="11"/>
  <c r="BL43" i="11"/>
  <c r="BA43" i="11"/>
  <c r="AZ43" i="11"/>
  <c r="AX43" i="11"/>
  <c r="AU43" i="11"/>
  <c r="AP43" i="11"/>
  <c r="AH43" i="11"/>
  <c r="AG43" i="11"/>
  <c r="AE43" i="11"/>
  <c r="AC43" i="11"/>
  <c r="AB43" i="11"/>
  <c r="Z43" i="11"/>
  <c r="Y43" i="11"/>
  <c r="W43" i="11"/>
  <c r="V43" i="11"/>
  <c r="U43" i="11"/>
  <c r="BR33" i="11"/>
  <c r="BQ33" i="11"/>
  <c r="BP33" i="11"/>
  <c r="BO33" i="11"/>
  <c r="BN33" i="11"/>
  <c r="BM33" i="11"/>
  <c r="BM46" i="11" s="1"/>
  <c r="BL33" i="11"/>
  <c r="BL46" i="11" s="1"/>
  <c r="BL47" i="11" s="1"/>
  <c r="BK33" i="11"/>
  <c r="BI33" i="11"/>
  <c r="BH33" i="11"/>
  <c r="BG33" i="11"/>
  <c r="BF33" i="11"/>
  <c r="BF44" i="11" s="1"/>
  <c r="BE33" i="11"/>
  <c r="BD33" i="11"/>
  <c r="BC33" i="11"/>
  <c r="BB33" i="11"/>
  <c r="BA33" i="11"/>
  <c r="BA44" i="11" s="1"/>
  <c r="AZ33" i="11"/>
  <c r="AX33" i="11"/>
  <c r="AX44" i="11" s="1"/>
  <c r="AW33" i="11"/>
  <c r="AV33" i="11"/>
  <c r="AU33" i="11"/>
  <c r="AT33" i="11"/>
  <c r="AS33" i="11"/>
  <c r="AR33" i="11"/>
  <c r="AQ33" i="11"/>
  <c r="AP33" i="11"/>
  <c r="AP45" i="11" s="1"/>
  <c r="AO33" i="11"/>
  <c r="AM33" i="11"/>
  <c r="AL33" i="11"/>
  <c r="AK33" i="11"/>
  <c r="AJ33" i="11"/>
  <c r="AI33" i="11"/>
  <c r="AH33" i="11"/>
  <c r="AG33" i="11"/>
  <c r="AF33" i="11"/>
  <c r="AE33" i="11"/>
  <c r="AE46" i="11" s="1"/>
  <c r="AE47" i="11" s="1"/>
  <c r="BT32" i="11"/>
  <c r="BS32" i="11"/>
  <c r="R32" i="11" s="1"/>
  <c r="BJ32" i="11"/>
  <c r="AY32" i="11"/>
  <c r="P32" i="11" s="1"/>
  <c r="AN32" i="11"/>
  <c r="O32" i="11" s="1"/>
  <c r="AD32" i="11"/>
  <c r="S32" i="11" s="1"/>
  <c r="AA32" i="11"/>
  <c r="X32" i="11"/>
  <c r="Q32" i="11"/>
  <c r="M32" i="11"/>
  <c r="L32" i="11"/>
  <c r="BT31" i="11"/>
  <c r="BS31" i="11"/>
  <c r="R31" i="11" s="1"/>
  <c r="BJ31" i="11"/>
  <c r="Q31" i="11" s="1"/>
  <c r="AY31" i="11"/>
  <c r="AN31" i="11"/>
  <c r="AD31" i="11"/>
  <c r="AA31" i="11"/>
  <c r="M31" i="11" s="1"/>
  <c r="X31" i="11"/>
  <c r="S31" i="11"/>
  <c r="P31" i="11"/>
  <c r="O31" i="11"/>
  <c r="L31" i="11"/>
  <c r="N31" i="11" s="1"/>
  <c r="BT30" i="11"/>
  <c r="BS30" i="11"/>
  <c r="R30" i="11" s="1"/>
  <c r="BJ30" i="11"/>
  <c r="AY30" i="11"/>
  <c r="P30" i="11" s="1"/>
  <c r="AN30" i="11"/>
  <c r="AD30" i="11"/>
  <c r="AA30" i="11"/>
  <c r="M30" i="11" s="1"/>
  <c r="X30" i="11"/>
  <c r="S30" i="11"/>
  <c r="Q30" i="11"/>
  <c r="O30" i="11"/>
  <c r="L30" i="11"/>
  <c r="BT29" i="11"/>
  <c r="BS29" i="11"/>
  <c r="BJ29" i="11"/>
  <c r="AY29" i="11"/>
  <c r="P29" i="11" s="1"/>
  <c r="AN29" i="11"/>
  <c r="AD29" i="11"/>
  <c r="AA29" i="11"/>
  <c r="X29" i="11"/>
  <c r="L29" i="11" s="1"/>
  <c r="S29" i="11"/>
  <c r="R29" i="11"/>
  <c r="Q29" i="11"/>
  <c r="O29" i="11"/>
  <c r="M29" i="11"/>
  <c r="BT28" i="11"/>
  <c r="BS28" i="11"/>
  <c r="BJ28" i="11"/>
  <c r="AY28" i="11"/>
  <c r="AN28" i="11"/>
  <c r="O28" i="11" s="1"/>
  <c r="AD28" i="11"/>
  <c r="S28" i="11" s="1"/>
  <c r="AA28" i="11"/>
  <c r="X28" i="11"/>
  <c r="L28" i="11" s="1"/>
  <c r="R28" i="11"/>
  <c r="Q28" i="11"/>
  <c r="P28" i="11"/>
  <c r="M28" i="11"/>
  <c r="BT27" i="11"/>
  <c r="BS27" i="11"/>
  <c r="R27" i="11" s="1"/>
  <c r="BJ27" i="11"/>
  <c r="Q27" i="11" s="1"/>
  <c r="AY27" i="11"/>
  <c r="P27" i="11" s="1"/>
  <c r="AN27" i="11"/>
  <c r="AD27" i="11"/>
  <c r="S27" i="11" s="1"/>
  <c r="N27" i="11" s="1"/>
  <c r="X27" i="11"/>
  <c r="L27" i="11" s="1"/>
  <c r="O27" i="11"/>
  <c r="M27" i="11"/>
  <c r="BU26" i="11"/>
  <c r="BT26" i="11"/>
  <c r="BS26" i="11"/>
  <c r="BJ26" i="11"/>
  <c r="Q26" i="11" s="1"/>
  <c r="AY26" i="11"/>
  <c r="P26" i="11" s="1"/>
  <c r="AN26" i="11"/>
  <c r="O26" i="11" s="1"/>
  <c r="AD26" i="11"/>
  <c r="S26" i="11" s="1"/>
  <c r="AA26" i="11"/>
  <c r="X26" i="11"/>
  <c r="R26" i="11"/>
  <c r="M26" i="11"/>
  <c r="N26" i="11" s="1"/>
  <c r="T26" i="11" s="1" a="1"/>
  <c r="T26" i="11" s="1"/>
  <c r="L26" i="11"/>
  <c r="BT25" i="11"/>
  <c r="BS25" i="11"/>
  <c r="R25" i="11" s="1"/>
  <c r="BJ25" i="11"/>
  <c r="AY25" i="11"/>
  <c r="P25" i="11" s="1"/>
  <c r="AN25" i="11"/>
  <c r="AD25" i="11"/>
  <c r="S25" i="11" s="1"/>
  <c r="N25" i="11" s="1"/>
  <c r="T25" i="11" s="1" a="1"/>
  <c r="T25" i="11" s="1"/>
  <c r="BU25" i="11" s="1"/>
  <c r="AA25" i="11"/>
  <c r="X25" i="11"/>
  <c r="Q25" i="11"/>
  <c r="O25" i="11"/>
  <c r="M25" i="11"/>
  <c r="L25" i="11"/>
  <c r="BT24" i="11"/>
  <c r="BS24" i="11"/>
  <c r="BJ24" i="11"/>
  <c r="Q24" i="11" s="1"/>
  <c r="AY24" i="11"/>
  <c r="AN24" i="11"/>
  <c r="AD24" i="11"/>
  <c r="AA24" i="11"/>
  <c r="X24" i="11"/>
  <c r="R24" i="11"/>
  <c r="P24" i="11"/>
  <c r="O24" i="11"/>
  <c r="M24" i="11"/>
  <c r="L24" i="11"/>
  <c r="BT23" i="11"/>
  <c r="BS23" i="11"/>
  <c r="BJ23" i="11"/>
  <c r="Q23" i="11" s="1"/>
  <c r="AY23" i="11"/>
  <c r="AN23" i="11"/>
  <c r="AD23" i="11"/>
  <c r="AA23" i="11"/>
  <c r="M23" i="11" s="1"/>
  <c r="X23" i="11"/>
  <c r="L23" i="11" s="1"/>
  <c r="S23" i="11"/>
  <c r="R23" i="11"/>
  <c r="P23" i="11"/>
  <c r="O23" i="11"/>
  <c r="BT22" i="11"/>
  <c r="BS22" i="11"/>
  <c r="BJ22" i="11"/>
  <c r="AY22" i="11"/>
  <c r="P22" i="11" s="1"/>
  <c r="AN22" i="11"/>
  <c r="O22" i="11" s="1"/>
  <c r="AD22" i="11"/>
  <c r="AA22" i="11"/>
  <c r="M22" i="11" s="1"/>
  <c r="X22" i="11"/>
  <c r="L22" i="11" s="1"/>
  <c r="S22" i="11"/>
  <c r="R22" i="11"/>
  <c r="Q22" i="11"/>
  <c r="N22" i="11"/>
  <c r="T22" i="11" s="1" a="1"/>
  <c r="T22" i="11" s="1"/>
  <c r="BU22" i="11" s="1"/>
  <c r="BT21" i="11"/>
  <c r="BS21" i="11"/>
  <c r="R21" i="11" s="1"/>
  <c r="BJ21" i="11"/>
  <c r="AY21" i="11"/>
  <c r="P21" i="11" s="1"/>
  <c r="AN21" i="11"/>
  <c r="O21" i="11" s="1"/>
  <c r="AD21" i="11"/>
  <c r="S21" i="11" s="1"/>
  <c r="AA21" i="11"/>
  <c r="X21" i="11"/>
  <c r="L21" i="11" s="1"/>
  <c r="Q21" i="11"/>
  <c r="M21" i="11"/>
  <c r="BT20" i="11"/>
  <c r="BS20" i="11"/>
  <c r="R20" i="11" s="1"/>
  <c r="BJ20" i="11"/>
  <c r="Q20" i="11" s="1"/>
  <c r="AY20" i="11"/>
  <c r="AN20" i="11"/>
  <c r="O20" i="11" s="1"/>
  <c r="AD20" i="11"/>
  <c r="AA20" i="11"/>
  <c r="M20" i="11" s="1"/>
  <c r="X20" i="11"/>
  <c r="S20" i="11"/>
  <c r="P20" i="11"/>
  <c r="L20" i="11"/>
  <c r="N20" i="11" s="1"/>
  <c r="BT19" i="11"/>
  <c r="BS19" i="11"/>
  <c r="BJ19" i="11"/>
  <c r="AY19" i="11"/>
  <c r="P19" i="11" s="1"/>
  <c r="AN19" i="11"/>
  <c r="AD19" i="11"/>
  <c r="X19" i="11"/>
  <c r="L19" i="11" s="1"/>
  <c r="N19" i="11" s="1"/>
  <c r="S19" i="11"/>
  <c r="R19" i="11"/>
  <c r="Q19" i="11"/>
  <c r="O19" i="11"/>
  <c r="M19" i="11"/>
  <c r="BT18" i="11"/>
  <c r="BS18" i="11"/>
  <c r="R18" i="11" s="1"/>
  <c r="BJ18" i="11"/>
  <c r="AY18" i="11"/>
  <c r="AN18" i="11"/>
  <c r="O18" i="11" s="1"/>
  <c r="AD18" i="11"/>
  <c r="AA18" i="11"/>
  <c r="X18" i="11"/>
  <c r="S18" i="11"/>
  <c r="Q18" i="11"/>
  <c r="P18" i="11"/>
  <c r="M18" i="11"/>
  <c r="L18" i="11"/>
  <c r="N18" i="11" s="1"/>
  <c r="T18" i="11" s="1" a="1"/>
  <c r="T18" i="11" s="1"/>
  <c r="BU18" i="11" s="1"/>
  <c r="BT17" i="11"/>
  <c r="BS17" i="11"/>
  <c r="R17" i="11" s="1"/>
  <c r="BJ17" i="11"/>
  <c r="AY17" i="11"/>
  <c r="AN17" i="11"/>
  <c r="AD17" i="11"/>
  <c r="S17" i="11" s="1"/>
  <c r="N17" i="11" s="1"/>
  <c r="AA17" i="11"/>
  <c r="M17" i="11" s="1"/>
  <c r="X17" i="11"/>
  <c r="Q17" i="11"/>
  <c r="P17" i="11"/>
  <c r="O17" i="11"/>
  <c r="L17" i="11"/>
  <c r="BT16" i="11"/>
  <c r="BS16" i="11"/>
  <c r="BJ16" i="11"/>
  <c r="Q16" i="11" s="1"/>
  <c r="AY16" i="11"/>
  <c r="P16" i="11" s="1"/>
  <c r="AN16" i="11"/>
  <c r="AD16" i="11"/>
  <c r="S16" i="11" s="1"/>
  <c r="N16" i="11" s="1"/>
  <c r="AA16" i="11"/>
  <c r="M16" i="11" s="1"/>
  <c r="X16" i="11"/>
  <c r="L16" i="11" s="1"/>
  <c r="R16" i="11"/>
  <c r="O16" i="11"/>
  <c r="BT15" i="11"/>
  <c r="BS15" i="11"/>
  <c r="R15" i="11" s="1"/>
  <c r="BJ15" i="11"/>
  <c r="AY15" i="11"/>
  <c r="P15" i="11" s="1"/>
  <c r="AN15" i="11"/>
  <c r="O15" i="11" s="1"/>
  <c r="AD15" i="11"/>
  <c r="S15" i="11" s="1"/>
  <c r="AA15" i="11"/>
  <c r="Q15" i="11"/>
  <c r="M15" i="11"/>
  <c r="L15" i="11"/>
  <c r="BT14" i="11"/>
  <c r="BS14" i="11"/>
  <c r="R14" i="11" s="1"/>
  <c r="BJ14" i="11"/>
  <c r="Q14" i="11" s="1"/>
  <c r="AY14" i="11"/>
  <c r="AN14" i="11"/>
  <c r="O14" i="11" s="1"/>
  <c r="AD14" i="11"/>
  <c r="AA14" i="11"/>
  <c r="M14" i="11" s="1"/>
  <c r="X14" i="11"/>
  <c r="S14" i="11"/>
  <c r="P14" i="11"/>
  <c r="L14" i="11"/>
  <c r="BT13" i="11"/>
  <c r="BS13" i="11"/>
  <c r="BJ13" i="11"/>
  <c r="AY13" i="11"/>
  <c r="P13" i="11" s="1"/>
  <c r="AN13" i="11"/>
  <c r="AD13" i="11"/>
  <c r="AA13" i="11"/>
  <c r="M13" i="11" s="1"/>
  <c r="N13" i="11" s="1"/>
  <c r="S13" i="11"/>
  <c r="R13" i="11"/>
  <c r="Q13" i="11"/>
  <c r="O13" i="11"/>
  <c r="L13" i="11"/>
  <c r="BT12" i="11"/>
  <c r="BS12" i="11"/>
  <c r="R12" i="11" s="1"/>
  <c r="BJ12" i="11"/>
  <c r="AY12" i="11"/>
  <c r="AN12" i="11"/>
  <c r="O12" i="11" s="1"/>
  <c r="AD12" i="11"/>
  <c r="AA12" i="11"/>
  <c r="X12" i="11"/>
  <c r="T12" i="11" a="1"/>
  <c r="T12" i="11"/>
  <c r="BU12" i="11" s="1"/>
  <c r="S12" i="11"/>
  <c r="Q12" i="11"/>
  <c r="P12" i="11"/>
  <c r="M12" i="11"/>
  <c r="L12" i="11"/>
  <c r="N12" i="11" s="1"/>
  <c r="BT11" i="11"/>
  <c r="BS11" i="11"/>
  <c r="R11" i="11" s="1"/>
  <c r="BJ11" i="11"/>
  <c r="AY11" i="11"/>
  <c r="AN11" i="11"/>
  <c r="AD11" i="11"/>
  <c r="S11" i="11" s="1"/>
  <c r="AA11" i="11"/>
  <c r="M11" i="11" s="1"/>
  <c r="X11" i="11"/>
  <c r="Q11" i="11"/>
  <c r="P11" i="11"/>
  <c r="O11" i="11"/>
  <c r="L11" i="11"/>
  <c r="BT10" i="11"/>
  <c r="BS10" i="11"/>
  <c r="BJ10" i="11"/>
  <c r="Q10" i="11" s="1"/>
  <c r="AY10" i="11"/>
  <c r="P10" i="11" s="1"/>
  <c r="AN10" i="11"/>
  <c r="AD10" i="11"/>
  <c r="S10" i="11" s="1"/>
  <c r="N10" i="11" s="1"/>
  <c r="AA10" i="11"/>
  <c r="M10" i="11" s="1"/>
  <c r="X10" i="11"/>
  <c r="L10" i="11" s="1"/>
  <c r="R10" i="11"/>
  <c r="O10" i="11"/>
  <c r="BU9" i="11"/>
  <c r="BT9" i="11"/>
  <c r="BS9" i="11"/>
  <c r="BJ9" i="11"/>
  <c r="Q9" i="11" s="1"/>
  <c r="AY9" i="11"/>
  <c r="P9" i="11" s="1"/>
  <c r="AN9" i="11"/>
  <c r="O9" i="11" s="1"/>
  <c r="AD9" i="11"/>
  <c r="S9" i="11" s="1"/>
  <c r="AA9" i="11"/>
  <c r="X9" i="11"/>
  <c r="R9" i="11"/>
  <c r="M9" i="11"/>
  <c r="N9" i="11" s="1"/>
  <c r="T9" i="11" s="1" a="1"/>
  <c r="T9" i="11" s="1"/>
  <c r="L9" i="11"/>
  <c r="BT8" i="11"/>
  <c r="BS8" i="11"/>
  <c r="BJ8" i="11"/>
  <c r="AY8" i="11"/>
  <c r="P8" i="11" s="1"/>
  <c r="AN8" i="11"/>
  <c r="AD8" i="11"/>
  <c r="S8" i="11" s="1"/>
  <c r="AA8" i="11"/>
  <c r="X8" i="11"/>
  <c r="Q8" i="11"/>
  <c r="O8" i="11"/>
  <c r="M8" i="11"/>
  <c r="L8" i="11"/>
  <c r="N8" i="11" s="1"/>
  <c r="BT7" i="11"/>
  <c r="BS7" i="11"/>
  <c r="BJ7" i="11"/>
  <c r="Q7" i="11" s="1"/>
  <c r="AY7" i="11"/>
  <c r="AN7" i="11"/>
  <c r="AD7" i="11"/>
  <c r="AA7" i="11"/>
  <c r="X7" i="11"/>
  <c r="S7" i="11"/>
  <c r="R7" i="11"/>
  <c r="P7" i="11"/>
  <c r="O7" i="11"/>
  <c r="M7" i="11"/>
  <c r="L7" i="11"/>
  <c r="BT6" i="11"/>
  <c r="BS6" i="11"/>
  <c r="BJ6" i="11"/>
  <c r="AY6" i="11"/>
  <c r="AN6" i="11"/>
  <c r="AD6" i="11"/>
  <c r="AA6" i="11"/>
  <c r="M6" i="11" s="1"/>
  <c r="X6" i="11"/>
  <c r="L6" i="11" s="1"/>
  <c r="S6" i="11"/>
  <c r="N6" i="11" s="1"/>
  <c r="R6" i="11"/>
  <c r="P6" i="11"/>
  <c r="O6" i="11"/>
  <c r="BT5" i="11"/>
  <c r="BS5" i="11"/>
  <c r="BJ5" i="11"/>
  <c r="AY5" i="11"/>
  <c r="AN5" i="11"/>
  <c r="AD5" i="11"/>
  <c r="AA5" i="11"/>
  <c r="X5" i="11"/>
  <c r="S5" i="11"/>
  <c r="R5" i="11"/>
  <c r="Q5" i="11"/>
  <c r="AC3" i="11"/>
  <c r="AB3" i="11"/>
  <c r="W3" i="11"/>
  <c r="H48" i="10"/>
  <c r="AO47" i="10"/>
  <c r="AG47" i="10"/>
  <c r="W47" i="10"/>
  <c r="U47" i="10"/>
  <c r="BF46" i="10"/>
  <c r="BA46" i="10"/>
  <c r="AX46" i="10"/>
  <c r="AX47" i="10" s="1"/>
  <c r="AP46" i="10"/>
  <c r="AP47" i="10" s="1"/>
  <c r="AF46" i="10"/>
  <c r="AC46" i="10"/>
  <c r="AB46" i="10"/>
  <c r="AB47" i="10" s="1"/>
  <c r="Z46" i="10"/>
  <c r="Y46" i="10"/>
  <c r="W46" i="10"/>
  <c r="V46" i="10"/>
  <c r="U46" i="10"/>
  <c r="BI45" i="10"/>
  <c r="BF45" i="10"/>
  <c r="BA45" i="10"/>
  <c r="AZ45" i="10"/>
  <c r="AX45" i="10"/>
  <c r="AO45" i="10"/>
  <c r="AF45" i="10"/>
  <c r="AE45" i="10"/>
  <c r="AC45" i="10"/>
  <c r="AB45" i="10"/>
  <c r="Z45" i="10"/>
  <c r="W45" i="10"/>
  <c r="V45" i="10"/>
  <c r="U45" i="10"/>
  <c r="BF44" i="10"/>
  <c r="AO44" i="10"/>
  <c r="AG44" i="10"/>
  <c r="AF44" i="10"/>
  <c r="AE44" i="10"/>
  <c r="AC44" i="10"/>
  <c r="AB44" i="10"/>
  <c r="Z44" i="10"/>
  <c r="W44" i="10"/>
  <c r="V44" i="10"/>
  <c r="U44" i="10"/>
  <c r="BL43" i="10"/>
  <c r="BI43" i="10"/>
  <c r="BA43" i="10"/>
  <c r="AX43" i="10"/>
  <c r="AP43" i="10"/>
  <c r="AO43" i="10"/>
  <c r="AG43" i="10"/>
  <c r="AF43" i="10"/>
  <c r="AE43" i="10"/>
  <c r="AC43" i="10"/>
  <c r="AB43" i="10"/>
  <c r="Z43" i="10"/>
  <c r="W43" i="10"/>
  <c r="V43" i="10"/>
  <c r="U43" i="10"/>
  <c r="BR37" i="10"/>
  <c r="BQ37" i="10"/>
  <c r="BP37" i="10"/>
  <c r="BO37" i="10"/>
  <c r="BN37" i="10"/>
  <c r="BM37" i="10"/>
  <c r="BL37" i="10"/>
  <c r="BK37" i="10"/>
  <c r="BI37" i="10"/>
  <c r="BH37" i="10"/>
  <c r="BG37" i="10"/>
  <c r="BF37" i="10"/>
  <c r="BF43" i="10" s="1"/>
  <c r="BE37" i="10"/>
  <c r="BD37" i="10"/>
  <c r="BC37" i="10"/>
  <c r="BB37" i="10"/>
  <c r="BA37" i="10"/>
  <c r="BA44" i="10" s="1"/>
  <c r="AZ37" i="10"/>
  <c r="AX37" i="10"/>
  <c r="AX44" i="10" s="1"/>
  <c r="AW37" i="10"/>
  <c r="AV37" i="10"/>
  <c r="AU37" i="10"/>
  <c r="AT37" i="10"/>
  <c r="AS37" i="10"/>
  <c r="AR37" i="10"/>
  <c r="AQ37" i="10"/>
  <c r="AP37" i="10"/>
  <c r="AO37" i="10"/>
  <c r="AO46" i="10" s="1"/>
  <c r="AM37" i="10"/>
  <c r="AL37" i="10"/>
  <c r="AK37" i="10"/>
  <c r="AJ37" i="10"/>
  <c r="AI37" i="10"/>
  <c r="AH37" i="10"/>
  <c r="AH44" i="10" s="1"/>
  <c r="AG37" i="10"/>
  <c r="AG46" i="10" s="1"/>
  <c r="AF37" i="10"/>
  <c r="AE37" i="10"/>
  <c r="AE46" i="10" s="1"/>
  <c r="AE47" i="10" s="1"/>
  <c r="Y37" i="10"/>
  <c r="BT36" i="10"/>
  <c r="BS36" i="10"/>
  <c r="R36" i="10" s="1"/>
  <c r="BJ36" i="10"/>
  <c r="Q36" i="10" s="1"/>
  <c r="AY36" i="10"/>
  <c r="AN36" i="10"/>
  <c r="AD36" i="10"/>
  <c r="S36" i="10" s="1"/>
  <c r="AA36" i="10"/>
  <c r="X36" i="10"/>
  <c r="P36" i="10"/>
  <c r="O36" i="10"/>
  <c r="M36" i="10"/>
  <c r="L36" i="10"/>
  <c r="N36" i="10" s="1"/>
  <c r="T36" i="10" s="1" a="1"/>
  <c r="T36" i="10" s="1"/>
  <c r="BU36" i="10" s="1"/>
  <c r="BT35" i="10"/>
  <c r="BS35" i="10"/>
  <c r="R35" i="10" s="1"/>
  <c r="BJ35" i="10"/>
  <c r="Q35" i="10" s="1"/>
  <c r="AY35" i="10"/>
  <c r="AN35" i="10"/>
  <c r="AD35" i="10"/>
  <c r="AA35" i="10"/>
  <c r="X35" i="10"/>
  <c r="S35" i="10"/>
  <c r="P35" i="10"/>
  <c r="O35" i="10"/>
  <c r="N35" i="10"/>
  <c r="T35" i="10" s="1" a="1"/>
  <c r="T35" i="10" s="1"/>
  <c r="BU35" i="10" s="1"/>
  <c r="M35" i="10"/>
  <c r="L35" i="10"/>
  <c r="BT34" i="10"/>
  <c r="BS34" i="10"/>
  <c r="BJ34" i="10"/>
  <c r="AY34" i="10"/>
  <c r="AN34" i="10"/>
  <c r="AD34" i="10"/>
  <c r="AA34" i="10"/>
  <c r="X34" i="10"/>
  <c r="L34" i="10" s="1"/>
  <c r="S34" i="10"/>
  <c r="R34" i="10"/>
  <c r="Q34" i="10"/>
  <c r="P34" i="10"/>
  <c r="O34" i="10"/>
  <c r="N34" i="10"/>
  <c r="T34" i="10" s="1" a="1"/>
  <c r="T34" i="10" s="1"/>
  <c r="BU34" i="10" s="1"/>
  <c r="M34" i="10"/>
  <c r="BT33" i="10"/>
  <c r="BS33" i="10"/>
  <c r="BJ33" i="10"/>
  <c r="AY33" i="10"/>
  <c r="AN33" i="10"/>
  <c r="O33" i="10" s="1"/>
  <c r="AD33" i="10"/>
  <c r="AA33" i="10"/>
  <c r="X33" i="10"/>
  <c r="S33" i="10"/>
  <c r="R33" i="10"/>
  <c r="Q33" i="10"/>
  <c r="P33" i="10"/>
  <c r="M33" i="10"/>
  <c r="L33" i="10"/>
  <c r="BT32" i="10"/>
  <c r="BS32" i="10"/>
  <c r="R32" i="10" s="1"/>
  <c r="BJ32" i="10"/>
  <c r="Q32" i="10" s="1"/>
  <c r="AY32" i="10"/>
  <c r="AN32" i="10"/>
  <c r="AD32" i="10"/>
  <c r="AA32" i="10"/>
  <c r="X32" i="10"/>
  <c r="S32" i="10"/>
  <c r="P32" i="10"/>
  <c r="O32" i="10"/>
  <c r="M32" i="10"/>
  <c r="L32" i="10"/>
  <c r="BT31" i="10"/>
  <c r="BS31" i="10"/>
  <c r="BJ31" i="10"/>
  <c r="Q31" i="10" s="1"/>
  <c r="AY31" i="10"/>
  <c r="AN31" i="10"/>
  <c r="AD31" i="10"/>
  <c r="S31" i="10" s="1"/>
  <c r="AA31" i="10"/>
  <c r="X31" i="10"/>
  <c r="R31" i="10"/>
  <c r="P31" i="10"/>
  <c r="O31" i="10"/>
  <c r="M31" i="10"/>
  <c r="L31" i="10"/>
  <c r="N31" i="10" s="1"/>
  <c r="T31" i="10" s="1" a="1"/>
  <c r="T31" i="10" s="1"/>
  <c r="BU31" i="10" s="1"/>
  <c r="BT30" i="10"/>
  <c r="BS30" i="10"/>
  <c r="BJ30" i="10"/>
  <c r="AY30" i="10"/>
  <c r="AN30" i="10"/>
  <c r="AD30" i="10"/>
  <c r="AA30" i="10"/>
  <c r="X30" i="10"/>
  <c r="L30" i="10" s="1"/>
  <c r="S30" i="10"/>
  <c r="R30" i="10"/>
  <c r="Q30" i="10"/>
  <c r="P30" i="10"/>
  <c r="O30" i="10"/>
  <c r="M30" i="10"/>
  <c r="N30" i="10" s="1"/>
  <c r="T30" i="10" s="1" a="1"/>
  <c r="T30" i="10" s="1"/>
  <c r="BU30" i="10" s="1"/>
  <c r="BT29" i="10"/>
  <c r="BS29" i="10"/>
  <c r="BJ29" i="10"/>
  <c r="AY29" i="10"/>
  <c r="AN29" i="10"/>
  <c r="O29" i="10" s="1"/>
  <c r="AD29" i="10"/>
  <c r="AA29" i="10"/>
  <c r="X29" i="10"/>
  <c r="L29" i="10" s="1"/>
  <c r="S29" i="10"/>
  <c r="N29" i="10" s="1"/>
  <c r="T29" i="10" s="1" a="1"/>
  <c r="T29" i="10" s="1"/>
  <c r="BU29" i="10" s="1"/>
  <c r="R29" i="10"/>
  <c r="Q29" i="10"/>
  <c r="P29" i="10"/>
  <c r="M29" i="10"/>
  <c r="BT28" i="10"/>
  <c r="BS28" i="10"/>
  <c r="BJ28" i="10"/>
  <c r="Q28" i="10" s="1"/>
  <c r="AY28" i="10"/>
  <c r="AN28" i="10"/>
  <c r="O28" i="10" s="1"/>
  <c r="AD28" i="10"/>
  <c r="AA28" i="10"/>
  <c r="M28" i="10" s="1"/>
  <c r="X28" i="10"/>
  <c r="L28" i="10" s="1"/>
  <c r="S28" i="10"/>
  <c r="R28" i="10"/>
  <c r="P28" i="10"/>
  <c r="BT27" i="10"/>
  <c r="BS27" i="10"/>
  <c r="R27" i="10" s="1"/>
  <c r="BJ27" i="10"/>
  <c r="Q27" i="10" s="1"/>
  <c r="AY27" i="10"/>
  <c r="P27" i="10" s="1"/>
  <c r="AN27" i="10"/>
  <c r="O27" i="10" s="1"/>
  <c r="AD27" i="10"/>
  <c r="S27" i="10" s="1"/>
  <c r="AA27" i="10"/>
  <c r="M27" i="10" s="1"/>
  <c r="X27" i="10"/>
  <c r="L27" i="10" s="1"/>
  <c r="BT26" i="10"/>
  <c r="BS26" i="10"/>
  <c r="BJ26" i="10"/>
  <c r="Q26" i="10" s="1"/>
  <c r="AY26" i="10"/>
  <c r="P26" i="10" s="1"/>
  <c r="AN26" i="10"/>
  <c r="O26" i="10" s="1"/>
  <c r="AD26" i="10"/>
  <c r="S26" i="10" s="1"/>
  <c r="AA26" i="10"/>
  <c r="M26" i="10" s="1"/>
  <c r="X26" i="10"/>
  <c r="L26" i="10" s="1"/>
  <c r="R26" i="10"/>
  <c r="BT25" i="10"/>
  <c r="BS25" i="10"/>
  <c r="R25" i="10" s="1"/>
  <c r="BJ25" i="10"/>
  <c r="Q25" i="10" s="1"/>
  <c r="AY25" i="10"/>
  <c r="P25" i="10" s="1"/>
  <c r="AN25" i="10"/>
  <c r="O25" i="10" s="1"/>
  <c r="AD25" i="10"/>
  <c r="S25" i="10" s="1"/>
  <c r="AA25" i="10"/>
  <c r="X25" i="10"/>
  <c r="M25" i="10"/>
  <c r="N25" i="10" s="1"/>
  <c r="L25" i="10"/>
  <c r="BU24" i="10"/>
  <c r="BT24" i="10"/>
  <c r="BS24" i="10"/>
  <c r="R24" i="10" s="1"/>
  <c r="BJ24" i="10"/>
  <c r="Q24" i="10" s="1"/>
  <c r="AY24" i="10"/>
  <c r="AN24" i="10"/>
  <c r="AD24" i="10"/>
  <c r="S24" i="10" s="1"/>
  <c r="N24" i="10" s="1"/>
  <c r="AA24" i="10"/>
  <c r="X24" i="10"/>
  <c r="P24" i="10"/>
  <c r="O24" i="10"/>
  <c r="M24" i="10"/>
  <c r="L24" i="10"/>
  <c r="BT23" i="10"/>
  <c r="BS23" i="10"/>
  <c r="R23" i="10" s="1"/>
  <c r="BJ23" i="10"/>
  <c r="AY23" i="10"/>
  <c r="AN23" i="10"/>
  <c r="O23" i="10" s="1"/>
  <c r="AD23" i="10"/>
  <c r="X23" i="10"/>
  <c r="S23" i="10"/>
  <c r="Q23" i="10"/>
  <c r="P23" i="10"/>
  <c r="M23" i="10"/>
  <c r="L23" i="10"/>
  <c r="N23" i="10" s="1"/>
  <c r="BT22" i="10"/>
  <c r="BS22" i="10"/>
  <c r="BJ22" i="10"/>
  <c r="Q22" i="10" s="1"/>
  <c r="AY22" i="10"/>
  <c r="AN22" i="10"/>
  <c r="AD22" i="10"/>
  <c r="AA22" i="10"/>
  <c r="M22" i="10" s="1"/>
  <c r="X22" i="10"/>
  <c r="L22" i="10" s="1"/>
  <c r="S22" i="10"/>
  <c r="N22" i="10" s="1"/>
  <c r="T22" i="10" s="1" a="1"/>
  <c r="T22" i="10" s="1"/>
  <c r="BU22" i="10" s="1"/>
  <c r="R22" i="10"/>
  <c r="P22" i="10"/>
  <c r="O22" i="10"/>
  <c r="BT21" i="10"/>
  <c r="BS21" i="10"/>
  <c r="R21" i="10" s="1"/>
  <c r="BJ21" i="10"/>
  <c r="AY21" i="10"/>
  <c r="P21" i="10" s="1"/>
  <c r="AN21" i="10"/>
  <c r="O21" i="10" s="1"/>
  <c r="AD21" i="10"/>
  <c r="AA21" i="10"/>
  <c r="X21" i="10"/>
  <c r="S21" i="10"/>
  <c r="Q21" i="10"/>
  <c r="M21" i="10"/>
  <c r="L21" i="10"/>
  <c r="N21" i="10" s="1"/>
  <c r="T21" i="10" s="1" a="1"/>
  <c r="T21" i="10" s="1"/>
  <c r="BU21" i="10" s="1"/>
  <c r="BT20" i="10"/>
  <c r="BS20" i="10"/>
  <c r="R20" i="10" s="1"/>
  <c r="BJ20" i="10"/>
  <c r="Q20" i="10" s="1"/>
  <c r="AY20" i="10"/>
  <c r="AN20" i="10"/>
  <c r="AD20" i="10"/>
  <c r="AA20" i="10"/>
  <c r="S20" i="10"/>
  <c r="P20" i="10"/>
  <c r="O20" i="10"/>
  <c r="M20" i="10"/>
  <c r="L20" i="10"/>
  <c r="N20" i="10" s="1"/>
  <c r="T20" i="10" s="1" a="1"/>
  <c r="T20" i="10" s="1"/>
  <c r="BU20" i="10" s="1"/>
  <c r="BT19" i="10"/>
  <c r="BS19" i="10"/>
  <c r="BJ19" i="10"/>
  <c r="AY19" i="10"/>
  <c r="AN19" i="10"/>
  <c r="AD19" i="10"/>
  <c r="AA19" i="10"/>
  <c r="X19" i="10"/>
  <c r="L19" i="10" s="1"/>
  <c r="S19" i="10"/>
  <c r="N19" i="10" s="1"/>
  <c r="T19" i="10" s="1" a="1"/>
  <c r="T19" i="10" s="1"/>
  <c r="BU19" i="10" s="1"/>
  <c r="R19" i="10"/>
  <c r="Q19" i="10"/>
  <c r="P19" i="10"/>
  <c r="O19" i="10"/>
  <c r="M19" i="10"/>
  <c r="BT18" i="10"/>
  <c r="BS18" i="10"/>
  <c r="BJ18" i="10"/>
  <c r="AY18" i="10"/>
  <c r="AN18" i="10"/>
  <c r="AD18" i="10"/>
  <c r="AA18" i="10"/>
  <c r="X18" i="10"/>
  <c r="L18" i="10" s="1"/>
  <c r="S18" i="10"/>
  <c r="N18" i="10" s="1"/>
  <c r="R18" i="10"/>
  <c r="Q18" i="10"/>
  <c r="P18" i="10"/>
  <c r="O18" i="10"/>
  <c r="M18" i="10"/>
  <c r="BT17" i="10"/>
  <c r="BS17" i="10"/>
  <c r="BJ17" i="10"/>
  <c r="AY17" i="10"/>
  <c r="AN17" i="10"/>
  <c r="O17" i="10" s="1"/>
  <c r="AD17" i="10"/>
  <c r="AA17" i="10"/>
  <c r="M17" i="10" s="1"/>
  <c r="X17" i="10"/>
  <c r="L17" i="10" s="1"/>
  <c r="S17" i="10"/>
  <c r="N17" i="10" s="1"/>
  <c r="R17" i="10"/>
  <c r="Q17" i="10"/>
  <c r="P17" i="10"/>
  <c r="BT16" i="10"/>
  <c r="BS16" i="10"/>
  <c r="R16" i="10" s="1"/>
  <c r="BJ16" i="10"/>
  <c r="Q16" i="10" s="1"/>
  <c r="AY16" i="10"/>
  <c r="P16" i="10" s="1"/>
  <c r="AN16" i="10"/>
  <c r="O16" i="10" s="1"/>
  <c r="AD16" i="10"/>
  <c r="AA16" i="10"/>
  <c r="M16" i="10" s="1"/>
  <c r="X16" i="10"/>
  <c r="L16" i="10" s="1"/>
  <c r="S16" i="10"/>
  <c r="N16" i="10" s="1"/>
  <c r="T16" i="10" s="1" a="1"/>
  <c r="T16" i="10" s="1"/>
  <c r="BU16" i="10" s="1"/>
  <c r="BT15" i="10"/>
  <c r="BS15" i="10"/>
  <c r="BJ15" i="10"/>
  <c r="Q15" i="10" s="1"/>
  <c r="AY15" i="10"/>
  <c r="P15" i="10" s="1"/>
  <c r="AN15" i="10"/>
  <c r="O15" i="10" s="1"/>
  <c r="AD15" i="10"/>
  <c r="S15" i="10" s="1"/>
  <c r="AA15" i="10"/>
  <c r="M15" i="10" s="1"/>
  <c r="X15" i="10"/>
  <c r="L15" i="10" s="1"/>
  <c r="BT14" i="10"/>
  <c r="BS14" i="10"/>
  <c r="R14" i="10" s="1"/>
  <c r="BJ14" i="10"/>
  <c r="Q14" i="10" s="1"/>
  <c r="AY14" i="10"/>
  <c r="P14" i="10" s="1"/>
  <c r="AN14" i="10"/>
  <c r="O14" i="10" s="1"/>
  <c r="AD14" i="10"/>
  <c r="S14" i="10" s="1"/>
  <c r="AA14" i="10"/>
  <c r="M14" i="10" s="1"/>
  <c r="X14" i="10"/>
  <c r="BT13" i="10"/>
  <c r="BS13" i="10"/>
  <c r="R13" i="10" s="1"/>
  <c r="BJ13" i="10"/>
  <c r="Q13" i="10" s="1"/>
  <c r="AY13" i="10"/>
  <c r="P13" i="10" s="1"/>
  <c r="AN13" i="10"/>
  <c r="AD13" i="10"/>
  <c r="S13" i="10" s="1"/>
  <c r="AA13" i="10"/>
  <c r="X13" i="10"/>
  <c r="O13" i="10"/>
  <c r="N13" i="10"/>
  <c r="T13" i="10" s="1" a="1"/>
  <c r="T13" i="10" s="1"/>
  <c r="BU13" i="10" s="1"/>
  <c r="M13" i="10"/>
  <c r="L13" i="10"/>
  <c r="BT12" i="10"/>
  <c r="BS12" i="10"/>
  <c r="R12" i="10" s="1"/>
  <c r="BJ12" i="10"/>
  <c r="AY12" i="10"/>
  <c r="AN12" i="10"/>
  <c r="AD12" i="10"/>
  <c r="X12" i="10"/>
  <c r="S12" i="10"/>
  <c r="Q12" i="10"/>
  <c r="P12" i="10"/>
  <c r="O12" i="10"/>
  <c r="M12" i="10"/>
  <c r="L12" i="10"/>
  <c r="N12" i="10" s="1"/>
  <c r="T12" i="10" s="1" a="1"/>
  <c r="T12" i="10" s="1"/>
  <c r="BU12" i="10" s="1"/>
  <c r="BT11" i="10"/>
  <c r="BS11" i="10"/>
  <c r="BJ11" i="10"/>
  <c r="AY11" i="10"/>
  <c r="AN11" i="10"/>
  <c r="AD11" i="10"/>
  <c r="AA11" i="10"/>
  <c r="X11" i="10"/>
  <c r="L11" i="10" s="1"/>
  <c r="S11" i="10"/>
  <c r="R11" i="10"/>
  <c r="Q11" i="10"/>
  <c r="P11" i="10"/>
  <c r="O11" i="10"/>
  <c r="M11" i="10"/>
  <c r="N11" i="10" s="1"/>
  <c r="T11" i="10" s="1" a="1"/>
  <c r="T11" i="10" s="1"/>
  <c r="BU11" i="10" s="1"/>
  <c r="BT10" i="10"/>
  <c r="BS10" i="10"/>
  <c r="R10" i="10" s="1"/>
  <c r="BJ10" i="10"/>
  <c r="AY10" i="10"/>
  <c r="AN10" i="10"/>
  <c r="O10" i="10" s="1"/>
  <c r="AD10" i="10"/>
  <c r="AA10" i="10"/>
  <c r="X10" i="10"/>
  <c r="S10" i="10"/>
  <c r="Q10" i="10"/>
  <c r="P10" i="10"/>
  <c r="M10" i="10"/>
  <c r="L10" i="10"/>
  <c r="BT9" i="10"/>
  <c r="BS9" i="10"/>
  <c r="R9" i="10" s="1"/>
  <c r="BJ9" i="10"/>
  <c r="AY9" i="10"/>
  <c r="AN9" i="10"/>
  <c r="AD9" i="10"/>
  <c r="AA9" i="10"/>
  <c r="X9" i="10"/>
  <c r="S9" i="10"/>
  <c r="Q9" i="10"/>
  <c r="P9" i="10"/>
  <c r="O9" i="10"/>
  <c r="M9" i="10"/>
  <c r="L9" i="10"/>
  <c r="N9" i="10" s="1"/>
  <c r="BT8" i="10"/>
  <c r="BS8" i="10"/>
  <c r="BJ8" i="10"/>
  <c r="AY8" i="10"/>
  <c r="AN8" i="10"/>
  <c r="AD8" i="10"/>
  <c r="AA8" i="10"/>
  <c r="M8" i="10" s="1"/>
  <c r="X8" i="10"/>
  <c r="L8" i="10" s="1"/>
  <c r="S8" i="10"/>
  <c r="N8" i="10" s="1"/>
  <c r="R8" i="10"/>
  <c r="Q8" i="10"/>
  <c r="P8" i="10"/>
  <c r="O8" i="10"/>
  <c r="BT7" i="10"/>
  <c r="BS7" i="10"/>
  <c r="BJ7" i="10"/>
  <c r="Q7" i="10" s="1"/>
  <c r="AY7" i="10"/>
  <c r="P7" i="10" s="1"/>
  <c r="AN7" i="10"/>
  <c r="O7" i="10" s="1"/>
  <c r="AD7" i="10"/>
  <c r="AA7" i="10"/>
  <c r="M7" i="10" s="1"/>
  <c r="X7" i="10"/>
  <c r="L7" i="10" s="1"/>
  <c r="S7" i="10"/>
  <c r="N7" i="10" s="1"/>
  <c r="T7" i="10" s="1" a="1"/>
  <c r="T7" i="10" s="1"/>
  <c r="BU7" i="10" s="1"/>
  <c r="R7" i="10"/>
  <c r="BT6" i="10"/>
  <c r="BS6" i="10"/>
  <c r="R6" i="10" s="1"/>
  <c r="BJ6" i="10"/>
  <c r="Q6" i="10" s="1"/>
  <c r="AY6" i="10"/>
  <c r="P6" i="10" s="1"/>
  <c r="AN6" i="10"/>
  <c r="O6" i="10" s="1"/>
  <c r="AD6" i="10"/>
  <c r="S6" i="10" s="1"/>
  <c r="AA6" i="10"/>
  <c r="X6" i="10"/>
  <c r="L6" i="10" s="1"/>
  <c r="BT5" i="10"/>
  <c r="BS5" i="10"/>
  <c r="BJ5" i="10"/>
  <c r="AY5" i="10"/>
  <c r="AN5" i="10"/>
  <c r="AD5" i="10"/>
  <c r="AA5" i="10"/>
  <c r="X5" i="10"/>
  <c r="Q5" i="10"/>
  <c r="P5" i="10"/>
  <c r="M5" i="10"/>
  <c r="L5" i="10"/>
  <c r="AC3" i="10"/>
  <c r="AB3" i="10"/>
  <c r="W3" i="10"/>
  <c r="H48" i="9"/>
  <c r="AO47" i="9"/>
  <c r="AB47" i="9"/>
  <c r="V47" i="9"/>
  <c r="U47" i="9"/>
  <c r="BF46" i="9"/>
  <c r="BF47" i="9" s="1"/>
  <c r="AZ46" i="9"/>
  <c r="AZ47" i="9" s="1"/>
  <c r="AX46" i="9"/>
  <c r="AX47" i="9" s="1"/>
  <c r="AF46" i="9"/>
  <c r="AF47" i="9" s="1"/>
  <c r="AC46" i="9"/>
  <c r="AC47" i="9" s="1"/>
  <c r="AB46" i="9"/>
  <c r="Z46" i="9"/>
  <c r="Z47" i="9" s="1"/>
  <c r="Y46" i="9"/>
  <c r="Y47" i="9" s="1"/>
  <c r="W46" i="9"/>
  <c r="W47" i="9" s="1"/>
  <c r="V46" i="9"/>
  <c r="U46" i="9"/>
  <c r="BL45" i="9"/>
  <c r="BK45" i="9"/>
  <c r="BF45" i="9"/>
  <c r="AO45" i="9"/>
  <c r="AC45" i="9"/>
  <c r="AB45" i="9"/>
  <c r="Z45" i="9"/>
  <c r="Y45" i="9"/>
  <c r="W45" i="9"/>
  <c r="V45" i="9"/>
  <c r="U45" i="9"/>
  <c r="BF44" i="9"/>
  <c r="AZ44" i="9"/>
  <c r="AX44" i="9"/>
  <c r="AU44" i="9"/>
  <c r="AO44" i="9"/>
  <c r="AG44" i="9"/>
  <c r="AC44" i="9"/>
  <c r="AB44" i="9"/>
  <c r="Z44" i="9"/>
  <c r="Y44" i="9"/>
  <c r="W44" i="9"/>
  <c r="V44" i="9"/>
  <c r="U44" i="9"/>
  <c r="BF43" i="9"/>
  <c r="AX43" i="9"/>
  <c r="AO43" i="9"/>
  <c r="AC43" i="9"/>
  <c r="AB43" i="9"/>
  <c r="Z43" i="9"/>
  <c r="Y43" i="9"/>
  <c r="W43" i="9"/>
  <c r="V43" i="9"/>
  <c r="U43" i="9"/>
  <c r="BR34" i="9"/>
  <c r="BQ34" i="9"/>
  <c r="BP34" i="9"/>
  <c r="BO34" i="9"/>
  <c r="BN34" i="9"/>
  <c r="BM34" i="9"/>
  <c r="BM45" i="9" s="1"/>
  <c r="BL34" i="9"/>
  <c r="BK34" i="9"/>
  <c r="BI34" i="9"/>
  <c r="BH34" i="9"/>
  <c r="BG34" i="9"/>
  <c r="BF34" i="9"/>
  <c r="BE34" i="9"/>
  <c r="BD34" i="9"/>
  <c r="BC34" i="9"/>
  <c r="BB34" i="9"/>
  <c r="BA34" i="9"/>
  <c r="BA46" i="9" s="1"/>
  <c r="BA47" i="9" s="1"/>
  <c r="AZ34" i="9"/>
  <c r="AX34" i="9"/>
  <c r="AX45" i="9" s="1"/>
  <c r="AW34" i="9"/>
  <c r="AV34" i="9"/>
  <c r="AU34" i="9"/>
  <c r="AT34" i="9"/>
  <c r="AS34" i="9"/>
  <c r="AR34" i="9"/>
  <c r="AQ34" i="9"/>
  <c r="AP34" i="9"/>
  <c r="AP43" i="9" s="1"/>
  <c r="AO34" i="9"/>
  <c r="AO46" i="9" s="1"/>
  <c r="AM34" i="9"/>
  <c r="AL34" i="9"/>
  <c r="AK34" i="9"/>
  <c r="AJ34" i="9"/>
  <c r="AI34" i="9"/>
  <c r="AH34" i="9"/>
  <c r="AG34" i="9"/>
  <c r="AF34" i="9"/>
  <c r="AE34" i="9"/>
  <c r="BT33" i="9"/>
  <c r="BS33" i="9"/>
  <c r="R33" i="9" s="1"/>
  <c r="BJ33" i="9"/>
  <c r="AY33" i="9"/>
  <c r="AN33" i="9"/>
  <c r="AD33" i="9"/>
  <c r="AA33" i="9"/>
  <c r="X33" i="9"/>
  <c r="S33" i="9"/>
  <c r="Q33" i="9"/>
  <c r="P33" i="9"/>
  <c r="O33" i="9"/>
  <c r="M33" i="9"/>
  <c r="L33" i="9"/>
  <c r="N33" i="9" s="1"/>
  <c r="T33" i="9" s="1" a="1"/>
  <c r="T33" i="9" s="1"/>
  <c r="BU33" i="9" s="1"/>
  <c r="BT32" i="9"/>
  <c r="BS32" i="9"/>
  <c r="BJ32" i="9"/>
  <c r="AY32" i="9"/>
  <c r="AN32" i="9"/>
  <c r="AD32" i="9"/>
  <c r="AA32" i="9"/>
  <c r="M32" i="9" s="1"/>
  <c r="X32" i="9"/>
  <c r="L32" i="9" s="1"/>
  <c r="S32" i="9"/>
  <c r="R32" i="9"/>
  <c r="Q32" i="9"/>
  <c r="P32" i="9"/>
  <c r="O32" i="9"/>
  <c r="N32" i="9"/>
  <c r="T32" i="9" s="1" a="1"/>
  <c r="T32" i="9" s="1"/>
  <c r="BU32" i="9" s="1"/>
  <c r="BT31" i="9"/>
  <c r="BS31" i="9"/>
  <c r="BJ31" i="9"/>
  <c r="AY31" i="9"/>
  <c r="AN31" i="9"/>
  <c r="O31" i="9" s="1"/>
  <c r="AD31" i="9"/>
  <c r="AA31" i="9"/>
  <c r="M31" i="9" s="1"/>
  <c r="X31" i="9"/>
  <c r="L31" i="9" s="1"/>
  <c r="S31" i="9"/>
  <c r="N31" i="9" s="1"/>
  <c r="R31" i="9"/>
  <c r="Q31" i="9"/>
  <c r="P31" i="9"/>
  <c r="BT30" i="9"/>
  <c r="BS30" i="9"/>
  <c r="R30" i="9" s="1"/>
  <c r="BJ30" i="9"/>
  <c r="Q30" i="9" s="1"/>
  <c r="AY30" i="9"/>
  <c r="P30" i="9" s="1"/>
  <c r="AN30" i="9"/>
  <c r="O30" i="9" s="1"/>
  <c r="AD30" i="9"/>
  <c r="AA30" i="9"/>
  <c r="X30" i="9"/>
  <c r="S30" i="9"/>
  <c r="M30" i="9"/>
  <c r="L30" i="9"/>
  <c r="BT29" i="9"/>
  <c r="BS29" i="9"/>
  <c r="R29" i="9" s="1"/>
  <c r="BJ29" i="9"/>
  <c r="Q29" i="9" s="1"/>
  <c r="AY29" i="9"/>
  <c r="AN29" i="9"/>
  <c r="O29" i="9" s="1"/>
  <c r="AD29" i="9"/>
  <c r="S29" i="9" s="1"/>
  <c r="AA29" i="9"/>
  <c r="X29" i="9"/>
  <c r="P29" i="9"/>
  <c r="N29" i="9"/>
  <c r="M29" i="9"/>
  <c r="L29" i="9"/>
  <c r="BT28" i="9"/>
  <c r="BS28" i="9"/>
  <c r="R28" i="9" s="1"/>
  <c r="BJ28" i="9"/>
  <c r="Q28" i="9" s="1"/>
  <c r="AY28" i="9"/>
  <c r="P28" i="9" s="1"/>
  <c r="AN28" i="9"/>
  <c r="O28" i="9" s="1"/>
  <c r="AD28" i="9"/>
  <c r="AA28" i="9"/>
  <c r="X28" i="9"/>
  <c r="S28" i="9"/>
  <c r="M28" i="9"/>
  <c r="L28" i="9"/>
  <c r="N28" i="9" s="1"/>
  <c r="T28" i="9" s="1" a="1"/>
  <c r="T28" i="9" s="1"/>
  <c r="BU28" i="9" s="1"/>
  <c r="BT27" i="9"/>
  <c r="BS27" i="9"/>
  <c r="R27" i="9" s="1"/>
  <c r="BJ27" i="9"/>
  <c r="AY27" i="9"/>
  <c r="AN27" i="9"/>
  <c r="AD27" i="9"/>
  <c r="AA27" i="9"/>
  <c r="X27" i="9"/>
  <c r="S27" i="9"/>
  <c r="Q27" i="9"/>
  <c r="P27" i="9"/>
  <c r="O27" i="9"/>
  <c r="M27" i="9"/>
  <c r="L27" i="9"/>
  <c r="N27" i="9" s="1"/>
  <c r="T27" i="9" s="1" a="1"/>
  <c r="T27" i="9" s="1"/>
  <c r="BU27" i="9" s="1"/>
  <c r="BT26" i="9"/>
  <c r="BS26" i="9"/>
  <c r="BJ26" i="9"/>
  <c r="AY26" i="9"/>
  <c r="AN26" i="9"/>
  <c r="AD26" i="9"/>
  <c r="AA26" i="9"/>
  <c r="M26" i="9" s="1"/>
  <c r="X26" i="9"/>
  <c r="L26" i="9" s="1"/>
  <c r="S26" i="9"/>
  <c r="N26" i="9" s="1"/>
  <c r="R26" i="9"/>
  <c r="Q26" i="9"/>
  <c r="P26" i="9"/>
  <c r="O26" i="9"/>
  <c r="BT25" i="9"/>
  <c r="BS25" i="9"/>
  <c r="R25" i="9" s="1"/>
  <c r="BJ25" i="9"/>
  <c r="Q25" i="9" s="1"/>
  <c r="AY25" i="9"/>
  <c r="P25" i="9" s="1"/>
  <c r="AN25" i="9"/>
  <c r="O25" i="9" s="1"/>
  <c r="AD25" i="9"/>
  <c r="AA25" i="9"/>
  <c r="M25" i="9" s="1"/>
  <c r="X25" i="9"/>
  <c r="S25" i="9"/>
  <c r="N25" i="9" s="1"/>
  <c r="L25" i="9"/>
  <c r="BT24" i="9"/>
  <c r="BS24" i="9"/>
  <c r="R24" i="9" s="1"/>
  <c r="BJ24" i="9"/>
  <c r="Q24" i="9" s="1"/>
  <c r="AY24" i="9"/>
  <c r="P24" i="9" s="1"/>
  <c r="AN24" i="9"/>
  <c r="O24" i="9" s="1"/>
  <c r="AD24" i="9"/>
  <c r="S24" i="9" s="1"/>
  <c r="AA24" i="9"/>
  <c r="M24" i="9" s="1"/>
  <c r="X24" i="9"/>
  <c r="L24" i="9"/>
  <c r="N24" i="9" s="1"/>
  <c r="T24" i="9" s="1" a="1"/>
  <c r="T24" i="9" s="1"/>
  <c r="BU24" i="9" s="1"/>
  <c r="BT23" i="9"/>
  <c r="BS23" i="9"/>
  <c r="R23" i="9" s="1"/>
  <c r="BJ23" i="9"/>
  <c r="Q23" i="9" s="1"/>
  <c r="AY23" i="9"/>
  <c r="P23" i="9" s="1"/>
  <c r="AN23" i="9"/>
  <c r="O23" i="9" s="1"/>
  <c r="AD23" i="9"/>
  <c r="S23" i="9" s="1"/>
  <c r="N23" i="9" s="1"/>
  <c r="AA23" i="9"/>
  <c r="X23" i="9"/>
  <c r="M23" i="9"/>
  <c r="L23" i="9"/>
  <c r="BT22" i="9"/>
  <c r="BS22" i="9"/>
  <c r="R22" i="9" s="1"/>
  <c r="BJ22" i="9"/>
  <c r="Q22" i="9" s="1"/>
  <c r="AY22" i="9"/>
  <c r="AN22" i="9"/>
  <c r="AD22" i="9"/>
  <c r="AA22" i="9"/>
  <c r="X22" i="9"/>
  <c r="S22" i="9"/>
  <c r="P22" i="9"/>
  <c r="O22" i="9"/>
  <c r="M22" i="9"/>
  <c r="L22" i="9"/>
  <c r="N22" i="9" s="1"/>
  <c r="BT21" i="9"/>
  <c r="BS21" i="9"/>
  <c r="BJ21" i="9"/>
  <c r="AY21" i="9"/>
  <c r="AN21" i="9"/>
  <c r="AD21" i="9"/>
  <c r="S21" i="9" s="1"/>
  <c r="N21" i="9" s="1"/>
  <c r="T21" i="9" s="1" a="1"/>
  <c r="T21" i="9" s="1"/>
  <c r="BU21" i="9" s="1"/>
  <c r="AA21" i="9"/>
  <c r="M21" i="9" s="1"/>
  <c r="X21" i="9"/>
  <c r="L21" i="9" s="1"/>
  <c r="R21" i="9"/>
  <c r="Q21" i="9"/>
  <c r="P21" i="9"/>
  <c r="O21" i="9"/>
  <c r="BT20" i="9"/>
  <c r="BS20" i="9"/>
  <c r="BJ20" i="9"/>
  <c r="Q20" i="9" s="1"/>
  <c r="AY20" i="9"/>
  <c r="P20" i="9" s="1"/>
  <c r="AN20" i="9"/>
  <c r="O20" i="9" s="1"/>
  <c r="AD20" i="9"/>
  <c r="S20" i="9" s="1"/>
  <c r="N20" i="9" s="1"/>
  <c r="T20" i="9" s="1" a="1"/>
  <c r="T20" i="9" s="1"/>
  <c r="BU20" i="9" s="1"/>
  <c r="AA20" i="9"/>
  <c r="M20" i="9" s="1"/>
  <c r="X20" i="9"/>
  <c r="L20" i="9" s="1"/>
  <c r="R20" i="9"/>
  <c r="BT19" i="9"/>
  <c r="BS19" i="9"/>
  <c r="R19" i="9" s="1"/>
  <c r="BJ19" i="9"/>
  <c r="Q19" i="9" s="1"/>
  <c r="AY19" i="9"/>
  <c r="P19" i="9" s="1"/>
  <c r="AN19" i="9"/>
  <c r="O19" i="9" s="1"/>
  <c r="AD19" i="9"/>
  <c r="S19" i="9" s="1"/>
  <c r="AA19" i="9"/>
  <c r="X19" i="9"/>
  <c r="L19" i="9" s="1"/>
  <c r="M19" i="9"/>
  <c r="BT18" i="9"/>
  <c r="BS18" i="9"/>
  <c r="R18" i="9" s="1"/>
  <c r="BJ18" i="9"/>
  <c r="Q18" i="9" s="1"/>
  <c r="AY18" i="9"/>
  <c r="P18" i="9" s="1"/>
  <c r="AN18" i="9"/>
  <c r="O18" i="9" s="1"/>
  <c r="AD18" i="9"/>
  <c r="S18" i="9" s="1"/>
  <c r="AA18" i="9"/>
  <c r="M18" i="9" s="1"/>
  <c r="X18" i="9"/>
  <c r="L18" i="9"/>
  <c r="BT17" i="9"/>
  <c r="BS17" i="9"/>
  <c r="BJ17" i="9"/>
  <c r="Q17" i="9" s="1"/>
  <c r="AY17" i="9"/>
  <c r="P17" i="9" s="1"/>
  <c r="AN17" i="9"/>
  <c r="AD17" i="9"/>
  <c r="AA17" i="9"/>
  <c r="X17" i="9"/>
  <c r="S17" i="9"/>
  <c r="R17" i="9"/>
  <c r="O17" i="9"/>
  <c r="M17" i="9"/>
  <c r="L17" i="9"/>
  <c r="N17" i="9" s="1"/>
  <c r="T17" i="9" s="1" a="1"/>
  <c r="T17" i="9" s="1"/>
  <c r="BU17" i="9" s="1"/>
  <c r="BT16" i="9"/>
  <c r="BS16" i="9"/>
  <c r="BJ16" i="9"/>
  <c r="AY16" i="9"/>
  <c r="AN16" i="9"/>
  <c r="AD16" i="9"/>
  <c r="AA16" i="9"/>
  <c r="M16" i="9" s="1"/>
  <c r="N16" i="9" s="1"/>
  <c r="T16" i="9" s="1" a="1"/>
  <c r="T16" i="9" s="1"/>
  <c r="BU16" i="9" s="1"/>
  <c r="X16" i="9"/>
  <c r="L16" i="9" s="1"/>
  <c r="S16" i="9"/>
  <c r="R16" i="9"/>
  <c r="Q16" i="9"/>
  <c r="P16" i="9"/>
  <c r="O16" i="9"/>
  <c r="BT15" i="9"/>
  <c r="BS15" i="9"/>
  <c r="BJ15" i="9"/>
  <c r="AY15" i="9"/>
  <c r="P15" i="9" s="1"/>
  <c r="AN15" i="9"/>
  <c r="O15" i="9" s="1"/>
  <c r="AD15" i="9"/>
  <c r="S15" i="9" s="1"/>
  <c r="N15" i="9" s="1"/>
  <c r="T15" i="9" s="1" a="1"/>
  <c r="T15" i="9" s="1"/>
  <c r="BU15" i="9" s="1"/>
  <c r="AA15" i="9"/>
  <c r="M15" i="9" s="1"/>
  <c r="X15" i="9"/>
  <c r="L15" i="9" s="1"/>
  <c r="R15" i="9"/>
  <c r="Q15" i="9"/>
  <c r="BT14" i="9"/>
  <c r="BS14" i="9"/>
  <c r="R14" i="9" s="1"/>
  <c r="BJ14" i="9"/>
  <c r="Q14" i="9" s="1"/>
  <c r="AY14" i="9"/>
  <c r="P14" i="9" s="1"/>
  <c r="AN14" i="9"/>
  <c r="O14" i="9" s="1"/>
  <c r="AD14" i="9"/>
  <c r="S14" i="9" s="1"/>
  <c r="AA14" i="9"/>
  <c r="M14" i="9" s="1"/>
  <c r="X14" i="9"/>
  <c r="L14" i="9"/>
  <c r="BT13" i="9"/>
  <c r="BS13" i="9"/>
  <c r="R13" i="9" s="1"/>
  <c r="BJ13" i="9"/>
  <c r="Q13" i="9" s="1"/>
  <c r="AY13" i="9"/>
  <c r="AN13" i="9"/>
  <c r="O13" i="9" s="1"/>
  <c r="AD13" i="9"/>
  <c r="S13" i="9" s="1"/>
  <c r="AA13" i="9"/>
  <c r="M13" i="9" s="1"/>
  <c r="X13" i="9"/>
  <c r="P13" i="9"/>
  <c r="BT12" i="9"/>
  <c r="BS12" i="9"/>
  <c r="BJ12" i="9"/>
  <c r="Q12" i="9" s="1"/>
  <c r="AY12" i="9"/>
  <c r="P12" i="9" s="1"/>
  <c r="AN12" i="9"/>
  <c r="O12" i="9" s="1"/>
  <c r="AD12" i="9"/>
  <c r="AA12" i="9"/>
  <c r="X12" i="9"/>
  <c r="S12" i="9"/>
  <c r="R12" i="9"/>
  <c r="M12" i="9"/>
  <c r="L12" i="9"/>
  <c r="N12" i="9" s="1"/>
  <c r="BT11" i="9"/>
  <c r="BS11" i="9"/>
  <c r="R11" i="9" s="1"/>
  <c r="BJ11" i="9"/>
  <c r="AY11" i="9"/>
  <c r="AN11" i="9"/>
  <c r="AD11" i="9"/>
  <c r="AA11" i="9"/>
  <c r="X11" i="9"/>
  <c r="Q11" i="9"/>
  <c r="P11" i="9"/>
  <c r="O11" i="9"/>
  <c r="M11" i="9"/>
  <c r="L11" i="9"/>
  <c r="BT10" i="9"/>
  <c r="BS10" i="9"/>
  <c r="BJ10" i="9"/>
  <c r="Q10" i="9" s="1"/>
  <c r="AY10" i="9"/>
  <c r="P10" i="9" s="1"/>
  <c r="AN10" i="9"/>
  <c r="O10" i="9" s="1"/>
  <c r="AD10" i="9"/>
  <c r="AA10" i="9"/>
  <c r="M10" i="9" s="1"/>
  <c r="X10" i="9"/>
  <c r="L10" i="9" s="1"/>
  <c r="S10" i="9"/>
  <c r="R10" i="9"/>
  <c r="BU9" i="9"/>
  <c r="BT9" i="9"/>
  <c r="BS9" i="9"/>
  <c r="R9" i="9" s="1"/>
  <c r="BJ9" i="9"/>
  <c r="Q9" i="9" s="1"/>
  <c r="AY9" i="9"/>
  <c r="P9" i="9" s="1"/>
  <c r="AN9" i="9"/>
  <c r="O9" i="9" s="1"/>
  <c r="AD9" i="9"/>
  <c r="AA9" i="9"/>
  <c r="M9" i="9" s="1"/>
  <c r="N9" i="9" s="1"/>
  <c r="T9" i="9" s="1" a="1"/>
  <c r="T9" i="9" s="1"/>
  <c r="X9" i="9"/>
  <c r="S9" i="9"/>
  <c r="L9" i="9"/>
  <c r="BT8" i="9"/>
  <c r="BS8" i="9"/>
  <c r="R8" i="9" s="1"/>
  <c r="BJ8" i="9"/>
  <c r="Q8" i="9" s="1"/>
  <c r="AY8" i="9"/>
  <c r="AN8" i="9"/>
  <c r="AD8" i="9"/>
  <c r="S8" i="9" s="1"/>
  <c r="AA8" i="9"/>
  <c r="M8" i="9" s="1"/>
  <c r="N8" i="9" s="1"/>
  <c r="X8" i="9"/>
  <c r="L8" i="9"/>
  <c r="BT7" i="9"/>
  <c r="BS7" i="9"/>
  <c r="R7" i="9" s="1"/>
  <c r="BJ7" i="9"/>
  <c r="Q7" i="9" s="1"/>
  <c r="AY7" i="9"/>
  <c r="AN7" i="9"/>
  <c r="O7" i="9" s="1"/>
  <c r="AD7" i="9"/>
  <c r="AA7" i="9"/>
  <c r="X7" i="9"/>
  <c r="S7" i="9"/>
  <c r="M7" i="9"/>
  <c r="L7" i="9"/>
  <c r="BT6" i="9"/>
  <c r="BS6" i="9"/>
  <c r="BJ6" i="9"/>
  <c r="AY6" i="9"/>
  <c r="AN6" i="9"/>
  <c r="AD6" i="9"/>
  <c r="AA6" i="9"/>
  <c r="X6" i="9"/>
  <c r="S6" i="9"/>
  <c r="P6" i="9"/>
  <c r="O6" i="9"/>
  <c r="M6" i="9"/>
  <c r="L6" i="9"/>
  <c r="N6" i="9" s="1"/>
  <c r="BT5" i="9"/>
  <c r="BS5" i="9"/>
  <c r="BJ5" i="9"/>
  <c r="AY5" i="9"/>
  <c r="AN5" i="9"/>
  <c r="AD5" i="9"/>
  <c r="AA5" i="9"/>
  <c r="X5" i="9"/>
  <c r="S5" i="9"/>
  <c r="R5" i="9"/>
  <c r="Q5" i="9"/>
  <c r="P5" i="9"/>
  <c r="O5" i="9"/>
  <c r="AC3" i="9"/>
  <c r="AB3" i="9"/>
  <c r="W3" i="9"/>
  <c r="H48" i="8"/>
  <c r="BM47" i="8"/>
  <c r="BL47" i="8"/>
  <c r="BI47" i="8"/>
  <c r="BF47" i="8"/>
  <c r="AE47" i="8"/>
  <c r="AC47" i="8"/>
  <c r="AB47" i="8"/>
  <c r="Z47" i="8"/>
  <c r="Y47" i="8"/>
  <c r="BM46" i="8"/>
  <c r="BL46" i="8"/>
  <c r="BK46" i="8"/>
  <c r="BK47" i="8" s="1"/>
  <c r="AU46" i="8"/>
  <c r="AP46" i="8"/>
  <c r="AP47" i="8" s="1"/>
  <c r="AO46" i="8"/>
  <c r="AO47" i="8" s="1"/>
  <c r="AH46" i="8"/>
  <c r="AH47" i="8" s="1"/>
  <c r="AF46" i="8"/>
  <c r="AE46" i="8"/>
  <c r="AC46" i="8"/>
  <c r="AB46" i="8"/>
  <c r="Z46" i="8"/>
  <c r="Y46" i="8"/>
  <c r="W46" i="8"/>
  <c r="V46" i="8"/>
  <c r="U46" i="8"/>
  <c r="U47" i="8" s="1"/>
  <c r="AX45" i="8"/>
  <c r="AU45" i="8"/>
  <c r="AP45" i="8"/>
  <c r="AO45" i="8"/>
  <c r="AC45" i="8"/>
  <c r="AB45" i="8"/>
  <c r="Z45" i="8"/>
  <c r="Y45" i="8"/>
  <c r="W45" i="8"/>
  <c r="V45" i="8"/>
  <c r="U45" i="8"/>
  <c r="BM44" i="8"/>
  <c r="BL44" i="8"/>
  <c r="BK44" i="8"/>
  <c r="AU44" i="8"/>
  <c r="AP44" i="8"/>
  <c r="AF44" i="8"/>
  <c r="AE44" i="8"/>
  <c r="AC44" i="8"/>
  <c r="AB44" i="8"/>
  <c r="Z44" i="8"/>
  <c r="Y44" i="8"/>
  <c r="W44" i="8"/>
  <c r="V44" i="8"/>
  <c r="U44" i="8"/>
  <c r="BM43" i="8"/>
  <c r="BL43" i="8"/>
  <c r="BK43" i="8"/>
  <c r="BI43" i="8"/>
  <c r="AE43" i="8"/>
  <c r="AC43" i="8"/>
  <c r="AB43" i="8"/>
  <c r="Z43" i="8"/>
  <c r="Y43" i="8"/>
  <c r="W43" i="8"/>
  <c r="V43" i="8"/>
  <c r="U43" i="8"/>
  <c r="BR35" i="8"/>
  <c r="BQ35" i="8"/>
  <c r="BP35" i="8"/>
  <c r="BO35" i="8"/>
  <c r="BN35" i="8"/>
  <c r="BM35" i="8"/>
  <c r="BM45" i="8" s="1"/>
  <c r="BL35" i="8"/>
  <c r="BL45" i="8" s="1"/>
  <c r="BK35" i="8"/>
  <c r="BK45" i="8" s="1"/>
  <c r="BI35" i="8"/>
  <c r="BI46" i="8" s="1"/>
  <c r="BH35" i="8"/>
  <c r="BG35" i="8"/>
  <c r="BF35" i="8"/>
  <c r="BF46" i="8" s="1"/>
  <c r="BE35" i="8"/>
  <c r="BD35" i="8"/>
  <c r="BC35" i="8"/>
  <c r="BB35" i="8"/>
  <c r="BA35" i="8"/>
  <c r="AZ35" i="8"/>
  <c r="AX35" i="8"/>
  <c r="AX46" i="8" s="1"/>
  <c r="AW35" i="8"/>
  <c r="AV35" i="8"/>
  <c r="AU35" i="8"/>
  <c r="AU43" i="8" s="1"/>
  <c r="AT35" i="8"/>
  <c r="AS35" i="8"/>
  <c r="AR35" i="8"/>
  <c r="AQ35" i="8"/>
  <c r="AP35" i="8"/>
  <c r="AP43" i="8" s="1"/>
  <c r="AO35" i="8"/>
  <c r="AO44" i="8" s="1"/>
  <c r="AM35" i="8"/>
  <c r="AL35" i="8"/>
  <c r="AK35" i="8"/>
  <c r="AJ35" i="8"/>
  <c r="AI35" i="8"/>
  <c r="AH35" i="8"/>
  <c r="AG35" i="8"/>
  <c r="AF35" i="8"/>
  <c r="AF45" i="8" s="1"/>
  <c r="AE35" i="8"/>
  <c r="AE45" i="8" s="1"/>
  <c r="BT34" i="8"/>
  <c r="BS34" i="8"/>
  <c r="BJ34" i="8"/>
  <c r="AY34" i="8"/>
  <c r="AN34" i="8"/>
  <c r="O34" i="8" s="1"/>
  <c r="AD34" i="8"/>
  <c r="AA34" i="8"/>
  <c r="M34" i="8" s="1"/>
  <c r="X34" i="8"/>
  <c r="S34" i="8"/>
  <c r="R34" i="8"/>
  <c r="Q34" i="8"/>
  <c r="P34" i="8"/>
  <c r="L34" i="8"/>
  <c r="BT33" i="8"/>
  <c r="BS33" i="8"/>
  <c r="R33" i="8" s="1"/>
  <c r="BJ33" i="8"/>
  <c r="Q33" i="8" s="1"/>
  <c r="AY33" i="8"/>
  <c r="P33" i="8" s="1"/>
  <c r="AN33" i="8"/>
  <c r="AD33" i="8"/>
  <c r="AA33" i="8"/>
  <c r="X33" i="8"/>
  <c r="S33" i="8"/>
  <c r="O33" i="8"/>
  <c r="M33" i="8"/>
  <c r="N33" i="8" s="1"/>
  <c r="T33" i="8" s="1" a="1"/>
  <c r="T33" i="8" s="1"/>
  <c r="BU33" i="8" s="1"/>
  <c r="L33" i="8"/>
  <c r="BT32" i="8"/>
  <c r="BS32" i="8"/>
  <c r="R32" i="8" s="1"/>
  <c r="BJ32" i="8"/>
  <c r="AY32" i="8"/>
  <c r="AN32" i="8"/>
  <c r="AD32" i="8"/>
  <c r="S32" i="8" s="1"/>
  <c r="AA32" i="8"/>
  <c r="Q32" i="8"/>
  <c r="P32" i="8"/>
  <c r="O32" i="8"/>
  <c r="N32" i="8"/>
  <c r="M32" i="8"/>
  <c r="L32" i="8"/>
  <c r="BT31" i="8"/>
  <c r="BS31" i="8"/>
  <c r="BJ31" i="8"/>
  <c r="AY31" i="8"/>
  <c r="AN31" i="8"/>
  <c r="AD31" i="8"/>
  <c r="AA31" i="8"/>
  <c r="X31" i="8"/>
  <c r="S31" i="8"/>
  <c r="R31" i="8"/>
  <c r="Q31" i="8"/>
  <c r="P31" i="8"/>
  <c r="O31" i="8"/>
  <c r="M31" i="8"/>
  <c r="N31" i="8" s="1"/>
  <c r="L31" i="8"/>
  <c r="BT30" i="8"/>
  <c r="BS30" i="8"/>
  <c r="BJ30" i="8"/>
  <c r="AY30" i="8"/>
  <c r="AN30" i="8"/>
  <c r="O30" i="8" s="1"/>
  <c r="AD30" i="8"/>
  <c r="AA30" i="8"/>
  <c r="M30" i="8" s="1"/>
  <c r="X30" i="8"/>
  <c r="L30" i="8" s="1"/>
  <c r="S30" i="8"/>
  <c r="R30" i="8"/>
  <c r="Q30" i="8"/>
  <c r="P30" i="8"/>
  <c r="BT29" i="8"/>
  <c r="BS29" i="8"/>
  <c r="R29" i="8" s="1"/>
  <c r="BJ29" i="8"/>
  <c r="AY29" i="8"/>
  <c r="P29" i="8" s="1"/>
  <c r="AN29" i="8"/>
  <c r="O29" i="8" s="1"/>
  <c r="AD29" i="8"/>
  <c r="AA29" i="8"/>
  <c r="M29" i="8" s="1"/>
  <c r="X29" i="8"/>
  <c r="L29" i="8" s="1"/>
  <c r="T29" i="8" a="1"/>
  <c r="T29" i="8" s="1"/>
  <c r="BU29" i="8" s="1"/>
  <c r="S29" i="8"/>
  <c r="N29" i="8" s="1"/>
  <c r="Q29" i="8"/>
  <c r="BT28" i="8"/>
  <c r="BS28" i="8"/>
  <c r="R28" i="8" s="1"/>
  <c r="BJ28" i="8"/>
  <c r="Q28" i="8" s="1"/>
  <c r="AY28" i="8"/>
  <c r="P28" i="8" s="1"/>
  <c r="AN28" i="8"/>
  <c r="O28" i="8" s="1"/>
  <c r="AD28" i="8"/>
  <c r="AA28" i="8"/>
  <c r="M28" i="8" s="1"/>
  <c r="X28" i="8"/>
  <c r="L28" i="8" s="1"/>
  <c r="S28" i="8"/>
  <c r="BT27" i="8"/>
  <c r="BS27" i="8"/>
  <c r="R27" i="8" s="1"/>
  <c r="BJ27" i="8"/>
  <c r="Q27" i="8" s="1"/>
  <c r="AY27" i="8"/>
  <c r="P27" i="8" s="1"/>
  <c r="AN27" i="8"/>
  <c r="O27" i="8" s="1"/>
  <c r="AD27" i="8"/>
  <c r="S27" i="8" s="1"/>
  <c r="N27" i="8" s="1"/>
  <c r="AA27" i="8"/>
  <c r="M27" i="8" s="1"/>
  <c r="X27" i="8"/>
  <c r="L27" i="8"/>
  <c r="BT26" i="8"/>
  <c r="BS26" i="8"/>
  <c r="R26" i="8" s="1"/>
  <c r="BJ26" i="8"/>
  <c r="Q26" i="8" s="1"/>
  <c r="AY26" i="8"/>
  <c r="P26" i="8" s="1"/>
  <c r="AN26" i="8"/>
  <c r="O26" i="8" s="1"/>
  <c r="AD26" i="8"/>
  <c r="T26" i="8" a="1"/>
  <c r="T26" i="8" s="1"/>
  <c r="BU26" i="8" s="1"/>
  <c r="S26" i="8"/>
  <c r="M26" i="8"/>
  <c r="L26" i="8"/>
  <c r="BT25" i="8"/>
  <c r="BS25" i="8"/>
  <c r="R25" i="8" s="1"/>
  <c r="BJ25" i="8"/>
  <c r="Q25" i="8" s="1"/>
  <c r="AY25" i="8"/>
  <c r="P25" i="8" s="1"/>
  <c r="AN25" i="8"/>
  <c r="O25" i="8" s="1"/>
  <c r="AD25" i="8"/>
  <c r="S25" i="8" s="1"/>
  <c r="AA25" i="8"/>
  <c r="X25" i="8"/>
  <c r="L25" i="8" s="1"/>
  <c r="M25" i="8"/>
  <c r="BT24" i="8"/>
  <c r="BS24" i="8"/>
  <c r="R24" i="8" s="1"/>
  <c r="BJ24" i="8"/>
  <c r="Q24" i="8" s="1"/>
  <c r="AY24" i="8"/>
  <c r="P24" i="8" s="1"/>
  <c r="AN24" i="8"/>
  <c r="AD24" i="8"/>
  <c r="S24" i="8" s="1"/>
  <c r="N24" i="8" s="1"/>
  <c r="AA24" i="8"/>
  <c r="X24" i="8"/>
  <c r="O24" i="8"/>
  <c r="M24" i="8"/>
  <c r="L24" i="8"/>
  <c r="BT23" i="8"/>
  <c r="BS23" i="8"/>
  <c r="BJ23" i="8"/>
  <c r="Q23" i="8" s="1"/>
  <c r="AY23" i="8"/>
  <c r="AN23" i="8"/>
  <c r="AD23" i="8"/>
  <c r="AA23" i="8"/>
  <c r="X23" i="8"/>
  <c r="L23" i="8" s="1"/>
  <c r="N23" i="8" s="1"/>
  <c r="S23" i="8"/>
  <c r="R23" i="8"/>
  <c r="P23" i="8"/>
  <c r="O23" i="8"/>
  <c r="M23" i="8"/>
  <c r="BT22" i="8"/>
  <c r="BS22" i="8"/>
  <c r="BJ22" i="8"/>
  <c r="AY22" i="8"/>
  <c r="AN22" i="8"/>
  <c r="O22" i="8" s="1"/>
  <c r="AD22" i="8"/>
  <c r="AA22" i="8"/>
  <c r="M22" i="8" s="1"/>
  <c r="X22" i="8"/>
  <c r="L22" i="8" s="1"/>
  <c r="N22" i="8" s="1"/>
  <c r="T22" i="8" s="1" a="1"/>
  <c r="T22" i="8" s="1"/>
  <c r="BU22" i="8" s="1"/>
  <c r="S22" i="8"/>
  <c r="R22" i="8"/>
  <c r="Q22" i="8"/>
  <c r="P22" i="8"/>
  <c r="BT21" i="8"/>
  <c r="BS21" i="8"/>
  <c r="BJ21" i="8"/>
  <c r="Q21" i="8" s="1"/>
  <c r="AY21" i="8"/>
  <c r="P21" i="8" s="1"/>
  <c r="AN21" i="8"/>
  <c r="AD21" i="8"/>
  <c r="AA21" i="8"/>
  <c r="X21" i="8"/>
  <c r="L21" i="8" s="1"/>
  <c r="S21" i="8"/>
  <c r="R21" i="8"/>
  <c r="O21" i="8"/>
  <c r="BT20" i="8"/>
  <c r="BS20" i="8"/>
  <c r="R20" i="8" s="1"/>
  <c r="BJ20" i="8"/>
  <c r="Q20" i="8" s="1"/>
  <c r="AY20" i="8"/>
  <c r="AN20" i="8"/>
  <c r="O20" i="8" s="1"/>
  <c r="AD20" i="8"/>
  <c r="X20" i="8"/>
  <c r="L20" i="8" s="1"/>
  <c r="S20" i="8"/>
  <c r="N20" i="8" s="1"/>
  <c r="T20" i="8" s="1" a="1"/>
  <c r="T20" i="8" s="1"/>
  <c r="BU20" i="8" s="1"/>
  <c r="P20" i="8"/>
  <c r="BT19" i="8"/>
  <c r="BS19" i="8"/>
  <c r="R19" i="8" s="1"/>
  <c r="T19" i="8" s="1" a="1"/>
  <c r="T19" i="8" s="1"/>
  <c r="BU19" i="8" s="1"/>
  <c r="BJ19" i="8"/>
  <c r="AY19" i="8"/>
  <c r="P19" i="8" s="1"/>
  <c r="AN19" i="8"/>
  <c r="O19" i="8" s="1"/>
  <c r="AD19" i="8"/>
  <c r="AA19" i="8"/>
  <c r="M19" i="8" s="1"/>
  <c r="X19" i="8"/>
  <c r="L19" i="8" s="1"/>
  <c r="S19" i="8"/>
  <c r="N19" i="8" s="1"/>
  <c r="Q19" i="8"/>
  <c r="BT18" i="8"/>
  <c r="BS18" i="8"/>
  <c r="R18" i="8" s="1"/>
  <c r="BJ18" i="8"/>
  <c r="Q18" i="8" s="1"/>
  <c r="AY18" i="8"/>
  <c r="P18" i="8" s="1"/>
  <c r="AN18" i="8"/>
  <c r="O18" i="8" s="1"/>
  <c r="AD18" i="8"/>
  <c r="S18" i="8" s="1"/>
  <c r="N18" i="8" s="1"/>
  <c r="AA18" i="8"/>
  <c r="X18" i="8"/>
  <c r="L18" i="8" s="1"/>
  <c r="BT17" i="8"/>
  <c r="BS17" i="8"/>
  <c r="R17" i="8" s="1"/>
  <c r="BJ17" i="8"/>
  <c r="Q17" i="8" s="1"/>
  <c r="AY17" i="8"/>
  <c r="AN17" i="8"/>
  <c r="AD17" i="8"/>
  <c r="S17" i="8" s="1"/>
  <c r="AA17" i="8"/>
  <c r="X17" i="8"/>
  <c r="P17" i="8"/>
  <c r="O17" i="8"/>
  <c r="M17" i="8"/>
  <c r="L17" i="8"/>
  <c r="BT16" i="8"/>
  <c r="BS16" i="8"/>
  <c r="BJ16" i="8"/>
  <c r="Q16" i="8" s="1"/>
  <c r="AY16" i="8"/>
  <c r="AN16" i="8"/>
  <c r="AD16" i="8"/>
  <c r="X16" i="8"/>
  <c r="S16" i="8"/>
  <c r="R16" i="8"/>
  <c r="P16" i="8"/>
  <c r="O16" i="8"/>
  <c r="L16" i="8"/>
  <c r="N16" i="8" s="1"/>
  <c r="T16" i="8" s="1" a="1"/>
  <c r="T16" i="8" s="1"/>
  <c r="BU16" i="8" s="1"/>
  <c r="BT15" i="8"/>
  <c r="BS15" i="8"/>
  <c r="R15" i="8" s="1"/>
  <c r="BJ15" i="8"/>
  <c r="AY15" i="8"/>
  <c r="AN15" i="8"/>
  <c r="AD15" i="8"/>
  <c r="AA15" i="8"/>
  <c r="M15" i="8" s="1"/>
  <c r="X15" i="8"/>
  <c r="S15" i="8"/>
  <c r="Q15" i="8"/>
  <c r="P15" i="8"/>
  <c r="O15" i="8"/>
  <c r="L15" i="8"/>
  <c r="N15" i="8" s="1"/>
  <c r="BT14" i="8"/>
  <c r="BS14" i="8"/>
  <c r="BJ14" i="8"/>
  <c r="AY14" i="8"/>
  <c r="AN14" i="8"/>
  <c r="AD14" i="8"/>
  <c r="AA14" i="8"/>
  <c r="M14" i="8" s="1"/>
  <c r="X14" i="8"/>
  <c r="S14" i="8"/>
  <c r="Q14" i="8"/>
  <c r="P14" i="8"/>
  <c r="O14" i="8"/>
  <c r="N14" i="8"/>
  <c r="L14" i="8"/>
  <c r="BT13" i="8"/>
  <c r="BS13" i="8"/>
  <c r="BJ13" i="8"/>
  <c r="AY13" i="8"/>
  <c r="P13" i="8" s="1"/>
  <c r="AN13" i="8"/>
  <c r="AD13" i="8"/>
  <c r="AA13" i="8"/>
  <c r="M13" i="8" s="1"/>
  <c r="X13" i="8"/>
  <c r="L13" i="8" s="1"/>
  <c r="S13" i="8"/>
  <c r="N13" i="8" s="1"/>
  <c r="R13" i="8"/>
  <c r="Q13" i="8"/>
  <c r="O13" i="8"/>
  <c r="BT12" i="8"/>
  <c r="BS12" i="8"/>
  <c r="R12" i="8" s="1"/>
  <c r="BJ12" i="8"/>
  <c r="Q12" i="8" s="1"/>
  <c r="AY12" i="8"/>
  <c r="P12" i="8" s="1"/>
  <c r="AN12" i="8"/>
  <c r="O12" i="8" s="1"/>
  <c r="AD12" i="8"/>
  <c r="S12" i="8" s="1"/>
  <c r="N12" i="8" s="1"/>
  <c r="AA12" i="8"/>
  <c r="M12" i="8" s="1"/>
  <c r="X12" i="8"/>
  <c r="L12" i="8"/>
  <c r="BT11" i="8"/>
  <c r="BS11" i="8"/>
  <c r="R11" i="8" s="1"/>
  <c r="BJ11" i="8"/>
  <c r="Q11" i="8" s="1"/>
  <c r="AY11" i="8"/>
  <c r="P11" i="8" s="1"/>
  <c r="AN11" i="8"/>
  <c r="O11" i="8" s="1"/>
  <c r="AD11" i="8"/>
  <c r="S11" i="8" s="1"/>
  <c r="X11" i="8"/>
  <c r="L11" i="8" s="1"/>
  <c r="N11" i="8" s="1"/>
  <c r="T11" i="8" s="1" a="1"/>
  <c r="T11" i="8" s="1"/>
  <c r="BU11" i="8" s="1"/>
  <c r="M11" i="8"/>
  <c r="BT10" i="8"/>
  <c r="BS10" i="8"/>
  <c r="R10" i="8" s="1"/>
  <c r="BJ10" i="8"/>
  <c r="AY10" i="8"/>
  <c r="P10" i="8" s="1"/>
  <c r="AN10" i="8"/>
  <c r="O10" i="8" s="1"/>
  <c r="AD10" i="8"/>
  <c r="AA10" i="8"/>
  <c r="X10" i="8"/>
  <c r="S10" i="8"/>
  <c r="Q10" i="8"/>
  <c r="M10" i="8"/>
  <c r="L10" i="8"/>
  <c r="N10" i="8" s="1"/>
  <c r="T10" i="8" s="1" a="1"/>
  <c r="T10" i="8" s="1"/>
  <c r="BU10" i="8" s="1"/>
  <c r="BT9" i="8"/>
  <c r="BS9" i="8"/>
  <c r="R9" i="8" s="1"/>
  <c r="BJ9" i="8"/>
  <c r="AY9" i="8"/>
  <c r="AN9" i="8"/>
  <c r="AD9" i="8"/>
  <c r="AA9" i="8"/>
  <c r="X9" i="8"/>
  <c r="S9" i="8"/>
  <c r="Q9" i="8"/>
  <c r="P9" i="8"/>
  <c r="O9" i="8"/>
  <c r="M9" i="8"/>
  <c r="L9" i="8"/>
  <c r="N9" i="8" s="1"/>
  <c r="T9" i="8" s="1" a="1"/>
  <c r="T9" i="8" s="1"/>
  <c r="BU9" i="8" s="1"/>
  <c r="BT8" i="8"/>
  <c r="BS8" i="8"/>
  <c r="BJ8" i="8"/>
  <c r="AY8" i="8"/>
  <c r="AN8" i="8"/>
  <c r="AD8" i="8"/>
  <c r="AA8" i="8"/>
  <c r="X8" i="8"/>
  <c r="L8" i="8" s="1"/>
  <c r="S8" i="8"/>
  <c r="R8" i="8"/>
  <c r="Q8" i="8"/>
  <c r="P8" i="8"/>
  <c r="O8" i="8"/>
  <c r="M8" i="8"/>
  <c r="BT7" i="8"/>
  <c r="BS7" i="8"/>
  <c r="BJ7" i="8"/>
  <c r="Q7" i="8" s="1"/>
  <c r="AY7" i="8"/>
  <c r="AN7" i="8"/>
  <c r="O7" i="8" s="1"/>
  <c r="AD7" i="8"/>
  <c r="AA7" i="8"/>
  <c r="M7" i="8" s="1"/>
  <c r="X7" i="8"/>
  <c r="L7" i="8" s="1"/>
  <c r="S7" i="8"/>
  <c r="R7" i="8"/>
  <c r="P7" i="8"/>
  <c r="BT6" i="8"/>
  <c r="BS6" i="8"/>
  <c r="R6" i="8" s="1"/>
  <c r="BJ6" i="8"/>
  <c r="Q6" i="8" s="1"/>
  <c r="AY6" i="8"/>
  <c r="P6" i="8" s="1"/>
  <c r="AN6" i="8"/>
  <c r="O6" i="8" s="1"/>
  <c r="AD6" i="8"/>
  <c r="AA6" i="8"/>
  <c r="X6" i="8"/>
  <c r="L6" i="8" s="1"/>
  <c r="S6" i="8"/>
  <c r="M6" i="8"/>
  <c r="BT5" i="8"/>
  <c r="BS5" i="8"/>
  <c r="BJ5" i="8"/>
  <c r="AY5" i="8"/>
  <c r="AN5" i="8"/>
  <c r="AD5" i="8"/>
  <c r="AA5" i="8"/>
  <c r="X5" i="8"/>
  <c r="P5" i="8"/>
  <c r="M5" i="8"/>
  <c r="AC3" i="8"/>
  <c r="AB3" i="8"/>
  <c r="W3" i="8"/>
  <c r="H48" i="7"/>
  <c r="BZ47" i="7"/>
  <c r="BE47" i="7"/>
  <c r="BB47" i="7"/>
  <c r="AY47" i="7"/>
  <c r="AT47" i="7"/>
  <c r="AS47" i="7"/>
  <c r="AR47" i="7"/>
  <c r="AI47" i="7"/>
  <c r="AC47" i="7"/>
  <c r="Z47" i="7"/>
  <c r="W47" i="7"/>
  <c r="V47" i="7"/>
  <c r="U47" i="7"/>
  <c r="S47" i="7"/>
  <c r="CA46" i="7"/>
  <c r="BZ46" i="7"/>
  <c r="BS46" i="7"/>
  <c r="BR46" i="7"/>
  <c r="BQ46" i="7"/>
  <c r="BP46" i="7"/>
  <c r="BO46" i="7"/>
  <c r="BL46" i="7"/>
  <c r="BL47" i="7" s="1"/>
  <c r="BG46" i="7"/>
  <c r="BF46" i="7"/>
  <c r="BE46" i="7"/>
  <c r="BB46" i="7"/>
  <c r="AY46" i="7"/>
  <c r="AT46" i="7"/>
  <c r="AS46" i="7"/>
  <c r="AR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Q46" i="7"/>
  <c r="O46" i="7"/>
  <c r="N46" i="7"/>
  <c r="M46" i="7"/>
  <c r="L46" i="7"/>
  <c r="CA45" i="7"/>
  <c r="BZ45" i="7"/>
  <c r="BS45" i="7"/>
  <c r="BR45" i="7"/>
  <c r="BQ45" i="7"/>
  <c r="BP45" i="7"/>
  <c r="BO45" i="7"/>
  <c r="BL45" i="7"/>
  <c r="BG45" i="7"/>
  <c r="BF45" i="7"/>
  <c r="BE45" i="7"/>
  <c r="BB45" i="7"/>
  <c r="AY45" i="7"/>
  <c r="AT45" i="7"/>
  <c r="AS45" i="7"/>
  <c r="AR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Q45" i="7"/>
  <c r="O45" i="7"/>
  <c r="N45" i="7"/>
  <c r="M45" i="7"/>
  <c r="L45" i="7"/>
  <c r="CA44" i="7"/>
  <c r="BZ44" i="7"/>
  <c r="BS44" i="7"/>
  <c r="BR44" i="7"/>
  <c r="BQ44" i="7"/>
  <c r="BP44" i="7"/>
  <c r="BO44" i="7"/>
  <c r="BL44" i="7"/>
  <c r="BG44" i="7"/>
  <c r="BF44" i="7"/>
  <c r="BE44" i="7"/>
  <c r="BB44" i="7"/>
  <c r="AY44" i="7"/>
  <c r="AT44" i="7"/>
  <c r="AS44" i="7"/>
  <c r="AR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Q44" i="7"/>
  <c r="O44" i="7"/>
  <c r="N44" i="7"/>
  <c r="M44" i="7"/>
  <c r="L44" i="7"/>
  <c r="CA43" i="7"/>
  <c r="BZ43" i="7"/>
  <c r="BS43" i="7"/>
  <c r="BR43" i="7"/>
  <c r="BQ43" i="7"/>
  <c r="BP43" i="7"/>
  <c r="BO43" i="7"/>
  <c r="BL43" i="7"/>
  <c r="BG43" i="7"/>
  <c r="BF43" i="7"/>
  <c r="BE43" i="7"/>
  <c r="BB43" i="7"/>
  <c r="AY43" i="7"/>
  <c r="AT43" i="7"/>
  <c r="AS43" i="7"/>
  <c r="AR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Q43" i="7"/>
  <c r="O43" i="7"/>
  <c r="N43" i="7"/>
  <c r="M43" i="7"/>
  <c r="L43" i="7"/>
  <c r="CC42" i="7"/>
  <c r="CB42" i="7"/>
  <c r="CC41" i="7"/>
  <c r="CB41" i="7"/>
  <c r="CC40" i="7"/>
  <c r="CB40" i="7"/>
  <c r="CC39" i="7"/>
  <c r="CB39" i="7"/>
  <c r="CC38" i="7"/>
  <c r="CB38" i="7"/>
  <c r="CC37" i="7"/>
  <c r="CB37" i="7"/>
  <c r="CC36" i="7"/>
  <c r="CB36" i="7"/>
  <c r="CC35" i="7"/>
  <c r="CB35" i="7"/>
  <c r="CC34" i="7"/>
  <c r="CB34" i="7"/>
  <c r="CC33" i="7"/>
  <c r="CB33" i="7"/>
  <c r="CC32" i="7"/>
  <c r="CB32" i="7"/>
  <c r="CC31" i="7"/>
  <c r="CB31" i="7"/>
  <c r="CC30" i="7"/>
  <c r="CB30" i="7"/>
  <c r="CC29" i="7"/>
  <c r="CB29" i="7"/>
  <c r="CC28" i="7"/>
  <c r="CB28" i="7"/>
  <c r="CC27" i="7"/>
  <c r="CB27" i="7"/>
  <c r="CC26" i="7"/>
  <c r="CB26" i="7"/>
  <c r="CC25" i="7"/>
  <c r="CB25" i="7"/>
  <c r="CC24" i="7"/>
  <c r="CB24" i="7"/>
  <c r="CC23" i="7"/>
  <c r="CB23" i="7"/>
  <c r="CC22" i="7"/>
  <c r="CB22" i="7"/>
  <c r="CC21" i="7"/>
  <c r="CB21" i="7"/>
  <c r="CC20" i="7"/>
  <c r="CB20" i="7"/>
  <c r="CC19" i="7"/>
  <c r="CB19" i="7"/>
  <c r="CC18" i="7"/>
  <c r="CB18" i="7"/>
  <c r="CC17" i="7"/>
  <c r="CB17" i="7"/>
  <c r="CC16" i="7"/>
  <c r="CB16" i="7"/>
  <c r="CC15" i="7"/>
  <c r="CB15" i="7"/>
  <c r="CC14" i="7"/>
  <c r="CB14" i="7"/>
  <c r="CC13" i="7"/>
  <c r="CB13" i="7"/>
  <c r="CC12" i="7"/>
  <c r="CB12" i="7"/>
  <c r="CC11" i="7"/>
  <c r="CB11" i="7"/>
  <c r="CC10" i="7"/>
  <c r="CB10" i="7"/>
  <c r="CC9" i="7"/>
  <c r="CB9" i="7"/>
  <c r="CC8" i="7"/>
  <c r="CB8" i="7"/>
  <c r="CC7" i="7"/>
  <c r="CB7" i="7"/>
  <c r="CC6" i="7"/>
  <c r="CB6" i="7"/>
  <c r="CC5" i="7"/>
  <c r="CB5" i="7"/>
  <c r="AE3" i="7"/>
  <c r="AD3" i="7"/>
  <c r="AC3" i="7"/>
  <c r="AA3" i="7"/>
  <c r="W3" i="7"/>
  <c r="H48" i="6"/>
  <c r="BF47" i="6"/>
  <c r="AC47" i="6"/>
  <c r="Y47" i="6"/>
  <c r="V47" i="6"/>
  <c r="BL46" i="6"/>
  <c r="BL47" i="6" s="1"/>
  <c r="BK46" i="6"/>
  <c r="BK47" i="6" s="1"/>
  <c r="BI46" i="6"/>
  <c r="BI47" i="6" s="1"/>
  <c r="AO46" i="6"/>
  <c r="AC46" i="6"/>
  <c r="AB46" i="6"/>
  <c r="AB47" i="6" s="1"/>
  <c r="Z46" i="6"/>
  <c r="Z47" i="6" s="1"/>
  <c r="Y46" i="6"/>
  <c r="W46" i="6"/>
  <c r="V46" i="6"/>
  <c r="U46" i="6"/>
  <c r="BF45" i="6"/>
  <c r="AO45" i="6"/>
  <c r="AG45" i="6"/>
  <c r="AF45" i="6"/>
  <c r="AC45" i="6"/>
  <c r="AB45" i="6"/>
  <c r="Z45" i="6"/>
  <c r="Y45" i="6"/>
  <c r="W45" i="6"/>
  <c r="V45" i="6"/>
  <c r="U45" i="6"/>
  <c r="BL44" i="6"/>
  <c r="BI44" i="6"/>
  <c r="BF44" i="6"/>
  <c r="AX44" i="6"/>
  <c r="AO44" i="6"/>
  <c r="AE44" i="6"/>
  <c r="AC44" i="6"/>
  <c r="AB44" i="6"/>
  <c r="Z44" i="6"/>
  <c r="Y44" i="6"/>
  <c r="W44" i="6"/>
  <c r="V44" i="6"/>
  <c r="U44" i="6"/>
  <c r="BL43" i="6"/>
  <c r="BK43" i="6"/>
  <c r="BI43" i="6"/>
  <c r="BF43" i="6"/>
  <c r="AE43" i="6"/>
  <c r="AC43" i="6"/>
  <c r="AB43" i="6"/>
  <c r="Z43" i="6"/>
  <c r="Y43" i="6"/>
  <c r="W43" i="6"/>
  <c r="V43" i="6"/>
  <c r="U43" i="6"/>
  <c r="BR35" i="6"/>
  <c r="BQ35" i="6"/>
  <c r="BP35" i="6"/>
  <c r="BO35" i="6"/>
  <c r="BN35" i="6"/>
  <c r="BM35" i="6"/>
  <c r="BL35" i="6"/>
  <c r="BL45" i="6" s="1"/>
  <c r="BK35" i="6"/>
  <c r="BI35" i="6"/>
  <c r="BI45" i="6" s="1"/>
  <c r="BH35" i="6"/>
  <c r="BG35" i="6"/>
  <c r="BF35" i="6"/>
  <c r="BF46" i="6" s="1"/>
  <c r="BE35" i="6"/>
  <c r="BD35" i="6"/>
  <c r="BC35" i="6"/>
  <c r="BB35" i="6"/>
  <c r="BA35" i="6"/>
  <c r="AZ35" i="6"/>
  <c r="AX35" i="6"/>
  <c r="AW35" i="6"/>
  <c r="AV35" i="6"/>
  <c r="AU35" i="6"/>
  <c r="AU44" i="6" s="1"/>
  <c r="AT35" i="6"/>
  <c r="AS35" i="6"/>
  <c r="AR35" i="6"/>
  <c r="AQ35" i="6"/>
  <c r="AP35" i="6"/>
  <c r="AO35" i="6"/>
  <c r="AO43" i="6" s="1"/>
  <c r="AM35" i="6"/>
  <c r="AL35" i="6"/>
  <c r="AK35" i="6"/>
  <c r="AJ35" i="6"/>
  <c r="AI35" i="6"/>
  <c r="AH35" i="6"/>
  <c r="AG35" i="6"/>
  <c r="AG44" i="6" s="1"/>
  <c r="AF35" i="6"/>
  <c r="AF44" i="6" s="1"/>
  <c r="AE35" i="6"/>
  <c r="BT34" i="6"/>
  <c r="BS34" i="6"/>
  <c r="BJ34" i="6"/>
  <c r="AY34" i="6"/>
  <c r="P34" i="6" s="1"/>
  <c r="AN34" i="6"/>
  <c r="AD34" i="6"/>
  <c r="AA34" i="6"/>
  <c r="X34" i="6"/>
  <c r="S34" i="6"/>
  <c r="R34" i="6"/>
  <c r="Q34" i="6"/>
  <c r="O34" i="6"/>
  <c r="L34" i="6"/>
  <c r="BT33" i="6"/>
  <c r="BS33" i="6"/>
  <c r="R33" i="6" s="1"/>
  <c r="BJ33" i="6"/>
  <c r="AY33" i="6"/>
  <c r="P33" i="6" s="1"/>
  <c r="AN33" i="6"/>
  <c r="O33" i="6" s="1"/>
  <c r="AD33" i="6"/>
  <c r="AA33" i="6"/>
  <c r="M33" i="6" s="1"/>
  <c r="X33" i="6"/>
  <c r="S33" i="6"/>
  <c r="Q33" i="6"/>
  <c r="L33" i="6"/>
  <c r="BT32" i="6"/>
  <c r="BS32" i="6"/>
  <c r="R32" i="6" s="1"/>
  <c r="BJ32" i="6"/>
  <c r="Q32" i="6" s="1"/>
  <c r="AY32" i="6"/>
  <c r="P32" i="6" s="1"/>
  <c r="AN32" i="6"/>
  <c r="O32" i="6" s="1"/>
  <c r="AD32" i="6"/>
  <c r="S32" i="6" s="1"/>
  <c r="N32" i="6" s="1"/>
  <c r="T32" i="6" s="1" a="1"/>
  <c r="T32" i="6" s="1"/>
  <c r="BU32" i="6" s="1"/>
  <c r="AA32" i="6"/>
  <c r="X32" i="6"/>
  <c r="M32" i="6"/>
  <c r="L32" i="6"/>
  <c r="BT31" i="6"/>
  <c r="BS31" i="6"/>
  <c r="R31" i="6" s="1"/>
  <c r="BJ31" i="6"/>
  <c r="Q31" i="6" s="1"/>
  <c r="AY31" i="6"/>
  <c r="P31" i="6" s="1"/>
  <c r="AN31" i="6"/>
  <c r="O31" i="6" s="1"/>
  <c r="AD31" i="6"/>
  <c r="S31" i="6" s="1"/>
  <c r="AA31" i="6"/>
  <c r="X31" i="6"/>
  <c r="M31" i="6"/>
  <c r="N31" i="6" s="1"/>
  <c r="T31" i="6" s="1" a="1"/>
  <c r="T31" i="6" s="1"/>
  <c r="BU31" i="6" s="1"/>
  <c r="L31" i="6"/>
  <c r="BT30" i="6"/>
  <c r="BS30" i="6"/>
  <c r="R30" i="6" s="1"/>
  <c r="BJ30" i="6"/>
  <c r="Q30" i="6" s="1"/>
  <c r="AY30" i="6"/>
  <c r="AN30" i="6"/>
  <c r="AD30" i="6"/>
  <c r="S30" i="6" s="1"/>
  <c r="AA30" i="6"/>
  <c r="X30" i="6"/>
  <c r="P30" i="6"/>
  <c r="O30" i="6"/>
  <c r="M30" i="6"/>
  <c r="L30" i="6"/>
  <c r="BT29" i="6"/>
  <c r="BS29" i="6"/>
  <c r="BJ29" i="6"/>
  <c r="Q29" i="6" s="1"/>
  <c r="AY29" i="6"/>
  <c r="AN29" i="6"/>
  <c r="AD29" i="6"/>
  <c r="AA29" i="6"/>
  <c r="X29" i="6"/>
  <c r="L29" i="6" s="1"/>
  <c r="S29" i="6"/>
  <c r="R29" i="6"/>
  <c r="P29" i="6"/>
  <c r="O29" i="6"/>
  <c r="M29" i="6"/>
  <c r="N29" i="6" s="1"/>
  <c r="BT28" i="6"/>
  <c r="BS28" i="6"/>
  <c r="BJ28" i="6"/>
  <c r="Q28" i="6" s="1"/>
  <c r="AY28" i="6"/>
  <c r="AN28" i="6"/>
  <c r="O28" i="6" s="1"/>
  <c r="AD28" i="6"/>
  <c r="AA28" i="6"/>
  <c r="M28" i="6" s="1"/>
  <c r="X28" i="6"/>
  <c r="L28" i="6" s="1"/>
  <c r="S28" i="6"/>
  <c r="R28" i="6"/>
  <c r="P28" i="6"/>
  <c r="N28" i="6"/>
  <c r="BT27" i="6"/>
  <c r="BS27" i="6"/>
  <c r="R27" i="6" s="1"/>
  <c r="BJ27" i="6"/>
  <c r="Q27" i="6" s="1"/>
  <c r="AY27" i="6"/>
  <c r="P27" i="6" s="1"/>
  <c r="AN27" i="6"/>
  <c r="O27" i="6" s="1"/>
  <c r="AD27" i="6"/>
  <c r="AA27" i="6"/>
  <c r="M27" i="6" s="1"/>
  <c r="X27" i="6"/>
  <c r="S27" i="6"/>
  <c r="L27" i="6"/>
  <c r="N27" i="6" s="1"/>
  <c r="BT26" i="6"/>
  <c r="BS26" i="6"/>
  <c r="R26" i="6" s="1"/>
  <c r="BJ26" i="6"/>
  <c r="Q26" i="6" s="1"/>
  <c r="AY26" i="6"/>
  <c r="P26" i="6" s="1"/>
  <c r="AN26" i="6"/>
  <c r="O26" i="6" s="1"/>
  <c r="T26" i="6" s="1" a="1"/>
  <c r="T26" i="6" s="1"/>
  <c r="BU26" i="6" s="1"/>
  <c r="S26" i="6"/>
  <c r="M26" i="6"/>
  <c r="L26" i="6"/>
  <c r="BT25" i="6"/>
  <c r="BS25" i="6"/>
  <c r="R25" i="6" s="1"/>
  <c r="BJ25" i="6"/>
  <c r="Q25" i="6" s="1"/>
  <c r="AY25" i="6"/>
  <c r="P25" i="6" s="1"/>
  <c r="AN25" i="6"/>
  <c r="O25" i="6" s="1"/>
  <c r="AD25" i="6"/>
  <c r="S25" i="6" s="1"/>
  <c r="AA25" i="6"/>
  <c r="M25" i="6" s="1"/>
  <c r="X25" i="6"/>
  <c r="L25" i="6"/>
  <c r="BT24" i="6"/>
  <c r="BS24" i="6"/>
  <c r="R24" i="6" s="1"/>
  <c r="BJ24" i="6"/>
  <c r="Q24" i="6" s="1"/>
  <c r="AY24" i="6"/>
  <c r="P24" i="6" s="1"/>
  <c r="AN24" i="6"/>
  <c r="O24" i="6" s="1"/>
  <c r="AD24" i="6"/>
  <c r="AA24" i="6"/>
  <c r="X24" i="6"/>
  <c r="S24" i="6"/>
  <c r="M24" i="6"/>
  <c r="L24" i="6"/>
  <c r="BT23" i="6"/>
  <c r="BS23" i="6"/>
  <c r="R23" i="6" s="1"/>
  <c r="BJ23" i="6"/>
  <c r="Q23" i="6" s="1"/>
  <c r="AY23" i="6"/>
  <c r="AN23" i="6"/>
  <c r="O23" i="6" s="1"/>
  <c r="AD23" i="6"/>
  <c r="AA23" i="6"/>
  <c r="X23" i="6"/>
  <c r="L23" i="6" s="1"/>
  <c r="N23" i="6" s="1"/>
  <c r="T23" i="6" s="1" a="1"/>
  <c r="T23" i="6"/>
  <c r="BU23" i="6" s="1"/>
  <c r="S23" i="6"/>
  <c r="P23" i="6"/>
  <c r="M23" i="6"/>
  <c r="BT22" i="6"/>
  <c r="BS22" i="6"/>
  <c r="R22" i="6" s="1"/>
  <c r="BJ22" i="6"/>
  <c r="AY22" i="6"/>
  <c r="AN22" i="6"/>
  <c r="O22" i="6" s="1"/>
  <c r="AD22" i="6"/>
  <c r="AA22" i="6"/>
  <c r="M22" i="6" s="1"/>
  <c r="X22" i="6"/>
  <c r="S22" i="6"/>
  <c r="Q22" i="6"/>
  <c r="P22" i="6"/>
  <c r="L22" i="6"/>
  <c r="N22" i="6" s="1"/>
  <c r="T22" i="6" s="1" a="1"/>
  <c r="T22" i="6" s="1"/>
  <c r="BU22" i="6" s="1"/>
  <c r="BT21" i="6"/>
  <c r="BS21" i="6"/>
  <c r="BJ21" i="6"/>
  <c r="AY21" i="6"/>
  <c r="P21" i="6" s="1"/>
  <c r="AN21" i="6"/>
  <c r="O21" i="6" s="1"/>
  <c r="AD21" i="6"/>
  <c r="S21" i="6" s="1"/>
  <c r="N21" i="6" s="1"/>
  <c r="AA21" i="6"/>
  <c r="M21" i="6" s="1"/>
  <c r="X21" i="6"/>
  <c r="R21" i="6"/>
  <c r="Q21" i="6"/>
  <c r="L21" i="6"/>
  <c r="BT20" i="6"/>
  <c r="BS20" i="6"/>
  <c r="R20" i="6" s="1"/>
  <c r="BJ20" i="6"/>
  <c r="Q20" i="6" s="1"/>
  <c r="AY20" i="6"/>
  <c r="P20" i="6" s="1"/>
  <c r="AN20" i="6"/>
  <c r="O20" i="6" s="1"/>
  <c r="AD20" i="6"/>
  <c r="S20" i="6" s="1"/>
  <c r="AA20" i="6"/>
  <c r="M20" i="6" s="1"/>
  <c r="X20" i="6"/>
  <c r="L20" i="6"/>
  <c r="BT19" i="6"/>
  <c r="BS19" i="6"/>
  <c r="R19" i="6" s="1"/>
  <c r="BJ19" i="6"/>
  <c r="Q19" i="6" s="1"/>
  <c r="AY19" i="6"/>
  <c r="P19" i="6" s="1"/>
  <c r="AN19" i="6"/>
  <c r="O19" i="6" s="1"/>
  <c r="AD19" i="6"/>
  <c r="S19" i="6" s="1"/>
  <c r="N19" i="6" s="1"/>
  <c r="T19" i="6" s="1" a="1"/>
  <c r="T19" i="6" s="1"/>
  <c r="BU19" i="6" s="1"/>
  <c r="AA19" i="6"/>
  <c r="X19" i="6"/>
  <c r="M19" i="6"/>
  <c r="L19" i="6"/>
  <c r="BT18" i="6"/>
  <c r="BS18" i="6"/>
  <c r="R18" i="6" s="1"/>
  <c r="BJ18" i="6"/>
  <c r="Q18" i="6" s="1"/>
  <c r="AY18" i="6"/>
  <c r="P18" i="6" s="1"/>
  <c r="AN18" i="6"/>
  <c r="AD18" i="6"/>
  <c r="S18" i="6" s="1"/>
  <c r="AA18" i="6"/>
  <c r="X18" i="6"/>
  <c r="O18" i="6"/>
  <c r="M18" i="6"/>
  <c r="L18" i="6"/>
  <c r="N18" i="6" s="1"/>
  <c r="T18" i="6" s="1" a="1"/>
  <c r="T18" i="6" s="1"/>
  <c r="BU18" i="6" s="1"/>
  <c r="BT17" i="6"/>
  <c r="BS17" i="6"/>
  <c r="BJ17" i="6"/>
  <c r="Q17" i="6" s="1"/>
  <c r="AY17" i="6"/>
  <c r="AN17" i="6"/>
  <c r="AD17" i="6"/>
  <c r="S17" i="6" s="1"/>
  <c r="AA17" i="6"/>
  <c r="R17" i="6"/>
  <c r="P17" i="6"/>
  <c r="O17" i="6"/>
  <c r="L17" i="6"/>
  <c r="N17" i="6" s="1"/>
  <c r="T17" i="6" s="1" a="1"/>
  <c r="T17" i="6" s="1"/>
  <c r="BU17" i="6" s="1"/>
  <c r="BT16" i="6"/>
  <c r="BS16" i="6"/>
  <c r="R16" i="6" s="1"/>
  <c r="BJ16" i="6"/>
  <c r="Q16" i="6" s="1"/>
  <c r="AY16" i="6"/>
  <c r="AN16" i="6"/>
  <c r="O16" i="6" s="1"/>
  <c r="AD16" i="6"/>
  <c r="AA16" i="6"/>
  <c r="M16" i="6" s="1"/>
  <c r="X16" i="6"/>
  <c r="S16" i="6"/>
  <c r="P16" i="6"/>
  <c r="L16" i="6"/>
  <c r="N16" i="6" s="1"/>
  <c r="BT15" i="6"/>
  <c r="BS15" i="6"/>
  <c r="R15" i="6" s="1"/>
  <c r="BJ15" i="6"/>
  <c r="AY15" i="6"/>
  <c r="P15" i="6" s="1"/>
  <c r="AN15" i="6"/>
  <c r="AD15" i="6"/>
  <c r="AA15" i="6"/>
  <c r="X15" i="6"/>
  <c r="L15" i="6" s="1"/>
  <c r="S15" i="6"/>
  <c r="Q15" i="6"/>
  <c r="O15" i="6"/>
  <c r="N15" i="6"/>
  <c r="BT14" i="6"/>
  <c r="BS14" i="6"/>
  <c r="R14" i="6" s="1"/>
  <c r="BJ14" i="6"/>
  <c r="Q14" i="6" s="1"/>
  <c r="AY14" i="6"/>
  <c r="AN14" i="6"/>
  <c r="O14" i="6" s="1"/>
  <c r="AD14" i="6"/>
  <c r="AA14" i="6"/>
  <c r="M14" i="6" s="1"/>
  <c r="X14" i="6"/>
  <c r="S14" i="6"/>
  <c r="P14" i="6"/>
  <c r="L14" i="6"/>
  <c r="N14" i="6" s="1"/>
  <c r="T14" i="6" s="1" a="1"/>
  <c r="T14" i="6" s="1"/>
  <c r="BU14" i="6" s="1"/>
  <c r="BT13" i="6"/>
  <c r="BS13" i="6"/>
  <c r="R13" i="6" s="1"/>
  <c r="BJ13" i="6"/>
  <c r="Q13" i="6" s="1"/>
  <c r="AY13" i="6"/>
  <c r="P13" i="6" s="1"/>
  <c r="AN13" i="6"/>
  <c r="AD13" i="6"/>
  <c r="AA13" i="6"/>
  <c r="X13" i="6"/>
  <c r="S13" i="6"/>
  <c r="O13" i="6"/>
  <c r="M13" i="6"/>
  <c r="N13" i="6" s="1"/>
  <c r="L13" i="6"/>
  <c r="BT12" i="6"/>
  <c r="BS12" i="6"/>
  <c r="R12" i="6" s="1"/>
  <c r="BJ12" i="6"/>
  <c r="BJ43" i="6" s="1"/>
  <c r="AY12" i="6"/>
  <c r="AN12" i="6"/>
  <c r="AD12" i="6"/>
  <c r="AA12" i="6"/>
  <c r="X12" i="6"/>
  <c r="S12" i="6"/>
  <c r="P12" i="6"/>
  <c r="O12" i="6"/>
  <c r="N12" i="6"/>
  <c r="M12" i="6"/>
  <c r="L12" i="6"/>
  <c r="BT11" i="6"/>
  <c r="BS11" i="6"/>
  <c r="BJ11" i="6"/>
  <c r="AY11" i="6"/>
  <c r="AN11" i="6"/>
  <c r="AD11" i="6"/>
  <c r="AA11" i="6"/>
  <c r="M11" i="6" s="1"/>
  <c r="N11" i="6" s="1"/>
  <c r="T11" i="6" s="1" a="1"/>
  <c r="T11" i="6" s="1"/>
  <c r="BU11" i="6" s="1"/>
  <c r="X11" i="6"/>
  <c r="S11" i="6"/>
  <c r="R11" i="6"/>
  <c r="Q11" i="6"/>
  <c r="P11" i="6"/>
  <c r="O11" i="6"/>
  <c r="L11" i="6"/>
  <c r="BT10" i="6"/>
  <c r="BS10" i="6"/>
  <c r="BJ10" i="6"/>
  <c r="AY10" i="6"/>
  <c r="AN10" i="6"/>
  <c r="AD10" i="6"/>
  <c r="S10" i="6" s="1"/>
  <c r="N10" i="6" s="1"/>
  <c r="T10" i="6" s="1" a="1"/>
  <c r="T10" i="6" s="1"/>
  <c r="BU10" i="6" s="1"/>
  <c r="AA10" i="6"/>
  <c r="M10" i="6" s="1"/>
  <c r="X10" i="6"/>
  <c r="L10" i="6" s="1"/>
  <c r="R10" i="6"/>
  <c r="Q10" i="6"/>
  <c r="P10" i="6"/>
  <c r="O10" i="6"/>
  <c r="BT9" i="6"/>
  <c r="BS9" i="6"/>
  <c r="BJ9" i="6"/>
  <c r="Q9" i="6" s="1"/>
  <c r="AY9" i="6"/>
  <c r="P9" i="6" s="1"/>
  <c r="AN9" i="6"/>
  <c r="O9" i="6" s="1"/>
  <c r="AD9" i="6"/>
  <c r="AA9" i="6"/>
  <c r="M9" i="6" s="1"/>
  <c r="X9" i="6"/>
  <c r="L9" i="6" s="1"/>
  <c r="S9" i="6"/>
  <c r="R9" i="6"/>
  <c r="BT8" i="6"/>
  <c r="BS8" i="6"/>
  <c r="BJ8" i="6"/>
  <c r="AY8" i="6"/>
  <c r="P8" i="6" s="1"/>
  <c r="AN8" i="6"/>
  <c r="O8" i="6" s="1"/>
  <c r="AD8" i="6"/>
  <c r="S8" i="6" s="1"/>
  <c r="AA8" i="6"/>
  <c r="R8" i="6"/>
  <c r="Q8" i="6"/>
  <c r="L8" i="6"/>
  <c r="BT7" i="6"/>
  <c r="BS7" i="6"/>
  <c r="R7" i="6" s="1"/>
  <c r="BJ7" i="6"/>
  <c r="AY7" i="6"/>
  <c r="AN7" i="6"/>
  <c r="AD7" i="6"/>
  <c r="S7" i="6" s="1"/>
  <c r="AA7" i="6"/>
  <c r="M7" i="6" s="1"/>
  <c r="X7" i="6"/>
  <c r="Q7" i="6"/>
  <c r="P7" i="6"/>
  <c r="O7" i="6"/>
  <c r="L7" i="6"/>
  <c r="BT6" i="6"/>
  <c r="BS6" i="6"/>
  <c r="BJ6" i="6"/>
  <c r="AY6" i="6"/>
  <c r="AN6" i="6"/>
  <c r="O6" i="6" s="1"/>
  <c r="AD6" i="6"/>
  <c r="AA6" i="6"/>
  <c r="S6" i="6"/>
  <c r="R6" i="6"/>
  <c r="Q6" i="6"/>
  <c r="P6" i="6"/>
  <c r="L6" i="6"/>
  <c r="BT5" i="6"/>
  <c r="BS5" i="6"/>
  <c r="BJ5" i="6"/>
  <c r="AY5" i="6"/>
  <c r="AN5" i="6"/>
  <c r="AD5" i="6"/>
  <c r="AA5" i="6"/>
  <c r="S5" i="6"/>
  <c r="R5" i="6"/>
  <c r="Q5" i="6"/>
  <c r="P5" i="6"/>
  <c r="M5" i="6"/>
  <c r="L5" i="6"/>
  <c r="AC3" i="6"/>
  <c r="AB3" i="6"/>
  <c r="W3" i="6"/>
  <c r="H48" i="5"/>
  <c r="BF47" i="5"/>
  <c r="Z47" i="5"/>
  <c r="Y47" i="5"/>
  <c r="W47" i="5"/>
  <c r="BF46" i="5"/>
  <c r="AZ46" i="5"/>
  <c r="AG46" i="5"/>
  <c r="AF46" i="5"/>
  <c r="AC46" i="5"/>
  <c r="Z46" i="5"/>
  <c r="Y46" i="5"/>
  <c r="W46" i="5"/>
  <c r="V46" i="5"/>
  <c r="U46" i="5"/>
  <c r="BF45" i="5"/>
  <c r="BA45" i="5"/>
  <c r="AP45" i="5"/>
  <c r="AC45" i="5"/>
  <c r="Z45" i="5"/>
  <c r="Y45" i="5"/>
  <c r="W45" i="5"/>
  <c r="V45" i="5"/>
  <c r="U45" i="5"/>
  <c r="BF44" i="5"/>
  <c r="AZ44" i="5"/>
  <c r="AP44" i="5"/>
  <c r="AH44" i="5"/>
  <c r="AG44" i="5"/>
  <c r="AB44" i="5"/>
  <c r="Z44" i="5"/>
  <c r="Y44" i="5"/>
  <c r="W44" i="5"/>
  <c r="V44" i="5"/>
  <c r="U44" i="5"/>
  <c r="BF43" i="5"/>
  <c r="AP43" i="5"/>
  <c r="AH43" i="5"/>
  <c r="AC43" i="5"/>
  <c r="Z43" i="5"/>
  <c r="Y43" i="5"/>
  <c r="W43" i="5"/>
  <c r="V43" i="5"/>
  <c r="U43" i="5"/>
  <c r="BR37" i="5"/>
  <c r="BQ37" i="5"/>
  <c r="BP37" i="5"/>
  <c r="BO37" i="5"/>
  <c r="BN37" i="5"/>
  <c r="BM37" i="5"/>
  <c r="BL37" i="5"/>
  <c r="BK37" i="5"/>
  <c r="BI37" i="5"/>
  <c r="BH37" i="5"/>
  <c r="BG37" i="5"/>
  <c r="BF37" i="5"/>
  <c r="BE37" i="5"/>
  <c r="BD37" i="5"/>
  <c r="BC37" i="5"/>
  <c r="BB37" i="5"/>
  <c r="BA37" i="5"/>
  <c r="BA43" i="5" s="1"/>
  <c r="AZ37" i="5"/>
  <c r="AZ45" i="5" s="1"/>
  <c r="AX37" i="5"/>
  <c r="AW37" i="5"/>
  <c r="AV37" i="5"/>
  <c r="AU37" i="5"/>
  <c r="AT37" i="5"/>
  <c r="AS37" i="5"/>
  <c r="AR37" i="5"/>
  <c r="AQ37" i="5"/>
  <c r="AP37" i="5"/>
  <c r="AP46" i="5" s="1"/>
  <c r="AO37" i="5"/>
  <c r="AM37" i="5"/>
  <c r="AL37" i="5"/>
  <c r="AK37" i="5"/>
  <c r="AJ37" i="5"/>
  <c r="AI37" i="5"/>
  <c r="AH37" i="5"/>
  <c r="AH46" i="5" s="1"/>
  <c r="AG37" i="5"/>
  <c r="AG43" i="5" s="1"/>
  <c r="AF37" i="5"/>
  <c r="AF44" i="5" s="1"/>
  <c r="AE37" i="5"/>
  <c r="AE44" i="5" s="1"/>
  <c r="BT36" i="5"/>
  <c r="BS36" i="5"/>
  <c r="R36" i="5" s="1"/>
  <c r="BJ36" i="5"/>
  <c r="AY36" i="5"/>
  <c r="AN36" i="5"/>
  <c r="AD36" i="5"/>
  <c r="AA36" i="5"/>
  <c r="X36" i="5"/>
  <c r="S36" i="5"/>
  <c r="Q36" i="5"/>
  <c r="P36" i="5"/>
  <c r="O36" i="5"/>
  <c r="M36" i="5"/>
  <c r="L36" i="5"/>
  <c r="N36" i="5" s="1"/>
  <c r="T36" i="5" s="1" a="1"/>
  <c r="T36" i="5" s="1"/>
  <c r="BU36" i="5" s="1"/>
  <c r="BT35" i="5"/>
  <c r="BS35" i="5"/>
  <c r="BJ35" i="5"/>
  <c r="AY35" i="5"/>
  <c r="AN35" i="5"/>
  <c r="AD35" i="5"/>
  <c r="AA35" i="5"/>
  <c r="X35" i="5"/>
  <c r="L35" i="5" s="1"/>
  <c r="S35" i="5"/>
  <c r="R35" i="5"/>
  <c r="Q35" i="5"/>
  <c r="P35" i="5"/>
  <c r="O35" i="5"/>
  <c r="M35" i="5"/>
  <c r="BT34" i="5"/>
  <c r="BS34" i="5"/>
  <c r="R34" i="5" s="1"/>
  <c r="BJ34" i="5"/>
  <c r="Q34" i="5" s="1"/>
  <c r="AY34" i="5"/>
  <c r="AN34" i="5"/>
  <c r="AD34" i="5"/>
  <c r="AA34" i="5"/>
  <c r="X34" i="5"/>
  <c r="L34" i="5" s="1"/>
  <c r="S34" i="5"/>
  <c r="P34" i="5"/>
  <c r="O34" i="5"/>
  <c r="M34" i="5"/>
  <c r="BT33" i="5"/>
  <c r="BS33" i="5"/>
  <c r="R33" i="5" s="1"/>
  <c r="BJ33" i="5"/>
  <c r="Q33" i="5" s="1"/>
  <c r="AY33" i="5"/>
  <c r="AN33" i="5"/>
  <c r="AD33" i="5"/>
  <c r="AA33" i="5"/>
  <c r="M33" i="5" s="1"/>
  <c r="X33" i="5"/>
  <c r="L33" i="5" s="1"/>
  <c r="S33" i="5"/>
  <c r="P33" i="5"/>
  <c r="O33" i="5"/>
  <c r="N33" i="5"/>
  <c r="T33" i="5" s="1" a="1"/>
  <c r="T33" i="5" s="1"/>
  <c r="BU33" i="5" s="1"/>
  <c r="BT32" i="5"/>
  <c r="BS32" i="5"/>
  <c r="BJ32" i="5"/>
  <c r="Q32" i="5" s="1"/>
  <c r="AY32" i="5"/>
  <c r="P32" i="5" s="1"/>
  <c r="AN32" i="5"/>
  <c r="O32" i="5" s="1"/>
  <c r="AD32" i="5"/>
  <c r="AA32" i="5"/>
  <c r="X32" i="5"/>
  <c r="S32" i="5"/>
  <c r="R32" i="5"/>
  <c r="M32" i="5"/>
  <c r="L32" i="5"/>
  <c r="BT31" i="5"/>
  <c r="BS31" i="5"/>
  <c r="R31" i="5" s="1"/>
  <c r="BJ31" i="5"/>
  <c r="Q31" i="5" s="1"/>
  <c r="AY31" i="5"/>
  <c r="AN31" i="5"/>
  <c r="O31" i="5" s="1"/>
  <c r="AD31" i="5"/>
  <c r="AA31" i="5"/>
  <c r="X31" i="5"/>
  <c r="S31" i="5"/>
  <c r="P31" i="5"/>
  <c r="M31" i="5"/>
  <c r="L31" i="5"/>
  <c r="BT30" i="5"/>
  <c r="BS30" i="5"/>
  <c r="R30" i="5" s="1"/>
  <c r="BJ30" i="5"/>
  <c r="Q30" i="5" s="1"/>
  <c r="AY30" i="5"/>
  <c r="AN30" i="5"/>
  <c r="O30" i="5" s="1"/>
  <c r="AC30" i="5"/>
  <c r="AC44" i="5" s="1"/>
  <c r="AB30" i="5"/>
  <c r="AD30" i="5" s="1"/>
  <c r="S30" i="5" s="1"/>
  <c r="X30" i="5"/>
  <c r="P30" i="5"/>
  <c r="M30" i="5"/>
  <c r="L30" i="5"/>
  <c r="BT29" i="5"/>
  <c r="BS29" i="5"/>
  <c r="R29" i="5" s="1"/>
  <c r="BJ29" i="5"/>
  <c r="Q29" i="5" s="1"/>
  <c r="AY29" i="5"/>
  <c r="P29" i="5" s="1"/>
  <c r="AN29" i="5"/>
  <c r="O29" i="5" s="1"/>
  <c r="AD29" i="5"/>
  <c r="S29" i="5" s="1"/>
  <c r="AA29" i="5"/>
  <c r="X29" i="5"/>
  <c r="M29" i="5"/>
  <c r="L29" i="5"/>
  <c r="BU28" i="5"/>
  <c r="BT28" i="5"/>
  <c r="BS28" i="5"/>
  <c r="R28" i="5" s="1"/>
  <c r="BJ28" i="5"/>
  <c r="Q28" i="5" s="1"/>
  <c r="AY28" i="5"/>
  <c r="P28" i="5" s="1"/>
  <c r="AN28" i="5"/>
  <c r="O28" i="5" s="1"/>
  <c r="AD28" i="5"/>
  <c r="S28" i="5" s="1"/>
  <c r="AA28" i="5"/>
  <c r="M28" i="5"/>
  <c r="L28" i="5"/>
  <c r="N28" i="5" s="1"/>
  <c r="T28" i="5" s="1" a="1"/>
  <c r="T28" i="5" s="1"/>
  <c r="BT27" i="5"/>
  <c r="BS27" i="5"/>
  <c r="R27" i="5" s="1"/>
  <c r="BJ27" i="5"/>
  <c r="Q27" i="5" s="1"/>
  <c r="AY27" i="5"/>
  <c r="P27" i="5" s="1"/>
  <c r="AN27" i="5"/>
  <c r="O27" i="5" s="1"/>
  <c r="AD27" i="5"/>
  <c r="AA27" i="5"/>
  <c r="S27" i="5"/>
  <c r="N27" i="5"/>
  <c r="M27" i="5"/>
  <c r="L27" i="5"/>
  <c r="BT26" i="5"/>
  <c r="BS26" i="5"/>
  <c r="R26" i="5" s="1"/>
  <c r="BJ26" i="5"/>
  <c r="Q26" i="5" s="1"/>
  <c r="AY26" i="5"/>
  <c r="P26" i="5" s="1"/>
  <c r="AN26" i="5"/>
  <c r="O26" i="5" s="1"/>
  <c r="AD26" i="5"/>
  <c r="AA26" i="5"/>
  <c r="X26" i="5"/>
  <c r="S26" i="5"/>
  <c r="M26" i="5"/>
  <c r="L26" i="5"/>
  <c r="N26" i="5" s="1"/>
  <c r="T26" i="5" s="1" a="1"/>
  <c r="T26" i="5" s="1"/>
  <c r="BU26" i="5" s="1"/>
  <c r="BT25" i="5"/>
  <c r="BS25" i="5"/>
  <c r="R25" i="5" s="1"/>
  <c r="BJ25" i="5"/>
  <c r="AY25" i="5"/>
  <c r="AN25" i="5"/>
  <c r="AD25" i="5"/>
  <c r="AA25" i="5"/>
  <c r="X25" i="5"/>
  <c r="S25" i="5"/>
  <c r="Q25" i="5"/>
  <c r="P25" i="5"/>
  <c r="O25" i="5"/>
  <c r="M25" i="5"/>
  <c r="L25" i="5"/>
  <c r="N25" i="5" s="1"/>
  <c r="T25" i="5" s="1" a="1"/>
  <c r="T25" i="5" s="1"/>
  <c r="BU25" i="5" s="1"/>
  <c r="BT24" i="5"/>
  <c r="BS24" i="5"/>
  <c r="BJ24" i="5"/>
  <c r="AY24" i="5"/>
  <c r="AN24" i="5"/>
  <c r="AD24" i="5"/>
  <c r="AA24" i="5"/>
  <c r="X24" i="5"/>
  <c r="S24" i="5"/>
  <c r="R24" i="5"/>
  <c r="Q24" i="5"/>
  <c r="P24" i="5"/>
  <c r="O24" i="5"/>
  <c r="M24" i="5"/>
  <c r="L24" i="5"/>
  <c r="BT23" i="5"/>
  <c r="BS23" i="5"/>
  <c r="BJ23" i="5"/>
  <c r="Q23" i="5" s="1"/>
  <c r="AY23" i="5"/>
  <c r="AN23" i="5"/>
  <c r="AD23" i="5"/>
  <c r="AA23" i="5"/>
  <c r="X23" i="5"/>
  <c r="S23" i="5"/>
  <c r="R23" i="5"/>
  <c r="P23" i="5"/>
  <c r="O23" i="5"/>
  <c r="M23" i="5"/>
  <c r="L23" i="5"/>
  <c r="BT22" i="5"/>
  <c r="BS22" i="5"/>
  <c r="R22" i="5" s="1"/>
  <c r="BJ22" i="5"/>
  <c r="AY22" i="5"/>
  <c r="P22" i="5" s="1"/>
  <c r="AN22" i="5"/>
  <c r="AD22" i="5"/>
  <c r="S22" i="5" s="1"/>
  <c r="X22" i="5"/>
  <c r="Q22" i="5"/>
  <c r="O22" i="5"/>
  <c r="M22" i="5"/>
  <c r="L22" i="5"/>
  <c r="N22" i="5" s="1"/>
  <c r="BT21" i="5"/>
  <c r="BS21" i="5"/>
  <c r="R21" i="5" s="1"/>
  <c r="BJ21" i="5"/>
  <c r="Q21" i="5" s="1"/>
  <c r="AY21" i="5"/>
  <c r="AN21" i="5"/>
  <c r="AD21" i="5"/>
  <c r="S21" i="5" s="1"/>
  <c r="AA21" i="5"/>
  <c r="M21" i="5" s="1"/>
  <c r="X21" i="5"/>
  <c r="P21" i="5"/>
  <c r="O21" i="5"/>
  <c r="N21" i="5"/>
  <c r="L21" i="5"/>
  <c r="BT20" i="5"/>
  <c r="BS20" i="5"/>
  <c r="BJ20" i="5"/>
  <c r="AY20" i="5"/>
  <c r="P20" i="5" s="1"/>
  <c r="AN20" i="5"/>
  <c r="AD20" i="5"/>
  <c r="AA20" i="5"/>
  <c r="X20" i="5"/>
  <c r="S20" i="5"/>
  <c r="R20" i="5"/>
  <c r="Q20" i="5"/>
  <c r="O20" i="5"/>
  <c r="M20" i="5"/>
  <c r="L20" i="5"/>
  <c r="N20" i="5" s="1"/>
  <c r="BT19" i="5"/>
  <c r="BS19" i="5"/>
  <c r="BJ19" i="5"/>
  <c r="AY19" i="5"/>
  <c r="AN19" i="5"/>
  <c r="AD19" i="5"/>
  <c r="S19" i="5" s="1"/>
  <c r="AA19" i="5"/>
  <c r="X19" i="5"/>
  <c r="L19" i="5" s="1"/>
  <c r="R19" i="5"/>
  <c r="Q19" i="5"/>
  <c r="P19" i="5"/>
  <c r="O19" i="5"/>
  <c r="M19" i="5"/>
  <c r="N19" i="5" s="1"/>
  <c r="T19" i="5" s="1" a="1"/>
  <c r="T19" i="5" s="1"/>
  <c r="BU19" i="5" s="1"/>
  <c r="BT18" i="5"/>
  <c r="BS18" i="5"/>
  <c r="BJ18" i="5"/>
  <c r="AY18" i="5"/>
  <c r="AN18" i="5"/>
  <c r="O18" i="5" s="1"/>
  <c r="AD18" i="5"/>
  <c r="AA18" i="5"/>
  <c r="X18" i="5"/>
  <c r="S18" i="5"/>
  <c r="N18" i="5" s="1"/>
  <c r="T18" i="5" s="1" a="1"/>
  <c r="T18" i="5" s="1"/>
  <c r="BU18" i="5" s="1"/>
  <c r="R18" i="5"/>
  <c r="Q18" i="5"/>
  <c r="P18" i="5"/>
  <c r="M18" i="5"/>
  <c r="L18" i="5"/>
  <c r="BT17" i="5"/>
  <c r="BS17" i="5"/>
  <c r="R17" i="5" s="1"/>
  <c r="BJ17" i="5"/>
  <c r="AY17" i="5"/>
  <c r="AN17" i="5"/>
  <c r="AD17" i="5"/>
  <c r="AA17" i="5"/>
  <c r="X17" i="5"/>
  <c r="S17" i="5"/>
  <c r="N17" i="5" s="1"/>
  <c r="T17" i="5" s="1" a="1"/>
  <c r="T17" i="5" s="1"/>
  <c r="BU17" i="5" s="1"/>
  <c r="Q17" i="5"/>
  <c r="P17" i="5"/>
  <c r="O17" i="5"/>
  <c r="M17" i="5"/>
  <c r="L17" i="5"/>
  <c r="BT16" i="5"/>
  <c r="BS16" i="5"/>
  <c r="BJ16" i="5"/>
  <c r="AY16" i="5"/>
  <c r="AN16" i="5"/>
  <c r="AD16" i="5"/>
  <c r="X16" i="5"/>
  <c r="L16" i="5" s="1"/>
  <c r="S16" i="5"/>
  <c r="N16" i="5" s="1"/>
  <c r="T16" i="5" s="1" a="1"/>
  <c r="T16" i="5" s="1"/>
  <c r="BU16" i="5" s="1"/>
  <c r="R16" i="5"/>
  <c r="Q16" i="5"/>
  <c r="P16" i="5"/>
  <c r="O16" i="5"/>
  <c r="M16" i="5"/>
  <c r="BT15" i="5"/>
  <c r="BS15" i="5"/>
  <c r="R15" i="5" s="1"/>
  <c r="BJ15" i="5"/>
  <c r="AY15" i="5"/>
  <c r="AN15" i="5"/>
  <c r="AC15" i="5"/>
  <c r="AB15" i="5"/>
  <c r="AB43" i="5" s="1"/>
  <c r="X15" i="5"/>
  <c r="L15" i="5" s="1"/>
  <c r="Q15" i="5"/>
  <c r="P15" i="5"/>
  <c r="O15" i="5"/>
  <c r="M15" i="5"/>
  <c r="BT14" i="5"/>
  <c r="BS14" i="5"/>
  <c r="R14" i="5" s="1"/>
  <c r="BJ14" i="5"/>
  <c r="AY14" i="5"/>
  <c r="P14" i="5" s="1"/>
  <c r="AN14" i="5"/>
  <c r="O14" i="5" s="1"/>
  <c r="AD14" i="5"/>
  <c r="S14" i="5" s="1"/>
  <c r="AA14" i="5"/>
  <c r="M14" i="5" s="1"/>
  <c r="X14" i="5"/>
  <c r="L14" i="5" s="1"/>
  <c r="Q14" i="5"/>
  <c r="BT13" i="5"/>
  <c r="BS13" i="5"/>
  <c r="R13" i="5" s="1"/>
  <c r="BJ13" i="5"/>
  <c r="Q13" i="5" s="1"/>
  <c r="AY13" i="5"/>
  <c r="P13" i="5" s="1"/>
  <c r="AN13" i="5"/>
  <c r="O13" i="5" s="1"/>
  <c r="AD13" i="5"/>
  <c r="S13" i="5" s="1"/>
  <c r="N13" i="5" s="1"/>
  <c r="AA13" i="5"/>
  <c r="M13" i="5" s="1"/>
  <c r="L13" i="5"/>
  <c r="BU12" i="5"/>
  <c r="BT12" i="5"/>
  <c r="BS12" i="5"/>
  <c r="BJ12" i="5"/>
  <c r="AY12" i="5"/>
  <c r="P12" i="5" s="1"/>
  <c r="AN12" i="5"/>
  <c r="O12" i="5" s="1"/>
  <c r="AD12" i="5"/>
  <c r="S12" i="5" s="1"/>
  <c r="N12" i="5" s="1"/>
  <c r="R12" i="5"/>
  <c r="Q12" i="5"/>
  <c r="M12" i="5"/>
  <c r="L12" i="5"/>
  <c r="BT11" i="5"/>
  <c r="BS11" i="5"/>
  <c r="R11" i="5" s="1"/>
  <c r="BJ11" i="5"/>
  <c r="Q11" i="5" s="1"/>
  <c r="AY11" i="5"/>
  <c r="P11" i="5" s="1"/>
  <c r="AN11" i="5"/>
  <c r="O11" i="5" s="1"/>
  <c r="AD11" i="5"/>
  <c r="AA11" i="5"/>
  <c r="M11" i="5" s="1"/>
  <c r="X11" i="5"/>
  <c r="L11" i="5" s="1"/>
  <c r="S11" i="5"/>
  <c r="BT10" i="5"/>
  <c r="BS10" i="5"/>
  <c r="R10" i="5" s="1"/>
  <c r="BJ10" i="5"/>
  <c r="Q10" i="5" s="1"/>
  <c r="AY10" i="5"/>
  <c r="P10" i="5" s="1"/>
  <c r="AN10" i="5"/>
  <c r="O10" i="5" s="1"/>
  <c r="AD10" i="5"/>
  <c r="AA10" i="5"/>
  <c r="M10" i="5" s="1"/>
  <c r="X10" i="5"/>
  <c r="L10" i="5" s="1"/>
  <c r="S10" i="5"/>
  <c r="BT9" i="5"/>
  <c r="BS9" i="5"/>
  <c r="R9" i="5" s="1"/>
  <c r="BJ9" i="5"/>
  <c r="AY9" i="5"/>
  <c r="AN9" i="5"/>
  <c r="O9" i="5" s="1"/>
  <c r="AD9" i="5"/>
  <c r="AA9" i="5"/>
  <c r="M9" i="5" s="1"/>
  <c r="X9" i="5"/>
  <c r="L9" i="5" s="1"/>
  <c r="Q9" i="5"/>
  <c r="P9" i="5"/>
  <c r="BT8" i="5"/>
  <c r="BS8" i="5"/>
  <c r="BJ8" i="5"/>
  <c r="Q8" i="5" s="1"/>
  <c r="AY8" i="5"/>
  <c r="P8" i="5" s="1"/>
  <c r="AN8" i="5"/>
  <c r="O8" i="5" s="1"/>
  <c r="AD8" i="5"/>
  <c r="AA8" i="5"/>
  <c r="M8" i="5" s="1"/>
  <c r="X8" i="5"/>
  <c r="S8" i="5"/>
  <c r="N8" i="5" s="1"/>
  <c r="T8" i="5" s="1" a="1"/>
  <c r="T8" i="5" s="1"/>
  <c r="BU8" i="5" s="1"/>
  <c r="R8" i="5"/>
  <c r="L8" i="5"/>
  <c r="BT7" i="5"/>
  <c r="BS7" i="5"/>
  <c r="R7" i="5" s="1"/>
  <c r="BJ7" i="5"/>
  <c r="AY7" i="5"/>
  <c r="P7" i="5" s="1"/>
  <c r="AN7" i="5"/>
  <c r="AD7" i="5"/>
  <c r="AA7" i="5"/>
  <c r="M7" i="5" s="1"/>
  <c r="X7" i="5"/>
  <c r="L7" i="5" s="1"/>
  <c r="N7" i="5" s="1"/>
  <c r="T7" i="5" s="1" a="1"/>
  <c r="T7" i="5" s="1"/>
  <c r="BU7" i="5" s="1"/>
  <c r="S7" i="5"/>
  <c r="Q7" i="5"/>
  <c r="O7" i="5"/>
  <c r="BT6" i="5"/>
  <c r="BS6" i="5"/>
  <c r="BJ6" i="5"/>
  <c r="AY6" i="5"/>
  <c r="AN6" i="5"/>
  <c r="O6" i="5" s="1"/>
  <c r="AD6" i="5"/>
  <c r="AA6" i="5"/>
  <c r="M6" i="5" s="1"/>
  <c r="X6" i="5"/>
  <c r="Q6" i="5"/>
  <c r="P6" i="5"/>
  <c r="L6" i="5"/>
  <c r="BT5" i="5"/>
  <c r="BS5" i="5"/>
  <c r="BJ5" i="5"/>
  <c r="AY5" i="5"/>
  <c r="AN5" i="5"/>
  <c r="AD5" i="5"/>
  <c r="AA5" i="5"/>
  <c r="AA45" i="5" s="1"/>
  <c r="X5" i="5"/>
  <c r="S5" i="5"/>
  <c r="R5" i="5"/>
  <c r="M5" i="5"/>
  <c r="AC3" i="5"/>
  <c r="AB3" i="5"/>
  <c r="W3" i="5"/>
  <c r="H48" i="4"/>
  <c r="BA47" i="4"/>
  <c r="AP47" i="4"/>
  <c r="AO47" i="4"/>
  <c r="AB47" i="4"/>
  <c r="Z47" i="4"/>
  <c r="Y47" i="4"/>
  <c r="BI46" i="4"/>
  <c r="BI47" i="4" s="1"/>
  <c r="AP46" i="4"/>
  <c r="AO46" i="4"/>
  <c r="AC46" i="4"/>
  <c r="AB46" i="4"/>
  <c r="Z46" i="4"/>
  <c r="Y46" i="4"/>
  <c r="W46" i="4"/>
  <c r="V46" i="4"/>
  <c r="V47" i="4" s="1"/>
  <c r="U46" i="4"/>
  <c r="U47" i="4" s="1"/>
  <c r="BF45" i="4"/>
  <c r="AP45" i="4"/>
  <c r="AO45" i="4"/>
  <c r="AC45" i="4"/>
  <c r="AB45" i="4"/>
  <c r="Z45" i="4"/>
  <c r="Y45" i="4"/>
  <c r="W45" i="4"/>
  <c r="V45" i="4"/>
  <c r="U45" i="4"/>
  <c r="BI44" i="4"/>
  <c r="AP44" i="4"/>
  <c r="AO44" i="4"/>
  <c r="AN44" i="4"/>
  <c r="AH44" i="4"/>
  <c r="AG44" i="4"/>
  <c r="AC44" i="4"/>
  <c r="AB44" i="4"/>
  <c r="Z44" i="4"/>
  <c r="Y44" i="4"/>
  <c r="W44" i="4"/>
  <c r="V44" i="4"/>
  <c r="U44" i="4"/>
  <c r="BF43" i="4"/>
  <c r="AO43" i="4"/>
  <c r="AN43" i="4"/>
  <c r="AH43" i="4"/>
  <c r="AC43" i="4"/>
  <c r="AB43" i="4"/>
  <c r="Z43" i="4"/>
  <c r="Y43" i="4"/>
  <c r="W43" i="4"/>
  <c r="V43" i="4"/>
  <c r="U43" i="4"/>
  <c r="X42" i="4"/>
  <c r="O42" i="4"/>
  <c r="M42" i="4"/>
  <c r="L42" i="4"/>
  <c r="X41" i="4"/>
  <c r="L41" i="4" s="1"/>
  <c r="O41" i="4"/>
  <c r="M41" i="4"/>
  <c r="X40" i="4"/>
  <c r="O40" i="4"/>
  <c r="M40" i="4"/>
  <c r="L40" i="4"/>
  <c r="X39" i="4"/>
  <c r="L39" i="4" s="1"/>
  <c r="O39" i="4"/>
  <c r="M39" i="4"/>
  <c r="BR38" i="4"/>
  <c r="BQ38" i="4"/>
  <c r="BP38" i="4"/>
  <c r="BO38" i="4"/>
  <c r="BN38" i="4"/>
  <c r="BM38" i="4"/>
  <c r="BL38" i="4"/>
  <c r="BK38" i="4"/>
  <c r="BI38" i="4"/>
  <c r="BI45" i="4" s="1"/>
  <c r="BH38" i="4"/>
  <c r="BG38" i="4"/>
  <c r="BF38" i="4"/>
  <c r="BE38" i="4"/>
  <c r="BD38" i="4"/>
  <c r="BC38" i="4"/>
  <c r="BB38" i="4"/>
  <c r="BA38" i="4"/>
  <c r="BA46" i="4" s="1"/>
  <c r="AZ38" i="4"/>
  <c r="AX38" i="4"/>
  <c r="AW38" i="4"/>
  <c r="AV38" i="4"/>
  <c r="AU38" i="4"/>
  <c r="AT38" i="4"/>
  <c r="AS38" i="4"/>
  <c r="AR38" i="4"/>
  <c r="AQ38" i="4"/>
  <c r="AP38" i="4"/>
  <c r="AP43" i="4" s="1"/>
  <c r="AO38" i="4"/>
  <c r="AM38" i="4"/>
  <c r="AL38" i="4"/>
  <c r="AK38" i="4"/>
  <c r="AJ38" i="4"/>
  <c r="AI38" i="4"/>
  <c r="AH38" i="4"/>
  <c r="AH46" i="4" s="1"/>
  <c r="AH47" i="4" s="1"/>
  <c r="AG38" i="4"/>
  <c r="AG43" i="4" s="1"/>
  <c r="AF38" i="4"/>
  <c r="AE38" i="4"/>
  <c r="X38" i="4"/>
  <c r="L38" i="4" s="1"/>
  <c r="O38" i="4"/>
  <c r="BT37" i="4"/>
  <c r="BS37" i="4"/>
  <c r="BJ37" i="4"/>
  <c r="AY37" i="4"/>
  <c r="AN37" i="4"/>
  <c r="AD37" i="4"/>
  <c r="X37" i="4"/>
  <c r="L37" i="4" s="1"/>
  <c r="S37" i="4"/>
  <c r="R37" i="4"/>
  <c r="Q37" i="4"/>
  <c r="P37" i="4"/>
  <c r="O37" i="4"/>
  <c r="M37" i="4"/>
  <c r="BT36" i="4"/>
  <c r="BS36" i="4"/>
  <c r="BJ36" i="4"/>
  <c r="AY36" i="4"/>
  <c r="AN36" i="4"/>
  <c r="O36" i="4" s="1"/>
  <c r="AD36" i="4"/>
  <c r="AA36" i="4"/>
  <c r="M36" i="4" s="1"/>
  <c r="X36" i="4"/>
  <c r="L36" i="4" s="1"/>
  <c r="S36" i="4"/>
  <c r="N36" i="4" s="1"/>
  <c r="T36" i="4" s="1" a="1"/>
  <c r="T36" i="4" s="1"/>
  <c r="BU36" i="4" s="1"/>
  <c r="R36" i="4"/>
  <c r="Q36" i="4"/>
  <c r="P36" i="4"/>
  <c r="BT35" i="4"/>
  <c r="BS35" i="4"/>
  <c r="BJ35" i="4"/>
  <c r="Q35" i="4" s="1"/>
  <c r="AY35" i="4"/>
  <c r="P35" i="4" s="1"/>
  <c r="AN35" i="4"/>
  <c r="O35" i="4" s="1"/>
  <c r="AD35" i="4"/>
  <c r="S35" i="4" s="1"/>
  <c r="N35" i="4" s="1"/>
  <c r="AA35" i="4"/>
  <c r="M35" i="4" s="1"/>
  <c r="X35" i="4"/>
  <c r="L35" i="4" s="1"/>
  <c r="R35" i="4"/>
  <c r="BT34" i="4"/>
  <c r="BS34" i="4"/>
  <c r="BJ34" i="4"/>
  <c r="Q34" i="4" s="1"/>
  <c r="AY34" i="4"/>
  <c r="P34" i="4" s="1"/>
  <c r="AN34" i="4"/>
  <c r="O34" i="4" s="1"/>
  <c r="AD34" i="4"/>
  <c r="S34" i="4" s="1"/>
  <c r="AA34" i="4"/>
  <c r="M34" i="4" s="1"/>
  <c r="X34" i="4"/>
  <c r="L34" i="4" s="1"/>
  <c r="R34" i="4"/>
  <c r="BT33" i="4"/>
  <c r="BS33" i="4"/>
  <c r="R33" i="4" s="1"/>
  <c r="BJ33" i="4"/>
  <c r="Q33" i="4" s="1"/>
  <c r="AY33" i="4"/>
  <c r="P33" i="4" s="1"/>
  <c r="AN33" i="4"/>
  <c r="O33" i="4" s="1"/>
  <c r="AD33" i="4"/>
  <c r="AA33" i="4"/>
  <c r="M33" i="4" s="1"/>
  <c r="X33" i="4"/>
  <c r="L33" i="4" s="1"/>
  <c r="S33" i="4"/>
  <c r="N33" i="4" s="1"/>
  <c r="T33" i="4" s="1" a="1"/>
  <c r="T33" i="4" s="1"/>
  <c r="BU33" i="4" s="1"/>
  <c r="BT32" i="4"/>
  <c r="BS32" i="4"/>
  <c r="R32" i="4" s="1"/>
  <c r="BJ32" i="4"/>
  <c r="Q32" i="4" s="1"/>
  <c r="AY32" i="4"/>
  <c r="P32" i="4" s="1"/>
  <c r="AN32" i="4"/>
  <c r="O32" i="4" s="1"/>
  <c r="AD32" i="4"/>
  <c r="X32" i="4"/>
  <c r="S32" i="4"/>
  <c r="N32" i="4" s="1"/>
  <c r="T32" i="4" s="1" a="1"/>
  <c r="T32" i="4" s="1"/>
  <c r="BU32" i="4" s="1"/>
  <c r="M32" i="4"/>
  <c r="L32" i="4"/>
  <c r="BT31" i="4"/>
  <c r="BS31" i="4"/>
  <c r="BJ31" i="4"/>
  <c r="Q31" i="4" s="1"/>
  <c r="AY31" i="4"/>
  <c r="P31" i="4" s="1"/>
  <c r="AN31" i="4"/>
  <c r="AD31" i="4"/>
  <c r="S31" i="4" s="1"/>
  <c r="N31" i="4" s="1"/>
  <c r="AA31" i="4"/>
  <c r="M31" i="4" s="1"/>
  <c r="X31" i="4"/>
  <c r="L31" i="4" s="1"/>
  <c r="R31" i="4"/>
  <c r="O31" i="4"/>
  <c r="BT30" i="4"/>
  <c r="BS30" i="4"/>
  <c r="BJ30" i="4"/>
  <c r="Q30" i="4" s="1"/>
  <c r="AY30" i="4"/>
  <c r="P30" i="4" s="1"/>
  <c r="AN30" i="4"/>
  <c r="O30" i="4" s="1"/>
  <c r="AD30" i="4"/>
  <c r="AA30" i="4"/>
  <c r="X30" i="4"/>
  <c r="L30" i="4" s="1"/>
  <c r="S30" i="4"/>
  <c r="N30" i="4" s="1"/>
  <c r="T30" i="4" s="1" a="1"/>
  <c r="T30" i="4" s="1"/>
  <c r="BU30" i="4" s="1"/>
  <c r="R30" i="4"/>
  <c r="M30" i="4"/>
  <c r="BT29" i="4"/>
  <c r="BS29" i="4"/>
  <c r="R29" i="4" s="1"/>
  <c r="BJ29" i="4"/>
  <c r="Q29" i="4" s="1"/>
  <c r="AY29" i="4"/>
  <c r="AN29" i="4"/>
  <c r="O29" i="4" s="1"/>
  <c r="AD29" i="4"/>
  <c r="S29" i="4" s="1"/>
  <c r="AA29" i="4"/>
  <c r="M29" i="4" s="1"/>
  <c r="X29" i="4"/>
  <c r="P29" i="4"/>
  <c r="L29" i="4"/>
  <c r="BT28" i="4"/>
  <c r="BS28" i="4"/>
  <c r="R28" i="4" s="1"/>
  <c r="BJ28" i="4"/>
  <c r="AY28" i="4"/>
  <c r="P28" i="4" s="1"/>
  <c r="AN28" i="4"/>
  <c r="O28" i="4" s="1"/>
  <c r="AD28" i="4"/>
  <c r="AA28" i="4"/>
  <c r="X28" i="4"/>
  <c r="S28" i="4"/>
  <c r="Q28" i="4"/>
  <c r="M28" i="4"/>
  <c r="L28" i="4"/>
  <c r="N28" i="4" s="1"/>
  <c r="BT27" i="4"/>
  <c r="BS27" i="4"/>
  <c r="R27" i="4" s="1"/>
  <c r="BJ27" i="4"/>
  <c r="Q27" i="4" s="1"/>
  <c r="AY27" i="4"/>
  <c r="P27" i="4" s="1"/>
  <c r="AN27" i="4"/>
  <c r="AD27" i="4"/>
  <c r="AA27" i="4"/>
  <c r="M27" i="4" s="1"/>
  <c r="X27" i="4"/>
  <c r="L27" i="4" s="1"/>
  <c r="S27" i="4"/>
  <c r="O27" i="4"/>
  <c r="N27" i="4"/>
  <c r="BT26" i="4"/>
  <c r="BS26" i="4"/>
  <c r="R26" i="4" s="1"/>
  <c r="BJ26" i="4"/>
  <c r="Q26" i="4" s="1"/>
  <c r="AY26" i="4"/>
  <c r="P26" i="4" s="1"/>
  <c r="AN26" i="4"/>
  <c r="O26" i="4" s="1"/>
  <c r="AD26" i="4"/>
  <c r="AA26" i="4"/>
  <c r="X26" i="4"/>
  <c r="S26" i="4"/>
  <c r="M26" i="4"/>
  <c r="L26" i="4"/>
  <c r="N26" i="4" s="1"/>
  <c r="T26" i="4" s="1" a="1"/>
  <c r="T26" i="4" s="1"/>
  <c r="BU26" i="4" s="1"/>
  <c r="BT25" i="4"/>
  <c r="BS25" i="4"/>
  <c r="R25" i="4" s="1"/>
  <c r="BJ25" i="4"/>
  <c r="Q25" i="4" s="1"/>
  <c r="AY25" i="4"/>
  <c r="AN25" i="4"/>
  <c r="AD25" i="4"/>
  <c r="S25" i="4" s="1"/>
  <c r="AA25" i="4"/>
  <c r="X25" i="4"/>
  <c r="P25" i="4"/>
  <c r="O25" i="4"/>
  <c r="M25" i="4"/>
  <c r="L25" i="4"/>
  <c r="N25" i="4" s="1"/>
  <c r="T25" i="4" s="1" a="1"/>
  <c r="T25" i="4" s="1"/>
  <c r="BU25" i="4" s="1"/>
  <c r="BT24" i="4"/>
  <c r="BS24" i="4"/>
  <c r="R24" i="4" s="1"/>
  <c r="BJ24" i="4"/>
  <c r="AY24" i="4"/>
  <c r="AN24" i="4"/>
  <c r="AD24" i="4"/>
  <c r="AA24" i="4"/>
  <c r="X24" i="4"/>
  <c r="S24" i="4"/>
  <c r="Q24" i="4"/>
  <c r="P24" i="4"/>
  <c r="O24" i="4"/>
  <c r="M24" i="4"/>
  <c r="L24" i="4"/>
  <c r="N24" i="4" s="1"/>
  <c r="T24" i="4" s="1" a="1"/>
  <c r="T24" i="4" s="1"/>
  <c r="BU24" i="4" s="1"/>
  <c r="BU23" i="4"/>
  <c r="BT23" i="4"/>
  <c r="BS23" i="4"/>
  <c r="BJ23" i="4"/>
  <c r="AY23" i="4"/>
  <c r="AN23" i="4"/>
  <c r="AD23" i="4"/>
  <c r="AA23" i="4"/>
  <c r="M23" i="4" s="1"/>
  <c r="X23" i="4"/>
  <c r="S23" i="4"/>
  <c r="R23" i="4"/>
  <c r="Q23" i="4"/>
  <c r="P23" i="4"/>
  <c r="O23" i="4"/>
  <c r="N23" i="4"/>
  <c r="T23" i="4" s="1" a="1"/>
  <c r="T23" i="4" s="1"/>
  <c r="L23" i="4"/>
  <c r="BT22" i="4"/>
  <c r="BS22" i="4"/>
  <c r="BJ22" i="4"/>
  <c r="AY22" i="4"/>
  <c r="P22" i="4" s="1"/>
  <c r="AN22" i="4"/>
  <c r="AD22" i="4"/>
  <c r="AA22" i="4"/>
  <c r="M22" i="4" s="1"/>
  <c r="X22" i="4"/>
  <c r="L22" i="4" s="1"/>
  <c r="S22" i="4"/>
  <c r="R22" i="4"/>
  <c r="Q22" i="4"/>
  <c r="O22" i="4"/>
  <c r="BT21" i="4"/>
  <c r="BS21" i="4"/>
  <c r="BJ21" i="4"/>
  <c r="Q21" i="4" s="1"/>
  <c r="AY21" i="4"/>
  <c r="AN21" i="4"/>
  <c r="O21" i="4" s="1"/>
  <c r="AD21" i="4"/>
  <c r="AA21" i="4"/>
  <c r="M21" i="4" s="1"/>
  <c r="X21" i="4"/>
  <c r="L21" i="4" s="1"/>
  <c r="S21" i="4"/>
  <c r="N21" i="4" s="1"/>
  <c r="R21" i="4"/>
  <c r="P21" i="4"/>
  <c r="BT20" i="4"/>
  <c r="BS20" i="4"/>
  <c r="R20" i="4" s="1"/>
  <c r="BJ20" i="4"/>
  <c r="Q20" i="4" s="1"/>
  <c r="AY20" i="4"/>
  <c r="P20" i="4" s="1"/>
  <c r="AN20" i="4"/>
  <c r="O20" i="4" s="1"/>
  <c r="AD20" i="4"/>
  <c r="S20" i="4" s="1"/>
  <c r="N20" i="4" s="1"/>
  <c r="AA20" i="4"/>
  <c r="M20" i="4" s="1"/>
  <c r="X20" i="4"/>
  <c r="L20" i="4" s="1"/>
  <c r="BT19" i="4"/>
  <c r="BS19" i="4"/>
  <c r="BJ19" i="4"/>
  <c r="Q19" i="4" s="1"/>
  <c r="AY19" i="4"/>
  <c r="P19" i="4" s="1"/>
  <c r="AN19" i="4"/>
  <c r="O19" i="4" s="1"/>
  <c r="AD19" i="4"/>
  <c r="AA19" i="4"/>
  <c r="M19" i="4" s="1"/>
  <c r="X19" i="4"/>
  <c r="L19" i="4" s="1"/>
  <c r="S19" i="4"/>
  <c r="R19" i="4"/>
  <c r="BT18" i="4"/>
  <c r="BS18" i="4"/>
  <c r="R18" i="4" s="1"/>
  <c r="BJ18" i="4"/>
  <c r="Q18" i="4" s="1"/>
  <c r="AY18" i="4"/>
  <c r="P18" i="4" s="1"/>
  <c r="AN18" i="4"/>
  <c r="O18" i="4" s="1"/>
  <c r="AD18" i="4"/>
  <c r="AA18" i="4"/>
  <c r="X18" i="4"/>
  <c r="L18" i="4" s="1"/>
  <c r="S18" i="4"/>
  <c r="M18" i="4"/>
  <c r="BT17" i="4"/>
  <c r="BS17" i="4"/>
  <c r="R17" i="4" s="1"/>
  <c r="BJ17" i="4"/>
  <c r="AY17" i="4"/>
  <c r="AN17" i="4"/>
  <c r="O17" i="4" s="1"/>
  <c r="AD17" i="4"/>
  <c r="S17" i="4" s="1"/>
  <c r="N17" i="4" s="1"/>
  <c r="T17" i="4" s="1" a="1"/>
  <c r="T17" i="4" s="1"/>
  <c r="BU17" i="4" s="1"/>
  <c r="AA17" i="4"/>
  <c r="X17" i="4"/>
  <c r="Q17" i="4"/>
  <c r="P17" i="4"/>
  <c r="M17" i="4"/>
  <c r="L17" i="4"/>
  <c r="BT16" i="4"/>
  <c r="BS16" i="4"/>
  <c r="R16" i="4" s="1"/>
  <c r="BJ16" i="4"/>
  <c r="Q16" i="4" s="1"/>
  <c r="AY16" i="4"/>
  <c r="P16" i="4" s="1"/>
  <c r="AN16" i="4"/>
  <c r="AD16" i="4"/>
  <c r="S16" i="4" s="1"/>
  <c r="N16" i="4" s="1"/>
  <c r="AA16" i="4"/>
  <c r="M16" i="4" s="1"/>
  <c r="X16" i="4"/>
  <c r="O16" i="4"/>
  <c r="L16" i="4"/>
  <c r="BT15" i="4"/>
  <c r="BS15" i="4"/>
  <c r="R15" i="4" s="1"/>
  <c r="BJ15" i="4"/>
  <c r="Q15" i="4" s="1"/>
  <c r="AY15" i="4"/>
  <c r="P15" i="4" s="1"/>
  <c r="AN15" i="4"/>
  <c r="AD15" i="4"/>
  <c r="S15" i="4" s="1"/>
  <c r="AA15" i="4"/>
  <c r="X15" i="4"/>
  <c r="O15" i="4"/>
  <c r="M15" i="4"/>
  <c r="L15" i="4"/>
  <c r="N15" i="4" s="1"/>
  <c r="T15" i="4" s="1" a="1"/>
  <c r="T15" i="4" s="1"/>
  <c r="BU15" i="4" s="1"/>
  <c r="BT14" i="4"/>
  <c r="BS14" i="4"/>
  <c r="R14" i="4" s="1"/>
  <c r="BJ14" i="4"/>
  <c r="AY14" i="4"/>
  <c r="AN14" i="4"/>
  <c r="AD14" i="4"/>
  <c r="S14" i="4" s="1"/>
  <c r="AA14" i="4"/>
  <c r="X14" i="4"/>
  <c r="Q14" i="4"/>
  <c r="P14" i="4"/>
  <c r="O14" i="4"/>
  <c r="N14" i="4"/>
  <c r="T14" i="4" s="1" a="1"/>
  <c r="T14" i="4" s="1"/>
  <c r="BU14" i="4" s="1"/>
  <c r="M14" i="4"/>
  <c r="L14" i="4"/>
  <c r="BT13" i="4"/>
  <c r="BS13" i="4"/>
  <c r="BJ13" i="4"/>
  <c r="AY13" i="4"/>
  <c r="AN13" i="4"/>
  <c r="AD13" i="4"/>
  <c r="S13" i="4" s="1"/>
  <c r="X13" i="4"/>
  <c r="R13" i="4"/>
  <c r="Q13" i="4"/>
  <c r="P13" i="4"/>
  <c r="O13" i="4"/>
  <c r="M13" i="4"/>
  <c r="N13" i="4" s="1"/>
  <c r="T13" i="4" s="1" a="1"/>
  <c r="T13" i="4" s="1"/>
  <c r="BU13" i="4" s="1"/>
  <c r="L13" i="4"/>
  <c r="BT12" i="4"/>
  <c r="BS12" i="4"/>
  <c r="BJ12" i="4"/>
  <c r="AY12" i="4"/>
  <c r="AN12" i="4"/>
  <c r="AD12" i="4"/>
  <c r="AA12" i="4"/>
  <c r="M12" i="4" s="1"/>
  <c r="X12" i="4"/>
  <c r="S12" i="4"/>
  <c r="R12" i="4"/>
  <c r="Q12" i="4"/>
  <c r="P12" i="4"/>
  <c r="O12" i="4"/>
  <c r="O46" i="4" s="1"/>
  <c r="O47" i="4" s="1"/>
  <c r="N12" i="4"/>
  <c r="T12" i="4" s="1" a="1"/>
  <c r="T12" i="4" s="1"/>
  <c r="BU12" i="4" s="1"/>
  <c r="L12" i="4"/>
  <c r="BT11" i="4"/>
  <c r="BS11" i="4"/>
  <c r="BJ11" i="4"/>
  <c r="AY11" i="4"/>
  <c r="P11" i="4" s="1"/>
  <c r="AN11" i="4"/>
  <c r="AD11" i="4"/>
  <c r="AA11" i="4"/>
  <c r="M11" i="4" s="1"/>
  <c r="X11" i="4"/>
  <c r="L11" i="4" s="1"/>
  <c r="S11" i="4"/>
  <c r="R11" i="4"/>
  <c r="Q11" i="4"/>
  <c r="O11" i="4"/>
  <c r="BT10" i="4"/>
  <c r="BS10" i="4"/>
  <c r="BJ10" i="4"/>
  <c r="Q10" i="4" s="1"/>
  <c r="AY10" i="4"/>
  <c r="AN10" i="4"/>
  <c r="O10" i="4" s="1"/>
  <c r="AD10" i="4"/>
  <c r="AA10" i="4"/>
  <c r="M10" i="4" s="1"/>
  <c r="X10" i="4"/>
  <c r="L10" i="4" s="1"/>
  <c r="S10" i="4"/>
  <c r="N10" i="4" s="1"/>
  <c r="R10" i="4"/>
  <c r="P10" i="4"/>
  <c r="BT9" i="4"/>
  <c r="BS9" i="4"/>
  <c r="R9" i="4" s="1"/>
  <c r="BJ9" i="4"/>
  <c r="Q9" i="4" s="1"/>
  <c r="AY9" i="4"/>
  <c r="P9" i="4" s="1"/>
  <c r="AN9" i="4"/>
  <c r="O9" i="4" s="1"/>
  <c r="AD9" i="4"/>
  <c r="S9" i="4" s="1"/>
  <c r="AA9" i="4"/>
  <c r="M9" i="4" s="1"/>
  <c r="X9" i="4"/>
  <c r="L9" i="4" s="1"/>
  <c r="BT8" i="4"/>
  <c r="BS8" i="4"/>
  <c r="R8" i="4" s="1"/>
  <c r="BJ8" i="4"/>
  <c r="Q8" i="4" s="1"/>
  <c r="AY8" i="4"/>
  <c r="P8" i="4" s="1"/>
  <c r="AN8" i="4"/>
  <c r="O8" i="4" s="1"/>
  <c r="AD8" i="4"/>
  <c r="S8" i="4" s="1"/>
  <c r="AA8" i="4"/>
  <c r="M8" i="4" s="1"/>
  <c r="M46" i="4" s="1"/>
  <c r="X8" i="4"/>
  <c r="L8" i="4" s="1"/>
  <c r="BT7" i="4"/>
  <c r="BS7" i="4"/>
  <c r="R7" i="4" s="1"/>
  <c r="BJ7" i="4"/>
  <c r="AY7" i="4"/>
  <c r="P7" i="4" s="1"/>
  <c r="AN7" i="4"/>
  <c r="O7" i="4" s="1"/>
  <c r="AD7" i="4"/>
  <c r="AA7" i="4"/>
  <c r="AA43" i="4" s="1"/>
  <c r="X7" i="4"/>
  <c r="S7" i="4"/>
  <c r="M7" i="4"/>
  <c r="L7" i="4"/>
  <c r="BT6" i="4"/>
  <c r="BS6" i="4"/>
  <c r="R6" i="4" s="1"/>
  <c r="BJ6" i="4"/>
  <c r="AY6" i="4"/>
  <c r="P6" i="4" s="1"/>
  <c r="AN6" i="4"/>
  <c r="AD6" i="4"/>
  <c r="S6" i="4" s="1"/>
  <c r="AA6" i="4"/>
  <c r="X6" i="4"/>
  <c r="Q6" i="4"/>
  <c r="O6" i="4"/>
  <c r="M6" i="4"/>
  <c r="L6" i="4"/>
  <c r="BT5" i="4"/>
  <c r="BS5" i="4"/>
  <c r="BJ5" i="4"/>
  <c r="AY5" i="4"/>
  <c r="AN5" i="4"/>
  <c r="AD5" i="4"/>
  <c r="AA5" i="4"/>
  <c r="X5" i="4"/>
  <c r="S5" i="4"/>
  <c r="Q5" i="4"/>
  <c r="P5" i="4"/>
  <c r="O5" i="4"/>
  <c r="M5" i="4"/>
  <c r="L5" i="4"/>
  <c r="AC3" i="4"/>
  <c r="AB3" i="4"/>
  <c r="W3" i="4"/>
  <c r="H48" i="3"/>
  <c r="AX47" i="3"/>
  <c r="AC47" i="3"/>
  <c r="V47" i="3"/>
  <c r="U47" i="3"/>
  <c r="BI46" i="3"/>
  <c r="BI47" i="3" s="1"/>
  <c r="BF46" i="3"/>
  <c r="BF47" i="3" s="1"/>
  <c r="BA46" i="3"/>
  <c r="BA47" i="3" s="1"/>
  <c r="AZ46" i="3"/>
  <c r="AY46" i="3"/>
  <c r="AY47" i="3" s="1"/>
  <c r="AX46" i="3"/>
  <c r="AC46" i="3"/>
  <c r="AB46" i="3"/>
  <c r="AB47" i="3" s="1"/>
  <c r="Z46" i="3"/>
  <c r="Z47" i="3" s="1"/>
  <c r="Y46" i="3"/>
  <c r="W46" i="3"/>
  <c r="W47" i="3" s="1"/>
  <c r="V46" i="3"/>
  <c r="U46" i="3"/>
  <c r="BK45" i="3"/>
  <c r="BJ45" i="3"/>
  <c r="BA45" i="3"/>
  <c r="AF45" i="3"/>
  <c r="AE45" i="3"/>
  <c r="AC45" i="3"/>
  <c r="AB45" i="3"/>
  <c r="Z45" i="3"/>
  <c r="Y45" i="3"/>
  <c r="W45" i="3"/>
  <c r="V45" i="3"/>
  <c r="U45" i="3"/>
  <c r="BA44" i="3"/>
  <c r="AO44" i="3"/>
  <c r="AH44" i="3"/>
  <c r="AG44" i="3"/>
  <c r="AF44" i="3"/>
  <c r="AE44" i="3"/>
  <c r="AD44" i="3"/>
  <c r="AC44" i="3"/>
  <c r="AB44" i="3"/>
  <c r="Z44" i="3"/>
  <c r="Y44" i="3"/>
  <c r="W44" i="3"/>
  <c r="V44" i="3"/>
  <c r="U44" i="3"/>
  <c r="BA43" i="3"/>
  <c r="AX43" i="3"/>
  <c r="AP43" i="3"/>
  <c r="AH43" i="3"/>
  <c r="AG43" i="3"/>
  <c r="AE43" i="3"/>
  <c r="AC43" i="3"/>
  <c r="AB43" i="3"/>
  <c r="Z43" i="3"/>
  <c r="Y43" i="3"/>
  <c r="W43" i="3"/>
  <c r="V43" i="3"/>
  <c r="U43" i="3"/>
  <c r="BR34" i="3"/>
  <c r="BQ34" i="3"/>
  <c r="BP34" i="3"/>
  <c r="BO34" i="3"/>
  <c r="BN34" i="3"/>
  <c r="BM34" i="3"/>
  <c r="BM45" i="3" s="1"/>
  <c r="BL34" i="3"/>
  <c r="BL45" i="3" s="1"/>
  <c r="BK34" i="3"/>
  <c r="BI34" i="3"/>
  <c r="BH34" i="3"/>
  <c r="BG34" i="3"/>
  <c r="BF34" i="3"/>
  <c r="BE34" i="3"/>
  <c r="BD34" i="3"/>
  <c r="BC34" i="3"/>
  <c r="BB34" i="3"/>
  <c r="BA34" i="3"/>
  <c r="AZ34" i="3"/>
  <c r="AZ45" i="3" s="1"/>
  <c r="AX34" i="3"/>
  <c r="AW34" i="3"/>
  <c r="AV34" i="3"/>
  <c r="AU34" i="3"/>
  <c r="AT34" i="3"/>
  <c r="AS34" i="3"/>
  <c r="AR34" i="3"/>
  <c r="AQ34" i="3"/>
  <c r="AP34" i="3"/>
  <c r="AO34" i="3"/>
  <c r="AO43" i="3" s="1"/>
  <c r="AM34" i="3"/>
  <c r="AL34" i="3"/>
  <c r="AK34" i="3"/>
  <c r="AJ34" i="3"/>
  <c r="AI34" i="3"/>
  <c r="AH34" i="3"/>
  <c r="AH46" i="3" s="1"/>
  <c r="AH47" i="3" s="1"/>
  <c r="AG34" i="3"/>
  <c r="AF34" i="3"/>
  <c r="AF43" i="3" s="1"/>
  <c r="AE34" i="3"/>
  <c r="AE46" i="3" s="1"/>
  <c r="AE47" i="3" s="1"/>
  <c r="AD34" i="3"/>
  <c r="BU33" i="3"/>
  <c r="BT33" i="3"/>
  <c r="BS33" i="3"/>
  <c r="R33" i="3" s="1"/>
  <c r="BJ33" i="3"/>
  <c r="Q33" i="3" s="1"/>
  <c r="AY33" i="3"/>
  <c r="AN33" i="3"/>
  <c r="O33" i="3" s="1"/>
  <c r="S33" i="3"/>
  <c r="P33" i="3"/>
  <c r="M33" i="3"/>
  <c r="L33" i="3"/>
  <c r="BU32" i="3"/>
  <c r="BT32" i="3"/>
  <c r="BS32" i="3"/>
  <c r="BJ32" i="3"/>
  <c r="Q32" i="3" s="1"/>
  <c r="AY32" i="3"/>
  <c r="P32" i="3" s="1"/>
  <c r="AN32" i="3"/>
  <c r="O32" i="3" s="1"/>
  <c r="S32" i="3"/>
  <c r="N32" i="3" s="1"/>
  <c r="R32" i="3"/>
  <c r="M32" i="3"/>
  <c r="L32" i="3"/>
  <c r="BT31" i="3"/>
  <c r="BS31" i="3"/>
  <c r="R31" i="3" s="1"/>
  <c r="BJ31" i="3"/>
  <c r="AY31" i="3"/>
  <c r="P31" i="3" s="1"/>
  <c r="AN31" i="3"/>
  <c r="O31" i="3" s="1"/>
  <c r="AD31" i="3"/>
  <c r="AA31" i="3"/>
  <c r="M31" i="3" s="1"/>
  <c r="S31" i="3"/>
  <c r="N31" i="3" s="1"/>
  <c r="T31" i="3" s="1" a="1"/>
  <c r="T31" i="3" s="1"/>
  <c r="BU31" i="3" s="1"/>
  <c r="Q31" i="3"/>
  <c r="L31" i="3"/>
  <c r="BT30" i="3"/>
  <c r="BS30" i="3"/>
  <c r="R30" i="3" s="1"/>
  <c r="BJ30" i="3"/>
  <c r="Q30" i="3" s="1"/>
  <c r="AY30" i="3"/>
  <c r="AN30" i="3"/>
  <c r="O30" i="3" s="1"/>
  <c r="AD30" i="3"/>
  <c r="AA30" i="3"/>
  <c r="X30" i="3"/>
  <c r="S30" i="3"/>
  <c r="P30" i="3"/>
  <c r="M30" i="3"/>
  <c r="L30" i="3"/>
  <c r="BT29" i="3"/>
  <c r="BS29" i="3"/>
  <c r="R29" i="3" s="1"/>
  <c r="BJ29" i="3"/>
  <c r="Q29" i="3" s="1"/>
  <c r="AY29" i="3"/>
  <c r="AN29" i="3"/>
  <c r="AD29" i="3"/>
  <c r="AA29" i="3"/>
  <c r="X29" i="3"/>
  <c r="S29" i="3"/>
  <c r="P29" i="3"/>
  <c r="O29" i="3"/>
  <c r="M29" i="3"/>
  <c r="N29" i="3" s="1"/>
  <c r="T29" i="3" s="1" a="1"/>
  <c r="T29" i="3" s="1"/>
  <c r="BU29" i="3" s="1"/>
  <c r="L29" i="3"/>
  <c r="BT28" i="3"/>
  <c r="BS28" i="3"/>
  <c r="BJ28" i="3"/>
  <c r="AY28" i="3"/>
  <c r="AN28" i="3"/>
  <c r="AD28" i="3"/>
  <c r="AA28" i="3"/>
  <c r="X28" i="3"/>
  <c r="S28" i="3"/>
  <c r="R28" i="3"/>
  <c r="Q28" i="3"/>
  <c r="P28" i="3"/>
  <c r="O28" i="3"/>
  <c r="M28" i="3"/>
  <c r="L28" i="3"/>
  <c r="N28" i="3" s="1"/>
  <c r="T28" i="3" s="1" a="1"/>
  <c r="T28" i="3" s="1"/>
  <c r="BU28" i="3" s="1"/>
  <c r="BT27" i="3"/>
  <c r="BS27" i="3"/>
  <c r="BJ27" i="3"/>
  <c r="AY27" i="3"/>
  <c r="AN27" i="3"/>
  <c r="AD27" i="3"/>
  <c r="AA27" i="3"/>
  <c r="X27" i="3"/>
  <c r="L27" i="3" s="1"/>
  <c r="S27" i="3"/>
  <c r="R27" i="3"/>
  <c r="Q27" i="3"/>
  <c r="P27" i="3"/>
  <c r="O27" i="3"/>
  <c r="M27" i="3"/>
  <c r="BT26" i="3"/>
  <c r="BS26" i="3"/>
  <c r="BJ26" i="3"/>
  <c r="AY26" i="3"/>
  <c r="P26" i="3" s="1"/>
  <c r="AN26" i="3"/>
  <c r="AD26" i="3"/>
  <c r="AA26" i="3"/>
  <c r="M26" i="3" s="1"/>
  <c r="S26" i="3"/>
  <c r="R26" i="3"/>
  <c r="Q26" i="3"/>
  <c r="O26" i="3"/>
  <c r="N26" i="3"/>
  <c r="T26" i="3" s="1" a="1"/>
  <c r="T26" i="3" s="1"/>
  <c r="BU26" i="3" s="1"/>
  <c r="L26" i="3"/>
  <c r="BT25" i="3"/>
  <c r="BS25" i="3"/>
  <c r="BJ25" i="3"/>
  <c r="AY25" i="3"/>
  <c r="P25" i="3" s="1"/>
  <c r="AN25" i="3"/>
  <c r="O25" i="3" s="1"/>
  <c r="AD25" i="3"/>
  <c r="S25" i="3" s="1"/>
  <c r="AA25" i="3"/>
  <c r="M25" i="3" s="1"/>
  <c r="X25" i="3"/>
  <c r="R25" i="3"/>
  <c r="Q25" i="3"/>
  <c r="N25" i="3"/>
  <c r="L25" i="3"/>
  <c r="BT24" i="3"/>
  <c r="BS24" i="3"/>
  <c r="R24" i="3" s="1"/>
  <c r="BJ24" i="3"/>
  <c r="AY24" i="3"/>
  <c r="P24" i="3" s="1"/>
  <c r="AN24" i="3"/>
  <c r="AD24" i="3"/>
  <c r="S24" i="3" s="1"/>
  <c r="AA24" i="3"/>
  <c r="X24" i="3"/>
  <c r="Q24" i="3"/>
  <c r="O24" i="3"/>
  <c r="N24" i="3"/>
  <c r="T24" i="3" s="1" a="1"/>
  <c r="T24" i="3" s="1"/>
  <c r="BU24" i="3" s="1"/>
  <c r="M24" i="3"/>
  <c r="L24" i="3"/>
  <c r="BT23" i="3"/>
  <c r="BS23" i="3"/>
  <c r="BJ23" i="3"/>
  <c r="AY23" i="3"/>
  <c r="AN23" i="3"/>
  <c r="AD23" i="3"/>
  <c r="S23" i="3" s="1"/>
  <c r="AA23" i="3"/>
  <c r="X23" i="3"/>
  <c r="R23" i="3"/>
  <c r="Q23" i="3"/>
  <c r="P23" i="3"/>
  <c r="O23" i="3"/>
  <c r="N23" i="3"/>
  <c r="T23" i="3" s="1" a="1"/>
  <c r="T23" i="3" s="1"/>
  <c r="BU23" i="3" s="1"/>
  <c r="M23" i="3"/>
  <c r="L23" i="3"/>
  <c r="BU22" i="3"/>
  <c r="BT22" i="3"/>
  <c r="BS22" i="3"/>
  <c r="BJ22" i="3"/>
  <c r="AY22" i="3"/>
  <c r="AN22" i="3"/>
  <c r="AD22" i="3"/>
  <c r="S22" i="3"/>
  <c r="R22" i="3"/>
  <c r="Q22" i="3"/>
  <c r="P22" i="3"/>
  <c r="O22" i="3"/>
  <c r="M22" i="3"/>
  <c r="N22" i="3" s="1"/>
  <c r="L22" i="3"/>
  <c r="BT21" i="3"/>
  <c r="BS21" i="3"/>
  <c r="BJ21" i="3"/>
  <c r="AY21" i="3"/>
  <c r="AN21" i="3"/>
  <c r="AD21" i="3"/>
  <c r="AA21" i="3"/>
  <c r="X21" i="3"/>
  <c r="L21" i="3" s="1"/>
  <c r="S21" i="3"/>
  <c r="R21" i="3"/>
  <c r="Q21" i="3"/>
  <c r="P21" i="3"/>
  <c r="O21" i="3"/>
  <c r="N21" i="3"/>
  <c r="T21" i="3" s="1" a="1"/>
  <c r="T21" i="3" s="1"/>
  <c r="BU21" i="3" s="1"/>
  <c r="M21" i="3"/>
  <c r="BU20" i="3"/>
  <c r="BT20" i="3"/>
  <c r="BS20" i="3"/>
  <c r="BJ20" i="3"/>
  <c r="AY20" i="3"/>
  <c r="AN20" i="3"/>
  <c r="AD20" i="3"/>
  <c r="AA20" i="3"/>
  <c r="S20" i="3"/>
  <c r="R20" i="3"/>
  <c r="Q20" i="3"/>
  <c r="P20" i="3"/>
  <c r="O20" i="3"/>
  <c r="M20" i="3"/>
  <c r="N20" i="3" s="1"/>
  <c r="L20" i="3"/>
  <c r="BT19" i="3"/>
  <c r="BS19" i="3"/>
  <c r="BJ19" i="3"/>
  <c r="AY19" i="3"/>
  <c r="AN19" i="3"/>
  <c r="AD19" i="3"/>
  <c r="AA19" i="3"/>
  <c r="M19" i="3" s="1"/>
  <c r="X19" i="3"/>
  <c r="L19" i="3" s="1"/>
  <c r="S19" i="3"/>
  <c r="R19" i="3"/>
  <c r="Q19" i="3"/>
  <c r="P19" i="3"/>
  <c r="O19" i="3"/>
  <c r="BT18" i="3"/>
  <c r="BS18" i="3"/>
  <c r="BJ18" i="3"/>
  <c r="Q18" i="3" s="1"/>
  <c r="AY18" i="3"/>
  <c r="AN18" i="3"/>
  <c r="AD18" i="3"/>
  <c r="AA18" i="3"/>
  <c r="M18" i="3" s="1"/>
  <c r="X18" i="3"/>
  <c r="L18" i="3" s="1"/>
  <c r="S18" i="3"/>
  <c r="N18" i="3" s="1"/>
  <c r="R18" i="3"/>
  <c r="P18" i="3"/>
  <c r="O18" i="3"/>
  <c r="T18" i="3" s="1" a="1"/>
  <c r="T18" i="3" s="1"/>
  <c r="BU18" i="3" s="1"/>
  <c r="BT17" i="3"/>
  <c r="BS17" i="3"/>
  <c r="BJ17" i="3"/>
  <c r="Q17" i="3" s="1"/>
  <c r="AY17" i="3"/>
  <c r="AN17" i="3"/>
  <c r="AD17" i="3"/>
  <c r="AA17" i="3"/>
  <c r="M17" i="3" s="1"/>
  <c r="X17" i="3"/>
  <c r="L17" i="3" s="1"/>
  <c r="S17" i="3"/>
  <c r="N17" i="3" s="1"/>
  <c r="R17" i="3"/>
  <c r="P17" i="3"/>
  <c r="O17" i="3"/>
  <c r="T17" i="3" s="1" a="1"/>
  <c r="T17" i="3" s="1"/>
  <c r="BU17" i="3" s="1"/>
  <c r="BT16" i="3"/>
  <c r="BS16" i="3"/>
  <c r="BJ16" i="3"/>
  <c r="AY16" i="3"/>
  <c r="P16" i="3" s="1"/>
  <c r="AN16" i="3"/>
  <c r="O16" i="3" s="1"/>
  <c r="AD16" i="3"/>
  <c r="AA16" i="3"/>
  <c r="X16" i="3"/>
  <c r="L16" i="3" s="1"/>
  <c r="S16" i="3"/>
  <c r="R16" i="3"/>
  <c r="Q16" i="3"/>
  <c r="M16" i="3"/>
  <c r="BT15" i="3"/>
  <c r="BS15" i="3"/>
  <c r="R15" i="3" s="1"/>
  <c r="BJ15" i="3"/>
  <c r="Q15" i="3" s="1"/>
  <c r="AY15" i="3"/>
  <c r="AN15" i="3"/>
  <c r="O15" i="3" s="1"/>
  <c r="AD15" i="3"/>
  <c r="S15" i="3" s="1"/>
  <c r="AA15" i="3"/>
  <c r="X15" i="3"/>
  <c r="L15" i="3" s="1"/>
  <c r="P15" i="3"/>
  <c r="M15" i="3"/>
  <c r="BT14" i="3"/>
  <c r="BS14" i="3"/>
  <c r="R14" i="3" s="1"/>
  <c r="BJ14" i="3"/>
  <c r="Q14" i="3" s="1"/>
  <c r="AY14" i="3"/>
  <c r="AN14" i="3"/>
  <c r="O14" i="3" s="1"/>
  <c r="AD14" i="3"/>
  <c r="S14" i="3" s="1"/>
  <c r="AA14" i="3"/>
  <c r="M14" i="3" s="1"/>
  <c r="X14" i="3"/>
  <c r="P14" i="3"/>
  <c r="L14" i="3"/>
  <c r="BT13" i="3"/>
  <c r="BS13" i="3"/>
  <c r="R13" i="3" s="1"/>
  <c r="BJ13" i="3"/>
  <c r="Q13" i="3" s="1"/>
  <c r="AY13" i="3"/>
  <c r="P13" i="3" s="1"/>
  <c r="AN13" i="3"/>
  <c r="O13" i="3" s="1"/>
  <c r="AD13" i="3"/>
  <c r="AA13" i="3"/>
  <c r="M13" i="3" s="1"/>
  <c r="X13" i="3"/>
  <c r="S13" i="3"/>
  <c r="L13" i="3"/>
  <c r="N13" i="3" s="1"/>
  <c r="BT12" i="3"/>
  <c r="BS12" i="3"/>
  <c r="R12" i="3" s="1"/>
  <c r="BJ12" i="3"/>
  <c r="Q12" i="3" s="1"/>
  <c r="AY12" i="3"/>
  <c r="P12" i="3" s="1"/>
  <c r="AN12" i="3"/>
  <c r="AD12" i="3"/>
  <c r="S12" i="3" s="1"/>
  <c r="AA12" i="3"/>
  <c r="X12" i="3"/>
  <c r="O12" i="3"/>
  <c r="M12" i="3"/>
  <c r="L12" i="3"/>
  <c r="BU11" i="3"/>
  <c r="BT11" i="3"/>
  <c r="BS11" i="3"/>
  <c r="R11" i="3" s="1"/>
  <c r="BJ11" i="3"/>
  <c r="Q11" i="3" s="1"/>
  <c r="AY11" i="3"/>
  <c r="AN11" i="3"/>
  <c r="O11" i="3" s="1"/>
  <c r="AD11" i="3"/>
  <c r="S11" i="3" s="1"/>
  <c r="N11" i="3" s="1"/>
  <c r="P11" i="3"/>
  <c r="M11" i="3"/>
  <c r="L11" i="3"/>
  <c r="BT10" i="3"/>
  <c r="BS10" i="3"/>
  <c r="R10" i="3" s="1"/>
  <c r="BJ10" i="3"/>
  <c r="Q10" i="3" s="1"/>
  <c r="AY10" i="3"/>
  <c r="P10" i="3" s="1"/>
  <c r="AN10" i="3"/>
  <c r="O10" i="3" s="1"/>
  <c r="AD10" i="3"/>
  <c r="S10" i="3" s="1"/>
  <c r="N10" i="3" s="1"/>
  <c r="AA10" i="3"/>
  <c r="X10" i="3"/>
  <c r="M10" i="3"/>
  <c r="L10" i="3"/>
  <c r="BT9" i="3"/>
  <c r="BS9" i="3"/>
  <c r="R9" i="3" s="1"/>
  <c r="BJ9" i="3"/>
  <c r="AY9" i="3"/>
  <c r="P9" i="3" s="1"/>
  <c r="AN9" i="3"/>
  <c r="O9" i="3" s="1"/>
  <c r="AD9" i="3"/>
  <c r="AA9" i="3"/>
  <c r="X9" i="3"/>
  <c r="S9" i="3"/>
  <c r="M9" i="3"/>
  <c r="L9" i="3"/>
  <c r="BT8" i="3"/>
  <c r="BS8" i="3"/>
  <c r="R8" i="3" s="1"/>
  <c r="BJ8" i="3"/>
  <c r="AY8" i="3"/>
  <c r="AN8" i="3"/>
  <c r="AD8" i="3"/>
  <c r="AA8" i="3"/>
  <c r="X8" i="3"/>
  <c r="S8" i="3"/>
  <c r="Q8" i="3"/>
  <c r="P8" i="3"/>
  <c r="O8" i="3"/>
  <c r="N8" i="3"/>
  <c r="M8" i="3"/>
  <c r="L8" i="3"/>
  <c r="BT7" i="3"/>
  <c r="BS7" i="3"/>
  <c r="BJ7" i="3"/>
  <c r="AY7" i="3"/>
  <c r="AN7" i="3"/>
  <c r="AD7" i="3"/>
  <c r="AA7" i="3"/>
  <c r="X7" i="3"/>
  <c r="S7" i="3"/>
  <c r="R7" i="3"/>
  <c r="Q7" i="3"/>
  <c r="P7" i="3"/>
  <c r="O7" i="3"/>
  <c r="M7" i="3"/>
  <c r="L7" i="3"/>
  <c r="BT6" i="3"/>
  <c r="BS6" i="3"/>
  <c r="BJ6" i="3"/>
  <c r="Q6" i="3" s="1"/>
  <c r="AY6" i="3"/>
  <c r="AN6" i="3"/>
  <c r="AD6" i="3"/>
  <c r="AA6" i="3"/>
  <c r="X6" i="3"/>
  <c r="S6" i="3"/>
  <c r="R6" i="3"/>
  <c r="P6" i="3"/>
  <c r="O6" i="3"/>
  <c r="M6" i="3"/>
  <c r="L6" i="3"/>
  <c r="BT5" i="3"/>
  <c r="BS5" i="3"/>
  <c r="BJ5" i="3"/>
  <c r="AY5" i="3"/>
  <c r="AN5" i="3"/>
  <c r="AD5" i="3"/>
  <c r="AA5" i="3"/>
  <c r="AA45" i="3" s="1"/>
  <c r="X5" i="3"/>
  <c r="S5" i="3"/>
  <c r="R5" i="3"/>
  <c r="P5" i="3"/>
  <c r="O5" i="3"/>
  <c r="M5" i="3"/>
  <c r="AC3" i="3"/>
  <c r="AB3" i="3"/>
  <c r="W3" i="3"/>
  <c r="H48" i="2"/>
  <c r="BF47" i="2"/>
  <c r="AZ47" i="2"/>
  <c r="AX47" i="2"/>
  <c r="AF47" i="2"/>
  <c r="BF46" i="2"/>
  <c r="BA46" i="2"/>
  <c r="BA47" i="2" s="1"/>
  <c r="AZ46" i="2"/>
  <c r="AX46" i="2"/>
  <c r="AO46" i="2"/>
  <c r="AH46" i="2"/>
  <c r="AC46" i="2"/>
  <c r="AB46" i="2"/>
  <c r="Z46" i="2"/>
  <c r="Z47" i="2" s="1"/>
  <c r="Y46" i="2"/>
  <c r="Y47" i="2" s="1"/>
  <c r="W46" i="2"/>
  <c r="W47" i="2" s="1"/>
  <c r="V46" i="2"/>
  <c r="V47" i="2" s="1"/>
  <c r="U46" i="2"/>
  <c r="U47" i="2" s="1"/>
  <c r="BF45" i="2"/>
  <c r="BA45" i="2"/>
  <c r="AZ45" i="2"/>
  <c r="AH45" i="2"/>
  <c r="AC45" i="2"/>
  <c r="AB45" i="2"/>
  <c r="Z45" i="2"/>
  <c r="Y45" i="2"/>
  <c r="W45" i="2"/>
  <c r="V45" i="2"/>
  <c r="U45" i="2"/>
  <c r="BA44" i="2"/>
  <c r="AZ44" i="2"/>
  <c r="AX44" i="2"/>
  <c r="AU44" i="2"/>
  <c r="AH44" i="2"/>
  <c r="AC44" i="2"/>
  <c r="AB44" i="2"/>
  <c r="Z44" i="2"/>
  <c r="Y44" i="2"/>
  <c r="W44" i="2"/>
  <c r="V44" i="2"/>
  <c r="U44" i="2"/>
  <c r="BF43" i="2"/>
  <c r="BA43" i="2"/>
  <c r="AZ43" i="2"/>
  <c r="AX43" i="2"/>
  <c r="AH43" i="2"/>
  <c r="AC43" i="2"/>
  <c r="AB43" i="2"/>
  <c r="Z43" i="2"/>
  <c r="Y43" i="2"/>
  <c r="X43" i="2"/>
  <c r="W43" i="2"/>
  <c r="V43" i="2"/>
  <c r="U43" i="2"/>
  <c r="BR37" i="2"/>
  <c r="BQ37" i="2"/>
  <c r="BP37" i="2"/>
  <c r="BO37" i="2"/>
  <c r="BN37" i="2"/>
  <c r="BM37" i="2"/>
  <c r="BL37" i="2"/>
  <c r="BK37" i="2"/>
  <c r="BI37" i="2"/>
  <c r="BI44" i="2" s="1"/>
  <c r="BH37" i="2"/>
  <c r="BG37" i="2"/>
  <c r="BF37" i="2"/>
  <c r="BF44" i="2" s="1"/>
  <c r="BE37" i="2"/>
  <c r="BD37" i="2"/>
  <c r="BC37" i="2"/>
  <c r="BB37" i="2"/>
  <c r="BA37" i="2"/>
  <c r="AZ37" i="2"/>
  <c r="AX37" i="2"/>
  <c r="AX45" i="2" s="1"/>
  <c r="AW37" i="2"/>
  <c r="AV37" i="2"/>
  <c r="AU37" i="2"/>
  <c r="AU46" i="2" s="1"/>
  <c r="AU47" i="2" s="1"/>
  <c r="AT37" i="2"/>
  <c r="AS37" i="2"/>
  <c r="AR37" i="2"/>
  <c r="AQ37" i="2"/>
  <c r="AP37" i="2"/>
  <c r="AP46" i="2" s="1"/>
  <c r="AO37" i="2"/>
  <c r="AO45" i="2" s="1"/>
  <c r="AM37" i="2"/>
  <c r="AL37" i="2"/>
  <c r="AK37" i="2"/>
  <c r="AJ37" i="2"/>
  <c r="AI37" i="2"/>
  <c r="AH37" i="2"/>
  <c r="AG37" i="2"/>
  <c r="AG45" i="2" s="1"/>
  <c r="AF37" i="2"/>
  <c r="AF46" i="2" s="1"/>
  <c r="AE37" i="2"/>
  <c r="BT36" i="2"/>
  <c r="BS36" i="2"/>
  <c r="R36" i="2" s="1"/>
  <c r="BJ36" i="2"/>
  <c r="Q36" i="2" s="1"/>
  <c r="AY36" i="2"/>
  <c r="P36" i="2" s="1"/>
  <c r="AN36" i="2"/>
  <c r="AD36" i="2"/>
  <c r="S36" i="2" s="1"/>
  <c r="AA36" i="2"/>
  <c r="X36" i="2"/>
  <c r="O36" i="2"/>
  <c r="M36" i="2"/>
  <c r="L36" i="2"/>
  <c r="N36" i="2" s="1"/>
  <c r="T36" i="2" s="1" a="1"/>
  <c r="T36" i="2" s="1"/>
  <c r="BU36" i="2" s="1"/>
  <c r="BT35" i="2"/>
  <c r="BS35" i="2"/>
  <c r="R35" i="2" s="1"/>
  <c r="BJ35" i="2"/>
  <c r="AY35" i="2"/>
  <c r="AN35" i="2"/>
  <c r="AD35" i="2"/>
  <c r="AA35" i="2"/>
  <c r="X35" i="2"/>
  <c r="S35" i="2"/>
  <c r="Q35" i="2"/>
  <c r="P35" i="2"/>
  <c r="O35" i="2"/>
  <c r="M35" i="2"/>
  <c r="L35" i="2"/>
  <c r="N35" i="2" s="1"/>
  <c r="BT34" i="2"/>
  <c r="BS34" i="2"/>
  <c r="BJ34" i="2"/>
  <c r="AY34" i="2"/>
  <c r="AN34" i="2"/>
  <c r="AD34" i="2"/>
  <c r="AA34" i="2"/>
  <c r="M34" i="2" s="1"/>
  <c r="X34" i="2"/>
  <c r="L34" i="2" s="1"/>
  <c r="S34" i="2"/>
  <c r="R34" i="2"/>
  <c r="Q34" i="2"/>
  <c r="P34" i="2"/>
  <c r="O34" i="2"/>
  <c r="BT33" i="2"/>
  <c r="BS33" i="2"/>
  <c r="BJ33" i="2"/>
  <c r="AY33" i="2"/>
  <c r="AN33" i="2"/>
  <c r="O33" i="2" s="1"/>
  <c r="AD33" i="2"/>
  <c r="X33" i="2"/>
  <c r="L33" i="2" s="1"/>
  <c r="S33" i="2"/>
  <c r="R33" i="2"/>
  <c r="Q33" i="2"/>
  <c r="P33" i="2"/>
  <c r="M33" i="2"/>
  <c r="BT32" i="2"/>
  <c r="BS32" i="2"/>
  <c r="BJ32" i="2"/>
  <c r="AY32" i="2"/>
  <c r="P32" i="2" s="1"/>
  <c r="AN32" i="2"/>
  <c r="AD32" i="2"/>
  <c r="AA32" i="2"/>
  <c r="M32" i="2" s="1"/>
  <c r="S32" i="2"/>
  <c r="N32" i="2" s="1"/>
  <c r="T32" i="2" s="1" a="1"/>
  <c r="T32" i="2" s="1"/>
  <c r="BU32" i="2" s="1"/>
  <c r="R32" i="2"/>
  <c r="Q32" i="2"/>
  <c r="O32" i="2"/>
  <c r="L32" i="2"/>
  <c r="BT31" i="2"/>
  <c r="BS31" i="2"/>
  <c r="BJ31" i="2"/>
  <c r="AY31" i="2"/>
  <c r="P31" i="2" s="1"/>
  <c r="AN31" i="2"/>
  <c r="AD31" i="2"/>
  <c r="S31" i="2" s="1"/>
  <c r="AA31" i="2"/>
  <c r="M31" i="2" s="1"/>
  <c r="X31" i="2"/>
  <c r="L31" i="2" s="1"/>
  <c r="R31" i="2"/>
  <c r="Q31" i="2"/>
  <c r="O31" i="2"/>
  <c r="BT30" i="2"/>
  <c r="BS30" i="2"/>
  <c r="R30" i="2" s="1"/>
  <c r="BJ30" i="2"/>
  <c r="AY30" i="2"/>
  <c r="AN30" i="2"/>
  <c r="AD30" i="2"/>
  <c r="S30" i="2" s="1"/>
  <c r="N30" i="2" s="1"/>
  <c r="T30" i="2" s="1" a="1"/>
  <c r="T30" i="2" s="1"/>
  <c r="BU30" i="2" s="1"/>
  <c r="X30" i="2"/>
  <c r="L30" i="2" s="1"/>
  <c r="Q30" i="2"/>
  <c r="P30" i="2"/>
  <c r="O30" i="2"/>
  <c r="M30" i="2"/>
  <c r="BT29" i="2"/>
  <c r="BS29" i="2"/>
  <c r="BJ29" i="2"/>
  <c r="AY29" i="2"/>
  <c r="P29" i="2" s="1"/>
  <c r="AN29" i="2"/>
  <c r="O29" i="2" s="1"/>
  <c r="AD29" i="2"/>
  <c r="AA29" i="2"/>
  <c r="M29" i="2" s="1"/>
  <c r="X29" i="2"/>
  <c r="L29" i="2" s="1"/>
  <c r="S29" i="2"/>
  <c r="N29" i="2" s="1"/>
  <c r="R29" i="2"/>
  <c r="Q29" i="2"/>
  <c r="BT28" i="2"/>
  <c r="BS28" i="2"/>
  <c r="R28" i="2" s="1"/>
  <c r="BJ28" i="2"/>
  <c r="AY28" i="2"/>
  <c r="P28" i="2" s="1"/>
  <c r="AN28" i="2"/>
  <c r="O28" i="2" s="1"/>
  <c r="AD28" i="2"/>
  <c r="AA28" i="2"/>
  <c r="M28" i="2" s="1"/>
  <c r="X28" i="2"/>
  <c r="L28" i="2" s="1"/>
  <c r="S28" i="2"/>
  <c r="Q28" i="2"/>
  <c r="BT27" i="2"/>
  <c r="BS27" i="2"/>
  <c r="R27" i="2" s="1"/>
  <c r="BJ27" i="2"/>
  <c r="AY27" i="2"/>
  <c r="P27" i="2" s="1"/>
  <c r="AN27" i="2"/>
  <c r="O27" i="2" s="1"/>
  <c r="AD27" i="2"/>
  <c r="S27" i="2" s="1"/>
  <c r="AA27" i="2"/>
  <c r="M27" i="2" s="1"/>
  <c r="X27" i="2"/>
  <c r="L27" i="2" s="1"/>
  <c r="Q27" i="2"/>
  <c r="BT26" i="2"/>
  <c r="BS26" i="2"/>
  <c r="R26" i="2" s="1"/>
  <c r="BJ26" i="2"/>
  <c r="Q26" i="2" s="1"/>
  <c r="AY26" i="2"/>
  <c r="P26" i="2" s="1"/>
  <c r="AN26" i="2"/>
  <c r="O26" i="2" s="1"/>
  <c r="AD26" i="2"/>
  <c r="S26" i="2" s="1"/>
  <c r="N26" i="2" s="1"/>
  <c r="AA26" i="2"/>
  <c r="M26" i="2" s="1"/>
  <c r="X26" i="2"/>
  <c r="L26" i="2"/>
  <c r="BT25" i="2"/>
  <c r="BS25" i="2"/>
  <c r="R25" i="2" s="1"/>
  <c r="BJ25" i="2"/>
  <c r="Q25" i="2" s="1"/>
  <c r="AY25" i="2"/>
  <c r="P25" i="2" s="1"/>
  <c r="AN25" i="2"/>
  <c r="O25" i="2" s="1"/>
  <c r="AD25" i="2"/>
  <c r="S25" i="2" s="1"/>
  <c r="N25" i="2" s="1"/>
  <c r="T25" i="2" s="1" a="1"/>
  <c r="T25" i="2" s="1"/>
  <c r="BU25" i="2" s="1"/>
  <c r="AA25" i="2"/>
  <c r="X25" i="2"/>
  <c r="M25" i="2"/>
  <c r="L25" i="2"/>
  <c r="BT24" i="2"/>
  <c r="BS24" i="2"/>
  <c r="R24" i="2" s="1"/>
  <c r="BJ24" i="2"/>
  <c r="Q24" i="2" s="1"/>
  <c r="AY24" i="2"/>
  <c r="P24" i="2" s="1"/>
  <c r="AN24" i="2"/>
  <c r="O24" i="2" s="1"/>
  <c r="AD24" i="2"/>
  <c r="AA24" i="2"/>
  <c r="X24" i="2"/>
  <c r="S24" i="2"/>
  <c r="M24" i="2"/>
  <c r="L24" i="2"/>
  <c r="N24" i="2" s="1"/>
  <c r="T24" i="2" s="1" a="1"/>
  <c r="T24" i="2" s="1"/>
  <c r="BU24" i="2" s="1"/>
  <c r="BT23" i="2"/>
  <c r="BS23" i="2"/>
  <c r="R23" i="2" s="1"/>
  <c r="BJ23" i="2"/>
  <c r="AY23" i="2"/>
  <c r="AN23" i="2"/>
  <c r="AD23" i="2"/>
  <c r="AA23" i="2"/>
  <c r="X23" i="2"/>
  <c r="S23" i="2"/>
  <c r="Q23" i="2"/>
  <c r="P23" i="2"/>
  <c r="O23" i="2"/>
  <c r="M23" i="2"/>
  <c r="L23" i="2"/>
  <c r="N23" i="2" s="1"/>
  <c r="T23" i="2" s="1" a="1"/>
  <c r="T23" i="2" s="1"/>
  <c r="BU23" i="2" s="1"/>
  <c r="BT22" i="2"/>
  <c r="BS22" i="2"/>
  <c r="BJ22" i="2"/>
  <c r="AY22" i="2"/>
  <c r="AN22" i="2"/>
  <c r="AD22" i="2"/>
  <c r="AA22" i="2"/>
  <c r="M22" i="2" s="1"/>
  <c r="X22" i="2"/>
  <c r="L22" i="2" s="1"/>
  <c r="S22" i="2"/>
  <c r="R22" i="2"/>
  <c r="Q22" i="2"/>
  <c r="P22" i="2"/>
  <c r="O22" i="2"/>
  <c r="N22" i="2"/>
  <c r="T22" i="2" s="1" a="1"/>
  <c r="T22" i="2" s="1"/>
  <c r="BU22" i="2" s="1"/>
  <c r="BT21" i="2"/>
  <c r="BS21" i="2"/>
  <c r="BJ21" i="2"/>
  <c r="AY21" i="2"/>
  <c r="P21" i="2" s="1"/>
  <c r="AN21" i="2"/>
  <c r="AD21" i="2"/>
  <c r="AA21" i="2"/>
  <c r="M21" i="2" s="1"/>
  <c r="X21" i="2"/>
  <c r="L21" i="2" s="1"/>
  <c r="S21" i="2"/>
  <c r="N21" i="2" s="1"/>
  <c r="R21" i="2"/>
  <c r="Q21" i="2"/>
  <c r="O21" i="2"/>
  <c r="T21" i="2" s="1" a="1"/>
  <c r="T21" i="2" s="1"/>
  <c r="BU21" i="2" s="1"/>
  <c r="BT20" i="2"/>
  <c r="BS20" i="2"/>
  <c r="BJ20" i="2"/>
  <c r="AY20" i="2"/>
  <c r="AN20" i="2"/>
  <c r="O20" i="2" s="1"/>
  <c r="AD20" i="2"/>
  <c r="S20" i="2" s="1"/>
  <c r="N20" i="2" s="1"/>
  <c r="AA20" i="2"/>
  <c r="M20" i="2" s="1"/>
  <c r="X20" i="2"/>
  <c r="L20" i="2" s="1"/>
  <c r="R20" i="2"/>
  <c r="Q20" i="2"/>
  <c r="P20" i="2"/>
  <c r="T20" i="2" s="1" a="1"/>
  <c r="T20" i="2" s="1"/>
  <c r="BU20" i="2" s="1"/>
  <c r="BT19" i="2"/>
  <c r="BS19" i="2"/>
  <c r="R19" i="2" s="1"/>
  <c r="BJ19" i="2"/>
  <c r="Q19" i="2" s="1"/>
  <c r="AY19" i="2"/>
  <c r="P19" i="2" s="1"/>
  <c r="AN19" i="2"/>
  <c r="O19" i="2" s="1"/>
  <c r="AD19" i="2"/>
  <c r="S19" i="2" s="1"/>
  <c r="N19" i="2" s="1"/>
  <c r="T19" i="2" s="1" a="1"/>
  <c r="T19" i="2" s="1"/>
  <c r="BU19" i="2" s="1"/>
  <c r="AA19" i="2"/>
  <c r="M19" i="2" s="1"/>
  <c r="X19" i="2"/>
  <c r="L19" i="2"/>
  <c r="BT18" i="2"/>
  <c r="BS18" i="2"/>
  <c r="R18" i="2" s="1"/>
  <c r="BJ18" i="2"/>
  <c r="Q18" i="2" s="1"/>
  <c r="AY18" i="2"/>
  <c r="P18" i="2" s="1"/>
  <c r="AN18" i="2"/>
  <c r="AD18" i="2"/>
  <c r="S18" i="2" s="1"/>
  <c r="AA18" i="2"/>
  <c r="M18" i="2" s="1"/>
  <c r="X18" i="2"/>
  <c r="X45" i="2" s="1"/>
  <c r="O18" i="2"/>
  <c r="L18" i="2"/>
  <c r="BT17" i="2"/>
  <c r="BS17" i="2"/>
  <c r="BJ17" i="2"/>
  <c r="Q17" i="2" s="1"/>
  <c r="AY17" i="2"/>
  <c r="P17" i="2" s="1"/>
  <c r="AN17" i="2"/>
  <c r="O17" i="2" s="1"/>
  <c r="AD17" i="2"/>
  <c r="X17" i="2"/>
  <c r="S17" i="2"/>
  <c r="R17" i="2"/>
  <c r="M17" i="2"/>
  <c r="L17" i="2"/>
  <c r="N17" i="2" s="1"/>
  <c r="T17" i="2" s="1" a="1"/>
  <c r="T17" i="2" s="1"/>
  <c r="BU17" i="2" s="1"/>
  <c r="BU16" i="2"/>
  <c r="BT16" i="2"/>
  <c r="BS16" i="2"/>
  <c r="R16" i="2" s="1"/>
  <c r="BJ16" i="2"/>
  <c r="Q16" i="2" s="1"/>
  <c r="AY16" i="2"/>
  <c r="AN16" i="2"/>
  <c r="AD16" i="2"/>
  <c r="S16" i="2" s="1"/>
  <c r="P16" i="2"/>
  <c r="O16" i="2"/>
  <c r="M16" i="2"/>
  <c r="L16" i="2"/>
  <c r="BT15" i="2"/>
  <c r="BS15" i="2"/>
  <c r="R15" i="2" s="1"/>
  <c r="BJ15" i="2"/>
  <c r="Q15" i="2" s="1"/>
  <c r="AY15" i="2"/>
  <c r="P15" i="2" s="1"/>
  <c r="AN15" i="2"/>
  <c r="AD15" i="2"/>
  <c r="AA15" i="2"/>
  <c r="M15" i="2" s="1"/>
  <c r="X15" i="2"/>
  <c r="S15" i="2"/>
  <c r="O15" i="2"/>
  <c r="L15" i="2"/>
  <c r="N15" i="2" s="1"/>
  <c r="BT14" i="2"/>
  <c r="BS14" i="2"/>
  <c r="R14" i="2" s="1"/>
  <c r="BJ14" i="2"/>
  <c r="AY14" i="2"/>
  <c r="P14" i="2" s="1"/>
  <c r="AN14" i="2"/>
  <c r="AD14" i="2"/>
  <c r="AA14" i="2"/>
  <c r="X14" i="2"/>
  <c r="S14" i="2"/>
  <c r="Q14" i="2"/>
  <c r="O14" i="2"/>
  <c r="M14" i="2"/>
  <c r="L14" i="2"/>
  <c r="N14" i="2" s="1"/>
  <c r="BT13" i="2"/>
  <c r="BS13" i="2"/>
  <c r="BJ13" i="2"/>
  <c r="AY13" i="2"/>
  <c r="AN13" i="2"/>
  <c r="AD13" i="2"/>
  <c r="S13" i="2" s="1"/>
  <c r="AA13" i="2"/>
  <c r="X13" i="2"/>
  <c r="L13" i="2" s="1"/>
  <c r="N13" i="2" s="1"/>
  <c r="T13" i="2" s="1" a="1"/>
  <c r="T13" i="2" s="1"/>
  <c r="BU13" i="2" s="1"/>
  <c r="R13" i="2"/>
  <c r="Q13" i="2"/>
  <c r="P13" i="2"/>
  <c r="O13" i="2"/>
  <c r="M13" i="2"/>
  <c r="BT12" i="2"/>
  <c r="BS12" i="2"/>
  <c r="BJ12" i="2"/>
  <c r="AY12" i="2"/>
  <c r="AN12" i="2"/>
  <c r="O12" i="2" s="1"/>
  <c r="AD12" i="2"/>
  <c r="AA12" i="2"/>
  <c r="M12" i="2" s="1"/>
  <c r="X12" i="2"/>
  <c r="S12" i="2"/>
  <c r="R12" i="2"/>
  <c r="Q12" i="2"/>
  <c r="P12" i="2"/>
  <c r="L12" i="2"/>
  <c r="BT11" i="2"/>
  <c r="BS11" i="2"/>
  <c r="R11" i="2" s="1"/>
  <c r="BJ11" i="2"/>
  <c r="Q11" i="2" s="1"/>
  <c r="AY11" i="2"/>
  <c r="P11" i="2" s="1"/>
  <c r="AN11" i="2"/>
  <c r="AD11" i="2"/>
  <c r="AA11" i="2"/>
  <c r="M11" i="2" s="1"/>
  <c r="X11" i="2"/>
  <c r="L11" i="2" s="1"/>
  <c r="S11" i="2"/>
  <c r="N11" i="2" s="1"/>
  <c r="T11" i="2" s="1" a="1"/>
  <c r="T11" i="2" s="1"/>
  <c r="BU11" i="2" s="1"/>
  <c r="O11" i="2"/>
  <c r="BU10" i="2"/>
  <c r="BT10" i="2"/>
  <c r="BS10" i="2"/>
  <c r="BJ10" i="2"/>
  <c r="Q10" i="2" s="1"/>
  <c r="AY10" i="2"/>
  <c r="P10" i="2" s="1"/>
  <c r="AN10" i="2"/>
  <c r="O10" i="2" s="1"/>
  <c r="AD10" i="2"/>
  <c r="S10" i="2" s="1"/>
  <c r="N10" i="2" s="1"/>
  <c r="R10" i="2"/>
  <c r="M10" i="2"/>
  <c r="L10" i="2"/>
  <c r="BT9" i="2"/>
  <c r="BS9" i="2"/>
  <c r="R9" i="2" s="1"/>
  <c r="BJ9" i="2"/>
  <c r="AY9" i="2"/>
  <c r="P9" i="2" s="1"/>
  <c r="AN9" i="2"/>
  <c r="O9" i="2" s="1"/>
  <c r="AD9" i="2"/>
  <c r="S9" i="2" s="1"/>
  <c r="N9" i="2" s="1"/>
  <c r="T9" i="2" s="1" a="1"/>
  <c r="T9" i="2" s="1"/>
  <c r="BU9" i="2" s="1"/>
  <c r="AA9" i="2"/>
  <c r="M9" i="2" s="1"/>
  <c r="X9" i="2"/>
  <c r="L9" i="2" s="1"/>
  <c r="Q9" i="2"/>
  <c r="BT8" i="2"/>
  <c r="BS8" i="2"/>
  <c r="R8" i="2" s="1"/>
  <c r="BJ8" i="2"/>
  <c r="Q8" i="2" s="1"/>
  <c r="AY8" i="2"/>
  <c r="P8" i="2" s="1"/>
  <c r="AN8" i="2"/>
  <c r="O8" i="2" s="1"/>
  <c r="AD8" i="2"/>
  <c r="AA8" i="2"/>
  <c r="M8" i="2" s="1"/>
  <c r="X8" i="2"/>
  <c r="L8" i="2"/>
  <c r="BU7" i="2"/>
  <c r="BT7" i="2"/>
  <c r="BS7" i="2"/>
  <c r="R7" i="2" s="1"/>
  <c r="BJ7" i="2"/>
  <c r="Q7" i="2" s="1"/>
  <c r="AY7" i="2"/>
  <c r="P7" i="2" s="1"/>
  <c r="AN7" i="2"/>
  <c r="O7" i="2" s="1"/>
  <c r="AD7" i="2"/>
  <c r="AA7" i="2"/>
  <c r="S7" i="2"/>
  <c r="M7" i="2"/>
  <c r="L7" i="2"/>
  <c r="N7" i="2" s="1"/>
  <c r="T7" i="2" s="1" a="1"/>
  <c r="T7" i="2" s="1"/>
  <c r="BT6" i="2"/>
  <c r="BS6" i="2"/>
  <c r="R6" i="2" s="1"/>
  <c r="BJ6" i="2"/>
  <c r="AY6" i="2"/>
  <c r="P6" i="2" s="1"/>
  <c r="AN6" i="2"/>
  <c r="AD6" i="2"/>
  <c r="S6" i="2" s="1"/>
  <c r="AA6" i="2"/>
  <c r="X6" i="2"/>
  <c r="O6" i="2"/>
  <c r="M6" i="2"/>
  <c r="L6" i="2"/>
  <c r="N6" i="2" s="1"/>
  <c r="BT5" i="2"/>
  <c r="BS5" i="2"/>
  <c r="BJ5" i="2"/>
  <c r="AY5" i="2"/>
  <c r="AN5" i="2"/>
  <c r="AD5" i="2"/>
  <c r="AA5" i="2"/>
  <c r="X5" i="2"/>
  <c r="S5" i="2"/>
  <c r="Q5" i="2"/>
  <c r="P5" i="2"/>
  <c r="O5" i="2"/>
  <c r="M5" i="2"/>
  <c r="L5" i="2"/>
  <c r="AC3" i="2"/>
  <c r="AB3" i="2"/>
  <c r="W3" i="2"/>
  <c r="H48" i="1"/>
  <c r="AF47" i="1" s="1"/>
  <c r="AZ47" i="1"/>
  <c r="AE47" i="1"/>
  <c r="V47" i="1"/>
  <c r="U47" i="1"/>
  <c r="BK46" i="1"/>
  <c r="BK47" i="1" s="1"/>
  <c r="BI46" i="1"/>
  <c r="BI47" i="1" s="1"/>
  <c r="BF46" i="1"/>
  <c r="BF47" i="1" s="1"/>
  <c r="BA46" i="1"/>
  <c r="BA47" i="1" s="1"/>
  <c r="AZ46" i="1"/>
  <c r="AH46" i="1"/>
  <c r="AG46" i="1"/>
  <c r="AF46" i="1"/>
  <c r="AE46" i="1"/>
  <c r="AC46" i="1"/>
  <c r="AC47" i="1" s="1"/>
  <c r="AB46" i="1"/>
  <c r="AB47" i="1" s="1"/>
  <c r="Z46" i="1"/>
  <c r="Z47" i="1" s="1"/>
  <c r="Y46" i="1"/>
  <c r="Y47" i="1" s="1"/>
  <c r="W46" i="1"/>
  <c r="W47" i="1" s="1"/>
  <c r="V46" i="1"/>
  <c r="U46" i="1"/>
  <c r="BM45" i="1"/>
  <c r="BK45" i="1"/>
  <c r="BI45" i="1"/>
  <c r="AH45" i="1"/>
  <c r="AG45" i="1"/>
  <c r="AF45" i="1"/>
  <c r="AE45" i="1"/>
  <c r="AC45" i="1"/>
  <c r="AB45" i="1"/>
  <c r="AA45" i="1"/>
  <c r="Z45" i="1"/>
  <c r="Y45" i="1"/>
  <c r="W45" i="1"/>
  <c r="V45" i="1"/>
  <c r="U45" i="1"/>
  <c r="BM44" i="1"/>
  <c r="BL44" i="1"/>
  <c r="BK44" i="1"/>
  <c r="BA44" i="1"/>
  <c r="AX44" i="1"/>
  <c r="AU44" i="1"/>
  <c r="AH44" i="1"/>
  <c r="AG44" i="1"/>
  <c r="AF44" i="1"/>
  <c r="AE44" i="1"/>
  <c r="AC44" i="1"/>
  <c r="AB44" i="1"/>
  <c r="Z44" i="1"/>
  <c r="Y44" i="1"/>
  <c r="W44" i="1"/>
  <c r="V44" i="1"/>
  <c r="U44" i="1"/>
  <c r="BM43" i="1"/>
  <c r="BA43" i="1"/>
  <c r="AZ43" i="1"/>
  <c r="AX43" i="1"/>
  <c r="AU43" i="1"/>
  <c r="AP43" i="1"/>
  <c r="AH43" i="1"/>
  <c r="AF43" i="1"/>
  <c r="AE43" i="1"/>
  <c r="AC43" i="1"/>
  <c r="AB43" i="1"/>
  <c r="Z43" i="1"/>
  <c r="Y43" i="1"/>
  <c r="W43" i="1"/>
  <c r="V43" i="1"/>
  <c r="U43" i="1"/>
  <c r="BR35" i="1"/>
  <c r="BQ35" i="1"/>
  <c r="BP35" i="1"/>
  <c r="BO35" i="1"/>
  <c r="BN35" i="1"/>
  <c r="BM35" i="1"/>
  <c r="BM46" i="1" s="1"/>
  <c r="BM47" i="1" s="1"/>
  <c r="BL35" i="1"/>
  <c r="BK35" i="1"/>
  <c r="BK43" i="1" s="1"/>
  <c r="BI35" i="1"/>
  <c r="BI44" i="1" s="1"/>
  <c r="BH35" i="1"/>
  <c r="BG35" i="1"/>
  <c r="BF35" i="1"/>
  <c r="BF45" i="1" s="1"/>
  <c r="BE35" i="1"/>
  <c r="BD35" i="1"/>
  <c r="BC35" i="1"/>
  <c r="BB35" i="1"/>
  <c r="BA35" i="1"/>
  <c r="BA45" i="1" s="1"/>
  <c r="AZ35" i="1"/>
  <c r="AZ45" i="1" s="1"/>
  <c r="AX35" i="1"/>
  <c r="AX46" i="1" s="1"/>
  <c r="AX47" i="1" s="1"/>
  <c r="AW35" i="1"/>
  <c r="AV35" i="1"/>
  <c r="AU35" i="1"/>
  <c r="AU46" i="1" s="1"/>
  <c r="AU47" i="1" s="1"/>
  <c r="AT35" i="1"/>
  <c r="AS35" i="1"/>
  <c r="AR35" i="1"/>
  <c r="AQ35" i="1"/>
  <c r="AP35" i="1"/>
  <c r="AO35" i="1"/>
  <c r="AO43" i="1" s="1"/>
  <c r="AM35" i="1"/>
  <c r="AL35" i="1"/>
  <c r="AK35" i="1"/>
  <c r="AJ35" i="1"/>
  <c r="AI35" i="1"/>
  <c r="AH35" i="1"/>
  <c r="AG35" i="1"/>
  <c r="AG43" i="1" s="1"/>
  <c r="AF35" i="1"/>
  <c r="AE35" i="1"/>
  <c r="BT34" i="1"/>
  <c r="BS34" i="1"/>
  <c r="R34" i="1" s="1"/>
  <c r="BJ34" i="1"/>
  <c r="Q34" i="1" s="1"/>
  <c r="AY34" i="1"/>
  <c r="P34" i="1" s="1"/>
  <c r="AN34" i="1"/>
  <c r="O34" i="1" s="1"/>
  <c r="AD34" i="1"/>
  <c r="AA34" i="1"/>
  <c r="S34" i="1"/>
  <c r="M34" i="1"/>
  <c r="L34" i="1"/>
  <c r="N34" i="1" s="1"/>
  <c r="T34" i="1" s="1" a="1"/>
  <c r="T34" i="1" s="1"/>
  <c r="BU34" i="1" s="1"/>
  <c r="BT33" i="1"/>
  <c r="BS33" i="1"/>
  <c r="R33" i="1" s="1"/>
  <c r="BJ33" i="1"/>
  <c r="Q33" i="1" s="1"/>
  <c r="AY33" i="1"/>
  <c r="AN33" i="1"/>
  <c r="AD33" i="1"/>
  <c r="S33" i="1" s="1"/>
  <c r="AA33" i="1"/>
  <c r="X33" i="1"/>
  <c r="P33" i="1"/>
  <c r="O33" i="1"/>
  <c r="M33" i="1"/>
  <c r="L33" i="1"/>
  <c r="BT32" i="1"/>
  <c r="BS32" i="1"/>
  <c r="R32" i="1" s="1"/>
  <c r="BJ32" i="1"/>
  <c r="Q32" i="1" s="1"/>
  <c r="AY32" i="1"/>
  <c r="P32" i="1" s="1"/>
  <c r="AN32" i="1"/>
  <c r="AD32" i="1"/>
  <c r="AA32" i="1"/>
  <c r="M32" i="1" s="1"/>
  <c r="X32" i="1"/>
  <c r="S32" i="1"/>
  <c r="O32" i="1"/>
  <c r="N32" i="1"/>
  <c r="L32" i="1"/>
  <c r="BT31" i="1"/>
  <c r="BS31" i="1"/>
  <c r="R31" i="1" s="1"/>
  <c r="BJ31" i="1"/>
  <c r="AY31" i="1"/>
  <c r="P31" i="1" s="1"/>
  <c r="AN31" i="1"/>
  <c r="AD31" i="1"/>
  <c r="AA31" i="1"/>
  <c r="X31" i="1"/>
  <c r="S31" i="1"/>
  <c r="Q31" i="1"/>
  <c r="O31" i="1"/>
  <c r="M31" i="1"/>
  <c r="N31" i="1" s="1"/>
  <c r="L31" i="1"/>
  <c r="BT30" i="1"/>
  <c r="BS30" i="1"/>
  <c r="BJ30" i="1"/>
  <c r="AY30" i="1"/>
  <c r="AN30" i="1"/>
  <c r="AD30" i="1"/>
  <c r="S30" i="1" s="1"/>
  <c r="AA30" i="1"/>
  <c r="X30" i="1"/>
  <c r="L30" i="1" s="1"/>
  <c r="R30" i="1"/>
  <c r="Q30" i="1"/>
  <c r="P30" i="1"/>
  <c r="O30" i="1"/>
  <c r="N30" i="1"/>
  <c r="M30" i="1"/>
  <c r="BT29" i="1"/>
  <c r="BS29" i="1"/>
  <c r="BJ29" i="1"/>
  <c r="AY29" i="1"/>
  <c r="AN29" i="1"/>
  <c r="O29" i="1" s="1"/>
  <c r="AD29" i="1"/>
  <c r="AA29" i="1"/>
  <c r="M29" i="1" s="1"/>
  <c r="X29" i="1"/>
  <c r="S29" i="1"/>
  <c r="N29" i="1" s="1"/>
  <c r="T29" i="1" s="1" a="1"/>
  <c r="T29" i="1" s="1"/>
  <c r="BU29" i="1" s="1"/>
  <c r="R29" i="1"/>
  <c r="Q29" i="1"/>
  <c r="P29" i="1"/>
  <c r="L29" i="1"/>
  <c r="BT28" i="1"/>
  <c r="BS28" i="1"/>
  <c r="R28" i="1" s="1"/>
  <c r="BJ28" i="1"/>
  <c r="Q28" i="1" s="1"/>
  <c r="AY28" i="1"/>
  <c r="P28" i="1" s="1"/>
  <c r="AN28" i="1"/>
  <c r="AD28" i="1"/>
  <c r="S28" i="1" s="1"/>
  <c r="N28" i="1" s="1"/>
  <c r="T28" i="1" s="1" a="1"/>
  <c r="T28" i="1" s="1"/>
  <c r="BU28" i="1" s="1"/>
  <c r="AA28" i="1"/>
  <c r="M28" i="1" s="1"/>
  <c r="X28" i="1"/>
  <c r="O28" i="1"/>
  <c r="L28" i="1"/>
  <c r="BT27" i="1"/>
  <c r="BS27" i="1"/>
  <c r="BJ27" i="1"/>
  <c r="Q27" i="1" s="1"/>
  <c r="AY27" i="1"/>
  <c r="P27" i="1" s="1"/>
  <c r="AN27" i="1"/>
  <c r="O27" i="1" s="1"/>
  <c r="AD27" i="1"/>
  <c r="S27" i="1" s="1"/>
  <c r="N27" i="1" s="1"/>
  <c r="T27" i="1" s="1" a="1"/>
  <c r="T27" i="1" s="1"/>
  <c r="BU27" i="1" s="1"/>
  <c r="AA27" i="1"/>
  <c r="M27" i="1" s="1"/>
  <c r="X27" i="1"/>
  <c r="L27" i="1" s="1"/>
  <c r="R27" i="1"/>
  <c r="BT26" i="1"/>
  <c r="BS26" i="1"/>
  <c r="BJ26" i="1"/>
  <c r="AY26" i="1"/>
  <c r="AN26" i="1"/>
  <c r="O26" i="1" s="1"/>
  <c r="AD26" i="1"/>
  <c r="S26" i="1" s="1"/>
  <c r="N26" i="1" s="1"/>
  <c r="AA26" i="1"/>
  <c r="X26" i="1"/>
  <c r="R26" i="1"/>
  <c r="Q26" i="1"/>
  <c r="P26" i="1"/>
  <c r="M26" i="1"/>
  <c r="L26" i="1"/>
  <c r="BT25" i="1"/>
  <c r="BS25" i="1"/>
  <c r="BJ25" i="1"/>
  <c r="Q25" i="1" s="1"/>
  <c r="AY25" i="1"/>
  <c r="AN25" i="1"/>
  <c r="AD25" i="1"/>
  <c r="AA25" i="1"/>
  <c r="S25" i="1"/>
  <c r="R25" i="1"/>
  <c r="P25" i="1"/>
  <c r="O25" i="1"/>
  <c r="M25" i="1"/>
  <c r="N25" i="1" s="1"/>
  <c r="T25" i="1" s="1" a="1"/>
  <c r="T25" i="1" s="1"/>
  <c r="BU25" i="1" s="1"/>
  <c r="L25" i="1"/>
  <c r="BT24" i="1"/>
  <c r="BS24" i="1"/>
  <c r="BJ24" i="1"/>
  <c r="Q24" i="1" s="1"/>
  <c r="AY24" i="1"/>
  <c r="AN24" i="1"/>
  <c r="AD24" i="1"/>
  <c r="AA24" i="1"/>
  <c r="X24" i="1"/>
  <c r="S24" i="1"/>
  <c r="R24" i="1"/>
  <c r="P24" i="1"/>
  <c r="O24" i="1"/>
  <c r="N24" i="1"/>
  <c r="T24" i="1" s="1" a="1"/>
  <c r="T24" i="1" s="1"/>
  <c r="BU24" i="1" s="1"/>
  <c r="M24" i="1"/>
  <c r="L24" i="1"/>
  <c r="BT23" i="1"/>
  <c r="BS23" i="1"/>
  <c r="BJ23" i="1"/>
  <c r="AY23" i="1"/>
  <c r="AN23" i="1"/>
  <c r="AD23" i="1"/>
  <c r="AA23" i="1"/>
  <c r="X23" i="1"/>
  <c r="L23" i="1" s="1"/>
  <c r="S23" i="1"/>
  <c r="N23" i="1" s="1"/>
  <c r="T23" i="1" s="1" a="1"/>
  <c r="T23" i="1" s="1"/>
  <c r="BU23" i="1" s="1"/>
  <c r="R23" i="1"/>
  <c r="Q23" i="1"/>
  <c r="P23" i="1"/>
  <c r="O23" i="1"/>
  <c r="M23" i="1"/>
  <c r="BT22" i="1"/>
  <c r="BS22" i="1"/>
  <c r="BJ22" i="1"/>
  <c r="AY22" i="1"/>
  <c r="AN22" i="1"/>
  <c r="O22" i="1" s="1"/>
  <c r="AD22" i="1"/>
  <c r="AA22" i="1"/>
  <c r="M22" i="1" s="1"/>
  <c r="X22" i="1"/>
  <c r="L22" i="1" s="1"/>
  <c r="S22" i="1"/>
  <c r="N22" i="1" s="1"/>
  <c r="T22" i="1" s="1" a="1"/>
  <c r="T22" i="1" s="1"/>
  <c r="BU22" i="1" s="1"/>
  <c r="R22" i="1"/>
  <c r="Q22" i="1"/>
  <c r="P22" i="1"/>
  <c r="BT21" i="1"/>
  <c r="BS21" i="1"/>
  <c r="R21" i="1" s="1"/>
  <c r="BJ21" i="1"/>
  <c r="Q21" i="1" s="1"/>
  <c r="AY21" i="1"/>
  <c r="P21" i="1" s="1"/>
  <c r="AN21" i="1"/>
  <c r="O21" i="1" s="1"/>
  <c r="AD21" i="1"/>
  <c r="AA21" i="1"/>
  <c r="M21" i="1" s="1"/>
  <c r="X21" i="1"/>
  <c r="S21" i="1"/>
  <c r="L21" i="1"/>
  <c r="BT20" i="1"/>
  <c r="BS20" i="1"/>
  <c r="R20" i="1" s="1"/>
  <c r="BJ20" i="1"/>
  <c r="Q20" i="1" s="1"/>
  <c r="AY20" i="1"/>
  <c r="P20" i="1" s="1"/>
  <c r="AN20" i="1"/>
  <c r="O20" i="1" s="1"/>
  <c r="AD20" i="1"/>
  <c r="S20" i="1" s="1"/>
  <c r="AA20" i="1"/>
  <c r="X20" i="1"/>
  <c r="M20" i="1"/>
  <c r="L20" i="1"/>
  <c r="N20" i="1" s="1"/>
  <c r="T20" i="1" s="1" a="1"/>
  <c r="T20" i="1" s="1"/>
  <c r="BU20" i="1" s="1"/>
  <c r="BU19" i="1"/>
  <c r="BT19" i="1"/>
  <c r="BS19" i="1"/>
  <c r="R19" i="1" s="1"/>
  <c r="BJ19" i="1"/>
  <c r="Q19" i="1" s="1"/>
  <c r="AY19" i="1"/>
  <c r="P19" i="1" s="1"/>
  <c r="AN19" i="1"/>
  <c r="O19" i="1" s="1"/>
  <c r="AD19" i="1"/>
  <c r="S19" i="1" s="1"/>
  <c r="AA19" i="1"/>
  <c r="M19" i="1" s="1"/>
  <c r="L19" i="1"/>
  <c r="BT18" i="1"/>
  <c r="BS18" i="1"/>
  <c r="R18" i="1" s="1"/>
  <c r="BJ18" i="1"/>
  <c r="Q18" i="1" s="1"/>
  <c r="AY18" i="1"/>
  <c r="P18" i="1" s="1"/>
  <c r="AN18" i="1"/>
  <c r="AD18" i="1"/>
  <c r="S18" i="1" s="1"/>
  <c r="AA18" i="1"/>
  <c r="X18" i="1"/>
  <c r="L18" i="1" s="1"/>
  <c r="O18" i="1"/>
  <c r="M18" i="1"/>
  <c r="N18" i="1" s="1"/>
  <c r="T18" i="1" s="1" a="1"/>
  <c r="T18" i="1" s="1"/>
  <c r="BU18" i="1" s="1"/>
  <c r="BT17" i="1"/>
  <c r="BS17" i="1"/>
  <c r="BJ17" i="1"/>
  <c r="AY17" i="1"/>
  <c r="AN17" i="1"/>
  <c r="O17" i="1" s="1"/>
  <c r="AD17" i="1"/>
  <c r="S17" i="1" s="1"/>
  <c r="AA17" i="1"/>
  <c r="X17" i="1"/>
  <c r="R17" i="1"/>
  <c r="Q17" i="1"/>
  <c r="P17" i="1"/>
  <c r="M17" i="1"/>
  <c r="L17" i="1"/>
  <c r="N17" i="1" s="1"/>
  <c r="T17" i="1" s="1" a="1"/>
  <c r="T17" i="1" s="1"/>
  <c r="BU17" i="1" s="1"/>
  <c r="BT16" i="1"/>
  <c r="BS16" i="1"/>
  <c r="R16" i="1" s="1"/>
  <c r="BJ16" i="1"/>
  <c r="AY16" i="1"/>
  <c r="AN16" i="1"/>
  <c r="AD16" i="1"/>
  <c r="AA16" i="1"/>
  <c r="X16" i="1"/>
  <c r="S16" i="1"/>
  <c r="Q16" i="1"/>
  <c r="P16" i="1"/>
  <c r="O16" i="1"/>
  <c r="M16" i="1"/>
  <c r="N16" i="1" s="1"/>
  <c r="T16" i="1" s="1" a="1"/>
  <c r="T16" i="1" s="1"/>
  <c r="BU16" i="1" s="1"/>
  <c r="L16" i="1"/>
  <c r="BT15" i="1"/>
  <c r="BS15" i="1"/>
  <c r="BJ15" i="1"/>
  <c r="AY15" i="1"/>
  <c r="AN15" i="1"/>
  <c r="AD15" i="1"/>
  <c r="AA15" i="1"/>
  <c r="M15" i="1" s="1"/>
  <c r="X15" i="1"/>
  <c r="L15" i="1" s="1"/>
  <c r="S15" i="1"/>
  <c r="N15" i="1" s="1"/>
  <c r="T15" i="1" s="1" a="1"/>
  <c r="T15" i="1" s="1"/>
  <c r="BU15" i="1" s="1"/>
  <c r="R15" i="1"/>
  <c r="Q15" i="1"/>
  <c r="P15" i="1"/>
  <c r="O15" i="1"/>
  <c r="BT14" i="1"/>
  <c r="BS14" i="1"/>
  <c r="BJ14" i="1"/>
  <c r="AY14" i="1"/>
  <c r="AN14" i="1"/>
  <c r="O14" i="1" s="1"/>
  <c r="AD14" i="1"/>
  <c r="AA14" i="1"/>
  <c r="M14" i="1" s="1"/>
  <c r="X14" i="1"/>
  <c r="L14" i="1" s="1"/>
  <c r="S14" i="1"/>
  <c r="N14" i="1" s="1"/>
  <c r="T14" i="1" s="1" a="1"/>
  <c r="T14" i="1" s="1"/>
  <c r="BU14" i="1" s="1"/>
  <c r="R14" i="1"/>
  <c r="Q14" i="1"/>
  <c r="P14" i="1"/>
  <c r="BT13" i="1"/>
  <c r="BS13" i="1"/>
  <c r="R13" i="1" s="1"/>
  <c r="BJ13" i="1"/>
  <c r="AY13" i="1"/>
  <c r="P13" i="1" s="1"/>
  <c r="AN13" i="1"/>
  <c r="O13" i="1" s="1"/>
  <c r="AD13" i="1"/>
  <c r="AA13" i="1"/>
  <c r="M13" i="1" s="1"/>
  <c r="X13" i="1"/>
  <c r="L13" i="1" s="1"/>
  <c r="S13" i="1"/>
  <c r="N13" i="1" s="1"/>
  <c r="T13" i="1" s="1" a="1"/>
  <c r="T13" i="1" s="1"/>
  <c r="BU13" i="1" s="1"/>
  <c r="Q13" i="1"/>
  <c r="BT12" i="1"/>
  <c r="BS12" i="1"/>
  <c r="R12" i="1" s="1"/>
  <c r="BJ12" i="1"/>
  <c r="Q12" i="1" s="1"/>
  <c r="AY12" i="1"/>
  <c r="P12" i="1" s="1"/>
  <c r="AN12" i="1"/>
  <c r="O12" i="1" s="1"/>
  <c r="AD12" i="1"/>
  <c r="AA12" i="1"/>
  <c r="X12" i="1"/>
  <c r="S12" i="1"/>
  <c r="M12" i="1"/>
  <c r="L12" i="1"/>
  <c r="BT11" i="1"/>
  <c r="BS11" i="1"/>
  <c r="R11" i="1" s="1"/>
  <c r="BJ11" i="1"/>
  <c r="Q11" i="1" s="1"/>
  <c r="AY11" i="1"/>
  <c r="P11" i="1" s="1"/>
  <c r="AN11" i="1"/>
  <c r="O11" i="1" s="1"/>
  <c r="AD11" i="1"/>
  <c r="AA11" i="1"/>
  <c r="M11" i="1" s="1"/>
  <c r="X11" i="1"/>
  <c r="S11" i="1"/>
  <c r="L11" i="1"/>
  <c r="N11" i="1" s="1"/>
  <c r="T11" i="1" s="1" a="1"/>
  <c r="T11" i="1" s="1"/>
  <c r="BU11" i="1" s="1"/>
  <c r="BT10" i="1"/>
  <c r="BS10" i="1"/>
  <c r="R10" i="1" s="1"/>
  <c r="BJ10" i="1"/>
  <c r="AY10" i="1"/>
  <c r="P10" i="1" s="1"/>
  <c r="AN10" i="1"/>
  <c r="O10" i="1" s="1"/>
  <c r="AD10" i="1"/>
  <c r="AA10" i="1"/>
  <c r="X10" i="1"/>
  <c r="S10" i="1"/>
  <c r="N10" i="1" s="1"/>
  <c r="T10" i="1" s="1" a="1"/>
  <c r="T10" i="1" s="1"/>
  <c r="BU10" i="1" s="1"/>
  <c r="Q10" i="1"/>
  <c r="M10" i="1"/>
  <c r="L10" i="1"/>
  <c r="BT9" i="1"/>
  <c r="BS9" i="1"/>
  <c r="R9" i="1" s="1"/>
  <c r="BJ9" i="1"/>
  <c r="Q9" i="1" s="1"/>
  <c r="AY9" i="1"/>
  <c r="AN9" i="1"/>
  <c r="AD9" i="1"/>
  <c r="AA9" i="1"/>
  <c r="X9" i="1"/>
  <c r="S9" i="1"/>
  <c r="P9" i="1"/>
  <c r="O9" i="1"/>
  <c r="M9" i="1"/>
  <c r="L9" i="1"/>
  <c r="BT8" i="1"/>
  <c r="BS8" i="1"/>
  <c r="BJ8" i="1"/>
  <c r="Q8" i="1" s="1"/>
  <c r="AY8" i="1"/>
  <c r="AN8" i="1"/>
  <c r="AD8" i="1"/>
  <c r="AA8" i="1"/>
  <c r="M8" i="1" s="1"/>
  <c r="X8" i="1"/>
  <c r="L8" i="1" s="1"/>
  <c r="N8" i="1" s="1"/>
  <c r="T8" i="1" s="1" a="1"/>
  <c r="T8" i="1" s="1"/>
  <c r="BU8" i="1" s="1"/>
  <c r="S8" i="1"/>
  <c r="R8" i="1"/>
  <c r="P8" i="1"/>
  <c r="O8" i="1"/>
  <c r="BT7" i="1"/>
  <c r="BS7" i="1"/>
  <c r="BJ7" i="1"/>
  <c r="AY7" i="1"/>
  <c r="AN7" i="1"/>
  <c r="O7" i="1" s="1"/>
  <c r="AD7" i="1"/>
  <c r="S7" i="1" s="1"/>
  <c r="N7" i="1" s="1"/>
  <c r="T7" i="1" s="1" a="1"/>
  <c r="T7" i="1" s="1"/>
  <c r="BU7" i="1" s="1"/>
  <c r="AA7" i="1"/>
  <c r="M7" i="1" s="1"/>
  <c r="X7" i="1"/>
  <c r="L7" i="1" s="1"/>
  <c r="R7" i="1"/>
  <c r="Q7" i="1"/>
  <c r="P7" i="1"/>
  <c r="BT6" i="1"/>
  <c r="BS6" i="1"/>
  <c r="BJ6" i="1"/>
  <c r="Q6" i="1" s="1"/>
  <c r="AY6" i="1"/>
  <c r="AN6" i="1"/>
  <c r="O6" i="1" s="1"/>
  <c r="AD6" i="1"/>
  <c r="S6" i="1" s="1"/>
  <c r="N6" i="1" s="1"/>
  <c r="AA6" i="1"/>
  <c r="X6" i="1"/>
  <c r="L6" i="1" s="1"/>
  <c r="R6" i="1"/>
  <c r="M6" i="1"/>
  <c r="BT5" i="1"/>
  <c r="BS5" i="1"/>
  <c r="BJ5" i="1"/>
  <c r="AY5" i="1"/>
  <c r="AN5" i="1"/>
  <c r="AN43" i="1" s="1"/>
  <c r="AD5" i="1"/>
  <c r="AA5" i="1"/>
  <c r="AA46" i="1" s="1"/>
  <c r="AA47" i="1" s="1"/>
  <c r="X5" i="1"/>
  <c r="P5" i="1"/>
  <c r="AC3" i="1"/>
  <c r="AB3" i="1"/>
  <c r="W3" i="1"/>
  <c r="T35" i="2" l="1" a="1"/>
  <c r="T35" i="2" s="1"/>
  <c r="BU35" i="2" s="1"/>
  <c r="T15" i="2" a="1"/>
  <c r="T15" i="2" s="1"/>
  <c r="BU15" i="2" s="1"/>
  <c r="T14" i="2" a="1"/>
  <c r="T14" i="2" s="1"/>
  <c r="BU14" i="2" s="1"/>
  <c r="T31" i="1" a="1"/>
  <c r="T31" i="1" s="1"/>
  <c r="BU31" i="1" s="1"/>
  <c r="N7" i="6"/>
  <c r="T7" i="6" s="1" a="1"/>
  <c r="T7" i="6" s="1"/>
  <c r="BU7" i="6" s="1"/>
  <c r="X45" i="5"/>
  <c r="P7" i="14"/>
  <c r="AY46" i="14"/>
  <c r="AY47" i="14" s="1"/>
  <c r="M46" i="3"/>
  <c r="M47" i="3" s="1"/>
  <c r="M43" i="3"/>
  <c r="AN46" i="5"/>
  <c r="AN45" i="5"/>
  <c r="AN43" i="5"/>
  <c r="O5" i="5"/>
  <c r="AN44" i="5"/>
  <c r="R14" i="8"/>
  <c r="BS44" i="8"/>
  <c r="Q6" i="2"/>
  <c r="T6" i="2" s="1" a="1"/>
  <c r="T6" i="2" s="1"/>
  <c r="BU6" i="2" s="1"/>
  <c r="BJ46" i="2"/>
  <c r="BJ47" i="2" s="1"/>
  <c r="BJ45" i="2"/>
  <c r="BJ43" i="2"/>
  <c r="O46" i="3"/>
  <c r="O47" i="3" s="1"/>
  <c r="O45" i="3"/>
  <c r="O43" i="3"/>
  <c r="O44" i="3"/>
  <c r="S8" i="2"/>
  <c r="AD46" i="2"/>
  <c r="AD47" i="2" s="1"/>
  <c r="AD45" i="2"/>
  <c r="N18" i="2"/>
  <c r="T18" i="2" s="1" a="1"/>
  <c r="T18" i="2" s="1"/>
  <c r="BU18" i="2" s="1"/>
  <c r="BK46" i="2"/>
  <c r="BK45" i="2"/>
  <c r="BK43" i="2"/>
  <c r="BK44" i="2"/>
  <c r="N6" i="3"/>
  <c r="T6" i="3" s="1" a="1"/>
  <c r="T6" i="3" s="1"/>
  <c r="BU6" i="3" s="1"/>
  <c r="BJ44" i="3"/>
  <c r="Q9" i="3"/>
  <c r="AY43" i="3"/>
  <c r="BJ44" i="4"/>
  <c r="BJ46" i="4"/>
  <c r="BJ47" i="4" s="1"/>
  <c r="Q7" i="4"/>
  <c r="BK44" i="4"/>
  <c r="BK46" i="4"/>
  <c r="BK47" i="4" s="1"/>
  <c r="BK45" i="4"/>
  <c r="AY46" i="5"/>
  <c r="AY44" i="5"/>
  <c r="AY43" i="5"/>
  <c r="P5" i="5"/>
  <c r="AY45" i="5"/>
  <c r="S44" i="6"/>
  <c r="S46" i="6"/>
  <c r="S47" i="6" s="1"/>
  <c r="S43" i="6"/>
  <c r="N5" i="6"/>
  <c r="S45" i="6"/>
  <c r="AA45" i="6"/>
  <c r="AA44" i="6"/>
  <c r="AA43" i="6"/>
  <c r="M6" i="6"/>
  <c r="N21" i="1"/>
  <c r="T21" i="1" s="1" a="1"/>
  <c r="T21" i="1" s="1"/>
  <c r="BU21" i="1" s="1"/>
  <c r="S5" i="1"/>
  <c r="AD35" i="1"/>
  <c r="AD43" i="1" s="1"/>
  <c r="AD46" i="1"/>
  <c r="AD47" i="1" s="1"/>
  <c r="T26" i="1" a="1"/>
  <c r="T26" i="1" s="1"/>
  <c r="BU26" i="1" s="1"/>
  <c r="N27" i="2"/>
  <c r="T27" i="2" s="1" a="1"/>
  <c r="T27" i="2" s="1"/>
  <c r="BU27" i="2" s="1"/>
  <c r="BL43" i="2"/>
  <c r="BL46" i="2"/>
  <c r="BL45" i="2"/>
  <c r="BL44" i="2"/>
  <c r="N19" i="3"/>
  <c r="T19" i="3" s="1" a="1"/>
  <c r="T19" i="3" s="1"/>
  <c r="BU19" i="3" s="1"/>
  <c r="BL43" i="4"/>
  <c r="BL44" i="4"/>
  <c r="BL46" i="4"/>
  <c r="BL47" i="4" s="1"/>
  <c r="BL45" i="4"/>
  <c r="BJ43" i="4"/>
  <c r="Q5" i="5"/>
  <c r="BJ44" i="5"/>
  <c r="BJ46" i="5"/>
  <c r="BJ45" i="5"/>
  <c r="BJ43" i="5"/>
  <c r="X43" i="8"/>
  <c r="X44" i="8"/>
  <c r="X45" i="8"/>
  <c r="X46" i="8"/>
  <c r="L5" i="8"/>
  <c r="T12" i="8" a="1"/>
  <c r="T12" i="8" s="1"/>
  <c r="BU12" i="8" s="1"/>
  <c r="T30" i="1" a="1"/>
  <c r="T30" i="1" s="1"/>
  <c r="BU30" i="1" s="1"/>
  <c r="BS44" i="1"/>
  <c r="BS45" i="2"/>
  <c r="BS46" i="2"/>
  <c r="BS44" i="2"/>
  <c r="BS43" i="2"/>
  <c r="AD37" i="2"/>
  <c r="AD43" i="2" s="1"/>
  <c r="BM46" i="2"/>
  <c r="BM45" i="2"/>
  <c r="BM44" i="2"/>
  <c r="BM43" i="2"/>
  <c r="AP43" i="2"/>
  <c r="S46" i="3"/>
  <c r="S45" i="3"/>
  <c r="S43" i="3"/>
  <c r="S44" i="3"/>
  <c r="N30" i="3"/>
  <c r="T30" i="3" s="1" a="1"/>
  <c r="T30" i="3" s="1"/>
  <c r="BU30" i="3" s="1"/>
  <c r="BS43" i="3"/>
  <c r="Q45" i="4"/>
  <c r="S45" i="4"/>
  <c r="N6" i="4"/>
  <c r="T6" i="4" s="1" a="1"/>
  <c r="T6" i="4" s="1"/>
  <c r="BU6" i="4" s="1"/>
  <c r="T20" i="4" a="1"/>
  <c r="T20" i="4" s="1"/>
  <c r="BU20" i="4" s="1"/>
  <c r="AD38" i="4"/>
  <c r="AU43" i="4"/>
  <c r="AU45" i="4"/>
  <c r="AU44" i="4"/>
  <c r="BM44" i="4"/>
  <c r="BM46" i="4"/>
  <c r="BM47" i="4" s="1"/>
  <c r="BM45" i="4"/>
  <c r="BM43" i="4"/>
  <c r="BK43" i="4"/>
  <c r="T15" i="8" a="1"/>
  <c r="T15" i="8" s="1"/>
  <c r="BU15" i="8" s="1"/>
  <c r="BM43" i="3"/>
  <c r="BM46" i="3"/>
  <c r="BM47" i="3" s="1"/>
  <c r="BM44" i="3"/>
  <c r="N9" i="4"/>
  <c r="T9" i="4" s="1" a="1"/>
  <c r="T9" i="4" s="1"/>
  <c r="BU9" i="4" s="1"/>
  <c r="X45" i="1"/>
  <c r="X44" i="1"/>
  <c r="O5" i="1"/>
  <c r="AN46" i="1"/>
  <c r="N31" i="2"/>
  <c r="T31" i="2" s="1" a="1"/>
  <c r="T31" i="2" s="1"/>
  <c r="BU31" i="2" s="1"/>
  <c r="AE43" i="2"/>
  <c r="AE46" i="2"/>
  <c r="AE45" i="2"/>
  <c r="AE44" i="2"/>
  <c r="AU43" i="2"/>
  <c r="AP44" i="2"/>
  <c r="N14" i="3"/>
  <c r="T14" i="3" s="1" a="1"/>
  <c r="T14" i="3" s="1"/>
  <c r="BU14" i="3" s="1"/>
  <c r="M45" i="3"/>
  <c r="T35" i="4" a="1"/>
  <c r="T35" i="4" s="1"/>
  <c r="BU35" i="4" s="1"/>
  <c r="AE43" i="4"/>
  <c r="AE44" i="4"/>
  <c r="AE46" i="4"/>
  <c r="AE47" i="4" s="1"/>
  <c r="AE45" i="4"/>
  <c r="AA44" i="5"/>
  <c r="N15" i="3"/>
  <c r="T15" i="3" s="1" a="1"/>
  <c r="T15" i="3" s="1"/>
  <c r="BU15" i="3" s="1"/>
  <c r="L46" i="2"/>
  <c r="L45" i="2"/>
  <c r="L44" i="2"/>
  <c r="L43" i="2"/>
  <c r="AP45" i="2"/>
  <c r="T13" i="3" a="1"/>
  <c r="T13" i="3" s="1"/>
  <c r="BU13" i="3" s="1"/>
  <c r="M44" i="3"/>
  <c r="X43" i="4"/>
  <c r="T28" i="4" a="1"/>
  <c r="T28" i="4" s="1"/>
  <c r="BU28" i="4" s="1"/>
  <c r="AF43" i="4"/>
  <c r="AF46" i="4"/>
  <c r="AF47" i="4" s="1"/>
  <c r="AF45" i="4"/>
  <c r="AN46" i="8"/>
  <c r="AN47" i="8" s="1"/>
  <c r="N18" i="9"/>
  <c r="T18" i="9" s="1" a="1"/>
  <c r="T18" i="9" s="1"/>
  <c r="BU18" i="9" s="1"/>
  <c r="BS44" i="5"/>
  <c r="R6" i="5"/>
  <c r="BS45" i="5"/>
  <c r="BS46" i="5"/>
  <c r="T32" i="1" a="1"/>
  <c r="T32" i="1" s="1"/>
  <c r="BU32" i="1" s="1"/>
  <c r="AO46" i="1"/>
  <c r="AO45" i="1"/>
  <c r="AO44" i="1"/>
  <c r="AN45" i="1"/>
  <c r="BS43" i="1"/>
  <c r="R5" i="1"/>
  <c r="BS46" i="1"/>
  <c r="AP46" i="1"/>
  <c r="AP47" i="1" s="1"/>
  <c r="AP45" i="1"/>
  <c r="AP44" i="1"/>
  <c r="M43" i="2"/>
  <c r="M46" i="2"/>
  <c r="M45" i="2"/>
  <c r="M44" i="2"/>
  <c r="T29" i="2" a="1"/>
  <c r="T29" i="2" s="1"/>
  <c r="BU29" i="2" s="1"/>
  <c r="AY43" i="2"/>
  <c r="AU45" i="2"/>
  <c r="AD46" i="3"/>
  <c r="AD47" i="3" s="1"/>
  <c r="T13" i="5" a="1"/>
  <c r="T13" i="5" s="1"/>
  <c r="BU13" i="5" s="1"/>
  <c r="T22" i="5" a="1"/>
  <c r="T22" i="5" s="1"/>
  <c r="BU22" i="5" s="1"/>
  <c r="X43" i="5"/>
  <c r="AA44" i="1"/>
  <c r="AA43" i="1"/>
  <c r="BJ44" i="1"/>
  <c r="BJ43" i="1"/>
  <c r="Q5" i="1"/>
  <c r="BF44" i="1"/>
  <c r="BF43" i="1"/>
  <c r="AD44" i="1"/>
  <c r="AY45" i="2"/>
  <c r="AN44" i="3"/>
  <c r="X43" i="3"/>
  <c r="T10" i="4" a="1"/>
  <c r="T10" i="4" s="1"/>
  <c r="BU10" i="4" s="1"/>
  <c r="X46" i="1"/>
  <c r="X47" i="1" s="1"/>
  <c r="N12" i="1"/>
  <c r="T12" i="1" s="1" a="1"/>
  <c r="T12" i="1" s="1"/>
  <c r="BU12" i="1" s="1"/>
  <c r="BJ45" i="1"/>
  <c r="O45" i="2"/>
  <c r="O44" i="2"/>
  <c r="O46" i="2"/>
  <c r="O47" i="2" s="1"/>
  <c r="O43" i="2"/>
  <c r="N27" i="3"/>
  <c r="T27" i="3" s="1" a="1"/>
  <c r="T27" i="3" s="1"/>
  <c r="BU27" i="3" s="1"/>
  <c r="O44" i="4"/>
  <c r="N19" i="4"/>
  <c r="T19" i="4" s="1" a="1"/>
  <c r="T19" i="4" s="1"/>
  <c r="BU19" i="4" s="1"/>
  <c r="AH43" i="6"/>
  <c r="AH46" i="6"/>
  <c r="AH47" i="6" s="1"/>
  <c r="AH45" i="6"/>
  <c r="AH44" i="6"/>
  <c r="AZ46" i="6"/>
  <c r="AZ47" i="6" s="1"/>
  <c r="AZ44" i="6"/>
  <c r="AZ45" i="6"/>
  <c r="AZ43" i="6"/>
  <c r="AA46" i="2"/>
  <c r="L45" i="4"/>
  <c r="P6" i="1"/>
  <c r="T6" i="1" s="1" a="1"/>
  <c r="T6" i="1" s="1"/>
  <c r="BU6" i="1" s="1"/>
  <c r="AY45" i="1"/>
  <c r="AY44" i="1"/>
  <c r="AY43" i="1"/>
  <c r="N5" i="2"/>
  <c r="N33" i="1"/>
  <c r="T33" i="1" s="1" a="1"/>
  <c r="T33" i="1" s="1"/>
  <c r="BU33" i="1" s="1"/>
  <c r="N16" i="2"/>
  <c r="T26" i="2" a="1"/>
  <c r="T26" i="2" s="1"/>
  <c r="BU26" i="2" s="1"/>
  <c r="AY46" i="2"/>
  <c r="AY47" i="2" s="1"/>
  <c r="N9" i="3"/>
  <c r="T9" i="3" s="1" a="1"/>
  <c r="T9" i="3" s="1"/>
  <c r="BU9" i="3" s="1"/>
  <c r="T10" i="3" a="1"/>
  <c r="T10" i="3" s="1"/>
  <c r="BU10" i="3" s="1"/>
  <c r="N12" i="3"/>
  <c r="T12" i="3" s="1" a="1"/>
  <c r="T12" i="3" s="1"/>
  <c r="BU12" i="3" s="1"/>
  <c r="N16" i="3"/>
  <c r="T16" i="3" s="1" a="1"/>
  <c r="T16" i="3" s="1"/>
  <c r="BU16" i="3" s="1"/>
  <c r="AY43" i="4"/>
  <c r="N34" i="4"/>
  <c r="T34" i="4" s="1" a="1"/>
  <c r="T34" i="4" s="1"/>
  <c r="BU34" i="4" s="1"/>
  <c r="AA43" i="5"/>
  <c r="BA45" i="6"/>
  <c r="BA44" i="6"/>
  <c r="BA46" i="6"/>
  <c r="BA47" i="6" s="1"/>
  <c r="BA43" i="6"/>
  <c r="BJ46" i="1"/>
  <c r="BJ47" i="1" s="1"/>
  <c r="BI43" i="2"/>
  <c r="BI46" i="2"/>
  <c r="L5" i="1"/>
  <c r="BL43" i="1"/>
  <c r="BL46" i="1"/>
  <c r="BL47" i="1" s="1"/>
  <c r="X43" i="1"/>
  <c r="BL45" i="1"/>
  <c r="Q46" i="2"/>
  <c r="Q45" i="2"/>
  <c r="Q44" i="2"/>
  <c r="Q43" i="2"/>
  <c r="N34" i="2"/>
  <c r="T34" i="2" s="1" a="1"/>
  <c r="T34" i="2" s="1"/>
  <c r="BU34" i="2" s="1"/>
  <c r="BJ44" i="2"/>
  <c r="BS47" i="2"/>
  <c r="T25" i="3" a="1"/>
  <c r="T25" i="3" s="1"/>
  <c r="BU25" i="3" s="1"/>
  <c r="AU46" i="4"/>
  <c r="AU47" i="4" s="1"/>
  <c r="N11" i="5"/>
  <c r="T11" i="5" s="1" a="1"/>
  <c r="T11" i="5" s="1"/>
  <c r="BU11" i="5" s="1"/>
  <c r="BI45" i="5"/>
  <c r="BI46" i="5"/>
  <c r="BI47" i="5" s="1"/>
  <c r="BI44" i="5"/>
  <c r="BI43" i="5"/>
  <c r="BL43" i="3"/>
  <c r="BL46" i="3"/>
  <c r="BL47" i="3" s="1"/>
  <c r="BL44" i="3"/>
  <c r="M45" i="4"/>
  <c r="X46" i="2"/>
  <c r="X47" i="2" s="1"/>
  <c r="R5" i="2"/>
  <c r="BI45" i="2"/>
  <c r="T8" i="3" a="1"/>
  <c r="T8" i="3" s="1"/>
  <c r="BU8" i="3" s="1"/>
  <c r="BI44" i="3"/>
  <c r="BI43" i="3"/>
  <c r="BI45" i="3"/>
  <c r="T16" i="4" a="1"/>
  <c r="T16" i="4" s="1"/>
  <c r="BU16" i="4" s="1"/>
  <c r="T21" i="4" a="1"/>
  <c r="T21" i="4" s="1"/>
  <c r="BU21" i="4" s="1"/>
  <c r="T31" i="4" a="1"/>
  <c r="T31" i="4" s="1"/>
  <c r="BU31" i="4" s="1"/>
  <c r="AF44" i="4"/>
  <c r="S9" i="5"/>
  <c r="N9" i="5" s="1"/>
  <c r="T9" i="5" s="1" a="1"/>
  <c r="T9" i="5" s="1"/>
  <c r="BU9" i="5" s="1"/>
  <c r="AB45" i="5"/>
  <c r="AD15" i="5"/>
  <c r="S15" i="5" s="1"/>
  <c r="N15" i="5" s="1"/>
  <c r="T15" i="5" s="1" a="1"/>
  <c r="T15" i="5" s="1"/>
  <c r="BU15" i="5" s="1"/>
  <c r="BK46" i="5"/>
  <c r="BK47" i="5" s="1"/>
  <c r="BK44" i="5"/>
  <c r="BK45" i="5"/>
  <c r="BK43" i="5"/>
  <c r="AA46" i="5"/>
  <c r="BJ46" i="6"/>
  <c r="BJ47" i="6" s="1"/>
  <c r="Q12" i="6"/>
  <c r="BJ44" i="6"/>
  <c r="AU46" i="3"/>
  <c r="AU47" i="3" s="1"/>
  <c r="AU45" i="3"/>
  <c r="AU44" i="3"/>
  <c r="AU43" i="3"/>
  <c r="AD45" i="1"/>
  <c r="M5" i="1"/>
  <c r="AY46" i="1"/>
  <c r="AY47" i="1" s="1"/>
  <c r="N9" i="1"/>
  <c r="T9" i="1" s="1" a="1"/>
  <c r="T9" i="1" s="1"/>
  <c r="BU9" i="1" s="1"/>
  <c r="N19" i="1"/>
  <c r="AN44" i="1"/>
  <c r="BS45" i="1"/>
  <c r="N12" i="2"/>
  <c r="T12" i="2" s="1" a="1"/>
  <c r="T12" i="2" s="1"/>
  <c r="BU12" i="2" s="1"/>
  <c r="N28" i="2"/>
  <c r="T28" i="2" s="1" a="1"/>
  <c r="T28" i="2" s="1"/>
  <c r="BU28" i="2" s="1"/>
  <c r="N33" i="2"/>
  <c r="T33" i="2" s="1" a="1"/>
  <c r="T33" i="2" s="1"/>
  <c r="BU33" i="2" s="1"/>
  <c r="BK43" i="3"/>
  <c r="BK44" i="3"/>
  <c r="BK46" i="3"/>
  <c r="BK47" i="3" s="1"/>
  <c r="T20" i="5" a="1"/>
  <c r="T20" i="5" s="1"/>
  <c r="BU20" i="5" s="1"/>
  <c r="AB46" i="5"/>
  <c r="AB47" i="5" s="1"/>
  <c r="N27" i="10"/>
  <c r="T27" i="10" s="1" a="1"/>
  <c r="T27" i="10" s="1"/>
  <c r="BU27" i="10" s="1"/>
  <c r="O44" i="12"/>
  <c r="T28" i="12" a="1"/>
  <c r="T28" i="12" s="1"/>
  <c r="BU28" i="12" s="1"/>
  <c r="O8" i="9"/>
  <c r="AN43" i="9"/>
  <c r="N7" i="3"/>
  <c r="T7" i="3" s="1" a="1"/>
  <c r="T7" i="3" s="1"/>
  <c r="BU7" i="3" s="1"/>
  <c r="N8" i="4"/>
  <c r="T8" i="4" s="1" a="1"/>
  <c r="T8" i="4" s="1"/>
  <c r="BU8" i="4" s="1"/>
  <c r="AX45" i="4"/>
  <c r="AX43" i="4"/>
  <c r="AX44" i="4"/>
  <c r="AX46" i="4"/>
  <c r="AX47" i="4" s="1"/>
  <c r="N10" i="5"/>
  <c r="T10" i="5" s="1" a="1"/>
  <c r="T10" i="5" s="1"/>
  <c r="BU10" i="5" s="1"/>
  <c r="BL46" i="5"/>
  <c r="BL44" i="5"/>
  <c r="BJ47" i="5"/>
  <c r="AA46" i="6"/>
  <c r="AA47" i="6" s="1"/>
  <c r="AD35" i="8"/>
  <c r="AD45" i="8" s="1"/>
  <c r="S5" i="8"/>
  <c r="AD44" i="8"/>
  <c r="AD43" i="8"/>
  <c r="N7" i="9"/>
  <c r="T7" i="9" s="1" a="1"/>
  <c r="T7" i="9" s="1"/>
  <c r="BU7" i="9" s="1"/>
  <c r="P8" i="9"/>
  <c r="T8" i="9" s="1" a="1"/>
  <c r="T8" i="9" s="1"/>
  <c r="BU8" i="9" s="1"/>
  <c r="AY44" i="9"/>
  <c r="N14" i="9"/>
  <c r="T14" i="9" s="1" a="1"/>
  <c r="T14" i="9" s="1"/>
  <c r="BU14" i="9" s="1"/>
  <c r="Q46" i="10"/>
  <c r="Q47" i="10" s="1"/>
  <c r="Q45" i="10"/>
  <c r="Q43" i="10"/>
  <c r="Q44" i="10"/>
  <c r="S46" i="2"/>
  <c r="AA43" i="2"/>
  <c r="AA45" i="2"/>
  <c r="AA47" i="2"/>
  <c r="BK47" i="2"/>
  <c r="X45" i="3"/>
  <c r="X44" i="3"/>
  <c r="AG45" i="3"/>
  <c r="AG46" i="3"/>
  <c r="AG47" i="3" s="1"/>
  <c r="AX45" i="3"/>
  <c r="AX44" i="3"/>
  <c r="BS43" i="4"/>
  <c r="BS46" i="4"/>
  <c r="BS47" i="4" s="1"/>
  <c r="BS45" i="4"/>
  <c r="BS44" i="4"/>
  <c r="N11" i="4"/>
  <c r="T11" i="4" s="1" a="1"/>
  <c r="T11" i="4" s="1"/>
  <c r="BU11" i="4" s="1"/>
  <c r="N22" i="4"/>
  <c r="T22" i="4" s="1" a="1"/>
  <c r="T22" i="4" s="1"/>
  <c r="BU22" i="4" s="1"/>
  <c r="AZ43" i="4"/>
  <c r="AZ44" i="4"/>
  <c r="AZ46" i="4"/>
  <c r="AZ45" i="4"/>
  <c r="M44" i="4"/>
  <c r="N14" i="5"/>
  <c r="T14" i="5" s="1" a="1"/>
  <c r="T14" i="5" s="1"/>
  <c r="BU14" i="5" s="1"/>
  <c r="AU46" i="5"/>
  <c r="AU45" i="5"/>
  <c r="AU44" i="5"/>
  <c r="AU43" i="5"/>
  <c r="BM44" i="5"/>
  <c r="BM46" i="5"/>
  <c r="BM47" i="5" s="1"/>
  <c r="BM45" i="5"/>
  <c r="T13" i="6" a="1"/>
  <c r="T13" i="6" s="1"/>
  <c r="BU13" i="6" s="1"/>
  <c r="T29" i="6" a="1"/>
  <c r="T29" i="6" s="1"/>
  <c r="BU29" i="6" s="1"/>
  <c r="AN44" i="8"/>
  <c r="AN43" i="8"/>
  <c r="O5" i="8"/>
  <c r="AN45" i="8"/>
  <c r="S11" i="9"/>
  <c r="N11" i="9" s="1"/>
  <c r="T11" i="9" s="1" a="1"/>
  <c r="T11" i="9" s="1"/>
  <c r="BU11" i="9" s="1"/>
  <c r="AD45" i="9"/>
  <c r="AD34" i="9"/>
  <c r="AD46" i="9" s="1"/>
  <c r="AD47" i="9" s="1"/>
  <c r="T22" i="9" a="1"/>
  <c r="T22" i="9" s="1"/>
  <c r="BU22" i="9" s="1"/>
  <c r="AC47" i="2"/>
  <c r="BM47" i="2"/>
  <c r="AA44" i="3"/>
  <c r="AA43" i="3"/>
  <c r="AD43" i="3"/>
  <c r="X46" i="3"/>
  <c r="X47" i="3" s="1"/>
  <c r="N7" i="4"/>
  <c r="T7" i="4" s="1" a="1"/>
  <c r="T7" i="4" s="1"/>
  <c r="BU7" i="4" s="1"/>
  <c r="N18" i="4"/>
  <c r="T18" i="4" s="1" a="1"/>
  <c r="T18" i="4" s="1"/>
  <c r="BU18" i="4" s="1"/>
  <c r="AE45" i="5"/>
  <c r="AE43" i="5"/>
  <c r="AE46" i="5"/>
  <c r="AE47" i="5" s="1"/>
  <c r="BL47" i="5"/>
  <c r="AN44" i="6"/>
  <c r="AN46" i="6"/>
  <c r="AN47" i="6" s="1"/>
  <c r="AN43" i="6"/>
  <c r="O5" i="6"/>
  <c r="AN45" i="6"/>
  <c r="AY46" i="9"/>
  <c r="AY47" i="9" s="1"/>
  <c r="AG45" i="4"/>
  <c r="T16" i="6" a="1"/>
  <c r="T16" i="6" s="1"/>
  <c r="BU16" i="6" s="1"/>
  <c r="BL47" i="2"/>
  <c r="AE47" i="2"/>
  <c r="M47" i="2"/>
  <c r="BI47" i="2"/>
  <c r="AB47" i="2"/>
  <c r="AN46" i="3"/>
  <c r="AN47" i="3" s="1"/>
  <c r="AN45" i="3"/>
  <c r="AD45" i="3"/>
  <c r="L44" i="4"/>
  <c r="L43" i="4"/>
  <c r="N37" i="4"/>
  <c r="T37" i="4" s="1" a="1"/>
  <c r="T37" i="4" s="1"/>
  <c r="BU37" i="4" s="1"/>
  <c r="AH45" i="4"/>
  <c r="BS47" i="5"/>
  <c r="AG47" i="5"/>
  <c r="AY47" i="5"/>
  <c r="V47" i="5"/>
  <c r="AX47" i="5"/>
  <c r="U47" i="5"/>
  <c r="AU47" i="5"/>
  <c r="AP47" i="5"/>
  <c r="AN47" i="5"/>
  <c r="AZ47" i="5"/>
  <c r="AH47" i="5"/>
  <c r="AF47" i="5"/>
  <c r="AC47" i="5"/>
  <c r="AA47" i="5"/>
  <c r="L45" i="6"/>
  <c r="T28" i="6" a="1"/>
  <c r="T28" i="6" s="1"/>
  <c r="BU28" i="6" s="1"/>
  <c r="AA44" i="2"/>
  <c r="AF43" i="2"/>
  <c r="AF44" i="2"/>
  <c r="L47" i="2"/>
  <c r="AY45" i="3"/>
  <c r="AY44" i="3"/>
  <c r="AA46" i="3"/>
  <c r="AA47" i="3" s="1"/>
  <c r="M43" i="4"/>
  <c r="N29" i="4"/>
  <c r="T29" i="4" s="1" a="1"/>
  <c r="T29" i="4" s="1"/>
  <c r="BU29" i="4" s="1"/>
  <c r="AN45" i="4"/>
  <c r="M43" i="5"/>
  <c r="M46" i="5"/>
  <c r="M44" i="5"/>
  <c r="BS47" i="1"/>
  <c r="AG47" i="1"/>
  <c r="BI43" i="1"/>
  <c r="AZ44" i="1"/>
  <c r="AU45" i="1"/>
  <c r="AH47" i="1"/>
  <c r="X44" i="2"/>
  <c r="AG43" i="2"/>
  <c r="AG44" i="2"/>
  <c r="AF45" i="2"/>
  <c r="AG46" i="2"/>
  <c r="AG47" i="2" s="1"/>
  <c r="AH47" i="2"/>
  <c r="BJ46" i="3"/>
  <c r="BJ47" i="3" s="1"/>
  <c r="BJ43" i="3"/>
  <c r="Q5" i="3"/>
  <c r="AN43" i="3"/>
  <c r="O43" i="4"/>
  <c r="O45" i="4"/>
  <c r="T21" i="5" a="1"/>
  <c r="T21" i="5" s="1"/>
  <c r="BU21" i="5" s="1"/>
  <c r="BL43" i="5"/>
  <c r="N30" i="8"/>
  <c r="T30" i="8" s="1" a="1"/>
  <c r="T30" i="8" s="1"/>
  <c r="BU30" i="8" s="1"/>
  <c r="BJ45" i="9"/>
  <c r="T17" i="10" a="1"/>
  <c r="T17" i="10" s="1"/>
  <c r="BU17" i="10" s="1"/>
  <c r="AX45" i="1"/>
  <c r="AN47" i="1"/>
  <c r="AN46" i="2"/>
  <c r="AN47" i="2"/>
  <c r="BS45" i="3"/>
  <c r="BS46" i="3"/>
  <c r="BS47" i="3" s="1"/>
  <c r="N33" i="3"/>
  <c r="S6" i="5"/>
  <c r="N6" i="5" s="1"/>
  <c r="T6" i="5" s="1" a="1"/>
  <c r="T6" i="5" s="1"/>
  <c r="BU6" i="5" s="1"/>
  <c r="BM43" i="5"/>
  <c r="T15" i="6" a="1"/>
  <c r="T15" i="6" s="1"/>
  <c r="BU15" i="6" s="1"/>
  <c r="M21" i="8"/>
  <c r="M46" i="8" s="1"/>
  <c r="M47" i="8" s="1"/>
  <c r="AA43" i="8"/>
  <c r="AA44" i="8"/>
  <c r="AN44" i="9"/>
  <c r="AO47" i="1"/>
  <c r="AY44" i="2"/>
  <c r="AN43" i="2"/>
  <c r="AN44" i="2"/>
  <c r="Q47" i="2"/>
  <c r="AO46" i="3"/>
  <c r="AO45" i="3"/>
  <c r="BF44" i="3"/>
  <c r="BF43" i="3"/>
  <c r="BS44" i="3"/>
  <c r="BF45" i="3"/>
  <c r="Q43" i="4"/>
  <c r="T27" i="4" a="1"/>
  <c r="T27" i="4" s="1"/>
  <c r="BU27" i="4" s="1"/>
  <c r="AG46" i="4"/>
  <c r="M45" i="5"/>
  <c r="BL45" i="5"/>
  <c r="AD35" i="6"/>
  <c r="AD44" i="6" s="1"/>
  <c r="AU46" i="6"/>
  <c r="AU47" i="6" s="1"/>
  <c r="AU43" i="6"/>
  <c r="AU45" i="6"/>
  <c r="BM44" i="6"/>
  <c r="BM45" i="6"/>
  <c r="BM43" i="6"/>
  <c r="BM46" i="6"/>
  <c r="BM47" i="6" s="1"/>
  <c r="T27" i="8" a="1"/>
  <c r="T27" i="8" s="1"/>
  <c r="BU27" i="8" s="1"/>
  <c r="AO47" i="2"/>
  <c r="S43" i="2"/>
  <c r="AO43" i="2"/>
  <c r="AO44" i="2"/>
  <c r="AN45" i="2"/>
  <c r="S47" i="2"/>
  <c r="AP47" i="2"/>
  <c r="L5" i="3"/>
  <c r="AP45" i="3"/>
  <c r="AP44" i="3"/>
  <c r="AP46" i="3"/>
  <c r="AP47" i="3" s="1"/>
  <c r="R5" i="4"/>
  <c r="AD43" i="4"/>
  <c r="L46" i="4"/>
  <c r="L47" i="4" s="1"/>
  <c r="N30" i="5"/>
  <c r="T30" i="5" s="1" a="1"/>
  <c r="T30" i="5" s="1"/>
  <c r="BU30" i="5" s="1"/>
  <c r="M47" i="5"/>
  <c r="Q45" i="6"/>
  <c r="Q44" i="6"/>
  <c r="T27" i="6" a="1"/>
  <c r="T27" i="6" s="1"/>
  <c r="BU27" i="6" s="1"/>
  <c r="AE45" i="6"/>
  <c r="AE46" i="6"/>
  <c r="AE47" i="6" s="1"/>
  <c r="Q46" i="6"/>
  <c r="Q47" i="6" s="1"/>
  <c r="T18" i="8" a="1"/>
  <c r="T18" i="8" s="1"/>
  <c r="BU18" i="8" s="1"/>
  <c r="S46" i="4"/>
  <c r="S47" i="4" s="1"/>
  <c r="N5" i="4"/>
  <c r="S44" i="4"/>
  <c r="N23" i="5"/>
  <c r="T23" i="5" s="1" a="1"/>
  <c r="T23" i="5" s="1"/>
  <c r="BU23" i="5" s="1"/>
  <c r="N34" i="5"/>
  <c r="T34" i="5" s="1" a="1"/>
  <c r="T34" i="5" s="1"/>
  <c r="BU34" i="5" s="1"/>
  <c r="N35" i="5"/>
  <c r="T35" i="5" s="1" a="1"/>
  <c r="T35" i="5" s="1"/>
  <c r="BU35" i="5" s="1"/>
  <c r="AY45" i="6"/>
  <c r="N34" i="6"/>
  <c r="T34" i="6" s="1" a="1"/>
  <c r="T34" i="6" s="1"/>
  <c r="BU34" i="6" s="1"/>
  <c r="O43" i="9"/>
  <c r="O46" i="9"/>
  <c r="O47" i="9" s="1"/>
  <c r="O45" i="9"/>
  <c r="BI44" i="9"/>
  <c r="BI45" i="9"/>
  <c r="BI43" i="9"/>
  <c r="BI46" i="9"/>
  <c r="BI47" i="9" s="1"/>
  <c r="T18" i="10" a="1"/>
  <c r="T18" i="10" s="1"/>
  <c r="BU18" i="10" s="1"/>
  <c r="AZ43" i="3"/>
  <c r="AH45" i="3"/>
  <c r="AY45" i="4"/>
  <c r="AY46" i="4"/>
  <c r="N24" i="5"/>
  <c r="T24" i="5" s="1" a="1"/>
  <c r="T24" i="5" s="1"/>
  <c r="BU24" i="5" s="1"/>
  <c r="AX46" i="5"/>
  <c r="AX45" i="5"/>
  <c r="AX44" i="5"/>
  <c r="AX43" i="5"/>
  <c r="T14" i="8" a="1"/>
  <c r="T14" i="8" s="1"/>
  <c r="BU14" i="8" s="1"/>
  <c r="T24" i="8" a="1"/>
  <c r="T24" i="8" s="1"/>
  <c r="BU24" i="8" s="1"/>
  <c r="BK44" i="9"/>
  <c r="BK43" i="9"/>
  <c r="BK46" i="9"/>
  <c r="BK47" i="9" s="1"/>
  <c r="T9" i="10" a="1"/>
  <c r="T9" i="10" s="1"/>
  <c r="BU9" i="10" s="1"/>
  <c r="R15" i="10"/>
  <c r="BS44" i="10"/>
  <c r="AF46" i="3"/>
  <c r="AF47" i="3" s="1"/>
  <c r="S43" i="4"/>
  <c r="AY44" i="4"/>
  <c r="X46" i="4"/>
  <c r="BA44" i="5"/>
  <c r="BA46" i="5"/>
  <c r="BA47" i="5" s="1"/>
  <c r="BS43" i="6"/>
  <c r="N25" i="6"/>
  <c r="T25" i="6" s="1" a="1"/>
  <c r="T25" i="6" s="1"/>
  <c r="BU25" i="6" s="1"/>
  <c r="X43" i="6"/>
  <c r="BL43" i="9"/>
  <c r="BL46" i="9"/>
  <c r="BL47" i="9" s="1"/>
  <c r="BL44" i="9"/>
  <c r="X45" i="4"/>
  <c r="BA45" i="4"/>
  <c r="T27" i="5" a="1"/>
  <c r="T27" i="5" s="1"/>
  <c r="BU27" i="5" s="1"/>
  <c r="N31" i="5"/>
  <c r="T31" i="5" s="1" a="1"/>
  <c r="T31" i="5" s="1"/>
  <c r="BU31" i="5" s="1"/>
  <c r="N32" i="5"/>
  <c r="T32" i="5" s="1" a="1"/>
  <c r="T32" i="5" s="1"/>
  <c r="BU32" i="5" s="1"/>
  <c r="AF43" i="5"/>
  <c r="T12" i="6" a="1"/>
  <c r="T12" i="6" s="1"/>
  <c r="BU12" i="6" s="1"/>
  <c r="T21" i="6" a="1"/>
  <c r="T21" i="6" s="1"/>
  <c r="BU21" i="6" s="1"/>
  <c r="N33" i="6"/>
  <c r="T33" i="6" s="1" a="1"/>
  <c r="T33" i="6" s="1"/>
  <c r="BU33" i="6" s="1"/>
  <c r="AU46" i="9"/>
  <c r="AU47" i="9" s="1"/>
  <c r="AU45" i="9"/>
  <c r="AU43" i="9"/>
  <c r="BM43" i="9"/>
  <c r="BM46" i="9"/>
  <c r="BM47" i="9" s="1"/>
  <c r="BM44" i="9"/>
  <c r="L14" i="10"/>
  <c r="L46" i="10" s="1"/>
  <c r="L47" i="10" s="1"/>
  <c r="X43" i="10"/>
  <c r="AA44" i="4"/>
  <c r="AA45" i="4"/>
  <c r="BA44" i="4"/>
  <c r="L43" i="6"/>
  <c r="N30" i="6"/>
  <c r="T30" i="6" s="1" a="1"/>
  <c r="T30" i="6" s="1"/>
  <c r="BU30" i="6" s="1"/>
  <c r="AP43" i="6"/>
  <c r="AP44" i="6"/>
  <c r="T23" i="8" a="1"/>
  <c r="T23" i="8" s="1"/>
  <c r="BU23" i="8" s="1"/>
  <c r="T12" i="9" a="1"/>
  <c r="T12" i="9" s="1"/>
  <c r="BU12" i="9" s="1"/>
  <c r="AE43" i="9"/>
  <c r="AE44" i="9"/>
  <c r="AE45" i="9"/>
  <c r="O44" i="9"/>
  <c r="AZ44" i="3"/>
  <c r="AZ47" i="3"/>
  <c r="Y47" i="3"/>
  <c r="AD44" i="4"/>
  <c r="BF44" i="4"/>
  <c r="BF46" i="4"/>
  <c r="BF47" i="4" s="1"/>
  <c r="X44" i="4"/>
  <c r="AA46" i="4"/>
  <c r="AA47" i="4" s="1"/>
  <c r="AC47" i="4"/>
  <c r="N9" i="6"/>
  <c r="T9" i="6" s="1" a="1"/>
  <c r="T9" i="6" s="1"/>
  <c r="BU9" i="6" s="1"/>
  <c r="N24" i="6"/>
  <c r="T24" i="6" s="1" a="1"/>
  <c r="T24" i="6" s="1"/>
  <c r="BU24" i="6" s="1"/>
  <c r="AP46" i="6"/>
  <c r="AF43" i="9"/>
  <c r="AF44" i="9"/>
  <c r="AF45" i="9"/>
  <c r="AN46" i="4"/>
  <c r="AN47" i="4" s="1"/>
  <c r="BA43" i="4"/>
  <c r="M47" i="4"/>
  <c r="AZ47" i="4"/>
  <c r="X47" i="4"/>
  <c r="AY47" i="4"/>
  <c r="W47" i="4"/>
  <c r="X46" i="5"/>
  <c r="X47" i="5" s="1"/>
  <c r="L5" i="5"/>
  <c r="X44" i="5"/>
  <c r="AF45" i="5"/>
  <c r="AP45" i="6"/>
  <c r="N21" i="8"/>
  <c r="T21" i="8" s="1" a="1"/>
  <c r="T21" i="8" s="1"/>
  <c r="BU21" i="8" s="1"/>
  <c r="L43" i="10"/>
  <c r="L44" i="10"/>
  <c r="AZ43" i="5"/>
  <c r="AG45" i="5"/>
  <c r="BK44" i="6"/>
  <c r="BK45" i="6"/>
  <c r="T13" i="8" a="1"/>
  <c r="T13" i="8" s="1"/>
  <c r="BU13" i="8" s="1"/>
  <c r="T31" i="8" a="1"/>
  <c r="T31" i="8" s="1"/>
  <c r="BU31" i="8" s="1"/>
  <c r="T32" i="8" a="1"/>
  <c r="T32" i="8" s="1"/>
  <c r="BU32" i="8" s="1"/>
  <c r="M46" i="10"/>
  <c r="M47" i="10" s="1"/>
  <c r="M43" i="10"/>
  <c r="S47" i="3"/>
  <c r="AO47" i="3"/>
  <c r="BJ45" i="4"/>
  <c r="BI43" i="4"/>
  <c r="AD45" i="4"/>
  <c r="AD46" i="4"/>
  <c r="AD47" i="4" s="1"/>
  <c r="AG47" i="4"/>
  <c r="N29" i="5"/>
  <c r="T29" i="5" s="1" a="1"/>
  <c r="T29" i="5" s="1"/>
  <c r="BU29" i="5" s="1"/>
  <c r="AO43" i="5"/>
  <c r="AO46" i="5"/>
  <c r="AO47" i="5" s="1"/>
  <c r="AO45" i="5"/>
  <c r="AO44" i="5"/>
  <c r="AH45" i="5"/>
  <c r="Q43" i="6"/>
  <c r="N20" i="6"/>
  <c r="T20" i="6" s="1" a="1"/>
  <c r="T20" i="6" s="1"/>
  <c r="BU20" i="6" s="1"/>
  <c r="AE46" i="9"/>
  <c r="AE47" i="9" s="1"/>
  <c r="AY43" i="8"/>
  <c r="AY44" i="8"/>
  <c r="AY46" i="8"/>
  <c r="AY45" i="8"/>
  <c r="N14" i="10"/>
  <c r="T14" i="10" s="1" a="1"/>
  <c r="T14" i="10" s="1"/>
  <c r="BU14" i="10" s="1"/>
  <c r="BS46" i="6"/>
  <c r="BS47" i="6" s="1"/>
  <c r="BJ43" i="8"/>
  <c r="BJ44" i="8"/>
  <c r="BJ45" i="8"/>
  <c r="Q5" i="8"/>
  <c r="BJ46" i="8"/>
  <c r="BJ47" i="8" s="1"/>
  <c r="N7" i="8"/>
  <c r="T7" i="8" s="1" a="1"/>
  <c r="T7" i="8" s="1"/>
  <c r="BU7" i="8" s="1"/>
  <c r="N8" i="8"/>
  <c r="T8" i="8" s="1" a="1"/>
  <c r="T8" i="8" s="1"/>
  <c r="BU8" i="8" s="1"/>
  <c r="N28" i="8"/>
  <c r="T28" i="8" s="1" a="1"/>
  <c r="T28" i="8" s="1"/>
  <c r="BU28" i="8" s="1"/>
  <c r="AY43" i="9"/>
  <c r="P7" i="9"/>
  <c r="X43" i="9"/>
  <c r="L13" i="9"/>
  <c r="N13" i="9" s="1"/>
  <c r="T13" i="9" s="1" a="1"/>
  <c r="T13" i="9" s="1"/>
  <c r="BU13" i="9" s="1"/>
  <c r="N28" i="11"/>
  <c r="T28" i="11" s="1" a="1"/>
  <c r="T28" i="11" s="1"/>
  <c r="BU28" i="11" s="1"/>
  <c r="X46" i="6"/>
  <c r="X47" i="6" s="1"/>
  <c r="N8" i="6"/>
  <c r="T8" i="6" s="1" a="1"/>
  <c r="T8" i="6" s="1"/>
  <c r="BU8" i="6" s="1"/>
  <c r="AX43" i="6"/>
  <c r="AX46" i="6"/>
  <c r="AX47" i="6" s="1"/>
  <c r="AX45" i="6"/>
  <c r="BS46" i="8"/>
  <c r="BS47" i="8" s="1"/>
  <c r="BS45" i="8"/>
  <c r="R5" i="8"/>
  <c r="N17" i="8"/>
  <c r="T17" i="8" s="1" a="1"/>
  <c r="T17" i="8" s="1"/>
  <c r="BU17" i="8" s="1"/>
  <c r="AF43" i="8"/>
  <c r="X44" i="9"/>
  <c r="BS43" i="10"/>
  <c r="AG46" i="8"/>
  <c r="AG45" i="8"/>
  <c r="AG43" i="8"/>
  <c r="AX43" i="8"/>
  <c r="AX44" i="8"/>
  <c r="N23" i="11"/>
  <c r="T23" i="11" s="1" a="1"/>
  <c r="T23" i="11" s="1"/>
  <c r="BU23" i="11" s="1"/>
  <c r="AH44" i="8"/>
  <c r="AH43" i="8"/>
  <c r="AZ43" i="8"/>
  <c r="AZ44" i="8"/>
  <c r="AZ46" i="8"/>
  <c r="AZ47" i="8" s="1"/>
  <c r="AZ45" i="8"/>
  <c r="T26" i="9" a="1"/>
  <c r="T26" i="9" s="1"/>
  <c r="BU26" i="9" s="1"/>
  <c r="T31" i="9" a="1"/>
  <c r="T31" i="9" s="1"/>
  <c r="BU31" i="9" s="1"/>
  <c r="S24" i="11"/>
  <c r="N24" i="11" s="1"/>
  <c r="T24" i="11" s="1" a="1"/>
  <c r="T24" i="11" s="1"/>
  <c r="BU24" i="11" s="1"/>
  <c r="BJ45" i="6"/>
  <c r="AY46" i="6"/>
  <c r="AY47" i="6" s="1"/>
  <c r="AF43" i="6"/>
  <c r="AY44" i="6"/>
  <c r="X45" i="6"/>
  <c r="CA47" i="7"/>
  <c r="AJ47" i="7"/>
  <c r="T47" i="7"/>
  <c r="BS47" i="7"/>
  <c r="AH47" i="7"/>
  <c r="Q47" i="7"/>
  <c r="BR47" i="7"/>
  <c r="AG47" i="7"/>
  <c r="O47" i="7"/>
  <c r="BQ47" i="7"/>
  <c r="AF47" i="7"/>
  <c r="N47" i="7"/>
  <c r="BP47" i="7"/>
  <c r="AE47" i="7"/>
  <c r="M47" i="7"/>
  <c r="BO47" i="7"/>
  <c r="AD47" i="7"/>
  <c r="L47" i="7"/>
  <c r="BG47" i="7"/>
  <c r="AB47" i="7"/>
  <c r="BF47" i="7"/>
  <c r="AA47" i="7"/>
  <c r="N6" i="8"/>
  <c r="T6" i="8" s="1" a="1"/>
  <c r="T6" i="8" s="1"/>
  <c r="BU6" i="8" s="1"/>
  <c r="BA46" i="8"/>
  <c r="BA47" i="8" s="1"/>
  <c r="BA43" i="8"/>
  <c r="BA44" i="8"/>
  <c r="BA45" i="8"/>
  <c r="AG44" i="8"/>
  <c r="BS44" i="6"/>
  <c r="AG43" i="6"/>
  <c r="N25" i="8"/>
  <c r="T25" i="8" s="1" a="1"/>
  <c r="T25" i="8" s="1"/>
  <c r="BU25" i="8" s="1"/>
  <c r="BJ46" i="9"/>
  <c r="BJ47" i="9" s="1"/>
  <c r="BJ43" i="9"/>
  <c r="Q6" i="9"/>
  <c r="T6" i="9" s="1" a="1"/>
  <c r="T6" i="9" s="1"/>
  <c r="BU6" i="9" s="1"/>
  <c r="N19" i="9"/>
  <c r="T19" i="9" s="1" a="1"/>
  <c r="T19" i="9" s="1"/>
  <c r="BU19" i="9" s="1"/>
  <c r="T23" i="9" a="1"/>
  <c r="T23" i="9" s="1"/>
  <c r="BU23" i="9" s="1"/>
  <c r="T25" i="10" a="1"/>
  <c r="T25" i="10" s="1"/>
  <c r="BU25" i="10" s="1"/>
  <c r="L44" i="6"/>
  <c r="BS45" i="6"/>
  <c r="AF46" i="6"/>
  <c r="AF47" i="6" s="1"/>
  <c r="N34" i="8"/>
  <c r="T34" i="8" s="1" a="1"/>
  <c r="T34" i="8" s="1"/>
  <c r="BU34" i="8" s="1"/>
  <c r="BS43" i="8"/>
  <c r="AH45" i="8"/>
  <c r="BS46" i="9"/>
  <c r="BS47" i="9" s="1"/>
  <c r="BS45" i="9"/>
  <c r="BS44" i="9"/>
  <c r="R6" i="9"/>
  <c r="T25" i="9" a="1"/>
  <c r="T25" i="9" s="1"/>
  <c r="BU25" i="9" s="1"/>
  <c r="AA45" i="9"/>
  <c r="T6" i="11" a="1"/>
  <c r="T6" i="11" s="1"/>
  <c r="BU6" i="11" s="1"/>
  <c r="BS43" i="5"/>
  <c r="L46" i="6"/>
  <c r="L47" i="6" s="1"/>
  <c r="AG46" i="6"/>
  <c r="AG47" i="6" s="1"/>
  <c r="X47" i="7"/>
  <c r="AA45" i="8"/>
  <c r="BS43" i="9"/>
  <c r="AA43" i="9"/>
  <c r="R8" i="11"/>
  <c r="BS44" i="11"/>
  <c r="AY43" i="6"/>
  <c r="X44" i="6"/>
  <c r="M46" i="6"/>
  <c r="M47" i="6" s="1"/>
  <c r="Y47" i="7"/>
  <c r="AA45" i="10"/>
  <c r="M6" i="10"/>
  <c r="N6" i="10" s="1"/>
  <c r="T6" i="10" s="1" a="1"/>
  <c r="T6" i="10" s="1"/>
  <c r="BU6" i="10" s="1"/>
  <c r="AA46" i="10"/>
  <c r="AA44" i="10"/>
  <c r="N30" i="9"/>
  <c r="T30" i="9" s="1" a="1"/>
  <c r="T30" i="9" s="1"/>
  <c r="BU30" i="9" s="1"/>
  <c r="AG43" i="9"/>
  <c r="AG46" i="9"/>
  <c r="AG47" i="9" s="1"/>
  <c r="AG45" i="9"/>
  <c r="S5" i="10"/>
  <c r="N33" i="10"/>
  <c r="T33" i="10" s="1" a="1"/>
  <c r="T33" i="10" s="1"/>
  <c r="BU33" i="10" s="1"/>
  <c r="AA44" i="11"/>
  <c r="AH43" i="9"/>
  <c r="AH46" i="9"/>
  <c r="AH47" i="9" s="1"/>
  <c r="AZ45" i="9"/>
  <c r="AZ43" i="9"/>
  <c r="AN45" i="10"/>
  <c r="AN43" i="10"/>
  <c r="AN44" i="10"/>
  <c r="O5" i="10"/>
  <c r="AN46" i="10"/>
  <c r="AN47" i="10" s="1"/>
  <c r="BJ45" i="11"/>
  <c r="Q6" i="11"/>
  <c r="Q43" i="11" s="1"/>
  <c r="BS46" i="11"/>
  <c r="L5" i="9"/>
  <c r="X45" i="9"/>
  <c r="T29" i="9" a="1"/>
  <c r="T29" i="9" s="1"/>
  <c r="BU29" i="9" s="1"/>
  <c r="BA45" i="9"/>
  <c r="BA44" i="9"/>
  <c r="AY45" i="10"/>
  <c r="AY43" i="10"/>
  <c r="AY44" i="10"/>
  <c r="AY46" i="10"/>
  <c r="AY47" i="10" s="1"/>
  <c r="T8" i="10" a="1"/>
  <c r="T8" i="10" s="1"/>
  <c r="BU8" i="10" s="1"/>
  <c r="N26" i="10"/>
  <c r="T26" i="10" s="1" a="1"/>
  <c r="T26" i="10" s="1"/>
  <c r="BU26" i="10" s="1"/>
  <c r="N32" i="10"/>
  <c r="T32" i="10" s="1" a="1"/>
  <c r="T32" i="10" s="1"/>
  <c r="BU32" i="10" s="1"/>
  <c r="AN45" i="11"/>
  <c r="O5" i="11"/>
  <c r="AN44" i="11"/>
  <c r="AN43" i="11"/>
  <c r="AN46" i="11"/>
  <c r="T19" i="11" a="1"/>
  <c r="T19" i="11" s="1"/>
  <c r="BU19" i="11" s="1"/>
  <c r="AO43" i="8"/>
  <c r="BF45" i="8"/>
  <c r="M5" i="9"/>
  <c r="AA44" i="9"/>
  <c r="BJ43" i="10"/>
  <c r="BJ46" i="10"/>
  <c r="BJ44" i="10"/>
  <c r="BJ45" i="10"/>
  <c r="BI44" i="10"/>
  <c r="BI46" i="10"/>
  <c r="BI47" i="10" s="1"/>
  <c r="AY44" i="11"/>
  <c r="P5" i="11"/>
  <c r="AY43" i="11"/>
  <c r="AY46" i="11"/>
  <c r="AY45" i="11"/>
  <c r="T8" i="11" a="1"/>
  <c r="T8" i="11" s="1"/>
  <c r="BU8" i="11" s="1"/>
  <c r="BI45" i="8"/>
  <c r="AD44" i="9"/>
  <c r="AD43" i="9"/>
  <c r="N10" i="9"/>
  <c r="T10" i="9" s="1" a="1"/>
  <c r="T10" i="9" s="1"/>
  <c r="BU10" i="9" s="1"/>
  <c r="BA43" i="9"/>
  <c r="X46" i="9"/>
  <c r="X47" i="9" s="1"/>
  <c r="BS46" i="10"/>
  <c r="BS47" i="10" s="1"/>
  <c r="BS45" i="10"/>
  <c r="R5" i="10"/>
  <c r="BK43" i="10"/>
  <c r="BK46" i="10"/>
  <c r="BK44" i="10"/>
  <c r="BK45" i="10"/>
  <c r="BJ43" i="11"/>
  <c r="BF44" i="8"/>
  <c r="AY47" i="8"/>
  <c r="X47" i="8"/>
  <c r="AX47" i="8"/>
  <c r="W47" i="8"/>
  <c r="AU47" i="8"/>
  <c r="V47" i="8"/>
  <c r="AN46" i="9"/>
  <c r="AN47" i="9" s="1"/>
  <c r="AH45" i="9"/>
  <c r="N28" i="10"/>
  <c r="T28" i="10" s="1" a="1"/>
  <c r="T28" i="10" s="1"/>
  <c r="BU28" i="10" s="1"/>
  <c r="Y44" i="10"/>
  <c r="Y43" i="10"/>
  <c r="Y45" i="10"/>
  <c r="BL46" i="10"/>
  <c r="BL47" i="10" s="1"/>
  <c r="BL44" i="10"/>
  <c r="BL45" i="10"/>
  <c r="BS45" i="11"/>
  <c r="AO47" i="6"/>
  <c r="BI44" i="8"/>
  <c r="AF47" i="8"/>
  <c r="AY45" i="9"/>
  <c r="AN45" i="9"/>
  <c r="T23" i="10" a="1"/>
  <c r="T23" i="10" s="1"/>
  <c r="BU23" i="10" s="1"/>
  <c r="AD37" i="10"/>
  <c r="AD43" i="10" s="1"/>
  <c r="AU45" i="10"/>
  <c r="AU44" i="10"/>
  <c r="AU46" i="10"/>
  <c r="AU43" i="10"/>
  <c r="BM43" i="10"/>
  <c r="BM44" i="10"/>
  <c r="BM46" i="10"/>
  <c r="BM47" i="10" s="1"/>
  <c r="BM45" i="10"/>
  <c r="AD44" i="10"/>
  <c r="U47" i="6"/>
  <c r="AP47" i="6"/>
  <c r="BF43" i="8"/>
  <c r="AG47" i="8"/>
  <c r="BJ44" i="9"/>
  <c r="AA46" i="9"/>
  <c r="AA47" i="9" s="1"/>
  <c r="N15" i="10"/>
  <c r="AP46" i="9"/>
  <c r="AP47" i="9" s="1"/>
  <c r="AP45" i="9"/>
  <c r="AP44" i="9"/>
  <c r="T17" i="11" a="1"/>
  <c r="T17" i="11" s="1"/>
  <c r="BU17" i="11" s="1"/>
  <c r="W47" i="6"/>
  <c r="AA46" i="8"/>
  <c r="AA47" i="8" s="1"/>
  <c r="AH44" i="9"/>
  <c r="T13" i="11" a="1"/>
  <c r="T13" i="11" s="1"/>
  <c r="BU13" i="11" s="1"/>
  <c r="N11" i="11"/>
  <c r="T11" i="11" s="1" a="1"/>
  <c r="T11" i="11" s="1"/>
  <c r="BU11" i="11" s="1"/>
  <c r="T31" i="11" a="1"/>
  <c r="T31" i="11" s="1"/>
  <c r="BU31" i="11" s="1"/>
  <c r="N12" i="12"/>
  <c r="T12" i="12" s="1" a="1"/>
  <c r="T12" i="12" s="1"/>
  <c r="BU12" i="12" s="1"/>
  <c r="N15" i="12"/>
  <c r="N30" i="12"/>
  <c r="T30" i="12" s="1" a="1"/>
  <c r="T30" i="12" s="1"/>
  <c r="BU30" i="12" s="1"/>
  <c r="N34" i="12"/>
  <c r="T34" i="12" s="1" a="1"/>
  <c r="T34" i="12" s="1"/>
  <c r="BU34" i="12" s="1"/>
  <c r="N10" i="10"/>
  <c r="T10" i="10" s="1" a="1"/>
  <c r="T10" i="10" s="1"/>
  <c r="BU10" i="10" s="1"/>
  <c r="AO45" i="11"/>
  <c r="AO44" i="11"/>
  <c r="AO43" i="11"/>
  <c r="AO46" i="11"/>
  <c r="BF43" i="11"/>
  <c r="BF46" i="11"/>
  <c r="BF47" i="11" s="1"/>
  <c r="BF45" i="11"/>
  <c r="BJ44" i="12"/>
  <c r="BJ43" i="12"/>
  <c r="BJ46" i="12"/>
  <c r="BJ47" i="12" s="1"/>
  <c r="Q5" i="12"/>
  <c r="BJ45" i="12"/>
  <c r="M15" i="13"/>
  <c r="AA43" i="13"/>
  <c r="AH46" i="10"/>
  <c r="AH47" i="10" s="1"/>
  <c r="AH45" i="10"/>
  <c r="AZ44" i="10"/>
  <c r="AZ43" i="10"/>
  <c r="T10" i="11" a="1"/>
  <c r="T10" i="11" s="1"/>
  <c r="BU10" i="11" s="1"/>
  <c r="T16" i="11" a="1"/>
  <c r="T16" i="11" s="1"/>
  <c r="BU16" i="11" s="1"/>
  <c r="T27" i="11" a="1"/>
  <c r="T27" i="11" s="1"/>
  <c r="BU27" i="11" s="1"/>
  <c r="N32" i="11"/>
  <c r="T32" i="11" s="1" a="1"/>
  <c r="T32" i="11" s="1"/>
  <c r="BU32" i="11" s="1"/>
  <c r="AH43" i="10"/>
  <c r="Q46" i="11"/>
  <c r="Q47" i="11" s="1"/>
  <c r="T20" i="11" a="1"/>
  <c r="T20" i="11" s="1"/>
  <c r="BU20" i="11" s="1"/>
  <c r="T11" i="12" a="1"/>
  <c r="T11" i="12" s="1"/>
  <c r="BU11" i="12" s="1"/>
  <c r="R13" i="13"/>
  <c r="BS46" i="13"/>
  <c r="AZ46" i="10"/>
  <c r="N14" i="11"/>
  <c r="T14" i="11" s="1" a="1"/>
  <c r="T14" i="11" s="1"/>
  <c r="BU14" i="11" s="1"/>
  <c r="BI43" i="11"/>
  <c r="BI46" i="11"/>
  <c r="BI47" i="11" s="1"/>
  <c r="BI45" i="11"/>
  <c r="BI44" i="11"/>
  <c r="S45" i="11"/>
  <c r="S44" i="11"/>
  <c r="S43" i="11"/>
  <c r="S46" i="11"/>
  <c r="S47" i="11" s="1"/>
  <c r="N7" i="11"/>
  <c r="T7" i="11" s="1" a="1"/>
  <c r="T7" i="11" s="1"/>
  <c r="BU7" i="11" s="1"/>
  <c r="N21" i="11"/>
  <c r="T21" i="11" s="1" a="1"/>
  <c r="T21" i="11" s="1"/>
  <c r="BU21" i="11" s="1"/>
  <c r="BK43" i="11"/>
  <c r="BK46" i="11"/>
  <c r="BK44" i="12"/>
  <c r="BK43" i="12"/>
  <c r="BK46" i="12"/>
  <c r="BK47" i="12" s="1"/>
  <c r="BK45" i="12"/>
  <c r="N15" i="11"/>
  <c r="T15" i="11" s="1" a="1"/>
  <c r="T15" i="11" s="1"/>
  <c r="BU15" i="11" s="1"/>
  <c r="BK47" i="11"/>
  <c r="T24" i="12" a="1"/>
  <c r="T24" i="12" s="1"/>
  <c r="BU24" i="12" s="1"/>
  <c r="X44" i="11"/>
  <c r="X43" i="11"/>
  <c r="L5" i="11"/>
  <c r="X46" i="11"/>
  <c r="X45" i="11"/>
  <c r="N30" i="11"/>
  <c r="T30" i="11" s="1" a="1"/>
  <c r="T30" i="11" s="1"/>
  <c r="BU30" i="11" s="1"/>
  <c r="N14" i="12"/>
  <c r="T14" i="12" s="1" a="1"/>
  <c r="T14" i="12" s="1"/>
  <c r="BU14" i="12" s="1"/>
  <c r="N17" i="12"/>
  <c r="T17" i="12" s="1" a="1"/>
  <c r="T17" i="12" s="1"/>
  <c r="BU17" i="12" s="1"/>
  <c r="T29" i="12" a="1"/>
  <c r="T29" i="12" s="1"/>
  <c r="BU29" i="12" s="1"/>
  <c r="P8" i="13"/>
  <c r="AY44" i="13"/>
  <c r="X45" i="10"/>
  <c r="X44" i="10"/>
  <c r="AA43" i="11"/>
  <c r="M5" i="11"/>
  <c r="AA46" i="11"/>
  <c r="AA45" i="11"/>
  <c r="T23" i="12" a="1"/>
  <c r="T23" i="12" s="1"/>
  <c r="BU23" i="12" s="1"/>
  <c r="T13" i="13" a="1"/>
  <c r="T13" i="13" s="1"/>
  <c r="BU13" i="13" s="1"/>
  <c r="AA43" i="10"/>
  <c r="AP45" i="10"/>
  <c r="AP44" i="10"/>
  <c r="X46" i="10"/>
  <c r="X47" i="10" s="1"/>
  <c r="N29" i="11"/>
  <c r="T29" i="11" s="1" a="1"/>
  <c r="T29" i="11" s="1"/>
  <c r="BU29" i="11" s="1"/>
  <c r="AF46" i="11"/>
  <c r="AF45" i="11"/>
  <c r="AF44" i="11"/>
  <c r="AF43" i="11"/>
  <c r="N21" i="12"/>
  <c r="T21" i="12" s="1" a="1"/>
  <c r="T21" i="12" s="1"/>
  <c r="BU21" i="12" s="1"/>
  <c r="AN45" i="12"/>
  <c r="AY43" i="13"/>
  <c r="T8" i="13" a="1"/>
  <c r="T8" i="13" s="1"/>
  <c r="BU8" i="13" s="1"/>
  <c r="AF45" i="13"/>
  <c r="AF44" i="13"/>
  <c r="AF43" i="13"/>
  <c r="AF46" i="13"/>
  <c r="AF47" i="13" s="1"/>
  <c r="T7" i="14" a="1"/>
  <c r="T7" i="14" s="1"/>
  <c r="BU7" i="14" s="1"/>
  <c r="AF47" i="11"/>
  <c r="BM47" i="11"/>
  <c r="AY46" i="12"/>
  <c r="AY47" i="12" s="1"/>
  <c r="BJ46" i="13"/>
  <c r="BJ47" i="13" s="1"/>
  <c r="N25" i="13"/>
  <c r="T25" i="13" s="1" a="1"/>
  <c r="T25" i="13" s="1"/>
  <c r="BU25" i="13" s="1"/>
  <c r="AG45" i="13"/>
  <c r="AG44" i="13"/>
  <c r="AG43" i="13"/>
  <c r="AX43" i="13"/>
  <c r="AX46" i="13"/>
  <c r="AX45" i="13"/>
  <c r="BJ43" i="13"/>
  <c r="AG46" i="13"/>
  <c r="AG47" i="13" s="1"/>
  <c r="BS43" i="11"/>
  <c r="BJ44" i="11"/>
  <c r="AP46" i="11"/>
  <c r="AG47" i="11"/>
  <c r="BS47" i="11"/>
  <c r="X45" i="12"/>
  <c r="BS45" i="13"/>
  <c r="N24" i="13"/>
  <c r="T24" i="13" s="1" a="1"/>
  <c r="T24" i="13" s="1"/>
  <c r="BU24" i="13" s="1"/>
  <c r="AH44" i="13"/>
  <c r="AH43" i="13"/>
  <c r="AH46" i="13"/>
  <c r="AH47" i="13" s="1"/>
  <c r="AZ43" i="13"/>
  <c r="AZ46" i="13"/>
  <c r="AZ47" i="13" s="1"/>
  <c r="AZ45" i="13"/>
  <c r="N24" i="14"/>
  <c r="T24" i="14" s="1" a="1"/>
  <c r="T24" i="14" s="1"/>
  <c r="BU24" i="14" s="1"/>
  <c r="T29" i="14" a="1"/>
  <c r="T29" i="14" s="1"/>
  <c r="BU29" i="14" s="1"/>
  <c r="N31" i="14"/>
  <c r="T31" i="14" s="1" a="1"/>
  <c r="T31" i="14" s="1"/>
  <c r="BU31" i="14" s="1"/>
  <c r="BI44" i="14"/>
  <c r="BI43" i="14"/>
  <c r="BI46" i="14"/>
  <c r="BI47" i="14" s="1"/>
  <c r="AA44" i="12"/>
  <c r="AA46" i="12"/>
  <c r="AA47" i="12" s="1"/>
  <c r="BI45" i="12"/>
  <c r="BA46" i="13"/>
  <c r="BA47" i="13" s="1"/>
  <c r="BA45" i="13"/>
  <c r="BA44" i="13"/>
  <c r="O43" i="14"/>
  <c r="O46" i="14"/>
  <c r="O47" i="14" s="1"/>
  <c r="O45" i="14"/>
  <c r="T32" i="14" a="1"/>
  <c r="T32" i="14" s="1"/>
  <c r="BU32" i="14" s="1"/>
  <c r="BK44" i="14"/>
  <c r="BK43" i="14"/>
  <c r="BK46" i="14"/>
  <c r="BK47" i="14" s="1"/>
  <c r="AN47" i="11"/>
  <c r="AD44" i="12"/>
  <c r="AD46" i="12"/>
  <c r="AD47" i="12" s="1"/>
  <c r="AP46" i="12"/>
  <c r="AP47" i="12" s="1"/>
  <c r="AP45" i="12"/>
  <c r="AP44" i="12"/>
  <c r="N11" i="13"/>
  <c r="T11" i="13" s="1" a="1"/>
  <c r="T11" i="13" s="1"/>
  <c r="BU11" i="13" s="1"/>
  <c r="N20" i="13"/>
  <c r="T20" i="13" s="1" a="1"/>
  <c r="T20" i="13" s="1"/>
  <c r="BU20" i="13" s="1"/>
  <c r="N10" i="14"/>
  <c r="T10" i="14" s="1" a="1"/>
  <c r="T10" i="14" s="1"/>
  <c r="BU10" i="14" s="1"/>
  <c r="N19" i="14"/>
  <c r="T19" i="14" s="1" a="1"/>
  <c r="T19" i="14" s="1"/>
  <c r="BU19" i="14" s="1"/>
  <c r="T23" i="14" a="1"/>
  <c r="T23" i="14" s="1"/>
  <c r="BU23" i="14" s="1"/>
  <c r="BL44" i="14"/>
  <c r="BL43" i="14"/>
  <c r="BL46" i="14"/>
  <c r="BL47" i="14" s="1"/>
  <c r="BL45" i="14"/>
  <c r="V47" i="10"/>
  <c r="AU47" i="10"/>
  <c r="AO47" i="11"/>
  <c r="AN46" i="12"/>
  <c r="AN47" i="12" s="1"/>
  <c r="N26" i="12"/>
  <c r="T26" i="12" s="1" a="1"/>
  <c r="T26" i="12" s="1"/>
  <c r="BU26" i="12" s="1"/>
  <c r="N27" i="13"/>
  <c r="T27" i="13" s="1" a="1"/>
  <c r="T27" i="13" s="1"/>
  <c r="BU27" i="13" s="1"/>
  <c r="S45" i="13"/>
  <c r="Q43" i="14"/>
  <c r="Q46" i="14"/>
  <c r="Q47" i="14" s="1"/>
  <c r="Q45" i="14"/>
  <c r="U47" i="11"/>
  <c r="AP47" i="11"/>
  <c r="AY45" i="12"/>
  <c r="BI44" i="12"/>
  <c r="BI46" i="12"/>
  <c r="BI47" i="12" s="1"/>
  <c r="X43" i="12"/>
  <c r="T22" i="14" a="1"/>
  <c r="T22" i="14" s="1"/>
  <c r="BU22" i="14" s="1"/>
  <c r="AN44" i="14"/>
  <c r="AG45" i="10"/>
  <c r="Y47" i="10"/>
  <c r="AZ47" i="10"/>
  <c r="AE45" i="11"/>
  <c r="BL45" i="11"/>
  <c r="W47" i="11"/>
  <c r="AX47" i="11"/>
  <c r="L5" i="12"/>
  <c r="BS43" i="12"/>
  <c r="BS46" i="12"/>
  <c r="BS47" i="12" s="1"/>
  <c r="BS45" i="12"/>
  <c r="N9" i="12"/>
  <c r="T9" i="12" s="1" a="1"/>
  <c r="T9" i="12" s="1"/>
  <c r="BU9" i="12" s="1"/>
  <c r="N10" i="12"/>
  <c r="T10" i="12" s="1" a="1"/>
  <c r="T10" i="12" s="1"/>
  <c r="BU10" i="12" s="1"/>
  <c r="BL43" i="12"/>
  <c r="BL46" i="12"/>
  <c r="BL47" i="12" s="1"/>
  <c r="AN44" i="12"/>
  <c r="T6" i="13" a="1"/>
  <c r="T6" i="13" s="1"/>
  <c r="BU6" i="13" s="1"/>
  <c r="N15" i="13"/>
  <c r="T15" i="13" s="1" a="1"/>
  <c r="T15" i="13" s="1"/>
  <c r="BU15" i="13" s="1"/>
  <c r="X44" i="13"/>
  <c r="L44" i="14"/>
  <c r="L43" i="14"/>
  <c r="L46" i="14"/>
  <c r="L47" i="14" s="1"/>
  <c r="T26" i="14" a="1"/>
  <c r="T26" i="14" s="1"/>
  <c r="BU26" i="14" s="1"/>
  <c r="Z47" i="10"/>
  <c r="BA47" i="10"/>
  <c r="AD33" i="11"/>
  <c r="AD43" i="11" s="1"/>
  <c r="BM45" i="11"/>
  <c r="X47" i="11"/>
  <c r="AY47" i="11"/>
  <c r="M5" i="12"/>
  <c r="AU46" i="12"/>
  <c r="AU47" i="12" s="1"/>
  <c r="AU45" i="12"/>
  <c r="AU44" i="12"/>
  <c r="BM43" i="12"/>
  <c r="BM46" i="12"/>
  <c r="BM47" i="12" s="1"/>
  <c r="AA43" i="12"/>
  <c r="S44" i="13"/>
  <c r="S43" i="13"/>
  <c r="S46" i="13"/>
  <c r="S47" i="13" s="1"/>
  <c r="AA45" i="14"/>
  <c r="O44" i="14"/>
  <c r="BI45" i="14"/>
  <c r="AA47" i="10"/>
  <c r="BF47" i="10"/>
  <c r="AP44" i="11"/>
  <c r="BJ46" i="11"/>
  <c r="Y47" i="11"/>
  <c r="AZ47" i="11"/>
  <c r="AA45" i="12"/>
  <c r="T22" i="13" a="1"/>
  <c r="T22" i="13" s="1"/>
  <c r="BU22" i="13" s="1"/>
  <c r="Q44" i="14"/>
  <c r="BJ45" i="14"/>
  <c r="O43" i="12"/>
  <c r="O46" i="12"/>
  <c r="O47" i="12" s="1"/>
  <c r="O45" i="12"/>
  <c r="AF43" i="12"/>
  <c r="AF46" i="12"/>
  <c r="AF47" i="12" s="1"/>
  <c r="AY44" i="12"/>
  <c r="X46" i="12"/>
  <c r="X47" i="12" s="1"/>
  <c r="T21" i="14" a="1"/>
  <c r="T21" i="14" s="1"/>
  <c r="BU21" i="14" s="1"/>
  <c r="N30" i="14"/>
  <c r="T30" i="14" s="1" a="1"/>
  <c r="T30" i="14" s="1"/>
  <c r="BU30" i="14" s="1"/>
  <c r="T34" i="14" a="1"/>
  <c r="T34" i="14" s="1"/>
  <c r="BU34" i="14" s="1"/>
  <c r="BS44" i="14"/>
  <c r="BK45" i="14"/>
  <c r="AC47" i="10"/>
  <c r="BJ47" i="10"/>
  <c r="AA47" i="11"/>
  <c r="P5" i="12"/>
  <c r="AG43" i="12"/>
  <c r="AG46" i="12"/>
  <c r="AG47" i="12" s="1"/>
  <c r="AG45" i="12"/>
  <c r="AD43" i="12"/>
  <c r="X43" i="13"/>
  <c r="N26" i="13"/>
  <c r="T26" i="13" s="1" a="1"/>
  <c r="T26" i="13" s="1"/>
  <c r="BU26" i="13" s="1"/>
  <c r="AY45" i="14"/>
  <c r="T12" i="14" a="1"/>
  <c r="T12" i="14" s="1"/>
  <c r="BU12" i="14" s="1"/>
  <c r="N20" i="14"/>
  <c r="T20" i="14" s="1" a="1"/>
  <c r="T20" i="14" s="1"/>
  <c r="BU20" i="14" s="1"/>
  <c r="L45" i="14"/>
  <c r="BK47" i="10"/>
  <c r="AB47" i="11"/>
  <c r="AH43" i="12"/>
  <c r="AH46" i="12"/>
  <c r="AH47" i="12" s="1"/>
  <c r="AH45" i="12"/>
  <c r="AZ45" i="12"/>
  <c r="AZ44" i="12"/>
  <c r="AZ43" i="12"/>
  <c r="AE43" i="12"/>
  <c r="BL44" i="12"/>
  <c r="AD45" i="12"/>
  <c r="AA46" i="13"/>
  <c r="AA47" i="13" s="1"/>
  <c r="BJ44" i="14"/>
  <c r="M8" i="14"/>
  <c r="N8" i="14" s="1"/>
  <c r="T8" i="14" s="1" a="1"/>
  <c r="T8" i="14" s="1"/>
  <c r="BU8" i="14" s="1"/>
  <c r="AA46" i="14"/>
  <c r="AA47" i="14" s="1"/>
  <c r="AC47" i="11"/>
  <c r="BJ47" i="11"/>
  <c r="BA45" i="12"/>
  <c r="BA44" i="12"/>
  <c r="BA43" i="12"/>
  <c r="AN43" i="12"/>
  <c r="T9" i="13" a="1"/>
  <c r="T9" i="13" s="1"/>
  <c r="BU9" i="13" s="1"/>
  <c r="T14" i="13" a="1"/>
  <c r="T14" i="13" s="1"/>
  <c r="BU14" i="13" s="1"/>
  <c r="N17" i="13"/>
  <c r="T17" i="13" s="1" a="1"/>
  <c r="T17" i="13" s="1"/>
  <c r="BU17" i="13" s="1"/>
  <c r="BA43" i="13"/>
  <c r="AH45" i="13"/>
  <c r="AD46" i="13"/>
  <c r="AD47" i="13" s="1"/>
  <c r="BS43" i="14"/>
  <c r="AF47" i="10"/>
  <c r="S5" i="12"/>
  <c r="X44" i="12"/>
  <c r="BS44" i="12"/>
  <c r="AF45" i="12"/>
  <c r="AN44" i="13"/>
  <c r="N16" i="13"/>
  <c r="T16" i="13" s="1" a="1"/>
  <c r="T16" i="13" s="1"/>
  <c r="BU16" i="13" s="1"/>
  <c r="AX44" i="13"/>
  <c r="AN45" i="13"/>
  <c r="N15" i="14"/>
  <c r="T15" i="14" s="1" a="1"/>
  <c r="T15" i="14" s="1"/>
  <c r="BU15" i="14" s="1"/>
  <c r="X46" i="14"/>
  <c r="X47" i="14" s="1"/>
  <c r="AD35" i="14"/>
  <c r="AD44" i="14" s="1"/>
  <c r="X43" i="14"/>
  <c r="AY43" i="14"/>
  <c r="AF45" i="14"/>
  <c r="BM45" i="14"/>
  <c r="AA44" i="13"/>
  <c r="BF44" i="13"/>
  <c r="AN46" i="13"/>
  <c r="AN47" i="13" s="1"/>
  <c r="AZ43" i="14"/>
  <c r="AG45" i="14"/>
  <c r="BS45" i="14"/>
  <c r="BJ46" i="14"/>
  <c r="BJ47" i="14" s="1"/>
  <c r="BI44" i="13"/>
  <c r="X45" i="13"/>
  <c r="AY45" i="13"/>
  <c r="AO46" i="13"/>
  <c r="BM47" i="13"/>
  <c r="BA43" i="14"/>
  <c r="AU44" i="14"/>
  <c r="AH45" i="14"/>
  <c r="AD46" i="14"/>
  <c r="AD47" i="14" s="1"/>
  <c r="BS43" i="13"/>
  <c r="BJ44" i="13"/>
  <c r="AP46" i="13"/>
  <c r="AP47" i="13" s="1"/>
  <c r="BS47" i="13"/>
  <c r="AA43" i="14"/>
  <c r="AX44" i="14"/>
  <c r="S45" i="14"/>
  <c r="AN45" i="14"/>
  <c r="AE46" i="14"/>
  <c r="AE47" i="14" s="1"/>
  <c r="AD44" i="13"/>
  <c r="BK44" i="13"/>
  <c r="X44" i="14"/>
  <c r="AY44" i="14"/>
  <c r="AF46" i="14"/>
  <c r="AF47" i="14" s="1"/>
  <c r="BM46" i="14"/>
  <c r="BM47" i="14" s="1"/>
  <c r="AN43" i="13"/>
  <c r="AA45" i="13"/>
  <c r="BF45" i="13"/>
  <c r="BJ43" i="14"/>
  <c r="AZ44" i="14"/>
  <c r="AG46" i="14"/>
  <c r="AG47" i="14" s="1"/>
  <c r="BS46" i="14"/>
  <c r="BS47" i="14" s="1"/>
  <c r="L5" i="13"/>
  <c r="N5" i="13" s="1"/>
  <c r="AO43" i="13"/>
  <c r="BI45" i="13"/>
  <c r="X46" i="13"/>
  <c r="AY46" i="13"/>
  <c r="AY47" i="13" s="1"/>
  <c r="AO47" i="13"/>
  <c r="AD43" i="14"/>
  <c r="BA44" i="14"/>
  <c r="AU45" i="14"/>
  <c r="AH46" i="14"/>
  <c r="AH47" i="14" s="1"/>
  <c r="M5" i="13"/>
  <c r="AP43" i="13"/>
  <c r="BS44" i="13"/>
  <c r="BJ45" i="13"/>
  <c r="U47" i="13"/>
  <c r="AE43" i="14"/>
  <c r="AA44" i="14"/>
  <c r="AX45" i="14"/>
  <c r="S46" i="14"/>
  <c r="S47" i="14" s="1"/>
  <c r="AN46" i="14"/>
  <c r="AN47" i="14" s="1"/>
  <c r="AD45" i="13"/>
  <c r="V47" i="13"/>
  <c r="AU47" i="13"/>
  <c r="X45" i="14"/>
  <c r="O5" i="13"/>
  <c r="W47" i="13"/>
  <c r="AX47" i="13"/>
  <c r="P5" i="13"/>
  <c r="X47" i="13"/>
  <c r="M5" i="14"/>
  <c r="Q5" i="13"/>
  <c r="Y47" i="13"/>
  <c r="N5" i="14"/>
  <c r="N45" i="13" l="1"/>
  <c r="N44" i="13"/>
  <c r="N43" i="13"/>
  <c r="T5" i="13" a="1"/>
  <c r="T5" i="13" s="1"/>
  <c r="N46" i="13"/>
  <c r="N47" i="13" s="1"/>
  <c r="M43" i="9"/>
  <c r="M44" i="9"/>
  <c r="M45" i="9"/>
  <c r="M46" i="9"/>
  <c r="M47" i="9" s="1"/>
  <c r="M43" i="6"/>
  <c r="M44" i="6"/>
  <c r="Q46" i="3"/>
  <c r="Q47" i="3" s="1"/>
  <c r="Q45" i="3"/>
  <c r="Q43" i="3"/>
  <c r="Q44" i="3"/>
  <c r="Q44" i="4"/>
  <c r="Q46" i="4"/>
  <c r="Q47" i="4" s="1"/>
  <c r="N8" i="2"/>
  <c r="T8" i="2" s="1" a="1"/>
  <c r="T8" i="2" s="1"/>
  <c r="BU8" i="2" s="1"/>
  <c r="S45" i="2"/>
  <c r="S44" i="2"/>
  <c r="Q44" i="13"/>
  <c r="Q43" i="13"/>
  <c r="Q46" i="13"/>
  <c r="Q47" i="13" s="1"/>
  <c r="Q45" i="13"/>
  <c r="O44" i="8"/>
  <c r="O43" i="8"/>
  <c r="O45" i="8"/>
  <c r="O46" i="8"/>
  <c r="O47" i="8" s="1"/>
  <c r="L44" i="12"/>
  <c r="L46" i="12"/>
  <c r="L47" i="12" s="1"/>
  <c r="L43" i="12"/>
  <c r="L45" i="12"/>
  <c r="AD45" i="14"/>
  <c r="L43" i="11"/>
  <c r="L46" i="11"/>
  <c r="L47" i="11" s="1"/>
  <c r="L45" i="11"/>
  <c r="N5" i="11"/>
  <c r="L44" i="11"/>
  <c r="S45" i="10"/>
  <c r="S43" i="10"/>
  <c r="S46" i="10"/>
  <c r="S47" i="10" s="1"/>
  <c r="S44" i="10"/>
  <c r="N5" i="10"/>
  <c r="Q44" i="8"/>
  <c r="Q43" i="8"/>
  <c r="Q45" i="8"/>
  <c r="Q46" i="8"/>
  <c r="Q47" i="8" s="1"/>
  <c r="Q44" i="9"/>
  <c r="M44" i="14"/>
  <c r="M43" i="14"/>
  <c r="M46" i="14"/>
  <c r="M47" i="14" s="1"/>
  <c r="M45" i="14"/>
  <c r="S46" i="12"/>
  <c r="S47" i="12" s="1"/>
  <c r="S44" i="12"/>
  <c r="N5" i="12"/>
  <c r="S45" i="12"/>
  <c r="S43" i="12"/>
  <c r="L44" i="9"/>
  <c r="L43" i="9"/>
  <c r="L45" i="9"/>
  <c r="L46" i="9"/>
  <c r="L47" i="9" s="1"/>
  <c r="N5" i="9"/>
  <c r="AD45" i="10"/>
  <c r="M43" i="8"/>
  <c r="L45" i="5"/>
  <c r="L43" i="5"/>
  <c r="L46" i="5"/>
  <c r="L47" i="5" s="1"/>
  <c r="L44" i="5"/>
  <c r="N5" i="5"/>
  <c r="Q45" i="9"/>
  <c r="S44" i="8"/>
  <c r="S43" i="8"/>
  <c r="N5" i="8"/>
  <c r="S46" i="8"/>
  <c r="S47" i="8" s="1"/>
  <c r="S45" i="8"/>
  <c r="L45" i="3"/>
  <c r="L43" i="3"/>
  <c r="L46" i="3"/>
  <c r="L47" i="3" s="1"/>
  <c r="L44" i="3"/>
  <c r="N5" i="3"/>
  <c r="AD46" i="10"/>
  <c r="AD47" i="10" s="1"/>
  <c r="M44" i="8"/>
  <c r="Q46" i="9"/>
  <c r="Q47" i="9" s="1"/>
  <c r="AD46" i="8"/>
  <c r="AD47" i="8" s="1"/>
  <c r="M46" i="1"/>
  <c r="M47" i="1" s="1"/>
  <c r="M44" i="1"/>
  <c r="M45" i="1"/>
  <c r="M43" i="1"/>
  <c r="AD44" i="5"/>
  <c r="L45" i="8"/>
  <c r="L46" i="8"/>
  <c r="L47" i="8" s="1"/>
  <c r="L44" i="8"/>
  <c r="L43" i="8"/>
  <c r="N44" i="6"/>
  <c r="N43" i="6"/>
  <c r="N45" i="6"/>
  <c r="T5" i="6" a="1"/>
  <c r="T5" i="6" s="1"/>
  <c r="M45" i="8"/>
  <c r="Q43" i="9"/>
  <c r="AD37" i="5"/>
  <c r="AD43" i="5" s="1"/>
  <c r="N6" i="6"/>
  <c r="T6" i="6" s="1" a="1"/>
  <c r="T6" i="6" s="1"/>
  <c r="BU6" i="6" s="1"/>
  <c r="L45" i="13"/>
  <c r="L44" i="13"/>
  <c r="L43" i="13"/>
  <c r="L46" i="13"/>
  <c r="L47" i="13" s="1"/>
  <c r="M46" i="11"/>
  <c r="M47" i="11" s="1"/>
  <c r="M45" i="11"/>
  <c r="M44" i="11"/>
  <c r="M43" i="11"/>
  <c r="O46" i="11"/>
  <c r="O47" i="11" s="1"/>
  <c r="O45" i="11"/>
  <c r="O44" i="11"/>
  <c r="O43" i="11"/>
  <c r="S44" i="9"/>
  <c r="AD45" i="6"/>
  <c r="AD46" i="5"/>
  <c r="AD47" i="5" s="1"/>
  <c r="AD44" i="11"/>
  <c r="AD43" i="6"/>
  <c r="N43" i="4"/>
  <c r="T5" i="4" a="1"/>
  <c r="T5" i="4" s="1"/>
  <c r="N45" i="4"/>
  <c r="N44" i="4"/>
  <c r="N46" i="4"/>
  <c r="N47" i="4" s="1"/>
  <c r="T15" i="10" a="1"/>
  <c r="T15" i="10" s="1"/>
  <c r="BU15" i="10" s="1"/>
  <c r="O46" i="10"/>
  <c r="O47" i="10" s="1"/>
  <c r="O45" i="10"/>
  <c r="O43" i="10"/>
  <c r="O44" i="10"/>
  <c r="AD45" i="11"/>
  <c r="AD46" i="6"/>
  <c r="AD47" i="6" s="1"/>
  <c r="O45" i="13"/>
  <c r="O44" i="13"/>
  <c r="O43" i="13"/>
  <c r="O46" i="13"/>
  <c r="O47" i="13" s="1"/>
  <c r="L46" i="1"/>
  <c r="L47" i="1" s="1"/>
  <c r="L44" i="1"/>
  <c r="L43" i="1"/>
  <c r="L45" i="1"/>
  <c r="N43" i="14"/>
  <c r="N46" i="14"/>
  <c r="N47" i="14" s="1"/>
  <c r="T5" i="14" a="1"/>
  <c r="T5" i="14" s="1"/>
  <c r="N45" i="14"/>
  <c r="N44" i="14"/>
  <c r="Q44" i="11"/>
  <c r="S43" i="5"/>
  <c r="S44" i="5"/>
  <c r="M45" i="13"/>
  <c r="M44" i="13"/>
  <c r="M43" i="13"/>
  <c r="M46" i="13"/>
  <c r="M47" i="13" s="1"/>
  <c r="S43" i="9"/>
  <c r="L45" i="10"/>
  <c r="S45" i="5"/>
  <c r="AD45" i="5"/>
  <c r="O44" i="6"/>
  <c r="O43" i="6"/>
  <c r="O45" i="6"/>
  <c r="O46" i="6"/>
  <c r="O47" i="6" s="1"/>
  <c r="M46" i="12"/>
  <c r="M47" i="12" s="1"/>
  <c r="M44" i="12"/>
  <c r="M45" i="12"/>
  <c r="M43" i="12"/>
  <c r="AD46" i="11"/>
  <c r="AD47" i="11" s="1"/>
  <c r="Q45" i="11"/>
  <c r="Q43" i="12"/>
  <c r="Q46" i="12"/>
  <c r="Q47" i="12" s="1"/>
  <c r="Q45" i="12"/>
  <c r="Q44" i="12"/>
  <c r="S45" i="9"/>
  <c r="M45" i="10"/>
  <c r="S46" i="5"/>
  <c r="S47" i="5" s="1"/>
  <c r="N46" i="2"/>
  <c r="N47" i="2" s="1"/>
  <c r="N45" i="2"/>
  <c r="N44" i="2"/>
  <c r="T5" i="2" a="1"/>
  <c r="T5" i="2" s="1"/>
  <c r="O43" i="1"/>
  <c r="O46" i="1"/>
  <c r="O47" i="1" s="1"/>
  <c r="O45" i="1"/>
  <c r="O44" i="1"/>
  <c r="S46" i="1"/>
  <c r="S47" i="1" s="1"/>
  <c r="N5" i="1"/>
  <c r="S45" i="1"/>
  <c r="S43" i="1"/>
  <c r="S44" i="1"/>
  <c r="AD44" i="2"/>
  <c r="M45" i="6"/>
  <c r="S46" i="9"/>
  <c r="S47" i="9" s="1"/>
  <c r="M44" i="10"/>
  <c r="Q46" i="1"/>
  <c r="Q47" i="1" s="1"/>
  <c r="Q45" i="1"/>
  <c r="Q44" i="1"/>
  <c r="Q43" i="1"/>
  <c r="Q46" i="5"/>
  <c r="Q47" i="5" s="1"/>
  <c r="Q45" i="5"/>
  <c r="Q44" i="5"/>
  <c r="Q43" i="5"/>
  <c r="O43" i="5"/>
  <c r="O46" i="5"/>
  <c r="O47" i="5" s="1"/>
  <c r="O44" i="5"/>
  <c r="O45" i="5"/>
  <c r="N44" i="1" l="1"/>
  <c r="N46" i="1"/>
  <c r="N47" i="1" s="1"/>
  <c r="N45" i="1"/>
  <c r="N43" i="1"/>
  <c r="T5" i="1" a="1"/>
  <c r="T5" i="1" s="1"/>
  <c r="BU5" i="14"/>
  <c r="T46" i="14"/>
  <c r="T45" i="14"/>
  <c r="T44" i="14"/>
  <c r="T43" i="14"/>
  <c r="BU5" i="4"/>
  <c r="T49" i="4"/>
  <c r="T43" i="4"/>
  <c r="T44" i="4"/>
  <c r="T45" i="4"/>
  <c r="T51" i="4"/>
  <c r="T50" i="4"/>
  <c r="T46" i="4"/>
  <c r="N44" i="5"/>
  <c r="N43" i="5"/>
  <c r="T5" i="5" a="1"/>
  <c r="T5" i="5" s="1"/>
  <c r="N46" i="5"/>
  <c r="N47" i="5" s="1"/>
  <c r="N45" i="5"/>
  <c r="N46" i="11"/>
  <c r="N47" i="11" s="1"/>
  <c r="N45" i="11"/>
  <c r="N44" i="11"/>
  <c r="N43" i="11"/>
  <c r="T5" i="11" a="1"/>
  <c r="T5" i="11" s="1"/>
  <c r="N43" i="3"/>
  <c r="N46" i="3"/>
  <c r="N47" i="3" s="1"/>
  <c r="N44" i="3"/>
  <c r="T5" i="3" a="1"/>
  <c r="T5" i="3" s="1"/>
  <c r="N45" i="3"/>
  <c r="T44" i="13"/>
  <c r="BU5" i="13"/>
  <c r="T43" i="13"/>
  <c r="T46" i="13"/>
  <c r="T45" i="13"/>
  <c r="N43" i="9"/>
  <c r="N44" i="9"/>
  <c r="N45" i="9"/>
  <c r="T5" i="9" a="1"/>
  <c r="T5" i="9" s="1"/>
  <c r="N46" i="9"/>
  <c r="N47" i="9" s="1"/>
  <c r="N45" i="8"/>
  <c r="N46" i="8"/>
  <c r="N47" i="8" s="1"/>
  <c r="T5" i="8" a="1"/>
  <c r="T5" i="8" s="1"/>
  <c r="N44" i="8"/>
  <c r="N43" i="8"/>
  <c r="T43" i="6"/>
  <c r="BU5" i="6"/>
  <c r="T44" i="6"/>
  <c r="T45" i="6"/>
  <c r="T46" i="6"/>
  <c r="N43" i="10"/>
  <c r="T5" i="10" a="1"/>
  <c r="T5" i="10" s="1"/>
  <c r="N46" i="10"/>
  <c r="N47" i="10" s="1"/>
  <c r="N44" i="10"/>
  <c r="N45" i="10"/>
  <c r="N43" i="12"/>
  <c r="N46" i="12"/>
  <c r="N47" i="12" s="1"/>
  <c r="N45" i="12"/>
  <c r="T5" i="12" a="1"/>
  <c r="T5" i="12" s="1"/>
  <c r="N44" i="12"/>
  <c r="T45" i="2"/>
  <c r="T46" i="2"/>
  <c r="T44" i="2"/>
  <c r="T43" i="2"/>
  <c r="BU5" i="2"/>
  <c r="N43" i="2"/>
  <c r="N46" i="6"/>
  <c r="N47" i="6" s="1"/>
  <c r="T44" i="8" l="1"/>
  <c r="T43" i="8"/>
  <c r="BU5" i="8"/>
  <c r="T46" i="8"/>
  <c r="T45" i="8"/>
  <c r="T48" i="2"/>
  <c r="T47" i="2"/>
  <c r="T46" i="12"/>
  <c r="T44" i="12"/>
  <c r="BU5" i="12"/>
  <c r="T45" i="12"/>
  <c r="T43" i="12"/>
  <c r="T45" i="11"/>
  <c r="T44" i="11"/>
  <c r="T43" i="11"/>
  <c r="T46" i="11"/>
  <c r="BU5" i="11"/>
  <c r="T46" i="9"/>
  <c r="T45" i="9"/>
  <c r="T43" i="9"/>
  <c r="T44" i="9"/>
  <c r="BU5" i="9"/>
  <c r="T48" i="14"/>
  <c r="T47" i="14"/>
  <c r="T46" i="3"/>
  <c r="T45" i="3"/>
  <c r="T43" i="3"/>
  <c r="BU5" i="3"/>
  <c r="T44" i="3"/>
  <c r="T46" i="10"/>
  <c r="T51" i="10"/>
  <c r="T43" i="10"/>
  <c r="T44" i="10"/>
  <c r="BU5" i="10"/>
  <c r="T50" i="10"/>
  <c r="T49" i="10"/>
  <c r="T45" i="10"/>
  <c r="T48" i="6"/>
  <c r="T47" i="6"/>
  <c r="T48" i="13"/>
  <c r="T47" i="13"/>
  <c r="T43" i="5"/>
  <c r="T46" i="5"/>
  <c r="T45" i="5"/>
  <c r="T44" i="5"/>
  <c r="BU5" i="5"/>
  <c r="T46" i="1"/>
  <c r="T45" i="1"/>
  <c r="T44" i="1"/>
  <c r="BU5" i="1"/>
  <c r="T43" i="1"/>
  <c r="T48" i="4"/>
  <c r="T47" i="4"/>
  <c r="T48" i="1" l="1"/>
  <c r="T47" i="1"/>
  <c r="T48" i="5"/>
  <c r="T47" i="5"/>
  <c r="T48" i="11"/>
  <c r="T47" i="11"/>
  <c r="T48" i="10"/>
  <c r="T47" i="10"/>
  <c r="T48" i="3"/>
  <c r="T47" i="3"/>
  <c r="T48" i="12"/>
  <c r="T47" i="12"/>
  <c r="T48" i="8"/>
  <c r="T47" i="8"/>
  <c r="T48" i="9"/>
  <c r="T4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Y8" authorId="0" shapeId="0" xr:uid="{00000000-0006-0000-0000-000001000000}">
      <text>
        <r>
          <rPr>
            <sz val="10"/>
            <color rgb="FF000000"/>
            <rFont val="Arial"/>
          </rPr>
          <t>Entrega con casi 2 horas de retraso ambas preguntas. Tendría nota 95. Se aplica descuento de 20%
	-Claudio Lobos</t>
        </r>
      </text>
    </comment>
    <comment ref="W12" authorId="0" shapeId="0" xr:uid="{00000000-0006-0000-0000-000002000000}">
      <text>
        <r>
          <rPr>
            <sz val="10"/>
            <color rgb="FF000000"/>
            <rFont val="Arial"/>
          </rPr>
          <t>Sin video
	-Claudio Lobos</t>
        </r>
      </text>
    </comment>
    <comment ref="W29" authorId="0" shapeId="0" xr:uid="{00000000-0006-0000-0000-000003000000}">
      <text>
        <r>
          <rPr>
            <sz val="10"/>
            <color rgb="FF000000"/>
            <rFont val="Arial"/>
          </rPr>
          <t>No entrega
	-Claudio Lobos</t>
        </r>
      </text>
    </comment>
    <comment ref="X34" authorId="0" shapeId="0" xr:uid="{00000000-0006-0000-0000-000004000000}">
      <text>
        <r>
          <rPr>
            <sz val="10"/>
            <color rgb="FF000000"/>
            <rFont val="Arial"/>
          </rPr>
          <t>Posible copia
	-Claudio Lobos
Compartió su solución a alumno del P210 (Cristóbal Filun)
	-Federico Meza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Z17" authorId="0" shapeId="0" xr:uid="{00000000-0006-0000-0100-000001000000}">
      <text>
        <r>
          <rPr>
            <sz val="10"/>
            <color rgb="FF000000"/>
            <rFont val="Arial"/>
          </rPr>
          <t>No estaba inscrito aún en el paralelo
	-Matias Cambara</t>
        </r>
      </text>
    </comment>
    <comment ref="AZ22" authorId="0" shapeId="0" xr:uid="{00000000-0006-0000-0100-000002000000}">
      <text>
        <r>
          <rPr>
            <sz val="10"/>
            <color rgb="FF000000"/>
            <rFont val="Arial"/>
          </rPr>
          <t>No estaba aún inscrito en el paralelo
	-Matias Cambara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V8" authorId="0" shapeId="0" xr:uid="{00000000-0006-0000-0200-000001000000}">
      <text>
        <r>
          <rPr>
            <sz val="10"/>
            <color rgb="FF000000"/>
            <rFont val="Arial"/>
          </rPr>
          <t>Sube archivo en blanco (revisé que no fuese un tema de color de fuente, la planilla no tenía datos de ruteo)
	-Pedro Toledo Correa</t>
        </r>
      </text>
    </comment>
    <comment ref="BF11" authorId="0" shapeId="0" xr:uid="{00000000-0006-0000-0200-000002000000}">
      <text>
        <r>
          <rPr>
            <sz val="10"/>
            <color rgb="FF000000"/>
            <rFont val="Arial"/>
          </rPr>
          <t>10 min tarde
	-FABIAN MARCELO GUILLERMO RIQUELME</t>
        </r>
      </text>
    </comment>
    <comment ref="BG11" authorId="0" shapeId="0" xr:uid="{00000000-0006-0000-0200-000003000000}">
      <text>
        <r>
          <rPr>
            <sz val="10"/>
            <color rgb="FF000000"/>
            <rFont val="Arial"/>
          </rPr>
          <t>40 min tarde
	-FABIAN MARCELO GUILLERMO RIQUELME</t>
        </r>
      </text>
    </comment>
    <comment ref="BH11" authorId="0" shapeId="0" xr:uid="{00000000-0006-0000-0200-000004000000}">
      <text>
        <r>
          <rPr>
            <sz val="10"/>
            <color rgb="FF000000"/>
            <rFont val="Arial"/>
          </rPr>
          <t>3hrs tarde
	-FABIAN MARCELO GUILLERMO RIQUELME</t>
        </r>
      </text>
    </comment>
    <comment ref="W19" authorId="0" shapeId="0" xr:uid="{00000000-0006-0000-0200-000005000000}">
      <text>
        <r>
          <rPr>
            <sz val="10"/>
            <color rgb="FF000000"/>
            <rFont val="Arial"/>
          </rPr>
          <t>No entrega
	-Pedro Toledo Correa</t>
        </r>
      </text>
    </comment>
    <comment ref="BH28" authorId="0" shapeId="0" xr:uid="{00000000-0006-0000-0200-000006000000}">
      <text>
        <r>
          <rPr>
            <sz val="10"/>
            <color rgb="FF000000"/>
            <rFont val="Arial"/>
          </rPr>
          <t>1hr tarde
	-FABIAN MARCELO GUILLERMO RIQUELME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X12" authorId="0" shapeId="0" xr:uid="{00000000-0006-0000-0400-000001000000}">
      <text>
        <r>
          <rPr>
            <sz val="10"/>
            <color rgb="FF000000"/>
            <rFont val="Arial"/>
          </rPr>
          <t>Copia</t>
        </r>
      </text>
    </comment>
    <comment ref="AA12" authorId="0" shapeId="0" xr:uid="{00000000-0006-0000-0400-000002000000}">
      <text>
        <r>
          <rPr>
            <sz val="10"/>
            <color rgb="FF000000"/>
            <rFont val="Arial"/>
          </rPr>
          <t>Copia
	-Nicolas Torres</t>
        </r>
      </text>
    </comment>
    <comment ref="N15" authorId="0" shapeId="0" xr:uid="{00000000-0006-0000-0400-000003000000}">
      <text>
        <r>
          <rPr>
            <sz val="10"/>
            <color rgb="FF000000"/>
            <rFont val="Arial"/>
          </rPr>
          <t>Por copia no reemplaza, promedia
	-Nicolas Torres</t>
        </r>
      </text>
    </comment>
    <comment ref="AA15" authorId="0" shapeId="0" xr:uid="{00000000-0006-0000-0400-000004000000}">
      <text>
        <r>
          <rPr>
            <sz val="10"/>
            <color rgb="FF000000"/>
            <rFont val="Arial"/>
          </rPr>
          <t>Copia
	-Nicolas Torres
Vídeo privado
	-Nicolas Torres</t>
        </r>
      </text>
    </comment>
    <comment ref="W16" authorId="0" shapeId="0" xr:uid="{00000000-0006-0000-0400-000005000000}">
      <text>
        <r>
          <rPr>
            <sz val="10"/>
            <color rgb="FF000000"/>
            <rFont val="Arial"/>
          </rPr>
          <t>No sube vídeo</t>
        </r>
      </text>
    </comment>
    <comment ref="AA16" authorId="0" shapeId="0" xr:uid="{00000000-0006-0000-0400-000006000000}">
      <text>
        <r>
          <rPr>
            <sz val="10"/>
            <color rgb="FF000000"/>
            <rFont val="Arial"/>
          </rPr>
          <t>Copia
	-Nicolas Torres</t>
        </r>
      </text>
    </comment>
    <comment ref="AA22" authorId="0" shapeId="0" xr:uid="{00000000-0006-0000-0400-000007000000}">
      <text>
        <r>
          <rPr>
            <sz val="10"/>
            <color rgb="FF000000"/>
            <rFont val="Arial"/>
          </rPr>
          <t>Posible copia
	-Nicolas Torres
Resuelto. No hay copia.
	-Nicolas Torres</t>
        </r>
      </text>
    </comment>
    <comment ref="X27" authorId="0" shapeId="0" xr:uid="{00000000-0006-0000-0400-000008000000}">
      <text>
        <r>
          <rPr>
            <sz val="10"/>
            <color rgb="FF000000"/>
            <rFont val="Arial"/>
          </rPr>
          <t>Copia</t>
        </r>
      </text>
    </comment>
    <comment ref="N28" authorId="0" shapeId="0" xr:uid="{00000000-0006-0000-0400-000009000000}">
      <text>
        <r>
          <rPr>
            <sz val="10"/>
            <color rgb="FF000000"/>
            <rFont val="Arial"/>
          </rPr>
          <t>Por copia no reemplaza, promedia
	-Nicolas Torres</t>
        </r>
      </text>
    </comment>
    <comment ref="X28" authorId="0" shapeId="0" xr:uid="{00000000-0006-0000-0400-00000A000000}">
      <text>
        <r>
          <rPr>
            <sz val="10"/>
            <color rgb="FF000000"/>
            <rFont val="Arial"/>
          </rPr>
          <t>Copia</t>
        </r>
      </text>
    </comment>
    <comment ref="N30" authorId="0" shapeId="0" xr:uid="{00000000-0006-0000-0400-00000B000000}">
      <text>
        <r>
          <rPr>
            <sz val="10"/>
            <color rgb="FF000000"/>
            <rFont val="Arial"/>
          </rPr>
          <t>Por copia no reemplaza, promedia
	-Nicolas Torres</t>
        </r>
      </text>
    </comment>
    <comment ref="AA30" authorId="0" shapeId="0" xr:uid="{00000000-0006-0000-0400-00000C000000}">
      <text>
        <r>
          <rPr>
            <sz val="10"/>
            <color rgb="FF000000"/>
            <rFont val="Arial"/>
          </rPr>
          <t>Copia
	-Nicolas Torres</t>
        </r>
      </text>
    </comment>
    <comment ref="AB30" authorId="0" shapeId="0" xr:uid="{00000000-0006-0000-0400-00000D000000}">
      <text>
        <r>
          <rPr>
            <sz val="10"/>
            <color rgb="FF000000"/>
            <rFont val="Arial"/>
          </rPr>
          <t>Vídeo pondera 0.7 porque no responde las preguntas.
	-Nicolas Torres</t>
        </r>
      </text>
    </comment>
    <comment ref="AC30" authorId="0" shapeId="0" xr:uid="{00000000-0006-0000-0400-00000E000000}">
      <text>
        <r>
          <rPr>
            <sz val="10"/>
            <color rgb="FF000000"/>
            <rFont val="Arial"/>
          </rPr>
          <t>Vídeo pondera 0.7 porque no responde las preguntas.
	-Nicolas Torres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Z10" authorId="0" shapeId="0" xr:uid="{00000000-0006-0000-0500-000001000000}">
      <text>
        <r>
          <rPr>
            <sz val="10"/>
            <color rgb="FF000000"/>
            <rFont val="Arial"/>
          </rPr>
          <t>No entrega link del video, si lo hubiese hecho, tendría 25 puntos en esta pregunta
	-Federico Meza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Z11" authorId="0" shapeId="0" xr:uid="{00000000-0006-0000-0700-000001000000}">
      <text>
        <r>
          <rPr>
            <sz val="10"/>
            <color rgb="FF000000"/>
            <rFont val="Arial"/>
          </rPr>
          <t>Sin video. Envíó mensaje indicando que tuvo problemas pero no adjuntó el video. Evidencia de copia.
	-Federico Meza</t>
        </r>
      </text>
    </comment>
    <comment ref="Z16" authorId="0" shapeId="0" xr:uid="{00000000-0006-0000-0700-000002000000}">
      <text>
        <r>
          <rPr>
            <sz val="10"/>
            <color rgb="FF000000"/>
            <rFont val="Arial"/>
          </rPr>
          <t>Muy buen video, pero está con sospecha de copia
	-Federico Meza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Z10" authorId="0" shapeId="0" xr:uid="{00000000-0006-0000-0800-000001000000}">
      <text>
        <r>
          <rPr>
            <sz val="10"/>
            <color rgb="FF000000"/>
            <rFont val="Arial"/>
          </rPr>
          <t>Tiene algunas cosas, pero poco. No envía video. A lo más 10 puntos.
	-Claudio Lobos</t>
        </r>
      </text>
    </comment>
    <comment ref="Z16" authorId="0" shapeId="0" xr:uid="{00000000-0006-0000-0800-000002000000}">
      <text>
        <r>
          <rPr>
            <sz val="10"/>
            <color rgb="FF000000"/>
            <rFont val="Arial"/>
          </rPr>
          <t>No genera los archivos por que sus nombres contienen varios géneros (es decir, el str tiene comas). Nota sería 30
	-Claudio Lobos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F12" authorId="0" shapeId="0" xr:uid="{00000000-0006-0000-0900-000001000000}">
      <text>
        <r>
          <rPr>
            <sz val="10"/>
            <color rgb="FF000000"/>
            <rFont val="Arial"/>
          </rPr>
          <t>Comisión Universitaria
	-Federico Meza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A7" authorId="0" shapeId="0" xr:uid="{00000000-0006-0000-0A00-000001000000}">
      <text>
        <r>
          <rPr>
            <sz val="10"/>
            <color rgb="FF000000"/>
            <rFont val="Arial"/>
          </rPr>
          <t>Posible copia
	-Nicolas Torres
Resuelto. No hay copia.
	-Nicolas Torres</t>
        </r>
      </text>
    </comment>
    <comment ref="X13" authorId="0" shapeId="0" xr:uid="{00000000-0006-0000-0A00-000002000000}">
      <text>
        <r>
          <rPr>
            <sz val="10"/>
            <color rgb="FF000000"/>
            <rFont val="Arial"/>
          </rPr>
          <t>Copia</t>
        </r>
      </text>
    </comment>
    <comment ref="Z13" authorId="0" shapeId="0" xr:uid="{00000000-0006-0000-0A00-000003000000}">
      <text>
        <r>
          <rPr>
            <sz val="10"/>
            <color rgb="FF000000"/>
            <rFont val="Arial"/>
          </rPr>
          <t>No sube vídeo.
	-Nicolas Torres</t>
        </r>
      </text>
    </comment>
    <comment ref="AA14" authorId="0" shapeId="0" xr:uid="{00000000-0006-0000-0A00-000004000000}">
      <text>
        <r>
          <rPr>
            <sz val="10"/>
            <color rgb="FF000000"/>
            <rFont val="Arial"/>
          </rPr>
          <t>Atraso 52 minutos 9 segundos
	-Nicolas Torres</t>
        </r>
      </text>
    </comment>
    <comment ref="Z19" authorId="0" shapeId="0" xr:uid="{00000000-0006-0000-0A00-000005000000}">
      <text>
        <r>
          <rPr>
            <sz val="10"/>
            <color rgb="FF000000"/>
            <rFont val="Arial"/>
          </rPr>
          <t>No sube vídeo.
	-Nicolas Torres</t>
        </r>
      </text>
    </comment>
    <comment ref="Z27" authorId="0" shapeId="0" xr:uid="{00000000-0006-0000-0A00-000006000000}">
      <text>
        <r>
          <rPr>
            <sz val="10"/>
            <color rgb="FF000000"/>
            <rFont val="Arial"/>
          </rPr>
          <t>No sube vídeo.
	-Nicolas Torres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E7" authorId="0" shapeId="0" xr:uid="{00000000-0006-0000-0B00-000001000000}">
      <text>
        <r>
          <rPr>
            <sz val="10"/>
            <color rgb="FF000000"/>
            <rFont val="Arial"/>
          </rPr>
          <t>la alumna aún no estaba inscrita en el ramo
	-darwin perez</t>
        </r>
      </text>
    </comment>
    <comment ref="AF7" authorId="0" shapeId="0" xr:uid="{00000000-0006-0000-0B00-000002000000}">
      <text>
        <r>
          <rPr>
            <sz val="10"/>
            <color rgb="FF000000"/>
            <rFont val="Arial"/>
          </rPr>
          <t>la alumna aún no estaba inscrita en el ramo
	-darwin perez</t>
        </r>
      </text>
    </comment>
    <comment ref="AG7" authorId="0" shapeId="0" xr:uid="{00000000-0006-0000-0B00-000003000000}">
      <text>
        <r>
          <rPr>
            <sz val="10"/>
            <color rgb="FF000000"/>
            <rFont val="Arial"/>
          </rPr>
          <t>Alumna aún no está inscrita en el ramo
	-darwin perez</t>
        </r>
      </text>
    </comment>
    <comment ref="AO7" authorId="0" shapeId="0" xr:uid="{00000000-0006-0000-0B00-000004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AP7" authorId="0" shapeId="0" xr:uid="{00000000-0006-0000-0B00-000005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AQ7" authorId="0" shapeId="0" xr:uid="{00000000-0006-0000-0B00-000006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AR7" authorId="0" shapeId="0" xr:uid="{00000000-0006-0000-0B00-000007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AZ7" authorId="0" shapeId="0" xr:uid="{00000000-0006-0000-0B00-000008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BA7" authorId="0" shapeId="0" xr:uid="{00000000-0006-0000-0B00-000009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BB7" authorId="0" shapeId="0" xr:uid="{00000000-0006-0000-0B00-00000A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BK7" authorId="0" shapeId="0" xr:uid="{00000000-0006-0000-0B00-00000B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BL7" authorId="0" shapeId="0" xr:uid="{00000000-0006-0000-0B00-00000C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BM7" authorId="0" shapeId="0" xr:uid="{00000000-0006-0000-0B00-00000D000000}">
      <text>
        <r>
          <rPr>
            <sz val="10"/>
            <color rgb="FF000000"/>
            <rFont val="Arial"/>
          </rPr>
          <t>Alumna no estaba registrada en el paralelo
	-darwin perez</t>
        </r>
      </text>
    </comment>
    <comment ref="X8" authorId="0" shapeId="0" xr:uid="{00000000-0006-0000-0B00-00000E000000}">
      <text>
        <r>
          <rPr>
            <sz val="10"/>
            <color rgb="FF000000"/>
            <rFont val="Arial"/>
          </rPr>
          <t>Copia
	-darwin perez</t>
        </r>
      </text>
    </comment>
    <comment ref="X9" authorId="0" shapeId="0" xr:uid="{00000000-0006-0000-0B00-00000F000000}">
      <text>
        <r>
          <rPr>
            <sz val="10"/>
            <color rgb="FF000000"/>
            <rFont val="Arial"/>
          </rPr>
          <t>Copia
	-darwin perez</t>
        </r>
      </text>
    </comment>
    <comment ref="AE10" authorId="0" shapeId="0" xr:uid="{00000000-0006-0000-0B00-000010000000}">
      <text>
        <r>
          <rPr>
            <sz val="10"/>
            <color rgb="FF000000"/>
            <rFont val="Arial"/>
          </rPr>
          <t>No está en la nómina
	-darwin perez</t>
        </r>
      </text>
    </comment>
    <comment ref="AE15" authorId="0" shapeId="0" xr:uid="{00000000-0006-0000-0B00-000011000000}">
      <text>
        <r>
          <rPr>
            <sz val="10"/>
            <color rgb="FF000000"/>
            <rFont val="Arial"/>
          </rPr>
          <t>No está en la nómina
	-darwin perez</t>
        </r>
      </text>
    </comment>
    <comment ref="AH15" authorId="0" shapeId="0" xr:uid="{00000000-0006-0000-0B00-000012000000}">
      <text>
        <r>
          <rPr>
            <sz val="10"/>
            <color rgb="FF000000"/>
            <rFont val="Arial"/>
          </rPr>
          <t>Alumno no está en la nómina
	-darwin perez</t>
        </r>
      </text>
    </comment>
    <comment ref="AI15" authorId="0" shapeId="0" xr:uid="{00000000-0006-0000-0B00-000013000000}">
      <text>
        <r>
          <rPr>
            <sz val="10"/>
            <color rgb="FF000000"/>
            <rFont val="Arial"/>
          </rPr>
          <t>Alumno no está en la nómina
	-darwin perez</t>
        </r>
      </text>
    </comment>
    <comment ref="AJ15" authorId="0" shapeId="0" xr:uid="{00000000-0006-0000-0B00-000014000000}">
      <text>
        <r>
          <rPr>
            <sz val="10"/>
            <color rgb="FF000000"/>
            <rFont val="Arial"/>
          </rPr>
          <t>Alumno no está en la nómina
	-darwin perez</t>
        </r>
      </text>
    </comment>
    <comment ref="AE16" authorId="0" shapeId="0" xr:uid="{00000000-0006-0000-0B00-000015000000}">
      <text>
        <r>
          <rPr>
            <sz val="10"/>
            <color rgb="FF000000"/>
            <rFont val="Arial"/>
          </rPr>
          <t>NO está en la nómina
	-darwin perez</t>
        </r>
      </text>
    </comment>
    <comment ref="W22" authorId="0" shapeId="0" xr:uid="{00000000-0006-0000-0B00-000016000000}">
      <text>
        <r>
          <rPr>
            <sz val="10"/>
            <color rgb="FF000000"/>
            <rFont val="Arial"/>
          </rPr>
          <t>OK</t>
        </r>
      </text>
    </comment>
    <comment ref="W24" authorId="0" shapeId="0" xr:uid="{00000000-0006-0000-0B00-000017000000}">
      <text>
        <r>
          <rPr>
            <sz val="10"/>
            <color rgb="FF000000"/>
            <rFont val="Arial"/>
          </rPr>
          <t>No indica link del video</t>
        </r>
      </text>
    </comment>
    <comment ref="AE28" authorId="0" shapeId="0" xr:uid="{00000000-0006-0000-0B00-000018000000}">
      <text>
        <r>
          <rPr>
            <sz val="10"/>
            <color rgb="FF000000"/>
            <rFont val="Arial"/>
          </rPr>
          <t>No está en la nómina
	-darwin perez</t>
        </r>
      </text>
    </comment>
    <comment ref="AE29" authorId="0" shapeId="0" xr:uid="{00000000-0006-0000-0B00-000019000000}">
      <text>
        <r>
          <rPr>
            <sz val="10"/>
            <color rgb="FF000000"/>
            <rFont val="Arial"/>
          </rPr>
          <t>No está en la nómina
	-darwin perez</t>
        </r>
      </text>
    </comment>
    <comment ref="AF29" authorId="0" shapeId="0" xr:uid="{00000000-0006-0000-0B00-00001A000000}">
      <text>
        <r>
          <rPr>
            <sz val="10"/>
            <color rgb="FF000000"/>
            <rFont val="Arial"/>
          </rPr>
          <t>Alumno no está en la nómina
	-darwin perez</t>
        </r>
      </text>
    </comment>
    <comment ref="AG29" authorId="0" shapeId="0" xr:uid="{00000000-0006-0000-0B00-00001B000000}">
      <text>
        <r>
          <rPr>
            <sz val="10"/>
            <color rgb="FF000000"/>
            <rFont val="Arial"/>
          </rPr>
          <t>Alumno no está en la nómina
	-darwin perez</t>
        </r>
      </text>
    </comment>
    <comment ref="AH29" authorId="0" shapeId="0" xr:uid="{00000000-0006-0000-0B00-00001C000000}">
      <text>
        <r>
          <rPr>
            <sz val="10"/>
            <color rgb="FF000000"/>
            <rFont val="Arial"/>
          </rPr>
          <t>Alumno no está en la nómina
	-darwin perez</t>
        </r>
      </text>
    </comment>
    <comment ref="AI29" authorId="0" shapeId="0" xr:uid="{00000000-0006-0000-0B00-00001D000000}">
      <text>
        <r>
          <rPr>
            <sz val="10"/>
            <color rgb="FF000000"/>
            <rFont val="Arial"/>
          </rPr>
          <t>Alumno no está en la nómina
	-darwin perez</t>
        </r>
      </text>
    </comment>
    <comment ref="AJ29" authorId="0" shapeId="0" xr:uid="{00000000-0006-0000-0B00-00001E000000}">
      <text>
        <r>
          <rPr>
            <sz val="10"/>
            <color rgb="FF000000"/>
            <rFont val="Arial"/>
          </rPr>
          <t>Alumno no está en la nómina
	-darwin perez</t>
        </r>
      </text>
    </comment>
    <comment ref="Z30" authorId="0" shapeId="0" xr:uid="{00000000-0006-0000-0B00-00001F000000}">
      <text>
        <r>
          <rPr>
            <sz val="10"/>
            <color rgb="FF000000"/>
            <rFont val="Arial"/>
          </rPr>
          <t>Sin video
	-darwin perez</t>
        </r>
      </text>
    </comment>
    <comment ref="W31" authorId="0" shapeId="0" xr:uid="{00000000-0006-0000-0B00-000020000000}">
      <text>
        <r>
          <rPr>
            <sz val="10"/>
            <color rgb="FF000000"/>
            <rFont val="Arial"/>
          </rPr>
          <t>OK</t>
        </r>
      </text>
    </comment>
    <comment ref="W32" authorId="0" shapeId="0" xr:uid="{00000000-0006-0000-0B00-000021000000}">
      <text>
        <r>
          <rPr>
            <sz val="10"/>
            <color rgb="FF000000"/>
            <rFont val="Arial"/>
          </rPr>
          <t>OK</t>
        </r>
      </text>
    </comment>
    <comment ref="AA32" authorId="0" shapeId="0" xr:uid="{00000000-0006-0000-0B00-000022000000}">
      <text>
        <r>
          <rPr>
            <sz val="10"/>
            <color rgb="FF000000"/>
            <rFont val="Arial"/>
          </rPr>
          <t>Copia
	-darwin perez</t>
        </r>
      </text>
    </comment>
  </commentList>
</comments>
</file>

<file path=xl/sharedStrings.xml><?xml version="1.0" encoding="utf-8"?>
<sst xmlns="http://schemas.openxmlformats.org/spreadsheetml/2006/main" count="4674" uniqueCount="62">
  <si>
    <t>CERTAMEN 1</t>
  </si>
  <si>
    <t>CERTAMEN 2</t>
  </si>
  <si>
    <t>CERTAMEN REC</t>
  </si>
  <si>
    <t>CONTROLES (EVALUACIONES SUMATIVAS)</t>
  </si>
  <si>
    <t>EVALUACIONES FORMATIVAS</t>
  </si>
  <si>
    <t>TAREAS</t>
  </si>
  <si>
    <t>HACKERRANK</t>
  </si>
  <si>
    <t>RESUMEN</t>
  </si>
  <si>
    <t>OK</t>
  </si>
  <si>
    <t>SIGA</t>
  </si>
  <si>
    <t>NN</t>
  </si>
  <si>
    <t>VTR</t>
  </si>
  <si>
    <t>Carrera</t>
  </si>
  <si>
    <t>id</t>
  </si>
  <si>
    <t>C1</t>
  </si>
  <si>
    <t>C2</t>
  </si>
  <si>
    <t>PC</t>
  </si>
  <si>
    <t>PS</t>
  </si>
  <si>
    <t>PF</t>
  </si>
  <si>
    <t>PT</t>
  </si>
  <si>
    <t>PH</t>
  </si>
  <si>
    <t>CR</t>
  </si>
  <si>
    <t>NF</t>
  </si>
  <si>
    <t>P1</t>
  </si>
  <si>
    <t>P2</t>
  </si>
  <si>
    <t>P3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</si>
  <si>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</si>
  <si>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</si>
  <si>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</si>
  <si>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</si>
  <si>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</si>
  <si>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</si>
  <si>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</si>
  <si>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</si>
  <si>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</si>
  <si>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</si>
  <si>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Rol USM</t>
  </si>
  <si>
    <t>Nota</t>
  </si>
  <si>
    <t>Fecha "i"</t>
  </si>
  <si>
    <t>Ing. Civil Informática</t>
  </si>
  <si>
    <t>Promedio</t>
  </si>
  <si>
    <t>Máximo</t>
  </si>
  <si>
    <t>Mínimo</t>
  </si>
  <si>
    <t>Aprobados</t>
  </si>
  <si>
    <t>Reprobados</t>
  </si>
  <si>
    <t>Inscritos</t>
  </si>
  <si>
    <t>Ing. Civil Mecánica</t>
  </si>
  <si>
    <t>Ing. Civil</t>
  </si>
  <si>
    <t>Ingeniería Civil de Minas</t>
  </si>
  <si>
    <t>Ing. Civil Química</t>
  </si>
  <si>
    <t>Ing. Civil Común</t>
  </si>
  <si>
    <t>i</t>
  </si>
  <si>
    <t>02-10-2020</t>
  </si>
  <si>
    <t>Ingeniería Civil Matemática</t>
  </si>
  <si>
    <t>0 y 30</t>
  </si>
  <si>
    <t>50 y 54</t>
  </si>
  <si>
    <t>sobre 75</t>
  </si>
  <si>
    <t>TD</t>
  </si>
  <si>
    <t>E</t>
  </si>
  <si>
    <t>F</t>
  </si>
  <si>
    <t>Ing. en Diseño de Productos</t>
  </si>
  <si>
    <t>Ing. Civil 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</si>
</sst>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</font>
    <font>
      <sz val="10"/>
      <color rgb="FF1C4587"/>
      <name val="Arial"/>
    </font>
    <font>
      <sz val="11"/>
      <color rgb="FFF7981D"/>
      <name val="Arial"/>
    </font>
    <font>
      <b/>
      <sz val="10"/>
      <color rgb="FF1C4587"/>
      <name val="Arial"/>
    </font>
    <font>
      <sz val="10"/>
      <name val="Arial"/>
    </font>
    <font>
      <sz val="11"/>
      <name val="Calibri"/>
    </font>
    <font>
      <sz val="12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9"/>
      <name val="Arial"/>
    </font>
    <font>
      <sz val="9"/>
      <color rgb="FF000000"/>
      <name val="Arial"/>
    </font>
    <font>
      <sz val="11"/>
      <color rgb="FFF7981D"/>
      <name val="Arial"/>
    </font>
  </fonts>
  <fills count="20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 applyAlignment="1"/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9" fontId="2" fillId="10" borderId="0" xfId="0" applyNumberFormat="1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6" borderId="6" xfId="0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7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/>
    <xf numFmtId="1" fontId="6" fillId="0" borderId="1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1" fillId="0" borderId="1" xfId="0" applyNumberFormat="1" applyFont="1" applyBorder="1" applyAlignment="1">
      <alignment horizontal="right"/>
    </xf>
    <xf numFmtId="1" fontId="11" fillId="0" borderId="5" xfId="0" applyNumberFormat="1" applyFont="1" applyBorder="1" applyAlignment="1">
      <alignment horizontal="right"/>
    </xf>
    <xf numFmtId="1" fontId="12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1" fontId="6" fillId="0" borderId="1" xfId="0" applyNumberFormat="1" applyFont="1" applyBorder="1"/>
    <xf numFmtId="1" fontId="11" fillId="0" borderId="10" xfId="0" applyNumberFormat="1" applyFont="1" applyBorder="1" applyAlignment="1">
      <alignment horizontal="right"/>
    </xf>
    <xf numFmtId="1" fontId="11" fillId="0" borderId="3" xfId="0" applyNumberFormat="1" applyFont="1" applyBorder="1" applyAlignment="1">
      <alignment horizontal="right"/>
    </xf>
    <xf numFmtId="1" fontId="8" fillId="0" borderId="0" xfId="0" applyNumberFormat="1" applyFont="1"/>
    <xf numFmtId="1" fontId="9" fillId="12" borderId="1" xfId="0" applyNumberFormat="1" applyFont="1" applyFill="1" applyBorder="1" applyAlignment="1">
      <alignment horizontal="right"/>
    </xf>
    <xf numFmtId="1" fontId="8" fillId="11" borderId="1" xfId="0" applyNumberFormat="1" applyFont="1" applyFill="1" applyBorder="1" applyAlignment="1">
      <alignment horizontal="right"/>
    </xf>
    <xf numFmtId="0" fontId="1" fillId="13" borderId="0" xfId="0" applyFont="1" applyFill="1" applyAlignment="1">
      <alignment horizontal="left"/>
    </xf>
    <xf numFmtId="1" fontId="1" fillId="13" borderId="0" xfId="0" applyNumberFormat="1" applyFont="1" applyFill="1" applyAlignment="1">
      <alignment horizontal="right"/>
    </xf>
    <xf numFmtId="1" fontId="9" fillId="14" borderId="1" xfId="0" applyNumberFormat="1" applyFont="1" applyFill="1" applyBorder="1" applyAlignment="1"/>
    <xf numFmtId="1" fontId="6" fillId="12" borderId="1" xfId="0" applyNumberFormat="1" applyFont="1" applyFill="1" applyBorder="1"/>
    <xf numFmtId="0" fontId="3" fillId="0" borderId="1" xfId="0" applyFont="1" applyBorder="1"/>
    <xf numFmtId="0" fontId="1" fillId="0" borderId="1" xfId="0" applyFont="1" applyBorder="1"/>
    <xf numFmtId="1" fontId="6" fillId="15" borderId="1" xfId="0" applyNumberFormat="1" applyFont="1" applyFill="1" applyBorder="1" applyAlignment="1">
      <alignment horizontal="right"/>
    </xf>
    <xf numFmtId="1" fontId="9" fillId="15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2" xfId="0" applyFont="1" applyBorder="1"/>
    <xf numFmtId="1" fontId="6" fillId="0" borderId="2" xfId="0" applyNumberFormat="1" applyFont="1" applyBorder="1" applyAlignment="1">
      <alignment horizontal="right"/>
    </xf>
    <xf numFmtId="1" fontId="6" fillId="0" borderId="0" xfId="0" applyNumberFormat="1" applyFont="1" applyAlignment="1">
      <alignment horizontal="right"/>
    </xf>
    <xf numFmtId="1" fontId="6" fillId="0" borderId="0" xfId="0" applyNumberFormat="1" applyFont="1"/>
    <xf numFmtId="0" fontId="6" fillId="0" borderId="0" xfId="0" applyFont="1" applyAlignment="1">
      <alignment horizontal="right"/>
    </xf>
    <xf numFmtId="9" fontId="3" fillId="0" borderId="0" xfId="0" applyNumberFormat="1" applyFont="1"/>
    <xf numFmtId="1" fontId="13" fillId="0" borderId="1" xfId="0" applyNumberFormat="1" applyFont="1" applyBorder="1" applyAlignment="1"/>
    <xf numFmtId="1" fontId="8" fillId="0" borderId="1" xfId="0" applyNumberFormat="1" applyFont="1" applyBorder="1"/>
    <xf numFmtId="1" fontId="12" fillId="0" borderId="11" xfId="0" applyNumberFormat="1" applyFont="1" applyBorder="1" applyAlignment="1">
      <alignment horizontal="right"/>
    </xf>
    <xf numFmtId="1" fontId="12" fillId="0" borderId="10" xfId="0" applyNumberFormat="1" applyFont="1" applyBorder="1" applyAlignment="1">
      <alignment horizontal="right"/>
    </xf>
    <xf numFmtId="0" fontId="3" fillId="0" borderId="0" xfId="0" applyFont="1"/>
    <xf numFmtId="1" fontId="10" fillId="16" borderId="10" xfId="0" applyNumberFormat="1" applyFont="1" applyFill="1" applyBorder="1" applyAlignment="1">
      <alignment horizontal="right"/>
    </xf>
    <xf numFmtId="1" fontId="2" fillId="15" borderId="1" xfId="0" applyNumberFormat="1" applyFont="1" applyFill="1" applyBorder="1"/>
    <xf numFmtId="1" fontId="7" fillId="0" borderId="1" xfId="0" applyNumberFormat="1" applyFont="1" applyBorder="1"/>
    <xf numFmtId="10" fontId="3" fillId="0" borderId="0" xfId="0" applyNumberFormat="1" applyFont="1"/>
    <xf numFmtId="1" fontId="9" fillId="16" borderId="1" xfId="0" applyNumberFormat="1" applyFont="1" applyFill="1" applyBorder="1" applyAlignment="1">
      <alignment horizontal="center"/>
    </xf>
    <xf numFmtId="1" fontId="9" fillId="16" borderId="10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right"/>
    </xf>
    <xf numFmtId="1" fontId="8" fillId="2" borderId="1" xfId="0" applyNumberFormat="1" applyFont="1" applyFill="1" applyBorder="1"/>
    <xf numFmtId="1" fontId="6" fillId="2" borderId="1" xfId="0" applyNumberFormat="1" applyFont="1" applyFill="1" applyBorder="1"/>
    <xf numFmtId="0" fontId="1" fillId="0" borderId="0" xfId="0" quotePrefix="1" applyFont="1" applyAlignment="1">
      <alignment horizontal="right"/>
    </xf>
    <xf numFmtId="1" fontId="9" fillId="0" borderId="0" xfId="0" applyNumberFormat="1" applyFont="1" applyAlignment="1">
      <alignment horizontal="center"/>
    </xf>
    <xf numFmtId="1" fontId="6" fillId="10" borderId="1" xfId="0" applyNumberFormat="1" applyFont="1" applyFill="1" applyBorder="1" applyAlignment="1">
      <alignment horizontal="right"/>
    </xf>
    <xf numFmtId="1" fontId="14" fillId="0" borderId="1" xfId="0" applyNumberFormat="1" applyFont="1" applyBorder="1" applyAlignment="1">
      <alignment horizontal="right"/>
    </xf>
    <xf numFmtId="1" fontId="15" fillId="0" borderId="1" xfId="0" applyNumberFormat="1" applyFont="1" applyBorder="1" applyAlignment="1">
      <alignment horizontal="right"/>
    </xf>
    <xf numFmtId="1" fontId="16" fillId="0" borderId="1" xfId="0" applyNumberFormat="1" applyFont="1" applyBorder="1"/>
    <xf numFmtId="1" fontId="1" fillId="15" borderId="1" xfId="0" applyNumberFormat="1" applyFont="1" applyFill="1" applyBorder="1" applyAlignment="1">
      <alignment horizontal="right"/>
    </xf>
    <xf numFmtId="1" fontId="1" fillId="16" borderId="1" xfId="0" applyNumberFormat="1" applyFont="1" applyFill="1" applyBorder="1" applyAlignment="1">
      <alignment horizontal="right"/>
    </xf>
    <xf numFmtId="1" fontId="14" fillId="15" borderId="1" xfId="0" applyNumberFormat="1" applyFont="1" applyFill="1" applyBorder="1" applyAlignment="1">
      <alignment horizontal="right"/>
    </xf>
    <xf numFmtId="1" fontId="6" fillId="15" borderId="1" xfId="0" applyNumberFormat="1" applyFont="1" applyFill="1" applyBorder="1"/>
    <xf numFmtId="1" fontId="14" fillId="0" borderId="1" xfId="0" applyNumberFormat="1" applyFont="1" applyBorder="1" applyAlignment="1">
      <alignment horizontal="right"/>
    </xf>
    <xf numFmtId="1" fontId="6" fillId="17" borderId="1" xfId="0" applyNumberFormat="1" applyFont="1" applyFill="1" applyBorder="1"/>
    <xf numFmtId="3" fontId="2" fillId="0" borderId="0" xfId="0" applyNumberFormat="1" applyFont="1" applyAlignment="1">
      <alignment horizontal="center"/>
    </xf>
    <xf numFmtId="1" fontId="8" fillId="15" borderId="1" xfId="0" applyNumberFormat="1" applyFont="1" applyFill="1" applyBorder="1"/>
    <xf numFmtId="1" fontId="8" fillId="18" borderId="1" xfId="0" applyNumberFormat="1" applyFont="1" applyFill="1" applyBorder="1"/>
    <xf numFmtId="1" fontId="9" fillId="0" borderId="1" xfId="0" applyNumberFormat="1" applyFont="1" applyBorder="1" applyAlignment="1"/>
    <xf numFmtId="0" fontId="1" fillId="15" borderId="1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1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center"/>
    </xf>
    <xf numFmtId="1" fontId="9" fillId="0" borderId="10" xfId="0" applyNumberFormat="1" applyFont="1" applyBorder="1" applyAlignment="1">
      <alignment horizontal="center"/>
    </xf>
    <xf numFmtId="1" fontId="9" fillId="0" borderId="10" xfId="0" applyNumberFormat="1" applyFont="1" applyBorder="1" applyAlignment="1">
      <alignment horizontal="left"/>
    </xf>
    <xf numFmtId="1" fontId="9" fillId="0" borderId="10" xfId="0" applyNumberFormat="1" applyFont="1" applyBorder="1" applyAlignment="1">
      <alignment horizontal="center"/>
    </xf>
    <xf numFmtId="1" fontId="8" fillId="12" borderId="1" xfId="0" applyNumberFormat="1" applyFont="1" applyFill="1" applyBorder="1"/>
    <xf numFmtId="1" fontId="10" fillId="0" borderId="1" xfId="0" applyNumberFormat="1" applyFont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1" fontId="13" fillId="0" borderId="0" xfId="0" applyNumberFormat="1" applyFont="1" applyAlignment="1">
      <alignment horizontal="right"/>
    </xf>
    <xf numFmtId="1" fontId="13" fillId="0" borderId="1" xfId="0" applyNumberFormat="1" applyFont="1" applyBorder="1" applyAlignment="1">
      <alignment horizontal="right"/>
    </xf>
    <xf numFmtId="1" fontId="13" fillId="0" borderId="1" xfId="0" applyNumberFormat="1" applyFont="1" applyBorder="1" applyAlignment="1"/>
    <xf numFmtId="1" fontId="1" fillId="19" borderId="1" xfId="0" applyNumberFormat="1" applyFont="1" applyFill="1" applyBorder="1" applyAlignment="1">
      <alignment horizontal="right"/>
    </xf>
    <xf numFmtId="0" fontId="0" fillId="0" borderId="0" xfId="0"/>
    <xf numFmtId="0" fontId="2" fillId="9" borderId="7" xfId="0" applyFont="1" applyFill="1" applyBorder="1" applyAlignment="1">
      <alignment horizontal="center"/>
    </xf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85"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CC0000"/>
      </font>
      <fill>
        <patternFill patternType="solid">
          <fgColor rgb="FFFFFFFF"/>
          <bgColor rgb="FFFFFFFF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color rgb="FF990000"/>
      </font>
    </dxf>
    <dxf>
      <font>
        <b/>
        <color rgb="FFFF0000"/>
      </font>
      <fill>
        <patternFill patternType="solid">
          <fgColor rgb="FFF1C232"/>
          <bgColor rgb="FFF1C232"/>
        </patternFill>
      </fill>
    </dxf>
    <dxf>
      <font>
        <color rgb="FF99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1008"/>
  <sheetViews>
    <sheetView tabSelected="1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39</v>
      </c>
      <c r="K5" s="26">
        <v>590</v>
      </c>
      <c r="L5" s="27">
        <f t="shared" ref="L5:L34" si="0">X5</f>
        <v>91</v>
      </c>
      <c r="M5" s="27">
        <f t="shared" ref="M5:M34" si="1">AA5</f>
        <v>100</v>
      </c>
      <c r="N5" s="27">
        <f t="shared" ref="N5:N33" si="2">IF(ISBLANK(S5), (L5+M5)/2,(SUM(L5,M5,S5)-MIN(L5,M5,S5))/2)</f>
        <v>95.5</v>
      </c>
      <c r="O5" s="27">
        <f t="shared" ref="O5:O34" si="3">AN5</f>
        <v>44</v>
      </c>
      <c r="P5" s="27">
        <f t="shared" ref="P5:P34" si="4">AY5</f>
        <v>100</v>
      </c>
      <c r="Q5" s="27">
        <f t="shared" ref="Q5:Q34" si="5">BJ5</f>
        <v>100</v>
      </c>
      <c r="R5" s="27">
        <f t="shared" ref="R5:R34" si="6">ROUND(BS5,0)</f>
        <v>92</v>
      </c>
      <c r="S5" s="62">
        <f t="shared" ref="S5:S34" si="7">AD5</f>
        <v>0</v>
      </c>
      <c r="T5" s="38">
        <f t="array" ref="T5">IF(N5&lt;55, MIN(N5,SUM(N5:R5*N$3:R$3)), SUM(N5:R5*N$3:R$3))</f>
        <v>86.149999999999991</v>
      </c>
      <c r="U5" s="27">
        <v>20</v>
      </c>
      <c r="V5" s="33">
        <v>20</v>
      </c>
      <c r="W5" s="28">
        <v>51</v>
      </c>
      <c r="X5" s="56">
        <f t="shared" ref="X5:X18" si="8">SUM(U5:W5)</f>
        <v>91</v>
      </c>
      <c r="Y5" s="33">
        <v>30</v>
      </c>
      <c r="Z5" s="33">
        <v>70</v>
      </c>
      <c r="AA5" s="56">
        <f t="shared" ref="AA5:AA34" si="9">IF(COUNTBLANK(Y5:Z5)&lt;&gt;2,SUM(Y5:Z5),)</f>
        <v>100</v>
      </c>
      <c r="AB5" s="33"/>
      <c r="AC5" s="33"/>
      <c r="AD5" s="56">
        <f t="shared" ref="AD5:AD34" si="10">IF(COUNTBLANK(AB5:AC5)&lt;&gt;2,SUM(AB5:AC5),)</f>
        <v>0</v>
      </c>
      <c r="AE5" s="48">
        <v>0</v>
      </c>
      <c r="AF5" s="94">
        <v>0</v>
      </c>
      <c r="AG5" s="48">
        <v>100</v>
      </c>
      <c r="AH5" s="48">
        <v>0</v>
      </c>
      <c r="AI5" s="48">
        <v>100</v>
      </c>
      <c r="AJ5" s="48">
        <v>0</v>
      </c>
      <c r="AK5" s="48">
        <v>100</v>
      </c>
      <c r="AL5" s="59">
        <v>0</v>
      </c>
      <c r="AM5" s="48">
        <v>100</v>
      </c>
      <c r="AN5" s="56">
        <f t="shared" ref="AN5:AN34" si="11">ROUND(AVERAGE(AE5:AM5),0)</f>
        <v>44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100</v>
      </c>
      <c r="AY5" s="56">
        <f t="shared" ref="AY5:AY34" si="12">ROUND(AVERAGE(AO5:AX5),0)</f>
        <v>100</v>
      </c>
      <c r="AZ5" s="29">
        <v>100</v>
      </c>
      <c r="BA5" s="30">
        <v>100</v>
      </c>
      <c r="BB5" s="30">
        <v>100</v>
      </c>
      <c r="BC5" s="30">
        <v>100</v>
      </c>
      <c r="BD5" s="30">
        <v>100</v>
      </c>
      <c r="BE5" s="29">
        <v>100</v>
      </c>
      <c r="BF5" s="29">
        <v>100</v>
      </c>
      <c r="BG5" s="29">
        <v>100</v>
      </c>
      <c r="BH5" s="29">
        <v>100</v>
      </c>
      <c r="BI5" s="29">
        <v>100</v>
      </c>
      <c r="BJ5" s="56">
        <f t="shared" ref="BJ5:BJ34" si="13">AVERAGE(AZ5:BI5)</f>
        <v>100</v>
      </c>
      <c r="BK5" s="31">
        <v>100</v>
      </c>
      <c r="BL5" s="31">
        <v>100</v>
      </c>
      <c r="BM5" s="31">
        <v>33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 t="shared" ref="BS5:BS34" si="14">AVERAGE(BK5:BR5)</f>
        <v>91.625</v>
      </c>
      <c r="BT5" s="1" t="str">
        <f t="shared" ref="BT5:BT34" si="15">CONCATENATE(B5,"-",C5)</f>
        <v>NN-NN</v>
      </c>
      <c r="BU5" s="32">
        <f t="shared" ref="BU5:BU34" si="16">T5</f>
        <v>86.149999999999991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39</v>
      </c>
      <c r="K6" s="26">
        <v>869</v>
      </c>
      <c r="L6" s="27">
        <f t="shared" si="0"/>
        <v>94</v>
      </c>
      <c r="M6" s="27">
        <f t="shared" si="1"/>
        <v>30</v>
      </c>
      <c r="N6" s="27">
        <f t="shared" si="2"/>
        <v>62</v>
      </c>
      <c r="O6" s="27">
        <f t="shared" si="3"/>
        <v>67</v>
      </c>
      <c r="P6" s="27">
        <f t="shared" si="4"/>
        <v>51</v>
      </c>
      <c r="Q6" s="27">
        <f t="shared" si="5"/>
        <v>88</v>
      </c>
      <c r="R6" s="27">
        <f t="shared" si="6"/>
        <v>96</v>
      </c>
      <c r="S6" s="62">
        <f t="shared" si="7"/>
        <v>0</v>
      </c>
      <c r="T6" s="38">
        <f t="array" ref="T6">IF(N6&lt;55, MIN(N6,SUM(N6:R6*N$3:R$3)), SUM(N6:R6*N$3:R$3))</f>
        <v>69.349999999999994</v>
      </c>
      <c r="U6" s="27">
        <v>20</v>
      </c>
      <c r="V6" s="33">
        <v>17</v>
      </c>
      <c r="W6" s="95">
        <v>57</v>
      </c>
      <c r="X6" s="56">
        <f t="shared" si="8"/>
        <v>94</v>
      </c>
      <c r="Y6" s="33">
        <v>30</v>
      </c>
      <c r="Z6" s="33">
        <v>0</v>
      </c>
      <c r="AA6" s="56">
        <f t="shared" si="9"/>
        <v>30</v>
      </c>
      <c r="AB6" s="33"/>
      <c r="AC6" s="33"/>
      <c r="AD6" s="56">
        <f t="shared" si="10"/>
        <v>0</v>
      </c>
      <c r="AE6" s="48">
        <v>100</v>
      </c>
      <c r="AF6" s="94">
        <v>0</v>
      </c>
      <c r="AG6" s="48">
        <v>100</v>
      </c>
      <c r="AH6" s="48">
        <v>100</v>
      </c>
      <c r="AI6" s="48">
        <v>100</v>
      </c>
      <c r="AJ6" s="48">
        <v>100</v>
      </c>
      <c r="AK6" s="48">
        <v>0</v>
      </c>
      <c r="AL6" s="48">
        <v>100</v>
      </c>
      <c r="AM6" s="48">
        <v>0</v>
      </c>
      <c r="AN6" s="56">
        <f t="shared" si="11"/>
        <v>67</v>
      </c>
      <c r="AO6" s="48">
        <v>1</v>
      </c>
      <c r="AP6" s="48">
        <v>1</v>
      </c>
      <c r="AQ6" s="48">
        <v>1</v>
      </c>
      <c r="AR6" s="48">
        <v>1</v>
      </c>
      <c r="AS6" s="48">
        <v>1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12"/>
        <v>51</v>
      </c>
      <c r="AZ6" s="34">
        <v>55</v>
      </c>
      <c r="BA6" s="35">
        <v>100</v>
      </c>
      <c r="BB6" s="35">
        <v>100</v>
      </c>
      <c r="BC6" s="35">
        <v>100</v>
      </c>
      <c r="BD6" s="35">
        <v>85</v>
      </c>
      <c r="BE6" s="34">
        <v>100</v>
      </c>
      <c r="BF6" s="34">
        <v>100</v>
      </c>
      <c r="BG6" s="34">
        <v>100</v>
      </c>
      <c r="BH6" s="29">
        <v>40</v>
      </c>
      <c r="BI6" s="29">
        <v>100</v>
      </c>
      <c r="BJ6" s="56">
        <f t="shared" si="13"/>
        <v>88</v>
      </c>
      <c r="BK6" s="31">
        <v>67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4"/>
        <v>95.875</v>
      </c>
      <c r="BT6" s="1" t="str">
        <f t="shared" si="15"/>
        <v>NN-NN</v>
      </c>
      <c r="BU6" s="32">
        <f t="shared" si="16"/>
        <v>69.349999999999994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39</v>
      </c>
      <c r="K7" s="26">
        <v>711</v>
      </c>
      <c r="L7" s="27">
        <f t="shared" si="0"/>
        <v>90</v>
      </c>
      <c r="M7" s="27">
        <f t="shared" si="1"/>
        <v>30</v>
      </c>
      <c r="N7" s="27">
        <f t="shared" si="2"/>
        <v>60</v>
      </c>
      <c r="O7" s="27">
        <f t="shared" si="3"/>
        <v>99</v>
      </c>
      <c r="P7" s="27">
        <f t="shared" si="4"/>
        <v>100</v>
      </c>
      <c r="Q7" s="27">
        <f t="shared" si="5"/>
        <v>72</v>
      </c>
      <c r="R7" s="27">
        <f t="shared" si="6"/>
        <v>92</v>
      </c>
      <c r="S7" s="62">
        <f t="shared" si="7"/>
        <v>0</v>
      </c>
      <c r="T7" s="38">
        <f t="array" ref="T7">IF(N7&lt;55, MIN(N7,SUM(N7:R7*N$3:R$3)), SUM(N7:R7*N$3:R$3))</f>
        <v>73.8</v>
      </c>
      <c r="U7" s="27">
        <v>18</v>
      </c>
      <c r="V7" s="33">
        <v>18</v>
      </c>
      <c r="W7" s="95">
        <v>54</v>
      </c>
      <c r="X7" s="56">
        <f t="shared" si="8"/>
        <v>90</v>
      </c>
      <c r="Y7" s="33">
        <v>30</v>
      </c>
      <c r="Z7" s="33">
        <v>0</v>
      </c>
      <c r="AA7" s="56">
        <f t="shared" si="9"/>
        <v>30</v>
      </c>
      <c r="AB7" s="33"/>
      <c r="AC7" s="33"/>
      <c r="AD7" s="56">
        <f t="shared" si="10"/>
        <v>0</v>
      </c>
      <c r="AE7" s="48">
        <v>100</v>
      </c>
      <c r="AF7" s="94">
        <v>100</v>
      </c>
      <c r="AG7" s="48">
        <v>100</v>
      </c>
      <c r="AH7" s="48">
        <v>100</v>
      </c>
      <c r="AI7" s="48">
        <v>90</v>
      </c>
      <c r="AJ7" s="48">
        <v>100</v>
      </c>
      <c r="AK7" s="48">
        <v>100</v>
      </c>
      <c r="AL7" s="48">
        <v>100</v>
      </c>
      <c r="AM7" s="48">
        <v>100</v>
      </c>
      <c r="AN7" s="56">
        <f t="shared" si="11"/>
        <v>99</v>
      </c>
      <c r="AO7" s="48">
        <v>100</v>
      </c>
      <c r="AP7" s="48">
        <v>100</v>
      </c>
      <c r="AQ7" s="48">
        <v>100</v>
      </c>
      <c r="AR7" s="48">
        <v>100</v>
      </c>
      <c r="AS7" s="48">
        <v>100</v>
      </c>
      <c r="AT7" s="48">
        <v>100</v>
      </c>
      <c r="AU7" s="48">
        <v>100</v>
      </c>
      <c r="AV7" s="48">
        <v>100</v>
      </c>
      <c r="AW7" s="48">
        <v>100</v>
      </c>
      <c r="AX7" s="48">
        <v>100</v>
      </c>
      <c r="AY7" s="56">
        <f t="shared" si="12"/>
        <v>100</v>
      </c>
      <c r="AZ7" s="34">
        <v>100</v>
      </c>
      <c r="BA7" s="35">
        <v>95</v>
      </c>
      <c r="BB7" s="35">
        <v>100</v>
      </c>
      <c r="BC7" s="35">
        <v>95</v>
      </c>
      <c r="BD7" s="35">
        <v>100</v>
      </c>
      <c r="BE7" s="34">
        <v>80</v>
      </c>
      <c r="BF7" s="34">
        <v>100</v>
      </c>
      <c r="BG7" s="34">
        <v>0</v>
      </c>
      <c r="BH7" s="29">
        <v>50</v>
      </c>
      <c r="BI7" s="29">
        <v>0</v>
      </c>
      <c r="BJ7" s="56">
        <f t="shared" si="13"/>
        <v>72</v>
      </c>
      <c r="BK7" s="31">
        <v>67</v>
      </c>
      <c r="BL7" s="31">
        <v>100</v>
      </c>
      <c r="BM7" s="31">
        <v>67</v>
      </c>
      <c r="BN7" s="48">
        <v>100</v>
      </c>
      <c r="BO7" s="48">
        <v>100</v>
      </c>
      <c r="BP7" s="48">
        <v>100</v>
      </c>
      <c r="BQ7" s="48">
        <v>100</v>
      </c>
      <c r="BR7" s="48">
        <v>100</v>
      </c>
      <c r="BS7" s="56">
        <f t="shared" si="14"/>
        <v>91.75</v>
      </c>
      <c r="BT7" s="1" t="str">
        <f t="shared" si="15"/>
        <v>NN-NN</v>
      </c>
      <c r="BU7" s="32">
        <f t="shared" si="16"/>
        <v>73.8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39</v>
      </c>
      <c r="K8" s="26">
        <v>784</v>
      </c>
      <c r="L8" s="27">
        <f t="shared" si="0"/>
        <v>90</v>
      </c>
      <c r="M8" s="27">
        <f t="shared" si="1"/>
        <v>76</v>
      </c>
      <c r="N8" s="27">
        <f t="shared" si="2"/>
        <v>83</v>
      </c>
      <c r="O8" s="27">
        <f t="shared" si="3"/>
        <v>56</v>
      </c>
      <c r="P8" s="27">
        <f t="shared" si="4"/>
        <v>70</v>
      </c>
      <c r="Q8" s="27">
        <f t="shared" si="5"/>
        <v>93.5</v>
      </c>
      <c r="R8" s="27">
        <f t="shared" si="6"/>
        <v>83</v>
      </c>
      <c r="S8" s="62">
        <f t="shared" si="7"/>
        <v>0</v>
      </c>
      <c r="T8" s="38">
        <f t="array" ref="T8">IF(N8&lt;55, MIN(N8,SUM(N8:R8*N$3:R$3)), SUM(N8:R8*N$3:R$3))</f>
        <v>79.050000000000011</v>
      </c>
      <c r="U8" s="27">
        <v>20</v>
      </c>
      <c r="V8" s="33">
        <v>19</v>
      </c>
      <c r="W8" s="95">
        <v>51</v>
      </c>
      <c r="X8" s="56">
        <f t="shared" si="8"/>
        <v>90</v>
      </c>
      <c r="Y8" s="42">
        <v>24</v>
      </c>
      <c r="Z8" s="42">
        <v>52</v>
      </c>
      <c r="AA8" s="93">
        <f t="shared" si="9"/>
        <v>76</v>
      </c>
      <c r="AB8" s="33"/>
      <c r="AC8" s="33"/>
      <c r="AD8" s="56">
        <f t="shared" si="10"/>
        <v>0</v>
      </c>
      <c r="AE8" s="48">
        <v>0</v>
      </c>
      <c r="AF8" s="94">
        <v>0</v>
      </c>
      <c r="AG8" s="48">
        <v>100</v>
      </c>
      <c r="AH8" s="48">
        <v>100</v>
      </c>
      <c r="AI8" s="48">
        <v>100</v>
      </c>
      <c r="AJ8" s="48">
        <v>100</v>
      </c>
      <c r="AK8" s="59">
        <v>0</v>
      </c>
      <c r="AL8" s="48">
        <v>100</v>
      </c>
      <c r="AM8" s="48">
        <v>0</v>
      </c>
      <c r="AN8" s="56">
        <f t="shared" si="11"/>
        <v>56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</v>
      </c>
      <c r="AU8" s="48">
        <v>1</v>
      </c>
      <c r="AV8" s="48">
        <v>1</v>
      </c>
      <c r="AW8" s="48">
        <v>100</v>
      </c>
      <c r="AX8" s="48">
        <v>100</v>
      </c>
      <c r="AY8" s="56">
        <f t="shared" si="12"/>
        <v>70</v>
      </c>
      <c r="AZ8" s="34">
        <v>100</v>
      </c>
      <c r="BA8" s="35">
        <v>75</v>
      </c>
      <c r="BB8" s="35">
        <v>100</v>
      </c>
      <c r="BC8" s="35">
        <v>95</v>
      </c>
      <c r="BD8" s="35">
        <v>85</v>
      </c>
      <c r="BE8" s="34">
        <v>100</v>
      </c>
      <c r="BF8" s="34">
        <v>85</v>
      </c>
      <c r="BG8" s="34">
        <v>95</v>
      </c>
      <c r="BH8" s="29">
        <v>100</v>
      </c>
      <c r="BI8" s="29">
        <v>100</v>
      </c>
      <c r="BJ8" s="56">
        <f t="shared" si="13"/>
        <v>93.5</v>
      </c>
      <c r="BK8" s="31">
        <v>100</v>
      </c>
      <c r="BL8" s="31">
        <v>100</v>
      </c>
      <c r="BM8" s="31">
        <v>100</v>
      </c>
      <c r="BN8" s="48">
        <v>67</v>
      </c>
      <c r="BO8" s="48">
        <v>100</v>
      </c>
      <c r="BP8" s="48">
        <v>0</v>
      </c>
      <c r="BQ8" s="48">
        <v>100</v>
      </c>
      <c r="BR8" s="48">
        <v>100</v>
      </c>
      <c r="BS8" s="56">
        <f t="shared" si="14"/>
        <v>83.375</v>
      </c>
      <c r="BT8" s="1" t="str">
        <f t="shared" si="15"/>
        <v>NN-NN</v>
      </c>
      <c r="BU8" s="32">
        <f t="shared" si="16"/>
        <v>79.050000000000011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39</v>
      </c>
      <c r="K9" s="26">
        <v>641</v>
      </c>
      <c r="L9" s="27">
        <f t="shared" si="0"/>
        <v>98</v>
      </c>
      <c r="M9" s="27">
        <f t="shared" si="1"/>
        <v>100</v>
      </c>
      <c r="N9" s="27">
        <f t="shared" si="2"/>
        <v>99</v>
      </c>
      <c r="O9" s="27">
        <f t="shared" si="3"/>
        <v>89</v>
      </c>
      <c r="P9" s="27">
        <f t="shared" si="4"/>
        <v>100</v>
      </c>
      <c r="Q9" s="27">
        <f t="shared" si="5"/>
        <v>96.5</v>
      </c>
      <c r="R9" s="27">
        <f t="shared" si="6"/>
        <v>100</v>
      </c>
      <c r="S9" s="62">
        <f t="shared" si="7"/>
        <v>0</v>
      </c>
      <c r="T9" s="38">
        <f t="array" ref="T9">IF(N9&lt;55, MIN(N9,SUM(N9:R9*N$3:R$3)), SUM(N9:R9*N$3:R$3))</f>
        <v>96.6</v>
      </c>
      <c r="U9" s="27">
        <v>20</v>
      </c>
      <c r="V9" s="33">
        <v>18</v>
      </c>
      <c r="W9" s="95">
        <v>60</v>
      </c>
      <c r="X9" s="56">
        <f t="shared" si="8"/>
        <v>98</v>
      </c>
      <c r="Y9" s="33">
        <v>30</v>
      </c>
      <c r="Z9" s="33">
        <v>70</v>
      </c>
      <c r="AA9" s="56">
        <f t="shared" si="9"/>
        <v>100</v>
      </c>
      <c r="AB9" s="33"/>
      <c r="AC9" s="33"/>
      <c r="AD9" s="56">
        <f t="shared" si="10"/>
        <v>0</v>
      </c>
      <c r="AE9" s="48">
        <v>100</v>
      </c>
      <c r="AF9" s="94">
        <v>100</v>
      </c>
      <c r="AG9" s="48">
        <v>100</v>
      </c>
      <c r="AH9" s="48">
        <v>100</v>
      </c>
      <c r="AI9" s="48">
        <v>100</v>
      </c>
      <c r="AJ9" s="48">
        <v>100</v>
      </c>
      <c r="AK9" s="48">
        <v>0</v>
      </c>
      <c r="AL9" s="48">
        <v>100</v>
      </c>
      <c r="AM9" s="48">
        <v>100</v>
      </c>
      <c r="AN9" s="56">
        <f t="shared" si="11"/>
        <v>89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12"/>
        <v>100</v>
      </c>
      <c r="AZ9" s="34">
        <v>100</v>
      </c>
      <c r="BA9" s="35">
        <v>100</v>
      </c>
      <c r="BB9" s="35">
        <v>100</v>
      </c>
      <c r="BC9" s="35">
        <v>100</v>
      </c>
      <c r="BD9" s="35">
        <v>90</v>
      </c>
      <c r="BE9" s="34">
        <v>100</v>
      </c>
      <c r="BF9" s="34">
        <v>100</v>
      </c>
      <c r="BG9" s="34">
        <v>100</v>
      </c>
      <c r="BH9" s="29">
        <v>75</v>
      </c>
      <c r="BI9" s="29">
        <v>100</v>
      </c>
      <c r="BJ9" s="56">
        <f t="shared" si="13"/>
        <v>96.5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4"/>
        <v>100</v>
      </c>
      <c r="BT9" s="1" t="str">
        <f t="shared" si="15"/>
        <v>NN-NN</v>
      </c>
      <c r="BU9" s="32">
        <f t="shared" si="16"/>
        <v>96.6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39</v>
      </c>
      <c r="K10" s="26">
        <v>796</v>
      </c>
      <c r="L10" s="27">
        <f t="shared" si="0"/>
        <v>100</v>
      </c>
      <c r="M10" s="27">
        <f t="shared" si="1"/>
        <v>55</v>
      </c>
      <c r="N10" s="27">
        <f t="shared" si="2"/>
        <v>77.5</v>
      </c>
      <c r="O10" s="27">
        <f t="shared" si="3"/>
        <v>96</v>
      </c>
      <c r="P10" s="27">
        <f t="shared" si="4"/>
        <v>90</v>
      </c>
      <c r="Q10" s="27">
        <f t="shared" si="5"/>
        <v>89.5</v>
      </c>
      <c r="R10" s="27">
        <f t="shared" si="6"/>
        <v>100</v>
      </c>
      <c r="S10" s="62">
        <f t="shared" si="7"/>
        <v>0</v>
      </c>
      <c r="T10" s="38">
        <f t="array" ref="T10">IF(N10&lt;55, MIN(N10,SUM(N10:R10*N$3:R$3)), SUM(N10:R10*N$3:R$3))</f>
        <v>85.350000000000009</v>
      </c>
      <c r="U10" s="27">
        <v>20</v>
      </c>
      <c r="V10" s="33">
        <v>20</v>
      </c>
      <c r="W10" s="95">
        <v>60</v>
      </c>
      <c r="X10" s="56">
        <f t="shared" si="8"/>
        <v>100</v>
      </c>
      <c r="Y10" s="33">
        <v>30</v>
      </c>
      <c r="Z10" s="33">
        <v>25</v>
      </c>
      <c r="AA10" s="56">
        <f t="shared" si="9"/>
        <v>55</v>
      </c>
      <c r="AB10" s="33"/>
      <c r="AC10" s="33"/>
      <c r="AD10" s="56">
        <f t="shared" si="10"/>
        <v>0</v>
      </c>
      <c r="AE10" s="48">
        <v>100</v>
      </c>
      <c r="AF10" s="94">
        <v>100</v>
      </c>
      <c r="AG10" s="48">
        <v>100</v>
      </c>
      <c r="AH10" s="48">
        <v>100</v>
      </c>
      <c r="AI10" s="48">
        <v>100</v>
      </c>
      <c r="AJ10" s="48">
        <v>60</v>
      </c>
      <c r="AK10" s="48">
        <v>100</v>
      </c>
      <c r="AL10" s="48">
        <v>100</v>
      </c>
      <c r="AM10" s="48">
        <v>100</v>
      </c>
      <c r="AN10" s="56">
        <f t="shared" si="11"/>
        <v>96</v>
      </c>
      <c r="AO10" s="48">
        <v>100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100</v>
      </c>
      <c r="AV10" s="48">
        <v>100</v>
      </c>
      <c r="AW10" s="48">
        <v>100</v>
      </c>
      <c r="AX10" s="48">
        <v>0</v>
      </c>
      <c r="AY10" s="56">
        <f t="shared" si="12"/>
        <v>90</v>
      </c>
      <c r="AZ10" s="34">
        <v>100</v>
      </c>
      <c r="BA10" s="35">
        <v>95</v>
      </c>
      <c r="BB10" s="35">
        <v>100</v>
      </c>
      <c r="BC10" s="35">
        <v>100</v>
      </c>
      <c r="BD10" s="35">
        <v>100</v>
      </c>
      <c r="BE10" s="34">
        <v>100</v>
      </c>
      <c r="BF10" s="34">
        <v>100</v>
      </c>
      <c r="BG10" s="34">
        <v>100</v>
      </c>
      <c r="BH10" s="29">
        <v>100</v>
      </c>
      <c r="BI10" s="29">
        <v>0</v>
      </c>
      <c r="BJ10" s="56">
        <f t="shared" si="13"/>
        <v>89.5</v>
      </c>
      <c r="BK10" s="31">
        <v>100</v>
      </c>
      <c r="BL10" s="31">
        <v>100</v>
      </c>
      <c r="BM10" s="31">
        <v>100</v>
      </c>
      <c r="BN10" s="48">
        <v>100</v>
      </c>
      <c r="BO10" s="48">
        <v>100</v>
      </c>
      <c r="BP10" s="48">
        <v>100</v>
      </c>
      <c r="BQ10" s="48">
        <v>100</v>
      </c>
      <c r="BR10" s="48">
        <v>100</v>
      </c>
      <c r="BS10" s="56">
        <f t="shared" si="14"/>
        <v>100</v>
      </c>
      <c r="BT10" s="1" t="str">
        <f t="shared" si="15"/>
        <v>NN-NN</v>
      </c>
      <c r="BU10" s="32">
        <f t="shared" si="16"/>
        <v>85.350000000000009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39</v>
      </c>
      <c r="K11" s="26">
        <v>586</v>
      </c>
      <c r="L11" s="27">
        <f t="shared" si="0"/>
        <v>100</v>
      </c>
      <c r="M11" s="27">
        <f t="shared" si="1"/>
        <v>90</v>
      </c>
      <c r="N11" s="27">
        <f t="shared" si="2"/>
        <v>95</v>
      </c>
      <c r="O11" s="27">
        <f t="shared" si="3"/>
        <v>64</v>
      </c>
      <c r="P11" s="27">
        <f t="shared" si="4"/>
        <v>60</v>
      </c>
      <c r="Q11" s="27">
        <f t="shared" si="5"/>
        <v>80.5</v>
      </c>
      <c r="R11" s="27">
        <f t="shared" si="6"/>
        <v>81</v>
      </c>
      <c r="S11" s="62">
        <f t="shared" si="7"/>
        <v>0</v>
      </c>
      <c r="T11" s="38">
        <f t="array" ref="T11">IF(N11&lt;55, MIN(N11,SUM(N11:R11*N$3:R$3)), SUM(N11:R11*N$3:R$3))</f>
        <v>83.45</v>
      </c>
      <c r="U11" s="27">
        <v>20</v>
      </c>
      <c r="V11" s="33">
        <v>20</v>
      </c>
      <c r="W11" s="95">
        <v>60</v>
      </c>
      <c r="X11" s="56">
        <f t="shared" si="8"/>
        <v>100</v>
      </c>
      <c r="Y11" s="33">
        <v>30</v>
      </c>
      <c r="Z11" s="33">
        <v>60</v>
      </c>
      <c r="AA11" s="56">
        <f t="shared" si="9"/>
        <v>90</v>
      </c>
      <c r="AB11" s="33"/>
      <c r="AC11" s="33"/>
      <c r="AD11" s="56">
        <f t="shared" si="10"/>
        <v>0</v>
      </c>
      <c r="AE11" s="48">
        <v>100</v>
      </c>
      <c r="AF11" s="94">
        <v>100</v>
      </c>
      <c r="AG11" s="48">
        <v>100</v>
      </c>
      <c r="AH11" s="48">
        <v>50</v>
      </c>
      <c r="AI11" s="48">
        <v>0</v>
      </c>
      <c r="AJ11" s="48">
        <v>80</v>
      </c>
      <c r="AK11" s="59">
        <v>0</v>
      </c>
      <c r="AL11" s="48">
        <v>50</v>
      </c>
      <c r="AM11" s="48">
        <v>100</v>
      </c>
      <c r="AN11" s="56">
        <f t="shared" si="11"/>
        <v>64</v>
      </c>
      <c r="AO11" s="48">
        <v>100</v>
      </c>
      <c r="AP11" s="48">
        <v>100</v>
      </c>
      <c r="AQ11" s="48">
        <v>0</v>
      </c>
      <c r="AR11" s="48">
        <v>0</v>
      </c>
      <c r="AS11" s="48">
        <v>1</v>
      </c>
      <c r="AT11" s="48">
        <v>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12"/>
        <v>60</v>
      </c>
      <c r="AZ11" s="34">
        <v>100</v>
      </c>
      <c r="BA11" s="35">
        <v>100</v>
      </c>
      <c r="BB11" s="35">
        <v>100</v>
      </c>
      <c r="BC11" s="35">
        <v>95</v>
      </c>
      <c r="BD11" s="35">
        <v>100</v>
      </c>
      <c r="BE11" s="34">
        <v>20</v>
      </c>
      <c r="BF11" s="34">
        <v>95</v>
      </c>
      <c r="BG11" s="34">
        <v>95</v>
      </c>
      <c r="BH11" s="29">
        <v>100</v>
      </c>
      <c r="BI11" s="29">
        <v>0</v>
      </c>
      <c r="BJ11" s="56">
        <f t="shared" si="13"/>
        <v>80.5</v>
      </c>
      <c r="BK11" s="31">
        <v>100</v>
      </c>
      <c r="BL11" s="31">
        <v>100</v>
      </c>
      <c r="BM11" s="31">
        <v>100</v>
      </c>
      <c r="BN11" s="48">
        <v>100</v>
      </c>
      <c r="BO11" s="48">
        <v>100</v>
      </c>
      <c r="BP11" s="48">
        <v>50</v>
      </c>
      <c r="BQ11" s="48">
        <v>100</v>
      </c>
      <c r="BR11" s="48">
        <v>0</v>
      </c>
      <c r="BS11" s="56">
        <f t="shared" si="14"/>
        <v>81.25</v>
      </c>
      <c r="BT11" s="1" t="str">
        <f t="shared" si="15"/>
        <v>NN-NN</v>
      </c>
      <c r="BU11" s="32">
        <f t="shared" si="16"/>
        <v>83.45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39</v>
      </c>
      <c r="K12" s="26">
        <v>760</v>
      </c>
      <c r="L12" s="27">
        <f t="shared" si="0"/>
        <v>37</v>
      </c>
      <c r="M12" s="27">
        <f t="shared" si="1"/>
        <v>41</v>
      </c>
      <c r="N12" s="27">
        <f t="shared" si="2"/>
        <v>61</v>
      </c>
      <c r="O12" s="27">
        <f t="shared" si="3"/>
        <v>66</v>
      </c>
      <c r="P12" s="27">
        <f t="shared" si="4"/>
        <v>90</v>
      </c>
      <c r="Q12" s="27">
        <f t="shared" si="5"/>
        <v>71.5</v>
      </c>
      <c r="R12" s="27">
        <f t="shared" si="6"/>
        <v>88</v>
      </c>
      <c r="S12" s="62">
        <f t="shared" si="7"/>
        <v>81</v>
      </c>
      <c r="T12" s="38">
        <f t="array" ref="T12">IF(N12&lt;55, MIN(N12,SUM(N12:R12*N$3:R$3)), SUM(N12:R12*N$3:R$3))</f>
        <v>66.900000000000006</v>
      </c>
      <c r="U12" s="27">
        <v>20</v>
      </c>
      <c r="V12" s="33">
        <v>17</v>
      </c>
      <c r="W12" s="37">
        <v>0</v>
      </c>
      <c r="X12" s="56">
        <f t="shared" si="8"/>
        <v>37</v>
      </c>
      <c r="Y12" s="33">
        <v>16</v>
      </c>
      <c r="Z12" s="33">
        <v>25</v>
      </c>
      <c r="AA12" s="56">
        <f t="shared" si="9"/>
        <v>41</v>
      </c>
      <c r="AB12" s="33">
        <v>40</v>
      </c>
      <c r="AC12" s="33">
        <v>41</v>
      </c>
      <c r="AD12" s="56">
        <f t="shared" si="10"/>
        <v>81</v>
      </c>
      <c r="AE12" s="48">
        <v>100</v>
      </c>
      <c r="AF12" s="94">
        <v>100</v>
      </c>
      <c r="AG12" s="48">
        <v>0</v>
      </c>
      <c r="AH12" s="48">
        <v>67</v>
      </c>
      <c r="AI12" s="48">
        <v>90</v>
      </c>
      <c r="AJ12" s="48">
        <v>40</v>
      </c>
      <c r="AK12" s="48">
        <v>100</v>
      </c>
      <c r="AL12" s="48">
        <v>100</v>
      </c>
      <c r="AM12" s="48">
        <v>0</v>
      </c>
      <c r="AN12" s="56">
        <f t="shared" si="11"/>
        <v>66</v>
      </c>
      <c r="AO12" s="48">
        <v>100</v>
      </c>
      <c r="AP12" s="48">
        <v>100</v>
      </c>
      <c r="AQ12" s="48">
        <v>100</v>
      </c>
      <c r="AR12" s="48">
        <v>100</v>
      </c>
      <c r="AS12" s="48">
        <v>100</v>
      </c>
      <c r="AT12" s="48">
        <v>100</v>
      </c>
      <c r="AU12" s="48">
        <v>100</v>
      </c>
      <c r="AV12" s="48">
        <v>100</v>
      </c>
      <c r="AW12" s="48">
        <v>100</v>
      </c>
      <c r="AX12" s="48">
        <v>1</v>
      </c>
      <c r="AY12" s="56">
        <f t="shared" si="12"/>
        <v>90</v>
      </c>
      <c r="AZ12" s="34">
        <v>100</v>
      </c>
      <c r="BA12" s="35">
        <v>100</v>
      </c>
      <c r="BB12" s="35">
        <v>90</v>
      </c>
      <c r="BC12" s="35">
        <v>100</v>
      </c>
      <c r="BD12" s="35">
        <v>100</v>
      </c>
      <c r="BE12" s="34">
        <v>20</v>
      </c>
      <c r="BF12" s="34">
        <v>85</v>
      </c>
      <c r="BG12" s="34">
        <v>20</v>
      </c>
      <c r="BH12" s="29">
        <v>0</v>
      </c>
      <c r="BI12" s="29">
        <v>100</v>
      </c>
      <c r="BJ12" s="56">
        <f t="shared" si="13"/>
        <v>71.5</v>
      </c>
      <c r="BK12" s="31">
        <v>100</v>
      </c>
      <c r="BL12" s="31">
        <v>100</v>
      </c>
      <c r="BM12" s="31">
        <v>100</v>
      </c>
      <c r="BN12" s="48">
        <v>100</v>
      </c>
      <c r="BO12" s="48">
        <v>100</v>
      </c>
      <c r="BP12" s="48">
        <v>0</v>
      </c>
      <c r="BQ12" s="48">
        <v>100</v>
      </c>
      <c r="BR12" s="48">
        <v>100</v>
      </c>
      <c r="BS12" s="56">
        <f t="shared" si="14"/>
        <v>87.5</v>
      </c>
      <c r="BT12" s="1" t="str">
        <f t="shared" si="15"/>
        <v>NN-NN</v>
      </c>
      <c r="BU12" s="32">
        <f t="shared" si="16"/>
        <v>66.900000000000006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39</v>
      </c>
      <c r="K13" s="26">
        <v>800</v>
      </c>
      <c r="L13" s="27">
        <f t="shared" si="0"/>
        <v>99</v>
      </c>
      <c r="M13" s="27">
        <f t="shared" si="1"/>
        <v>100</v>
      </c>
      <c r="N13" s="27">
        <f t="shared" si="2"/>
        <v>99.5</v>
      </c>
      <c r="O13" s="27">
        <f t="shared" si="3"/>
        <v>89</v>
      </c>
      <c r="P13" s="27">
        <f t="shared" si="4"/>
        <v>100</v>
      </c>
      <c r="Q13" s="27">
        <f t="shared" si="5"/>
        <v>100</v>
      </c>
      <c r="R13" s="27">
        <f t="shared" si="6"/>
        <v>100</v>
      </c>
      <c r="S13" s="62">
        <f t="shared" si="7"/>
        <v>0</v>
      </c>
      <c r="T13" s="38">
        <f t="array" ref="T13">IF(N13&lt;55, MIN(N13,SUM(N13:R13*N$3:R$3)), SUM(N13:R13*N$3:R$3))</f>
        <v>97.55</v>
      </c>
      <c r="U13" s="27">
        <v>20</v>
      </c>
      <c r="V13" s="33">
        <v>19</v>
      </c>
      <c r="W13" s="95">
        <v>60</v>
      </c>
      <c r="X13" s="56">
        <f t="shared" si="8"/>
        <v>99</v>
      </c>
      <c r="Y13" s="33">
        <v>30</v>
      </c>
      <c r="Z13" s="33">
        <v>70</v>
      </c>
      <c r="AA13" s="56">
        <f t="shared" si="9"/>
        <v>100</v>
      </c>
      <c r="AB13" s="33"/>
      <c r="AC13" s="33"/>
      <c r="AD13" s="56">
        <f t="shared" si="10"/>
        <v>0</v>
      </c>
      <c r="AE13" s="48">
        <v>100</v>
      </c>
      <c r="AF13" s="94">
        <v>100</v>
      </c>
      <c r="AG13" s="48">
        <v>100</v>
      </c>
      <c r="AH13" s="48">
        <v>100</v>
      </c>
      <c r="AI13" s="48">
        <v>100</v>
      </c>
      <c r="AJ13" s="48">
        <v>100</v>
      </c>
      <c r="AK13" s="48">
        <v>0</v>
      </c>
      <c r="AL13" s="48">
        <v>100</v>
      </c>
      <c r="AM13" s="48">
        <v>100</v>
      </c>
      <c r="AN13" s="56">
        <f t="shared" si="11"/>
        <v>89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12"/>
        <v>100</v>
      </c>
      <c r="AZ13" s="34">
        <v>100</v>
      </c>
      <c r="BA13" s="35">
        <v>100</v>
      </c>
      <c r="BB13" s="35">
        <v>100</v>
      </c>
      <c r="BC13" s="35">
        <v>100</v>
      </c>
      <c r="BD13" s="35">
        <v>100</v>
      </c>
      <c r="BE13" s="34">
        <v>100</v>
      </c>
      <c r="BF13" s="34">
        <v>100</v>
      </c>
      <c r="BG13" s="34">
        <v>100</v>
      </c>
      <c r="BH13" s="29">
        <v>100</v>
      </c>
      <c r="BI13" s="29">
        <v>100</v>
      </c>
      <c r="BJ13" s="56">
        <f t="shared" si="13"/>
        <v>100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100</v>
      </c>
      <c r="BQ13" s="48">
        <v>100</v>
      </c>
      <c r="BR13" s="48">
        <v>100</v>
      </c>
      <c r="BS13" s="56">
        <f t="shared" si="14"/>
        <v>100</v>
      </c>
      <c r="BT13" s="1" t="str">
        <f t="shared" si="15"/>
        <v>NN-NN</v>
      </c>
      <c r="BU13" s="32">
        <f t="shared" si="16"/>
        <v>97.55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39</v>
      </c>
      <c r="K14" s="26">
        <v>529</v>
      </c>
      <c r="L14" s="27">
        <f t="shared" si="0"/>
        <v>97</v>
      </c>
      <c r="M14" s="27">
        <f t="shared" si="1"/>
        <v>100</v>
      </c>
      <c r="N14" s="27">
        <f t="shared" si="2"/>
        <v>98.5</v>
      </c>
      <c r="O14" s="27">
        <f t="shared" si="3"/>
        <v>100</v>
      </c>
      <c r="P14" s="27">
        <f t="shared" si="4"/>
        <v>100</v>
      </c>
      <c r="Q14" s="27">
        <f t="shared" si="5"/>
        <v>100</v>
      </c>
      <c r="R14" s="27">
        <f t="shared" si="6"/>
        <v>100</v>
      </c>
      <c r="S14" s="62">
        <f t="shared" si="7"/>
        <v>0</v>
      </c>
      <c r="T14" s="38">
        <f t="array" ref="T14">IF(N14&lt;55, MIN(N14,SUM(N14:R14*N$3:R$3)), SUM(N14:R14*N$3:R$3))</f>
        <v>99.25</v>
      </c>
      <c r="U14" s="27">
        <v>20</v>
      </c>
      <c r="V14" s="33">
        <v>20</v>
      </c>
      <c r="W14" s="95">
        <v>57</v>
      </c>
      <c r="X14" s="56">
        <f t="shared" si="8"/>
        <v>97</v>
      </c>
      <c r="Y14" s="33">
        <v>30</v>
      </c>
      <c r="Z14" s="33">
        <v>70</v>
      </c>
      <c r="AA14" s="56">
        <f t="shared" si="9"/>
        <v>100</v>
      </c>
      <c r="AB14" s="33"/>
      <c r="AC14" s="33"/>
      <c r="AD14" s="56">
        <f t="shared" si="10"/>
        <v>0</v>
      </c>
      <c r="AE14" s="48">
        <v>100</v>
      </c>
      <c r="AF14" s="94">
        <v>100</v>
      </c>
      <c r="AG14" s="48">
        <v>100</v>
      </c>
      <c r="AH14" s="48">
        <v>100</v>
      </c>
      <c r="AI14" s="48">
        <v>100</v>
      </c>
      <c r="AJ14" s="48">
        <v>100</v>
      </c>
      <c r="AK14" s="48">
        <v>100</v>
      </c>
      <c r="AL14" s="48">
        <v>100</v>
      </c>
      <c r="AM14" s="48">
        <v>100</v>
      </c>
      <c r="AN14" s="56">
        <f t="shared" si="11"/>
        <v>100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100</v>
      </c>
      <c r="AV14" s="48">
        <v>100</v>
      </c>
      <c r="AW14" s="48">
        <v>100</v>
      </c>
      <c r="AX14" s="48">
        <v>100</v>
      </c>
      <c r="AY14" s="56">
        <f t="shared" si="12"/>
        <v>100</v>
      </c>
      <c r="AZ14" s="34">
        <v>100</v>
      </c>
      <c r="BA14" s="35">
        <v>100</v>
      </c>
      <c r="BB14" s="35">
        <v>100</v>
      </c>
      <c r="BC14" s="35">
        <v>100</v>
      </c>
      <c r="BD14" s="35">
        <v>100</v>
      </c>
      <c r="BE14" s="34">
        <v>100</v>
      </c>
      <c r="BF14" s="34">
        <v>100</v>
      </c>
      <c r="BG14" s="34">
        <v>100</v>
      </c>
      <c r="BH14" s="29">
        <v>100</v>
      </c>
      <c r="BI14" s="29">
        <v>100</v>
      </c>
      <c r="BJ14" s="56">
        <f t="shared" si="13"/>
        <v>100</v>
      </c>
      <c r="BK14" s="31">
        <v>100</v>
      </c>
      <c r="BL14" s="31">
        <v>100</v>
      </c>
      <c r="BM14" s="31">
        <v>100</v>
      </c>
      <c r="BN14" s="48">
        <v>100</v>
      </c>
      <c r="BO14" s="48">
        <v>100</v>
      </c>
      <c r="BP14" s="48">
        <v>100</v>
      </c>
      <c r="BQ14" s="48">
        <v>100</v>
      </c>
      <c r="BR14" s="48">
        <v>100</v>
      </c>
      <c r="BS14" s="56">
        <f t="shared" si="14"/>
        <v>100</v>
      </c>
      <c r="BT14" s="1" t="str">
        <f t="shared" si="15"/>
        <v>NN-NN</v>
      </c>
      <c r="BU14" s="32">
        <f t="shared" si="16"/>
        <v>99.25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39</v>
      </c>
      <c r="K15" s="26">
        <v>635</v>
      </c>
      <c r="L15" s="27">
        <f t="shared" si="0"/>
        <v>100</v>
      </c>
      <c r="M15" s="27">
        <f t="shared" si="1"/>
        <v>100</v>
      </c>
      <c r="N15" s="27">
        <f t="shared" si="2"/>
        <v>100</v>
      </c>
      <c r="O15" s="27">
        <f t="shared" si="3"/>
        <v>100</v>
      </c>
      <c r="P15" s="27">
        <f t="shared" si="4"/>
        <v>100</v>
      </c>
      <c r="Q15" s="27">
        <f t="shared" si="5"/>
        <v>100</v>
      </c>
      <c r="R15" s="27">
        <f t="shared" si="6"/>
        <v>100</v>
      </c>
      <c r="S15" s="62">
        <f t="shared" si="7"/>
        <v>0</v>
      </c>
      <c r="T15" s="38">
        <f t="array" ref="T15">IF(N15&lt;55, MIN(N15,SUM(N15:R15*N$3:R$3)), SUM(N15:R15*N$3:R$3))</f>
        <v>100</v>
      </c>
      <c r="U15" s="27">
        <v>20</v>
      </c>
      <c r="V15" s="33">
        <v>20</v>
      </c>
      <c r="W15" s="95">
        <v>60</v>
      </c>
      <c r="X15" s="56">
        <f t="shared" si="8"/>
        <v>100</v>
      </c>
      <c r="Y15" s="33">
        <v>30</v>
      </c>
      <c r="Z15" s="33">
        <v>70</v>
      </c>
      <c r="AA15" s="56">
        <f t="shared" si="9"/>
        <v>100</v>
      </c>
      <c r="AB15" s="33"/>
      <c r="AC15" s="33"/>
      <c r="AD15" s="56">
        <f t="shared" si="10"/>
        <v>0</v>
      </c>
      <c r="AE15" s="48">
        <v>100</v>
      </c>
      <c r="AF15" s="94">
        <v>100</v>
      </c>
      <c r="AG15" s="48">
        <v>100</v>
      </c>
      <c r="AH15" s="48">
        <v>100</v>
      </c>
      <c r="AI15" s="48">
        <v>100</v>
      </c>
      <c r="AJ15" s="48">
        <v>100</v>
      </c>
      <c r="AK15" s="48">
        <v>100</v>
      </c>
      <c r="AL15" s="48">
        <v>100</v>
      </c>
      <c r="AM15" s="48">
        <v>100</v>
      </c>
      <c r="AN15" s="56">
        <f t="shared" si="11"/>
        <v>100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100</v>
      </c>
      <c r="AU15" s="48">
        <v>100</v>
      </c>
      <c r="AV15" s="48">
        <v>100</v>
      </c>
      <c r="AW15" s="48">
        <v>100</v>
      </c>
      <c r="AX15" s="48">
        <v>100</v>
      </c>
      <c r="AY15" s="56">
        <f t="shared" si="12"/>
        <v>100</v>
      </c>
      <c r="AZ15" s="34">
        <v>100</v>
      </c>
      <c r="BA15" s="35">
        <v>100</v>
      </c>
      <c r="BB15" s="35">
        <v>100</v>
      </c>
      <c r="BC15" s="35">
        <v>100</v>
      </c>
      <c r="BD15" s="35">
        <v>100</v>
      </c>
      <c r="BE15" s="34">
        <v>100</v>
      </c>
      <c r="BF15" s="34">
        <v>100</v>
      </c>
      <c r="BG15" s="34">
        <v>100</v>
      </c>
      <c r="BH15" s="29">
        <v>100</v>
      </c>
      <c r="BI15" s="29">
        <v>100</v>
      </c>
      <c r="BJ15" s="56">
        <f t="shared" si="13"/>
        <v>100</v>
      </c>
      <c r="BK15" s="31">
        <v>100</v>
      </c>
      <c r="BL15" s="31">
        <v>100</v>
      </c>
      <c r="BM15" s="31">
        <v>100</v>
      </c>
      <c r="BN15" s="48">
        <v>100</v>
      </c>
      <c r="BO15" s="48">
        <v>100</v>
      </c>
      <c r="BP15" s="48">
        <v>100</v>
      </c>
      <c r="BQ15" s="48">
        <v>100</v>
      </c>
      <c r="BR15" s="48">
        <v>100</v>
      </c>
      <c r="BS15" s="56">
        <f t="shared" si="14"/>
        <v>100</v>
      </c>
      <c r="BT15" s="1" t="str">
        <f t="shared" si="15"/>
        <v>NN-NN</v>
      </c>
      <c r="BU15" s="32">
        <f t="shared" si="16"/>
        <v>100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39</v>
      </c>
      <c r="K16" s="26">
        <v>787</v>
      </c>
      <c r="L16" s="27">
        <f t="shared" si="0"/>
        <v>99</v>
      </c>
      <c r="M16" s="27">
        <f t="shared" si="1"/>
        <v>100</v>
      </c>
      <c r="N16" s="27">
        <f t="shared" si="2"/>
        <v>99.5</v>
      </c>
      <c r="O16" s="27">
        <f t="shared" si="3"/>
        <v>72</v>
      </c>
      <c r="P16" s="27">
        <f t="shared" si="4"/>
        <v>90</v>
      </c>
      <c r="Q16" s="27">
        <f t="shared" si="5"/>
        <v>100</v>
      </c>
      <c r="R16" s="27">
        <f t="shared" si="6"/>
        <v>100</v>
      </c>
      <c r="S16" s="62">
        <f t="shared" si="7"/>
        <v>0</v>
      </c>
      <c r="T16" s="38">
        <f t="array" ref="T16">IF(N16&lt;55, MIN(N16,SUM(N16:R16*N$3:R$3)), SUM(N16:R16*N$3:R$3))</f>
        <v>93.65</v>
      </c>
      <c r="U16" s="27">
        <v>20</v>
      </c>
      <c r="V16" s="33">
        <v>19</v>
      </c>
      <c r="W16" s="95">
        <v>60</v>
      </c>
      <c r="X16" s="56">
        <f t="shared" si="8"/>
        <v>99</v>
      </c>
      <c r="Y16" s="33">
        <v>30</v>
      </c>
      <c r="Z16" s="33">
        <v>70</v>
      </c>
      <c r="AA16" s="56">
        <f t="shared" si="9"/>
        <v>100</v>
      </c>
      <c r="AB16" s="33"/>
      <c r="AC16" s="33"/>
      <c r="AD16" s="56">
        <f t="shared" si="10"/>
        <v>0</v>
      </c>
      <c r="AE16" s="48">
        <v>100</v>
      </c>
      <c r="AF16" s="94">
        <v>0</v>
      </c>
      <c r="AG16" s="48">
        <v>0</v>
      </c>
      <c r="AH16" s="48">
        <v>67</v>
      </c>
      <c r="AI16" s="48">
        <v>100</v>
      </c>
      <c r="AJ16" s="48">
        <v>83.3</v>
      </c>
      <c r="AK16" s="48">
        <v>100</v>
      </c>
      <c r="AL16" s="48">
        <v>100</v>
      </c>
      <c r="AM16" s="48">
        <v>100</v>
      </c>
      <c r="AN16" s="56">
        <f t="shared" si="11"/>
        <v>72</v>
      </c>
      <c r="AO16" s="48">
        <v>100</v>
      </c>
      <c r="AP16" s="48">
        <v>100</v>
      </c>
      <c r="AQ16" s="48">
        <v>100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</v>
      </c>
      <c r="AX16" s="48">
        <v>100</v>
      </c>
      <c r="AY16" s="56">
        <f t="shared" si="12"/>
        <v>90</v>
      </c>
      <c r="AZ16" s="34">
        <v>100</v>
      </c>
      <c r="BA16" s="35">
        <v>100</v>
      </c>
      <c r="BB16" s="35">
        <v>100</v>
      </c>
      <c r="BC16" s="35">
        <v>100</v>
      </c>
      <c r="BD16" s="35">
        <v>100</v>
      </c>
      <c r="BE16" s="34">
        <v>100</v>
      </c>
      <c r="BF16" s="34">
        <v>100</v>
      </c>
      <c r="BG16" s="34">
        <v>100</v>
      </c>
      <c r="BH16" s="29">
        <v>100</v>
      </c>
      <c r="BI16" s="29">
        <v>100</v>
      </c>
      <c r="BJ16" s="56">
        <f t="shared" si="13"/>
        <v>100</v>
      </c>
      <c r="BK16" s="31">
        <v>100</v>
      </c>
      <c r="BL16" s="31">
        <v>100</v>
      </c>
      <c r="BM16" s="31">
        <v>100</v>
      </c>
      <c r="BN16" s="48">
        <v>100</v>
      </c>
      <c r="BO16" s="48">
        <v>100</v>
      </c>
      <c r="BP16" s="48">
        <v>100</v>
      </c>
      <c r="BQ16" s="48">
        <v>100</v>
      </c>
      <c r="BR16" s="48">
        <v>100</v>
      </c>
      <c r="BS16" s="56">
        <f t="shared" si="14"/>
        <v>100</v>
      </c>
      <c r="BT16" s="1" t="str">
        <f t="shared" si="15"/>
        <v>NN-NN</v>
      </c>
      <c r="BU16" s="32">
        <f t="shared" si="16"/>
        <v>93.65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39</v>
      </c>
      <c r="K17" s="26">
        <v>631</v>
      </c>
      <c r="L17" s="27">
        <f t="shared" si="0"/>
        <v>97</v>
      </c>
      <c r="M17" s="27">
        <f t="shared" si="1"/>
        <v>87</v>
      </c>
      <c r="N17" s="27">
        <f t="shared" si="2"/>
        <v>92</v>
      </c>
      <c r="O17" s="27">
        <f t="shared" si="3"/>
        <v>92</v>
      </c>
      <c r="P17" s="27">
        <f t="shared" si="4"/>
        <v>80</v>
      </c>
      <c r="Q17" s="27">
        <f t="shared" si="5"/>
        <v>99</v>
      </c>
      <c r="R17" s="27">
        <f t="shared" si="6"/>
        <v>75</v>
      </c>
      <c r="S17" s="62">
        <f t="shared" si="7"/>
        <v>0</v>
      </c>
      <c r="T17" s="38">
        <f t="array" ref="T17">IF(N17&lt;55, MIN(N17,SUM(N17:R17*N$3:R$3)), SUM(N17:R17*N$3:R$3))</f>
        <v>91.95</v>
      </c>
      <c r="U17" s="27">
        <v>20</v>
      </c>
      <c r="V17" s="33">
        <v>20</v>
      </c>
      <c r="W17" s="95">
        <v>57</v>
      </c>
      <c r="X17" s="56">
        <f t="shared" si="8"/>
        <v>97</v>
      </c>
      <c r="Y17" s="33">
        <v>22</v>
      </c>
      <c r="Z17" s="33">
        <v>65</v>
      </c>
      <c r="AA17" s="56">
        <f t="shared" si="9"/>
        <v>87</v>
      </c>
      <c r="AB17" s="33"/>
      <c r="AC17" s="33"/>
      <c r="AD17" s="56">
        <f t="shared" si="10"/>
        <v>0</v>
      </c>
      <c r="AE17" s="48">
        <v>100</v>
      </c>
      <c r="AF17" s="94">
        <v>100</v>
      </c>
      <c r="AG17" s="48">
        <v>100</v>
      </c>
      <c r="AH17" s="48">
        <v>50</v>
      </c>
      <c r="AI17" s="48">
        <v>100</v>
      </c>
      <c r="AJ17" s="48">
        <v>80</v>
      </c>
      <c r="AK17" s="48">
        <v>100</v>
      </c>
      <c r="AL17" s="48">
        <v>100</v>
      </c>
      <c r="AM17" s="48">
        <v>100</v>
      </c>
      <c r="AN17" s="56">
        <f t="shared" si="11"/>
        <v>92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0</v>
      </c>
      <c r="AV17" s="48">
        <v>0</v>
      </c>
      <c r="AW17" s="48">
        <v>100</v>
      </c>
      <c r="AX17" s="48">
        <v>100</v>
      </c>
      <c r="AY17" s="56">
        <f t="shared" si="12"/>
        <v>80</v>
      </c>
      <c r="AZ17" s="34">
        <v>100</v>
      </c>
      <c r="BA17" s="35">
        <v>100</v>
      </c>
      <c r="BB17" s="35">
        <v>100</v>
      </c>
      <c r="BC17" s="35">
        <v>90</v>
      </c>
      <c r="BD17" s="35">
        <v>100</v>
      </c>
      <c r="BE17" s="34">
        <v>100</v>
      </c>
      <c r="BF17" s="34">
        <v>100</v>
      </c>
      <c r="BG17" s="34">
        <v>100</v>
      </c>
      <c r="BH17" s="29">
        <v>100</v>
      </c>
      <c r="BI17" s="29">
        <v>100</v>
      </c>
      <c r="BJ17" s="56">
        <f t="shared" si="13"/>
        <v>99</v>
      </c>
      <c r="BK17" s="31">
        <v>100</v>
      </c>
      <c r="BL17" s="31">
        <v>100</v>
      </c>
      <c r="BM17" s="31">
        <v>100</v>
      </c>
      <c r="BN17" s="48">
        <v>100</v>
      </c>
      <c r="BO17" s="48">
        <v>100</v>
      </c>
      <c r="BP17" s="48">
        <v>100</v>
      </c>
      <c r="BQ17" s="48">
        <v>0</v>
      </c>
      <c r="BR17" s="48">
        <v>0</v>
      </c>
      <c r="BS17" s="56">
        <f t="shared" si="14"/>
        <v>75</v>
      </c>
      <c r="BT17" s="1" t="str">
        <f t="shared" si="15"/>
        <v>NN-NN</v>
      </c>
      <c r="BU17" s="32">
        <f t="shared" si="16"/>
        <v>91.95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39</v>
      </c>
      <c r="K18" s="26">
        <v>811</v>
      </c>
      <c r="L18" s="27">
        <f t="shared" si="0"/>
        <v>53</v>
      </c>
      <c r="M18" s="27">
        <f t="shared" si="1"/>
        <v>100</v>
      </c>
      <c r="N18" s="27">
        <f t="shared" si="2"/>
        <v>76.5</v>
      </c>
      <c r="O18" s="27">
        <f t="shared" si="3"/>
        <v>51</v>
      </c>
      <c r="P18" s="27">
        <f t="shared" si="4"/>
        <v>90</v>
      </c>
      <c r="Q18" s="27">
        <f t="shared" si="5"/>
        <v>92</v>
      </c>
      <c r="R18" s="27">
        <f t="shared" si="6"/>
        <v>100</v>
      </c>
      <c r="S18" s="62">
        <f t="shared" si="7"/>
        <v>0</v>
      </c>
      <c r="T18" s="38">
        <f t="array" ref="T18">IF(N18&lt;55, MIN(N18,SUM(N18:R18*N$3:R$3)), SUM(N18:R18*N$3:R$3))</f>
        <v>76.350000000000009</v>
      </c>
      <c r="U18" s="27">
        <v>14</v>
      </c>
      <c r="V18" s="33">
        <v>19</v>
      </c>
      <c r="W18" s="95">
        <v>20</v>
      </c>
      <c r="X18" s="56">
        <f t="shared" si="8"/>
        <v>53</v>
      </c>
      <c r="Y18" s="33">
        <v>30</v>
      </c>
      <c r="Z18" s="33">
        <v>70</v>
      </c>
      <c r="AA18" s="56">
        <f t="shared" si="9"/>
        <v>100</v>
      </c>
      <c r="AB18" s="33"/>
      <c r="AC18" s="33"/>
      <c r="AD18" s="56">
        <f t="shared" si="10"/>
        <v>0</v>
      </c>
      <c r="AE18" s="48">
        <v>0</v>
      </c>
      <c r="AF18" s="94">
        <v>0</v>
      </c>
      <c r="AG18" s="48">
        <v>100</v>
      </c>
      <c r="AH18" s="48">
        <v>33</v>
      </c>
      <c r="AI18" s="48">
        <v>70</v>
      </c>
      <c r="AJ18" s="48">
        <v>60</v>
      </c>
      <c r="AK18" s="48">
        <v>100</v>
      </c>
      <c r="AL18" s="48">
        <v>100</v>
      </c>
      <c r="AM18" s="48">
        <v>0</v>
      </c>
      <c r="AN18" s="56">
        <f t="shared" si="11"/>
        <v>51</v>
      </c>
      <c r="AO18" s="48">
        <v>100</v>
      </c>
      <c r="AP18" s="48">
        <v>100</v>
      </c>
      <c r="AQ18" s="48">
        <v>100</v>
      </c>
      <c r="AR18" s="48">
        <v>100</v>
      </c>
      <c r="AS18" s="48">
        <v>1</v>
      </c>
      <c r="AT18" s="48">
        <v>100</v>
      </c>
      <c r="AU18" s="48">
        <v>100</v>
      </c>
      <c r="AV18" s="48">
        <v>100</v>
      </c>
      <c r="AW18" s="48">
        <v>100</v>
      </c>
      <c r="AX18" s="48">
        <v>100</v>
      </c>
      <c r="AY18" s="56">
        <f t="shared" si="12"/>
        <v>90</v>
      </c>
      <c r="AZ18" s="34">
        <v>100</v>
      </c>
      <c r="BA18" s="35">
        <v>100</v>
      </c>
      <c r="BB18" s="35">
        <v>100</v>
      </c>
      <c r="BC18" s="35">
        <v>95</v>
      </c>
      <c r="BD18" s="35">
        <v>100</v>
      </c>
      <c r="BE18" s="34">
        <v>30</v>
      </c>
      <c r="BF18" s="34">
        <v>100</v>
      </c>
      <c r="BG18" s="34">
        <v>95</v>
      </c>
      <c r="BH18" s="29">
        <v>100</v>
      </c>
      <c r="BI18" s="29">
        <v>100</v>
      </c>
      <c r="BJ18" s="56">
        <f t="shared" si="13"/>
        <v>92</v>
      </c>
      <c r="BK18" s="31">
        <v>100</v>
      </c>
      <c r="BL18" s="31">
        <v>100</v>
      </c>
      <c r="BM18" s="31">
        <v>100</v>
      </c>
      <c r="BN18" s="48">
        <v>100</v>
      </c>
      <c r="BO18" s="48">
        <v>100</v>
      </c>
      <c r="BP18" s="48">
        <v>100</v>
      </c>
      <c r="BQ18" s="48">
        <v>100</v>
      </c>
      <c r="BR18" s="48">
        <v>100</v>
      </c>
      <c r="BS18" s="56">
        <f t="shared" si="14"/>
        <v>100</v>
      </c>
      <c r="BT18" s="1" t="str">
        <f t="shared" si="15"/>
        <v>NN-NN</v>
      </c>
      <c r="BU18" s="32">
        <f t="shared" si="16"/>
        <v>76.350000000000009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39</v>
      </c>
      <c r="K19" s="26">
        <v>572</v>
      </c>
      <c r="L19" s="27">
        <f t="shared" si="0"/>
        <v>0</v>
      </c>
      <c r="M19" s="27">
        <f t="shared" si="1"/>
        <v>0</v>
      </c>
      <c r="N19" s="27">
        <f t="shared" si="2"/>
        <v>0</v>
      </c>
      <c r="O19" s="27">
        <f t="shared" si="3"/>
        <v>11</v>
      </c>
      <c r="P19" s="27">
        <f t="shared" si="4"/>
        <v>40</v>
      </c>
      <c r="Q19" s="27">
        <f t="shared" si="5"/>
        <v>29</v>
      </c>
      <c r="R19" s="27">
        <f t="shared" si="6"/>
        <v>0</v>
      </c>
      <c r="S19" s="62">
        <f t="shared" si="7"/>
        <v>0</v>
      </c>
      <c r="T19" s="38">
        <v>1</v>
      </c>
      <c r="U19" s="27"/>
      <c r="V19" s="33"/>
      <c r="W19" s="84"/>
      <c r="X19" s="56"/>
      <c r="Y19" s="33"/>
      <c r="Z19" s="33"/>
      <c r="AA19" s="56">
        <f t="shared" si="9"/>
        <v>0</v>
      </c>
      <c r="AB19" s="33"/>
      <c r="AC19" s="33"/>
      <c r="AD19" s="56">
        <f t="shared" si="10"/>
        <v>0</v>
      </c>
      <c r="AE19" s="48">
        <v>0</v>
      </c>
      <c r="AF19" s="94">
        <v>0</v>
      </c>
      <c r="AG19" s="48">
        <v>100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59">
        <v>0</v>
      </c>
      <c r="AN19" s="56">
        <f t="shared" si="11"/>
        <v>11</v>
      </c>
      <c r="AO19" s="48">
        <v>100</v>
      </c>
      <c r="AP19" s="48">
        <v>100</v>
      </c>
      <c r="AQ19" s="48">
        <v>100</v>
      </c>
      <c r="AR19" s="48">
        <v>100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56">
        <f t="shared" si="12"/>
        <v>40</v>
      </c>
      <c r="AZ19" s="34">
        <v>90</v>
      </c>
      <c r="BA19" s="35">
        <v>100</v>
      </c>
      <c r="BB19" s="35">
        <v>100</v>
      </c>
      <c r="BC19" s="35">
        <v>0</v>
      </c>
      <c r="BD19" s="35">
        <v>0</v>
      </c>
      <c r="BE19" s="34">
        <v>0</v>
      </c>
      <c r="BF19" s="34">
        <v>0</v>
      </c>
      <c r="BG19" s="34">
        <v>0</v>
      </c>
      <c r="BH19" s="29">
        <v>0</v>
      </c>
      <c r="BI19" s="29">
        <v>0</v>
      </c>
      <c r="BJ19" s="56">
        <f t="shared" si="13"/>
        <v>29</v>
      </c>
      <c r="BK19" s="31">
        <v>0</v>
      </c>
      <c r="BL19" s="31">
        <v>0</v>
      </c>
      <c r="BM19" s="31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56">
        <f t="shared" si="14"/>
        <v>0</v>
      </c>
      <c r="BT19" s="39" t="str">
        <f t="shared" si="15"/>
        <v>NN-NN</v>
      </c>
      <c r="BU19" s="40">
        <f t="shared" si="16"/>
        <v>1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39</v>
      </c>
      <c r="K20" s="26">
        <v>768</v>
      </c>
      <c r="L20" s="27">
        <f t="shared" si="0"/>
        <v>100</v>
      </c>
      <c r="M20" s="27">
        <f t="shared" si="1"/>
        <v>100</v>
      </c>
      <c r="N20" s="27">
        <f t="shared" si="2"/>
        <v>100</v>
      </c>
      <c r="O20" s="27">
        <f t="shared" si="3"/>
        <v>71</v>
      </c>
      <c r="P20" s="27">
        <f t="shared" si="4"/>
        <v>20</v>
      </c>
      <c r="Q20" s="27">
        <f t="shared" si="5"/>
        <v>90.5</v>
      </c>
      <c r="R20" s="27">
        <f t="shared" si="6"/>
        <v>100</v>
      </c>
      <c r="S20" s="62">
        <f t="shared" si="7"/>
        <v>0</v>
      </c>
      <c r="T20" s="38">
        <f t="array" ref="T20">IF(N20&lt;55, MIN(N20,SUM(N20:R20*N$3:R$3)), SUM(N20:R20*N$3:R$3))</f>
        <v>88.300000000000011</v>
      </c>
      <c r="U20" s="27">
        <v>20</v>
      </c>
      <c r="V20" s="33">
        <v>20</v>
      </c>
      <c r="W20" s="95">
        <v>60</v>
      </c>
      <c r="X20" s="56">
        <f>SUM(U20:W20)</f>
        <v>100</v>
      </c>
      <c r="Y20" s="33">
        <v>30</v>
      </c>
      <c r="Z20" s="33">
        <v>70</v>
      </c>
      <c r="AA20" s="56">
        <f t="shared" si="9"/>
        <v>100</v>
      </c>
      <c r="AB20" s="33"/>
      <c r="AC20" s="33"/>
      <c r="AD20" s="56">
        <f t="shared" si="10"/>
        <v>0</v>
      </c>
      <c r="AE20" s="48">
        <v>50</v>
      </c>
      <c r="AF20" s="94">
        <v>100</v>
      </c>
      <c r="AG20" s="48">
        <v>100</v>
      </c>
      <c r="AH20" s="48">
        <v>100</v>
      </c>
      <c r="AI20" s="48">
        <v>90</v>
      </c>
      <c r="AJ20" s="48">
        <v>0</v>
      </c>
      <c r="AK20" s="48">
        <v>0</v>
      </c>
      <c r="AL20" s="48">
        <v>100</v>
      </c>
      <c r="AM20" s="48">
        <v>100</v>
      </c>
      <c r="AN20" s="56">
        <f t="shared" si="11"/>
        <v>71</v>
      </c>
      <c r="AO20" s="48">
        <v>0</v>
      </c>
      <c r="AP20" s="48">
        <v>100</v>
      </c>
      <c r="AQ20" s="48">
        <v>0</v>
      </c>
      <c r="AR20" s="48">
        <v>0</v>
      </c>
      <c r="AS20" s="48">
        <v>1</v>
      </c>
      <c r="AT20" s="48">
        <v>100</v>
      </c>
      <c r="AU20" s="48">
        <v>0</v>
      </c>
      <c r="AV20" s="48">
        <v>1</v>
      </c>
      <c r="AW20" s="48">
        <v>1</v>
      </c>
      <c r="AX20" s="48">
        <v>0</v>
      </c>
      <c r="AY20" s="56">
        <f t="shared" si="12"/>
        <v>20</v>
      </c>
      <c r="AZ20" s="34">
        <v>100</v>
      </c>
      <c r="BA20" s="35">
        <v>80</v>
      </c>
      <c r="BB20" s="35">
        <v>100</v>
      </c>
      <c r="BC20" s="35">
        <v>100</v>
      </c>
      <c r="BD20" s="35">
        <v>95</v>
      </c>
      <c r="BE20" s="34">
        <v>30</v>
      </c>
      <c r="BF20" s="34">
        <v>100</v>
      </c>
      <c r="BG20" s="34">
        <v>100</v>
      </c>
      <c r="BH20" s="29">
        <v>100</v>
      </c>
      <c r="BI20" s="29">
        <v>100</v>
      </c>
      <c r="BJ20" s="56">
        <f t="shared" si="13"/>
        <v>90.5</v>
      </c>
      <c r="BK20" s="31">
        <v>100</v>
      </c>
      <c r="BL20" s="31">
        <v>100</v>
      </c>
      <c r="BM20" s="31">
        <v>100</v>
      </c>
      <c r="BN20" s="48">
        <v>100</v>
      </c>
      <c r="BO20" s="48">
        <v>100</v>
      </c>
      <c r="BP20" s="48">
        <v>100</v>
      </c>
      <c r="BQ20" s="48">
        <v>100</v>
      </c>
      <c r="BR20" s="48">
        <v>100</v>
      </c>
      <c r="BS20" s="56">
        <f t="shared" si="14"/>
        <v>100</v>
      </c>
      <c r="BT20" s="1" t="str">
        <f t="shared" si="15"/>
        <v>NN-NN</v>
      </c>
      <c r="BU20" s="32">
        <f t="shared" si="16"/>
        <v>88.300000000000011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39</v>
      </c>
      <c r="K21" s="26">
        <v>781</v>
      </c>
      <c r="L21" s="27">
        <f t="shared" si="0"/>
        <v>100</v>
      </c>
      <c r="M21" s="27">
        <f t="shared" si="1"/>
        <v>100</v>
      </c>
      <c r="N21" s="27">
        <f t="shared" si="2"/>
        <v>100</v>
      </c>
      <c r="O21" s="27">
        <f t="shared" si="3"/>
        <v>76</v>
      </c>
      <c r="P21" s="27">
        <f t="shared" si="4"/>
        <v>90</v>
      </c>
      <c r="Q21" s="27">
        <f t="shared" si="5"/>
        <v>99</v>
      </c>
      <c r="R21" s="27">
        <f t="shared" si="6"/>
        <v>75</v>
      </c>
      <c r="S21" s="62">
        <f t="shared" si="7"/>
        <v>0</v>
      </c>
      <c r="T21" s="38">
        <f t="array" ref="T21">IF(N21&lt;55, MIN(N21,SUM(N21:R21*N$3:R$3)), SUM(N21:R21*N$3:R$3))</f>
        <v>93.25</v>
      </c>
      <c r="U21" s="27">
        <v>20</v>
      </c>
      <c r="V21" s="33">
        <v>20</v>
      </c>
      <c r="W21" s="95">
        <v>60</v>
      </c>
      <c r="X21" s="56">
        <f>SUM(U21:W21)</f>
        <v>100</v>
      </c>
      <c r="Y21" s="33">
        <v>30</v>
      </c>
      <c r="Z21" s="33">
        <v>70</v>
      </c>
      <c r="AA21" s="56">
        <f t="shared" si="9"/>
        <v>100</v>
      </c>
      <c r="AB21" s="33"/>
      <c r="AC21" s="33"/>
      <c r="AD21" s="56">
        <f t="shared" si="10"/>
        <v>0</v>
      </c>
      <c r="AE21" s="48">
        <v>50</v>
      </c>
      <c r="AF21" s="94">
        <v>100</v>
      </c>
      <c r="AG21" s="48">
        <v>100</v>
      </c>
      <c r="AH21" s="48">
        <v>50</v>
      </c>
      <c r="AI21" s="48">
        <v>80</v>
      </c>
      <c r="AJ21" s="48">
        <v>100</v>
      </c>
      <c r="AK21" s="48">
        <v>100</v>
      </c>
      <c r="AL21" s="48">
        <v>100</v>
      </c>
      <c r="AM21" s="48">
        <v>0</v>
      </c>
      <c r="AN21" s="56">
        <f t="shared" si="11"/>
        <v>76</v>
      </c>
      <c r="AO21" s="48">
        <v>100</v>
      </c>
      <c r="AP21" s="48">
        <v>100</v>
      </c>
      <c r="AQ21" s="48">
        <v>100</v>
      </c>
      <c r="AR21" s="48">
        <v>1</v>
      </c>
      <c r="AS21" s="48">
        <v>100</v>
      </c>
      <c r="AT21" s="48">
        <v>100</v>
      </c>
      <c r="AU21" s="48">
        <v>100</v>
      </c>
      <c r="AV21" s="48">
        <v>100</v>
      </c>
      <c r="AW21" s="48">
        <v>100</v>
      </c>
      <c r="AX21" s="48">
        <v>100</v>
      </c>
      <c r="AY21" s="56">
        <f t="shared" si="12"/>
        <v>90</v>
      </c>
      <c r="AZ21" s="34">
        <v>100</v>
      </c>
      <c r="BA21" s="35">
        <v>100</v>
      </c>
      <c r="BB21" s="35">
        <v>100</v>
      </c>
      <c r="BC21" s="35">
        <v>95</v>
      </c>
      <c r="BD21" s="35">
        <v>100</v>
      </c>
      <c r="BE21" s="34">
        <v>100</v>
      </c>
      <c r="BF21" s="34">
        <v>100</v>
      </c>
      <c r="BG21" s="34">
        <v>95</v>
      </c>
      <c r="BH21" s="29">
        <v>100</v>
      </c>
      <c r="BI21" s="29">
        <v>100</v>
      </c>
      <c r="BJ21" s="56">
        <f t="shared" si="13"/>
        <v>99</v>
      </c>
      <c r="BK21" s="31">
        <v>100</v>
      </c>
      <c r="BL21" s="31">
        <v>100</v>
      </c>
      <c r="BM21" s="31">
        <v>100</v>
      </c>
      <c r="BN21" s="48">
        <v>0</v>
      </c>
      <c r="BO21" s="48">
        <v>100</v>
      </c>
      <c r="BP21" s="48">
        <v>100</v>
      </c>
      <c r="BQ21" s="48">
        <v>100</v>
      </c>
      <c r="BR21" s="48">
        <v>0</v>
      </c>
      <c r="BS21" s="56">
        <f t="shared" si="14"/>
        <v>75</v>
      </c>
      <c r="BT21" s="1" t="str">
        <f t="shared" si="15"/>
        <v>NN-NN</v>
      </c>
      <c r="BU21" s="32">
        <f t="shared" si="16"/>
        <v>93.25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39</v>
      </c>
      <c r="K22" s="26">
        <v>819</v>
      </c>
      <c r="L22" s="27">
        <f t="shared" si="0"/>
        <v>100</v>
      </c>
      <c r="M22" s="27">
        <f t="shared" si="1"/>
        <v>85</v>
      </c>
      <c r="N22" s="27">
        <f t="shared" si="2"/>
        <v>92.5</v>
      </c>
      <c r="O22" s="27">
        <f t="shared" si="3"/>
        <v>89</v>
      </c>
      <c r="P22" s="27">
        <f t="shared" si="4"/>
        <v>100</v>
      </c>
      <c r="Q22" s="27">
        <f t="shared" si="5"/>
        <v>100</v>
      </c>
      <c r="R22" s="27">
        <f t="shared" si="6"/>
        <v>100</v>
      </c>
      <c r="S22" s="62">
        <f t="shared" si="7"/>
        <v>0</v>
      </c>
      <c r="T22" s="38">
        <f t="array" ref="T22">IF(N22&lt;55, MIN(N22,SUM(N22:R22*N$3:R$3)), SUM(N22:R22*N$3:R$3))</f>
        <v>94.05</v>
      </c>
      <c r="U22" s="27">
        <v>20</v>
      </c>
      <c r="V22" s="33">
        <v>20</v>
      </c>
      <c r="W22" s="95">
        <v>60</v>
      </c>
      <c r="X22" s="56">
        <f>SUM(U22:W22)</f>
        <v>100</v>
      </c>
      <c r="Y22" s="33">
        <v>30</v>
      </c>
      <c r="Z22" s="33">
        <v>55</v>
      </c>
      <c r="AA22" s="56">
        <f t="shared" si="9"/>
        <v>85</v>
      </c>
      <c r="AB22" s="33"/>
      <c r="AC22" s="33"/>
      <c r="AD22" s="56">
        <f t="shared" si="10"/>
        <v>0</v>
      </c>
      <c r="AE22" s="48">
        <v>100</v>
      </c>
      <c r="AF22" s="94">
        <v>100</v>
      </c>
      <c r="AG22" s="48">
        <v>100</v>
      </c>
      <c r="AH22" s="48">
        <v>100</v>
      </c>
      <c r="AI22" s="48">
        <v>100</v>
      </c>
      <c r="AJ22" s="48">
        <v>100</v>
      </c>
      <c r="AK22" s="48">
        <v>100</v>
      </c>
      <c r="AL22" s="48">
        <v>100</v>
      </c>
      <c r="AM22" s="48">
        <v>0</v>
      </c>
      <c r="AN22" s="56">
        <f t="shared" si="11"/>
        <v>89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2"/>
        <v>100</v>
      </c>
      <c r="AZ22" s="34">
        <v>100</v>
      </c>
      <c r="BA22" s="35">
        <v>100</v>
      </c>
      <c r="BB22" s="35">
        <v>100</v>
      </c>
      <c r="BC22" s="35">
        <v>100</v>
      </c>
      <c r="BD22" s="35">
        <v>100</v>
      </c>
      <c r="BE22" s="34">
        <v>100</v>
      </c>
      <c r="BF22" s="34">
        <v>100</v>
      </c>
      <c r="BG22" s="34">
        <v>100</v>
      </c>
      <c r="BH22" s="29">
        <v>100</v>
      </c>
      <c r="BI22" s="29">
        <v>100</v>
      </c>
      <c r="BJ22" s="56">
        <f t="shared" si="13"/>
        <v>100</v>
      </c>
      <c r="BK22" s="31">
        <v>100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4"/>
        <v>100</v>
      </c>
      <c r="BT22" s="1" t="str">
        <f t="shared" si="15"/>
        <v>NN-NN</v>
      </c>
      <c r="BU22" s="32">
        <f t="shared" si="16"/>
        <v>94.05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39</v>
      </c>
      <c r="K23" s="26">
        <v>616</v>
      </c>
      <c r="L23" s="27">
        <f t="shared" si="0"/>
        <v>100</v>
      </c>
      <c r="M23" s="27">
        <f t="shared" si="1"/>
        <v>100</v>
      </c>
      <c r="N23" s="27">
        <f t="shared" si="2"/>
        <v>100</v>
      </c>
      <c r="O23" s="27">
        <f t="shared" si="3"/>
        <v>100</v>
      </c>
      <c r="P23" s="27">
        <f t="shared" si="4"/>
        <v>100</v>
      </c>
      <c r="Q23" s="27">
        <f t="shared" si="5"/>
        <v>99</v>
      </c>
      <c r="R23" s="27">
        <f t="shared" si="6"/>
        <v>100</v>
      </c>
      <c r="S23" s="62">
        <f t="shared" si="7"/>
        <v>0</v>
      </c>
      <c r="T23" s="38">
        <f t="array" ref="T23">IF(N23&lt;55, MIN(N23,SUM(N23:R23*N$3:R$3)), SUM(N23:R23*N$3:R$3))</f>
        <v>99.8</v>
      </c>
      <c r="U23" s="27">
        <v>20</v>
      </c>
      <c r="V23" s="33">
        <v>20</v>
      </c>
      <c r="W23" s="95">
        <v>60</v>
      </c>
      <c r="X23" s="56">
        <f>SUM(U23:W23)</f>
        <v>100</v>
      </c>
      <c r="Y23" s="33">
        <v>30</v>
      </c>
      <c r="Z23" s="33">
        <v>70</v>
      </c>
      <c r="AA23" s="56">
        <f t="shared" si="9"/>
        <v>100</v>
      </c>
      <c r="AB23" s="33"/>
      <c r="AC23" s="33"/>
      <c r="AD23" s="56">
        <f t="shared" si="10"/>
        <v>0</v>
      </c>
      <c r="AE23" s="48">
        <v>100</v>
      </c>
      <c r="AF23" s="94">
        <v>100</v>
      </c>
      <c r="AG23" s="48">
        <v>100</v>
      </c>
      <c r="AH23" s="48">
        <v>100</v>
      </c>
      <c r="AI23" s="48">
        <v>100</v>
      </c>
      <c r="AJ23" s="48">
        <v>100</v>
      </c>
      <c r="AK23" s="48">
        <v>100</v>
      </c>
      <c r="AL23" s="48">
        <v>100</v>
      </c>
      <c r="AM23" s="48">
        <v>100</v>
      </c>
      <c r="AN23" s="56">
        <f t="shared" si="11"/>
        <v>100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12"/>
        <v>100</v>
      </c>
      <c r="AZ23" s="34">
        <v>100</v>
      </c>
      <c r="BA23" s="35">
        <v>100</v>
      </c>
      <c r="BB23" s="35">
        <v>100</v>
      </c>
      <c r="BC23" s="35">
        <v>100</v>
      </c>
      <c r="BD23" s="35">
        <v>100</v>
      </c>
      <c r="BE23" s="34">
        <v>100</v>
      </c>
      <c r="BF23" s="34">
        <v>90</v>
      </c>
      <c r="BG23" s="34">
        <v>100</v>
      </c>
      <c r="BH23" s="29">
        <v>100</v>
      </c>
      <c r="BI23" s="29">
        <v>100</v>
      </c>
      <c r="BJ23" s="56">
        <f t="shared" si="13"/>
        <v>99</v>
      </c>
      <c r="BK23" s="31">
        <v>100</v>
      </c>
      <c r="BL23" s="31">
        <v>100</v>
      </c>
      <c r="BM23" s="31">
        <v>100</v>
      </c>
      <c r="BN23" s="48">
        <v>100</v>
      </c>
      <c r="BO23" s="48">
        <v>100</v>
      </c>
      <c r="BP23" s="48">
        <v>100</v>
      </c>
      <c r="BQ23" s="48">
        <v>100</v>
      </c>
      <c r="BR23" s="48">
        <v>100</v>
      </c>
      <c r="BS23" s="56">
        <f t="shared" si="14"/>
        <v>100</v>
      </c>
      <c r="BT23" s="1" t="str">
        <f t="shared" si="15"/>
        <v>NN-NN</v>
      </c>
      <c r="BU23" s="32">
        <f t="shared" si="16"/>
        <v>99.8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39</v>
      </c>
      <c r="K24" s="26">
        <v>528</v>
      </c>
      <c r="L24" s="27">
        <f t="shared" si="0"/>
        <v>99</v>
      </c>
      <c r="M24" s="27">
        <f t="shared" si="1"/>
        <v>50</v>
      </c>
      <c r="N24" s="27">
        <f t="shared" si="2"/>
        <v>74.5</v>
      </c>
      <c r="O24" s="27">
        <f t="shared" si="3"/>
        <v>93</v>
      </c>
      <c r="P24" s="27">
        <f t="shared" si="4"/>
        <v>100</v>
      </c>
      <c r="Q24" s="27">
        <f t="shared" si="5"/>
        <v>100</v>
      </c>
      <c r="R24" s="27">
        <f t="shared" si="6"/>
        <v>100</v>
      </c>
      <c r="S24" s="62">
        <f t="shared" si="7"/>
        <v>0</v>
      </c>
      <c r="T24" s="38">
        <f t="array" ref="T24">IF(N24&lt;55, MIN(N24,SUM(N24:R24*N$3:R$3)), SUM(N24:R24*N$3:R$3))</f>
        <v>85.85</v>
      </c>
      <c r="U24" s="27">
        <v>20</v>
      </c>
      <c r="V24" s="33">
        <v>19</v>
      </c>
      <c r="W24" s="95">
        <v>60</v>
      </c>
      <c r="X24" s="56">
        <f>SUM(U24:W24)</f>
        <v>99</v>
      </c>
      <c r="Y24" s="33">
        <v>30</v>
      </c>
      <c r="Z24" s="33">
        <v>20</v>
      </c>
      <c r="AA24" s="56">
        <f t="shared" si="9"/>
        <v>50</v>
      </c>
      <c r="AB24" s="33"/>
      <c r="AC24" s="33"/>
      <c r="AD24" s="56">
        <f t="shared" si="10"/>
        <v>0</v>
      </c>
      <c r="AE24" s="48">
        <v>100</v>
      </c>
      <c r="AF24" s="94">
        <v>100</v>
      </c>
      <c r="AG24" s="48">
        <v>100</v>
      </c>
      <c r="AH24" s="48">
        <v>50</v>
      </c>
      <c r="AI24" s="48">
        <v>90</v>
      </c>
      <c r="AJ24" s="48">
        <v>100</v>
      </c>
      <c r="AK24" s="48">
        <v>100</v>
      </c>
      <c r="AL24" s="48">
        <v>100</v>
      </c>
      <c r="AM24" s="48">
        <v>100</v>
      </c>
      <c r="AN24" s="56">
        <f t="shared" si="11"/>
        <v>93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100</v>
      </c>
      <c r="AV24" s="48">
        <v>100</v>
      </c>
      <c r="AW24" s="48">
        <v>100</v>
      </c>
      <c r="AX24" s="48">
        <v>100</v>
      </c>
      <c r="AY24" s="56">
        <f t="shared" si="12"/>
        <v>100</v>
      </c>
      <c r="AZ24" s="34">
        <v>100</v>
      </c>
      <c r="BA24" s="35">
        <v>100</v>
      </c>
      <c r="BB24" s="35">
        <v>100</v>
      </c>
      <c r="BC24" s="35">
        <v>100</v>
      </c>
      <c r="BD24" s="35">
        <v>100</v>
      </c>
      <c r="BE24" s="34">
        <v>100</v>
      </c>
      <c r="BF24" s="34">
        <v>100</v>
      </c>
      <c r="BG24" s="34">
        <v>100</v>
      </c>
      <c r="BH24" s="29">
        <v>100</v>
      </c>
      <c r="BI24" s="29">
        <v>100</v>
      </c>
      <c r="BJ24" s="56">
        <f t="shared" si="13"/>
        <v>100</v>
      </c>
      <c r="BK24" s="31">
        <v>100</v>
      </c>
      <c r="BL24" s="31">
        <v>100</v>
      </c>
      <c r="BM24" s="31">
        <v>100</v>
      </c>
      <c r="BN24" s="48">
        <v>100</v>
      </c>
      <c r="BO24" s="48">
        <v>100</v>
      </c>
      <c r="BP24" s="48">
        <v>100</v>
      </c>
      <c r="BQ24" s="48">
        <v>100</v>
      </c>
      <c r="BR24" s="48">
        <v>100</v>
      </c>
      <c r="BS24" s="56">
        <f t="shared" si="14"/>
        <v>100</v>
      </c>
      <c r="BT24" s="1" t="str">
        <f t="shared" si="15"/>
        <v>NN-NN</v>
      </c>
      <c r="BU24" s="32">
        <f t="shared" si="16"/>
        <v>85.85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39</v>
      </c>
      <c r="K25" s="26"/>
      <c r="L25" s="27">
        <f t="shared" si="0"/>
        <v>0</v>
      </c>
      <c r="M25" s="27">
        <f t="shared" si="1"/>
        <v>0</v>
      </c>
      <c r="N25" s="27">
        <f t="shared" si="2"/>
        <v>0</v>
      </c>
      <c r="O25" s="27">
        <f t="shared" si="3"/>
        <v>0</v>
      </c>
      <c r="P25" s="27">
        <f t="shared" si="4"/>
        <v>0</v>
      </c>
      <c r="Q25" s="27">
        <f t="shared" si="5"/>
        <v>0</v>
      </c>
      <c r="R25" s="27">
        <f t="shared" si="6"/>
        <v>0</v>
      </c>
      <c r="S25" s="62">
        <f t="shared" si="7"/>
        <v>0</v>
      </c>
      <c r="T25" s="38">
        <f t="array" ref="T25">IF(N25&lt;55, MIN(N25,SUM(N25:R25*N$3:R$3)), SUM(N25:R25*N$3:R$3))</f>
        <v>0</v>
      </c>
      <c r="U25" s="27"/>
      <c r="V25" s="33"/>
      <c r="W25" s="84"/>
      <c r="X25" s="56"/>
      <c r="Y25" s="33"/>
      <c r="Z25" s="33"/>
      <c r="AA25" s="56">
        <f t="shared" si="9"/>
        <v>0</v>
      </c>
      <c r="AB25" s="33"/>
      <c r="AC25" s="33"/>
      <c r="AD25" s="56">
        <f t="shared" si="10"/>
        <v>0</v>
      </c>
      <c r="AE25" s="48">
        <v>0</v>
      </c>
      <c r="AF25" s="94">
        <v>0</v>
      </c>
      <c r="AG25" s="48">
        <v>0</v>
      </c>
      <c r="AH25" s="48">
        <v>0</v>
      </c>
      <c r="AI25" s="48">
        <v>0</v>
      </c>
      <c r="AJ25" s="48">
        <v>0</v>
      </c>
      <c r="AK25" s="59">
        <v>0</v>
      </c>
      <c r="AL25" s="59">
        <v>0</v>
      </c>
      <c r="AM25" s="48">
        <v>0</v>
      </c>
      <c r="AN25" s="56">
        <f t="shared" si="11"/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56">
        <f t="shared" si="12"/>
        <v>0</v>
      </c>
      <c r="AZ25" s="34">
        <v>0</v>
      </c>
      <c r="BA25" s="35">
        <v>0</v>
      </c>
      <c r="BB25" s="35">
        <v>0</v>
      </c>
      <c r="BC25" s="35">
        <v>0</v>
      </c>
      <c r="BD25" s="35">
        <v>0</v>
      </c>
      <c r="BE25" s="34">
        <v>0</v>
      </c>
      <c r="BF25" s="34">
        <v>0</v>
      </c>
      <c r="BG25" s="34">
        <v>0</v>
      </c>
      <c r="BH25" s="29">
        <v>0</v>
      </c>
      <c r="BI25" s="29">
        <v>0</v>
      </c>
      <c r="BJ25" s="56">
        <f t="shared" si="13"/>
        <v>0</v>
      </c>
      <c r="BK25" s="31">
        <v>0</v>
      </c>
      <c r="BL25" s="31">
        <v>0</v>
      </c>
      <c r="BM25" s="31">
        <v>0</v>
      </c>
      <c r="BN25" s="48">
        <v>0</v>
      </c>
      <c r="BO25" s="48">
        <v>0</v>
      </c>
      <c r="BP25" s="48">
        <v>0</v>
      </c>
      <c r="BQ25" s="48">
        <v>0</v>
      </c>
      <c r="BR25" s="48">
        <v>0</v>
      </c>
      <c r="BS25" s="56">
        <f t="shared" si="14"/>
        <v>0</v>
      </c>
      <c r="BT25" s="39" t="str">
        <f t="shared" si="15"/>
        <v>NN-NN</v>
      </c>
      <c r="BU25" s="40">
        <f t="shared" si="16"/>
        <v>0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39</v>
      </c>
      <c r="K26" s="26">
        <v>630</v>
      </c>
      <c r="L26" s="27">
        <f t="shared" si="0"/>
        <v>87</v>
      </c>
      <c r="M26" s="27">
        <f t="shared" si="1"/>
        <v>27</v>
      </c>
      <c r="N26" s="27">
        <f t="shared" si="2"/>
        <v>57</v>
      </c>
      <c r="O26" s="27">
        <f t="shared" si="3"/>
        <v>79</v>
      </c>
      <c r="P26" s="27">
        <f t="shared" si="4"/>
        <v>90</v>
      </c>
      <c r="Q26" s="27">
        <f t="shared" si="5"/>
        <v>95.5</v>
      </c>
      <c r="R26" s="27">
        <f t="shared" si="6"/>
        <v>88</v>
      </c>
      <c r="S26" s="62">
        <f t="shared" si="7"/>
        <v>0</v>
      </c>
      <c r="T26" s="38">
        <f t="array" ref="T26">IF(N26&lt;55, MIN(N26,SUM(N26:R26*N$3:R$3)), SUM(N26:R26*N$3:R$3))</f>
        <v>72.300000000000011</v>
      </c>
      <c r="U26" s="27">
        <v>20</v>
      </c>
      <c r="V26" s="33">
        <v>19</v>
      </c>
      <c r="W26" s="95">
        <v>48</v>
      </c>
      <c r="X26" s="56">
        <f t="shared" ref="X26:X33" si="17">SUM(U26:W26)</f>
        <v>87</v>
      </c>
      <c r="Y26" s="33">
        <v>27</v>
      </c>
      <c r="Z26" s="33">
        <v>0</v>
      </c>
      <c r="AA26" s="56">
        <f t="shared" si="9"/>
        <v>27</v>
      </c>
      <c r="AB26" s="33"/>
      <c r="AC26" s="33"/>
      <c r="AD26" s="56">
        <f t="shared" si="10"/>
        <v>0</v>
      </c>
      <c r="AE26" s="48">
        <v>100</v>
      </c>
      <c r="AF26" s="94">
        <v>100</v>
      </c>
      <c r="AG26" s="48">
        <v>100</v>
      </c>
      <c r="AH26" s="48">
        <v>33</v>
      </c>
      <c r="AI26" s="48">
        <v>80</v>
      </c>
      <c r="AJ26" s="48">
        <v>100</v>
      </c>
      <c r="AK26" s="48">
        <v>100</v>
      </c>
      <c r="AL26" s="48">
        <v>0</v>
      </c>
      <c r="AM26" s="48">
        <v>100</v>
      </c>
      <c r="AN26" s="56">
        <f t="shared" si="11"/>
        <v>79</v>
      </c>
      <c r="AO26" s="48">
        <v>100</v>
      </c>
      <c r="AP26" s="48">
        <v>100</v>
      </c>
      <c r="AQ26" s="48">
        <v>1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2"/>
        <v>90</v>
      </c>
      <c r="AZ26" s="34">
        <v>100</v>
      </c>
      <c r="BA26" s="35">
        <v>100</v>
      </c>
      <c r="BB26" s="35">
        <v>100</v>
      </c>
      <c r="BC26" s="35">
        <v>95</v>
      </c>
      <c r="BD26" s="35">
        <v>95</v>
      </c>
      <c r="BE26" s="34">
        <v>100</v>
      </c>
      <c r="BF26" s="34">
        <v>65</v>
      </c>
      <c r="BG26" s="34">
        <v>100</v>
      </c>
      <c r="BH26" s="29">
        <v>100</v>
      </c>
      <c r="BI26" s="29">
        <v>100</v>
      </c>
      <c r="BJ26" s="56">
        <f t="shared" si="13"/>
        <v>95.5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0</v>
      </c>
      <c r="BQ26" s="48">
        <v>100</v>
      </c>
      <c r="BR26" s="48">
        <v>100</v>
      </c>
      <c r="BS26" s="56">
        <f t="shared" si="14"/>
        <v>87.5</v>
      </c>
      <c r="BT26" s="1" t="str">
        <f t="shared" si="15"/>
        <v>NN-NN</v>
      </c>
      <c r="BU26" s="32">
        <f t="shared" si="16"/>
        <v>72.300000000000011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39</v>
      </c>
      <c r="K27" s="26"/>
      <c r="L27" s="27">
        <f t="shared" si="0"/>
        <v>71</v>
      </c>
      <c r="M27" s="27">
        <f t="shared" si="1"/>
        <v>40</v>
      </c>
      <c r="N27" s="27">
        <f t="shared" si="2"/>
        <v>55.5</v>
      </c>
      <c r="O27" s="27">
        <f t="shared" si="3"/>
        <v>79</v>
      </c>
      <c r="P27" s="27">
        <f t="shared" si="4"/>
        <v>80</v>
      </c>
      <c r="Q27" s="27">
        <f t="shared" si="5"/>
        <v>96</v>
      </c>
      <c r="R27" s="27">
        <f t="shared" si="6"/>
        <v>100</v>
      </c>
      <c r="S27" s="62">
        <f t="shared" si="7"/>
        <v>0</v>
      </c>
      <c r="T27" s="38">
        <f t="array" ref="T27">IF(N27&lt;55, MIN(N27,SUM(N27:R27*N$3:R$3)), SUM(N27:R27*N$3:R$3))</f>
        <v>71.75</v>
      </c>
      <c r="U27" s="27">
        <v>20</v>
      </c>
      <c r="V27" s="33">
        <v>0</v>
      </c>
      <c r="W27" s="95">
        <v>51</v>
      </c>
      <c r="X27" s="56">
        <f t="shared" si="17"/>
        <v>71</v>
      </c>
      <c r="Y27" s="33">
        <v>30</v>
      </c>
      <c r="Z27" s="33">
        <v>10</v>
      </c>
      <c r="AA27" s="56">
        <f t="shared" si="9"/>
        <v>40</v>
      </c>
      <c r="AB27" s="33"/>
      <c r="AC27" s="33"/>
      <c r="AD27" s="56">
        <f t="shared" si="10"/>
        <v>0</v>
      </c>
      <c r="AE27" s="48">
        <v>100</v>
      </c>
      <c r="AF27" s="94">
        <v>100</v>
      </c>
      <c r="AG27" s="48">
        <v>100</v>
      </c>
      <c r="AH27" s="48">
        <v>50</v>
      </c>
      <c r="AI27" s="48">
        <v>80</v>
      </c>
      <c r="AJ27" s="48">
        <v>33.299999999999997</v>
      </c>
      <c r="AK27" s="48">
        <v>100</v>
      </c>
      <c r="AL27" s="48">
        <v>50</v>
      </c>
      <c r="AM27" s="48">
        <v>100</v>
      </c>
      <c r="AN27" s="56">
        <f t="shared" si="11"/>
        <v>79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</v>
      </c>
      <c r="AU27" s="48">
        <v>100</v>
      </c>
      <c r="AV27" s="48">
        <v>100</v>
      </c>
      <c r="AW27" s="48">
        <v>100</v>
      </c>
      <c r="AX27" s="48">
        <v>0</v>
      </c>
      <c r="AY27" s="56">
        <f t="shared" si="12"/>
        <v>80</v>
      </c>
      <c r="AZ27" s="34">
        <v>100</v>
      </c>
      <c r="BA27" s="35">
        <v>100</v>
      </c>
      <c r="BB27" s="35">
        <v>100</v>
      </c>
      <c r="BC27" s="35">
        <v>85</v>
      </c>
      <c r="BD27" s="35">
        <v>80</v>
      </c>
      <c r="BE27" s="34">
        <v>100</v>
      </c>
      <c r="BF27" s="34">
        <v>100</v>
      </c>
      <c r="BG27" s="34">
        <v>95</v>
      </c>
      <c r="BH27" s="29">
        <v>100</v>
      </c>
      <c r="BI27" s="29">
        <v>100</v>
      </c>
      <c r="BJ27" s="56">
        <f t="shared" si="13"/>
        <v>96</v>
      </c>
      <c r="BK27" s="31">
        <v>100</v>
      </c>
      <c r="BL27" s="31">
        <v>100</v>
      </c>
      <c r="BM27" s="31">
        <v>100</v>
      </c>
      <c r="BN27" s="48">
        <v>100</v>
      </c>
      <c r="BO27" s="48">
        <v>100</v>
      </c>
      <c r="BP27" s="48">
        <v>100</v>
      </c>
      <c r="BQ27" s="48">
        <v>100</v>
      </c>
      <c r="BR27" s="48">
        <v>100</v>
      </c>
      <c r="BS27" s="56">
        <f t="shared" si="14"/>
        <v>100</v>
      </c>
      <c r="BT27" s="1" t="str">
        <f t="shared" si="15"/>
        <v>NN-NN</v>
      </c>
      <c r="BU27" s="32">
        <f t="shared" si="16"/>
        <v>71.75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39</v>
      </c>
      <c r="K28" s="26">
        <v>840</v>
      </c>
      <c r="L28" s="27">
        <f t="shared" si="0"/>
        <v>78</v>
      </c>
      <c r="M28" s="27">
        <f t="shared" si="1"/>
        <v>100</v>
      </c>
      <c r="N28" s="27">
        <f t="shared" si="2"/>
        <v>89</v>
      </c>
      <c r="O28" s="27">
        <f t="shared" si="3"/>
        <v>80</v>
      </c>
      <c r="P28" s="27">
        <f t="shared" si="4"/>
        <v>100</v>
      </c>
      <c r="Q28" s="27">
        <f t="shared" si="5"/>
        <v>79.5</v>
      </c>
      <c r="R28" s="27">
        <f t="shared" si="6"/>
        <v>100</v>
      </c>
      <c r="S28" s="62">
        <f t="shared" si="7"/>
        <v>0</v>
      </c>
      <c r="T28" s="38">
        <f t="array" ref="T28">IF(N28&lt;55, MIN(N28,SUM(N28:R28*N$3:R$3)), SUM(N28:R28*N$3:R$3))</f>
        <v>86.4</v>
      </c>
      <c r="U28" s="27">
        <v>20</v>
      </c>
      <c r="V28" s="33">
        <v>10</v>
      </c>
      <c r="W28" s="95">
        <v>48</v>
      </c>
      <c r="X28" s="56">
        <f t="shared" si="17"/>
        <v>78</v>
      </c>
      <c r="Y28" s="33">
        <v>30</v>
      </c>
      <c r="Z28" s="33">
        <v>70</v>
      </c>
      <c r="AA28" s="56">
        <f t="shared" si="9"/>
        <v>100</v>
      </c>
      <c r="AB28" s="33"/>
      <c r="AC28" s="33"/>
      <c r="AD28" s="56">
        <f t="shared" si="10"/>
        <v>0</v>
      </c>
      <c r="AE28" s="48">
        <v>100</v>
      </c>
      <c r="AF28" s="94">
        <v>0</v>
      </c>
      <c r="AG28" s="48">
        <v>100</v>
      </c>
      <c r="AH28" s="48">
        <v>100</v>
      </c>
      <c r="AI28" s="48">
        <v>70</v>
      </c>
      <c r="AJ28" s="48">
        <v>50</v>
      </c>
      <c r="AK28" s="48">
        <v>100</v>
      </c>
      <c r="AL28" s="48">
        <v>100</v>
      </c>
      <c r="AM28" s="48">
        <v>100</v>
      </c>
      <c r="AN28" s="56">
        <f t="shared" si="11"/>
        <v>80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100</v>
      </c>
      <c r="AY28" s="56">
        <f t="shared" si="12"/>
        <v>100</v>
      </c>
      <c r="AZ28" s="34">
        <v>100</v>
      </c>
      <c r="BA28" s="35">
        <v>100</v>
      </c>
      <c r="BB28" s="35">
        <v>100</v>
      </c>
      <c r="BC28" s="35">
        <v>90</v>
      </c>
      <c r="BD28" s="35">
        <v>100</v>
      </c>
      <c r="BE28" s="34">
        <v>60</v>
      </c>
      <c r="BF28" s="34">
        <v>100</v>
      </c>
      <c r="BG28" s="34">
        <v>95</v>
      </c>
      <c r="BH28" s="29">
        <v>50</v>
      </c>
      <c r="BI28" s="29">
        <v>0</v>
      </c>
      <c r="BJ28" s="56">
        <f t="shared" si="13"/>
        <v>79.5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100</v>
      </c>
      <c r="BQ28" s="48">
        <v>100</v>
      </c>
      <c r="BR28" s="48">
        <v>100</v>
      </c>
      <c r="BS28" s="56">
        <f t="shared" si="14"/>
        <v>100</v>
      </c>
      <c r="BT28" s="1" t="str">
        <f t="shared" si="15"/>
        <v>NN-NN</v>
      </c>
      <c r="BU28" s="32">
        <f t="shared" si="16"/>
        <v>86.4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1</v>
      </c>
      <c r="J29" s="26" t="s">
        <v>39</v>
      </c>
      <c r="K29" s="26">
        <v>832</v>
      </c>
      <c r="L29" s="27">
        <f t="shared" si="0"/>
        <v>36</v>
      </c>
      <c r="M29" s="27">
        <f t="shared" si="1"/>
        <v>0</v>
      </c>
      <c r="N29" s="27">
        <f t="shared" si="2"/>
        <v>18</v>
      </c>
      <c r="O29" s="27">
        <f t="shared" si="3"/>
        <v>71</v>
      </c>
      <c r="P29" s="27">
        <f t="shared" si="4"/>
        <v>60</v>
      </c>
      <c r="Q29" s="27">
        <f t="shared" si="5"/>
        <v>53</v>
      </c>
      <c r="R29" s="27">
        <f t="shared" si="6"/>
        <v>63</v>
      </c>
      <c r="S29" s="62">
        <f t="shared" si="7"/>
        <v>0</v>
      </c>
      <c r="T29" s="38">
        <f t="array" ref="T29">IF(N29&lt;55, MIN(N29,SUM(N29:R29*N$3:R$3)), SUM(N29:R29*N$3:R$3))</f>
        <v>18</v>
      </c>
      <c r="U29" s="27">
        <v>20</v>
      </c>
      <c r="V29" s="33">
        <v>16</v>
      </c>
      <c r="W29" s="41">
        <v>0</v>
      </c>
      <c r="X29" s="56">
        <f t="shared" si="17"/>
        <v>36</v>
      </c>
      <c r="Y29" s="42"/>
      <c r="Z29" s="42"/>
      <c r="AA29" s="93">
        <f t="shared" si="9"/>
        <v>0</v>
      </c>
      <c r="AB29" s="33"/>
      <c r="AC29" s="33"/>
      <c r="AD29" s="56">
        <f t="shared" si="10"/>
        <v>0</v>
      </c>
      <c r="AE29" s="48">
        <v>100</v>
      </c>
      <c r="AF29" s="94">
        <v>0</v>
      </c>
      <c r="AG29" s="48">
        <v>100</v>
      </c>
      <c r="AH29" s="48">
        <v>100</v>
      </c>
      <c r="AI29" s="48">
        <v>90</v>
      </c>
      <c r="AJ29" s="48">
        <v>100</v>
      </c>
      <c r="AK29" s="48">
        <v>100</v>
      </c>
      <c r="AL29" s="48">
        <v>50</v>
      </c>
      <c r="AM29" s="43">
        <v>0</v>
      </c>
      <c r="AN29" s="56">
        <f t="shared" si="11"/>
        <v>71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100</v>
      </c>
      <c r="AU29" s="48">
        <v>0</v>
      </c>
      <c r="AV29" s="48">
        <v>0</v>
      </c>
      <c r="AW29" s="48">
        <v>0</v>
      </c>
      <c r="AX29" s="48">
        <v>0</v>
      </c>
      <c r="AY29" s="56">
        <f t="shared" si="12"/>
        <v>60</v>
      </c>
      <c r="AZ29" s="34">
        <v>100</v>
      </c>
      <c r="BA29" s="35">
        <v>100</v>
      </c>
      <c r="BB29" s="35">
        <v>100</v>
      </c>
      <c r="BC29" s="35">
        <v>90</v>
      </c>
      <c r="BD29" s="35">
        <v>90</v>
      </c>
      <c r="BE29" s="34">
        <v>50</v>
      </c>
      <c r="BF29" s="34">
        <v>0</v>
      </c>
      <c r="BG29" s="34">
        <v>0</v>
      </c>
      <c r="BH29" s="29">
        <v>0</v>
      </c>
      <c r="BI29" s="29">
        <v>0</v>
      </c>
      <c r="BJ29" s="56">
        <f t="shared" si="13"/>
        <v>53</v>
      </c>
      <c r="BK29" s="31">
        <v>100</v>
      </c>
      <c r="BL29" s="31">
        <v>100</v>
      </c>
      <c r="BM29" s="31">
        <v>100</v>
      </c>
      <c r="BN29" s="48">
        <v>100</v>
      </c>
      <c r="BO29" s="48">
        <v>100</v>
      </c>
      <c r="BP29" s="48">
        <v>0</v>
      </c>
      <c r="BQ29" s="48">
        <v>0</v>
      </c>
      <c r="BR29" s="48">
        <v>0</v>
      </c>
      <c r="BS29" s="56">
        <f t="shared" si="14"/>
        <v>62.5</v>
      </c>
      <c r="BT29" s="1" t="str">
        <f t="shared" si="15"/>
        <v>NN-NN</v>
      </c>
      <c r="BU29" s="32">
        <f t="shared" si="16"/>
        <v>18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39</v>
      </c>
      <c r="K30" s="26">
        <v>850</v>
      </c>
      <c r="L30" s="27">
        <f t="shared" si="0"/>
        <v>78</v>
      </c>
      <c r="M30" s="27">
        <f t="shared" si="1"/>
        <v>45</v>
      </c>
      <c r="N30" s="27">
        <f t="shared" si="2"/>
        <v>61.5</v>
      </c>
      <c r="O30" s="27">
        <f t="shared" si="3"/>
        <v>80</v>
      </c>
      <c r="P30" s="27">
        <f t="shared" si="4"/>
        <v>100</v>
      </c>
      <c r="Q30" s="27">
        <f t="shared" si="5"/>
        <v>57.5</v>
      </c>
      <c r="R30" s="27">
        <f t="shared" si="6"/>
        <v>100</v>
      </c>
      <c r="S30" s="62">
        <f t="shared" si="7"/>
        <v>0</v>
      </c>
      <c r="T30" s="38">
        <f t="array" ref="T30">IF(N30&lt;55, MIN(N30,SUM(N30:R30*N$3:R$3)), SUM(N30:R30*N$3:R$3))</f>
        <v>68.25</v>
      </c>
      <c r="U30" s="27">
        <v>18</v>
      </c>
      <c r="V30" s="33">
        <v>20</v>
      </c>
      <c r="W30" s="95">
        <v>40</v>
      </c>
      <c r="X30" s="56">
        <f t="shared" si="17"/>
        <v>78</v>
      </c>
      <c r="Y30" s="33">
        <v>15</v>
      </c>
      <c r="Z30" s="33">
        <v>30</v>
      </c>
      <c r="AA30" s="56">
        <f t="shared" si="9"/>
        <v>45</v>
      </c>
      <c r="AB30" s="33"/>
      <c r="AC30" s="33"/>
      <c r="AD30" s="56">
        <f t="shared" si="10"/>
        <v>0</v>
      </c>
      <c r="AE30" s="48">
        <v>100</v>
      </c>
      <c r="AF30" s="94">
        <v>100</v>
      </c>
      <c r="AG30" s="48">
        <v>100</v>
      </c>
      <c r="AH30" s="48">
        <v>50</v>
      </c>
      <c r="AI30" s="48">
        <v>70</v>
      </c>
      <c r="AJ30" s="48">
        <v>100</v>
      </c>
      <c r="AK30" s="48">
        <v>0</v>
      </c>
      <c r="AL30" s="48">
        <v>100</v>
      </c>
      <c r="AM30" s="43">
        <v>100</v>
      </c>
      <c r="AN30" s="56">
        <f t="shared" si="11"/>
        <v>80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100</v>
      </c>
      <c r="AU30" s="48">
        <v>100</v>
      </c>
      <c r="AV30" s="48">
        <v>100</v>
      </c>
      <c r="AW30" s="48">
        <v>100</v>
      </c>
      <c r="AX30" s="48">
        <v>100</v>
      </c>
      <c r="AY30" s="56">
        <f t="shared" si="12"/>
        <v>100</v>
      </c>
      <c r="AZ30" s="34">
        <v>100</v>
      </c>
      <c r="BA30" s="35">
        <v>90</v>
      </c>
      <c r="BB30" s="35">
        <v>100</v>
      </c>
      <c r="BC30" s="35">
        <v>85</v>
      </c>
      <c r="BD30" s="35">
        <v>80</v>
      </c>
      <c r="BE30" s="34">
        <v>20</v>
      </c>
      <c r="BF30" s="34">
        <v>100</v>
      </c>
      <c r="BG30" s="34">
        <v>0</v>
      </c>
      <c r="BH30" s="29">
        <v>0</v>
      </c>
      <c r="BI30" s="29">
        <v>0</v>
      </c>
      <c r="BJ30" s="56">
        <f t="shared" si="13"/>
        <v>57.5</v>
      </c>
      <c r="BK30" s="31">
        <v>100</v>
      </c>
      <c r="BL30" s="31">
        <v>100</v>
      </c>
      <c r="BM30" s="31">
        <v>100</v>
      </c>
      <c r="BN30" s="48">
        <v>100</v>
      </c>
      <c r="BO30" s="48">
        <v>100</v>
      </c>
      <c r="BP30" s="48">
        <v>100</v>
      </c>
      <c r="BQ30" s="48">
        <v>100</v>
      </c>
      <c r="BR30" s="48">
        <v>100</v>
      </c>
      <c r="BS30" s="56">
        <f t="shared" si="14"/>
        <v>100</v>
      </c>
      <c r="BT30" s="1" t="str">
        <f t="shared" si="15"/>
        <v>NN-NN</v>
      </c>
      <c r="BU30" s="32">
        <f t="shared" si="16"/>
        <v>68.25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39</v>
      </c>
      <c r="K31" s="26">
        <v>723</v>
      </c>
      <c r="L31" s="27">
        <f t="shared" si="0"/>
        <v>99</v>
      </c>
      <c r="M31" s="27">
        <f t="shared" si="1"/>
        <v>100</v>
      </c>
      <c r="N31" s="27">
        <f t="shared" si="2"/>
        <v>99.5</v>
      </c>
      <c r="O31" s="27">
        <f t="shared" si="3"/>
        <v>98</v>
      </c>
      <c r="P31" s="27">
        <f t="shared" si="4"/>
        <v>100</v>
      </c>
      <c r="Q31" s="27">
        <f t="shared" si="5"/>
        <v>97</v>
      </c>
      <c r="R31" s="27">
        <f t="shared" si="6"/>
        <v>94</v>
      </c>
      <c r="S31" s="62">
        <f t="shared" si="7"/>
        <v>0</v>
      </c>
      <c r="T31" s="38">
        <f t="array" ref="T31">IF(N31&lt;55, MIN(N31,SUM(N31:R31*N$3:R$3)), SUM(N31:R31*N$3:R$3))</f>
        <v>98.45</v>
      </c>
      <c r="U31" s="27">
        <v>20</v>
      </c>
      <c r="V31" s="33">
        <v>19</v>
      </c>
      <c r="W31" s="95">
        <v>60</v>
      </c>
      <c r="X31" s="56">
        <f t="shared" si="17"/>
        <v>99</v>
      </c>
      <c r="Y31" s="33">
        <v>30</v>
      </c>
      <c r="Z31" s="33">
        <v>70</v>
      </c>
      <c r="AA31" s="56">
        <f t="shared" si="9"/>
        <v>100</v>
      </c>
      <c r="AB31" s="33"/>
      <c r="AC31" s="33"/>
      <c r="AD31" s="56">
        <f t="shared" si="10"/>
        <v>0</v>
      </c>
      <c r="AE31" s="48">
        <v>100</v>
      </c>
      <c r="AF31" s="94">
        <v>100</v>
      </c>
      <c r="AG31" s="48">
        <v>100</v>
      </c>
      <c r="AH31" s="48">
        <v>100</v>
      </c>
      <c r="AI31" s="48">
        <v>100</v>
      </c>
      <c r="AJ31" s="48">
        <v>80</v>
      </c>
      <c r="AK31" s="48">
        <v>100</v>
      </c>
      <c r="AL31" s="48">
        <v>100</v>
      </c>
      <c r="AM31" s="48">
        <v>100</v>
      </c>
      <c r="AN31" s="56">
        <f t="shared" si="11"/>
        <v>98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100</v>
      </c>
      <c r="AY31" s="56">
        <f t="shared" si="12"/>
        <v>100</v>
      </c>
      <c r="AZ31" s="34">
        <v>100</v>
      </c>
      <c r="BA31" s="35">
        <v>100</v>
      </c>
      <c r="BB31" s="35">
        <v>100</v>
      </c>
      <c r="BC31" s="35">
        <v>90</v>
      </c>
      <c r="BD31" s="35">
        <v>100</v>
      </c>
      <c r="BE31" s="34">
        <v>80</v>
      </c>
      <c r="BF31" s="34">
        <v>100</v>
      </c>
      <c r="BG31" s="34">
        <v>100</v>
      </c>
      <c r="BH31" s="29">
        <v>100</v>
      </c>
      <c r="BI31" s="29">
        <v>100</v>
      </c>
      <c r="BJ31" s="56">
        <f t="shared" si="13"/>
        <v>97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50</v>
      </c>
      <c r="BQ31" s="48">
        <v>100</v>
      </c>
      <c r="BR31" s="48">
        <v>100</v>
      </c>
      <c r="BS31" s="56">
        <f t="shared" si="14"/>
        <v>93.75</v>
      </c>
      <c r="BT31" s="1" t="str">
        <f t="shared" si="15"/>
        <v>NN-NN</v>
      </c>
      <c r="BU31" s="32">
        <f t="shared" si="16"/>
        <v>98.45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1</v>
      </c>
      <c r="J32" s="26" t="s">
        <v>39</v>
      </c>
      <c r="K32" s="26">
        <v>694</v>
      </c>
      <c r="L32" s="27">
        <f t="shared" si="0"/>
        <v>95</v>
      </c>
      <c r="M32" s="27">
        <f t="shared" si="1"/>
        <v>100</v>
      </c>
      <c r="N32" s="27">
        <f t="shared" si="2"/>
        <v>97.5</v>
      </c>
      <c r="O32" s="27">
        <f t="shared" si="3"/>
        <v>76</v>
      </c>
      <c r="P32" s="27">
        <f t="shared" si="4"/>
        <v>100</v>
      </c>
      <c r="Q32" s="27">
        <f t="shared" si="5"/>
        <v>99.5</v>
      </c>
      <c r="R32" s="27">
        <f t="shared" si="6"/>
        <v>100</v>
      </c>
      <c r="S32" s="62">
        <f t="shared" si="7"/>
        <v>0</v>
      </c>
      <c r="T32" s="38">
        <f t="array" ref="T32">IF(N32&lt;55, MIN(N32,SUM(N32:R32*N$3:R$3)), SUM(N32:R32*N$3:R$3))</f>
        <v>93.850000000000009</v>
      </c>
      <c r="U32" s="27">
        <v>20</v>
      </c>
      <c r="V32" s="33">
        <v>18</v>
      </c>
      <c r="W32" s="95">
        <v>57</v>
      </c>
      <c r="X32" s="56">
        <f t="shared" si="17"/>
        <v>95</v>
      </c>
      <c r="Y32" s="33">
        <v>30</v>
      </c>
      <c r="Z32" s="33">
        <v>70</v>
      </c>
      <c r="AA32" s="56">
        <f t="shared" si="9"/>
        <v>100</v>
      </c>
      <c r="AB32" s="33"/>
      <c r="AC32" s="33"/>
      <c r="AD32" s="56">
        <f t="shared" si="10"/>
        <v>0</v>
      </c>
      <c r="AE32" s="48">
        <v>100</v>
      </c>
      <c r="AF32" s="94">
        <v>100</v>
      </c>
      <c r="AG32" s="48">
        <v>0</v>
      </c>
      <c r="AH32" s="48">
        <v>100</v>
      </c>
      <c r="AI32" s="48">
        <v>80</v>
      </c>
      <c r="AJ32" s="48">
        <v>0</v>
      </c>
      <c r="AK32" s="48">
        <v>100</v>
      </c>
      <c r="AL32" s="48">
        <v>100</v>
      </c>
      <c r="AM32" s="48">
        <v>100</v>
      </c>
      <c r="AN32" s="56">
        <f t="shared" si="11"/>
        <v>76</v>
      </c>
      <c r="AO32" s="48">
        <v>100</v>
      </c>
      <c r="AP32" s="48">
        <v>100</v>
      </c>
      <c r="AQ32" s="48">
        <v>100</v>
      </c>
      <c r="AR32" s="48">
        <v>100</v>
      </c>
      <c r="AS32" s="48">
        <v>100</v>
      </c>
      <c r="AT32" s="48">
        <v>100</v>
      </c>
      <c r="AU32" s="48">
        <v>100</v>
      </c>
      <c r="AV32" s="48">
        <v>100</v>
      </c>
      <c r="AW32" s="48">
        <v>100</v>
      </c>
      <c r="AX32" s="48">
        <v>100</v>
      </c>
      <c r="AY32" s="56">
        <f t="shared" si="12"/>
        <v>100</v>
      </c>
      <c r="AZ32" s="34">
        <v>100</v>
      </c>
      <c r="BA32" s="35">
        <v>100</v>
      </c>
      <c r="BB32" s="35">
        <v>100</v>
      </c>
      <c r="BC32" s="35">
        <v>100</v>
      </c>
      <c r="BD32" s="35">
        <v>100</v>
      </c>
      <c r="BE32" s="34">
        <v>100</v>
      </c>
      <c r="BF32" s="34">
        <v>100</v>
      </c>
      <c r="BG32" s="34">
        <v>95</v>
      </c>
      <c r="BH32" s="29">
        <v>100</v>
      </c>
      <c r="BI32" s="29">
        <v>100</v>
      </c>
      <c r="BJ32" s="56">
        <f t="shared" si="13"/>
        <v>99.5</v>
      </c>
      <c r="BK32" s="31">
        <v>100</v>
      </c>
      <c r="BL32" s="31">
        <v>100</v>
      </c>
      <c r="BM32" s="31">
        <v>100</v>
      </c>
      <c r="BN32" s="48">
        <v>100</v>
      </c>
      <c r="BO32" s="48">
        <v>100</v>
      </c>
      <c r="BP32" s="48">
        <v>100</v>
      </c>
      <c r="BQ32" s="48">
        <v>100</v>
      </c>
      <c r="BR32" s="48">
        <v>100</v>
      </c>
      <c r="BS32" s="56">
        <f t="shared" si="14"/>
        <v>100</v>
      </c>
      <c r="BT32" s="1" t="str">
        <f t="shared" si="15"/>
        <v>NN-NN</v>
      </c>
      <c r="BU32" s="32">
        <f t="shared" si="16"/>
        <v>93.850000000000009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39</v>
      </c>
      <c r="K33" s="26">
        <v>628</v>
      </c>
      <c r="L33" s="27">
        <f t="shared" si="0"/>
        <v>91</v>
      </c>
      <c r="M33" s="27">
        <f t="shared" si="1"/>
        <v>100</v>
      </c>
      <c r="N33" s="27">
        <f t="shared" si="2"/>
        <v>95.5</v>
      </c>
      <c r="O33" s="27">
        <f t="shared" si="3"/>
        <v>100</v>
      </c>
      <c r="P33" s="27">
        <f t="shared" si="4"/>
        <v>100</v>
      </c>
      <c r="Q33" s="27">
        <f t="shared" si="5"/>
        <v>95</v>
      </c>
      <c r="R33" s="27">
        <f t="shared" si="6"/>
        <v>94</v>
      </c>
      <c r="S33" s="62">
        <f t="shared" si="7"/>
        <v>0</v>
      </c>
      <c r="T33" s="38">
        <f t="array" ref="T33">IF(N33&lt;55, MIN(N33,SUM(N33:R33*N$3:R$3)), SUM(N33:R33*N$3:R$3))</f>
        <v>96.45</v>
      </c>
      <c r="U33" s="27">
        <v>20</v>
      </c>
      <c r="V33" s="33">
        <v>20</v>
      </c>
      <c r="W33" s="95">
        <v>51</v>
      </c>
      <c r="X33" s="56">
        <f t="shared" si="17"/>
        <v>91</v>
      </c>
      <c r="Y33" s="33">
        <v>30</v>
      </c>
      <c r="Z33" s="33">
        <v>70</v>
      </c>
      <c r="AA33" s="56">
        <f t="shared" si="9"/>
        <v>100</v>
      </c>
      <c r="AB33" s="33"/>
      <c r="AC33" s="33"/>
      <c r="AD33" s="56">
        <f t="shared" si="10"/>
        <v>0</v>
      </c>
      <c r="AE33" s="48">
        <v>100</v>
      </c>
      <c r="AF33" s="94">
        <v>100</v>
      </c>
      <c r="AG33" s="48">
        <v>100</v>
      </c>
      <c r="AH33" s="48">
        <v>100</v>
      </c>
      <c r="AI33" s="48">
        <v>100</v>
      </c>
      <c r="AJ33" s="48">
        <v>100</v>
      </c>
      <c r="AK33" s="48">
        <v>100</v>
      </c>
      <c r="AL33" s="48">
        <v>100</v>
      </c>
      <c r="AM33" s="48">
        <v>100</v>
      </c>
      <c r="AN33" s="56">
        <f t="shared" si="11"/>
        <v>100</v>
      </c>
      <c r="AO33" s="48">
        <v>100</v>
      </c>
      <c r="AP33" s="48">
        <v>100</v>
      </c>
      <c r="AQ33" s="48">
        <v>100</v>
      </c>
      <c r="AR33" s="48">
        <v>100</v>
      </c>
      <c r="AS33" s="48">
        <v>100</v>
      </c>
      <c r="AT33" s="48">
        <v>100</v>
      </c>
      <c r="AU33" s="48">
        <v>100</v>
      </c>
      <c r="AV33" s="48">
        <v>100</v>
      </c>
      <c r="AW33" s="48">
        <v>100</v>
      </c>
      <c r="AX33" s="48">
        <v>100</v>
      </c>
      <c r="AY33" s="56">
        <f t="shared" si="12"/>
        <v>100</v>
      </c>
      <c r="AZ33" s="34">
        <v>100</v>
      </c>
      <c r="BA33" s="35">
        <v>100</v>
      </c>
      <c r="BB33" s="35">
        <v>100</v>
      </c>
      <c r="BC33" s="35">
        <v>90</v>
      </c>
      <c r="BD33" s="35">
        <v>100</v>
      </c>
      <c r="BE33" s="34">
        <v>60</v>
      </c>
      <c r="BF33" s="34">
        <v>100</v>
      </c>
      <c r="BG33" s="34">
        <v>100</v>
      </c>
      <c r="BH33" s="29">
        <v>100</v>
      </c>
      <c r="BI33" s="29">
        <v>100</v>
      </c>
      <c r="BJ33" s="56">
        <f t="shared" si="13"/>
        <v>95</v>
      </c>
      <c r="BK33" s="31">
        <v>100</v>
      </c>
      <c r="BL33" s="31">
        <v>100</v>
      </c>
      <c r="BM33" s="31">
        <v>100</v>
      </c>
      <c r="BN33" s="48">
        <v>100</v>
      </c>
      <c r="BO33" s="48">
        <v>100</v>
      </c>
      <c r="BP33" s="48">
        <v>50</v>
      </c>
      <c r="BQ33" s="48">
        <v>100</v>
      </c>
      <c r="BR33" s="48">
        <v>100</v>
      </c>
      <c r="BS33" s="56">
        <f t="shared" si="14"/>
        <v>93.75</v>
      </c>
      <c r="BT33" s="1" t="str">
        <f t="shared" si="15"/>
        <v>NN-NN</v>
      </c>
      <c r="BU33" s="32">
        <f t="shared" si="16"/>
        <v>96.45</v>
      </c>
      <c r="BV33" s="36"/>
    </row>
    <row r="34" spans="1:74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39</v>
      </c>
      <c r="K34" s="26">
        <v>575</v>
      </c>
      <c r="L34" s="27">
        <f t="shared" si="0"/>
        <v>0</v>
      </c>
      <c r="M34" s="27">
        <f t="shared" si="1"/>
        <v>95</v>
      </c>
      <c r="N34" s="27">
        <f>IF(ISBLANK(S34), (L34+M34)/2,(SUM(L34,M34,S34)/3))</f>
        <v>65</v>
      </c>
      <c r="O34" s="27">
        <f t="shared" si="3"/>
        <v>84</v>
      </c>
      <c r="P34" s="27">
        <f t="shared" si="4"/>
        <v>100</v>
      </c>
      <c r="Q34" s="27">
        <f t="shared" si="5"/>
        <v>100</v>
      </c>
      <c r="R34" s="27">
        <f t="shared" si="6"/>
        <v>100</v>
      </c>
      <c r="S34" s="62">
        <f t="shared" si="7"/>
        <v>100</v>
      </c>
      <c r="T34" s="38">
        <f t="array" ref="T34">IF(N34&lt;55, MIN(N34,SUM(N34:R34*N$3:R$3)), SUM(N34:R34*N$3:R$3))</f>
        <v>79.3</v>
      </c>
      <c r="U34" s="45">
        <v>20</v>
      </c>
      <c r="V34" s="78">
        <v>19</v>
      </c>
      <c r="W34" s="46">
        <v>51</v>
      </c>
      <c r="X34" s="82">
        <v>0</v>
      </c>
      <c r="Y34" s="33">
        <v>30</v>
      </c>
      <c r="Z34" s="33">
        <v>65</v>
      </c>
      <c r="AA34" s="56">
        <f t="shared" si="9"/>
        <v>95</v>
      </c>
      <c r="AB34" s="33">
        <v>40</v>
      </c>
      <c r="AC34" s="33">
        <v>60</v>
      </c>
      <c r="AD34" s="56">
        <f t="shared" si="10"/>
        <v>100</v>
      </c>
      <c r="AE34" s="48">
        <v>100</v>
      </c>
      <c r="AF34" s="94">
        <v>0</v>
      </c>
      <c r="AG34" s="48">
        <v>100</v>
      </c>
      <c r="AH34" s="48">
        <v>100</v>
      </c>
      <c r="AI34" s="48">
        <v>90</v>
      </c>
      <c r="AJ34" s="48">
        <v>66.7</v>
      </c>
      <c r="AK34" s="48">
        <v>100</v>
      </c>
      <c r="AL34" s="48">
        <v>100</v>
      </c>
      <c r="AM34" s="48">
        <v>100</v>
      </c>
      <c r="AN34" s="56">
        <f t="shared" si="11"/>
        <v>84</v>
      </c>
      <c r="AO34" s="48">
        <v>100</v>
      </c>
      <c r="AP34" s="48">
        <v>100</v>
      </c>
      <c r="AQ34" s="48">
        <v>100</v>
      </c>
      <c r="AR34" s="48">
        <v>100</v>
      </c>
      <c r="AS34" s="48">
        <v>100</v>
      </c>
      <c r="AT34" s="48">
        <v>100</v>
      </c>
      <c r="AU34" s="48">
        <v>100</v>
      </c>
      <c r="AV34" s="48">
        <v>100</v>
      </c>
      <c r="AW34" s="48">
        <v>100</v>
      </c>
      <c r="AX34" s="48">
        <v>100</v>
      </c>
      <c r="AY34" s="56">
        <f t="shared" si="12"/>
        <v>100</v>
      </c>
      <c r="AZ34" s="34">
        <v>100</v>
      </c>
      <c r="BA34" s="35">
        <v>100</v>
      </c>
      <c r="BB34" s="35">
        <v>100</v>
      </c>
      <c r="BC34" s="35">
        <v>100</v>
      </c>
      <c r="BD34" s="35">
        <v>100</v>
      </c>
      <c r="BE34" s="34">
        <v>100</v>
      </c>
      <c r="BF34" s="34">
        <v>100</v>
      </c>
      <c r="BG34" s="34">
        <v>100</v>
      </c>
      <c r="BH34" s="29">
        <v>100</v>
      </c>
      <c r="BI34" s="29">
        <v>100</v>
      </c>
      <c r="BJ34" s="56">
        <f t="shared" si="13"/>
        <v>100</v>
      </c>
      <c r="BK34" s="31">
        <v>100</v>
      </c>
      <c r="BL34" s="31">
        <v>100</v>
      </c>
      <c r="BM34" s="31">
        <v>100</v>
      </c>
      <c r="BN34" s="48">
        <v>100</v>
      </c>
      <c r="BO34" s="48">
        <v>100</v>
      </c>
      <c r="BP34" s="48">
        <v>100</v>
      </c>
      <c r="BQ34" s="48">
        <v>100</v>
      </c>
      <c r="BR34" s="48">
        <v>100</v>
      </c>
      <c r="BS34" s="56">
        <f t="shared" si="14"/>
        <v>100</v>
      </c>
      <c r="BT34" s="1" t="str">
        <f t="shared" si="15"/>
        <v>NN-NN</v>
      </c>
      <c r="BU34" s="32">
        <f t="shared" si="16"/>
        <v>79.3</v>
      </c>
      <c r="BV34" s="36"/>
    </row>
    <row r="35" spans="1:74" ht="15.75" customHeight="1" x14ac:dyDescent="0.15">
      <c r="A35" s="44"/>
      <c r="B35" s="47"/>
      <c r="C35" s="47"/>
      <c r="D35" s="47"/>
      <c r="E35" s="47"/>
      <c r="F35" s="47"/>
      <c r="G35" s="47"/>
      <c r="H35" s="47"/>
      <c r="I35" s="26"/>
      <c r="J35" s="26"/>
      <c r="K35" s="26"/>
      <c r="L35" s="27"/>
      <c r="M35" s="48"/>
      <c r="N35" s="27"/>
      <c r="O35" s="27"/>
      <c r="P35" s="27"/>
      <c r="Q35" s="27"/>
      <c r="R35" s="27"/>
      <c r="S35" s="62"/>
      <c r="T35" s="38"/>
      <c r="U35" s="27"/>
      <c r="V35" s="33"/>
      <c r="W35" s="33"/>
      <c r="X35" s="56"/>
      <c r="Y35" s="33"/>
      <c r="Z35" s="33"/>
      <c r="AA35" s="56"/>
      <c r="AB35" s="33"/>
      <c r="AC35" s="33"/>
      <c r="AD35" s="48">
        <f t="shared" ref="AD35:AM35" si="18">COUNT(AD5:AD34)</f>
        <v>30</v>
      </c>
      <c r="AE35" s="48">
        <f t="shared" si="18"/>
        <v>30</v>
      </c>
      <c r="AF35" s="48">
        <f t="shared" si="18"/>
        <v>30</v>
      </c>
      <c r="AG35" s="48">
        <f t="shared" si="18"/>
        <v>30</v>
      </c>
      <c r="AH35" s="48">
        <f t="shared" si="18"/>
        <v>30</v>
      </c>
      <c r="AI35" s="48">
        <f t="shared" si="18"/>
        <v>30</v>
      </c>
      <c r="AJ35" s="48">
        <f t="shared" si="18"/>
        <v>30</v>
      </c>
      <c r="AK35" s="48">
        <f t="shared" si="18"/>
        <v>30</v>
      </c>
      <c r="AL35" s="48">
        <f t="shared" si="18"/>
        <v>30</v>
      </c>
      <c r="AM35" s="48">
        <f t="shared" si="18"/>
        <v>30</v>
      </c>
      <c r="AN35" s="56"/>
      <c r="AO35" s="48">
        <f t="shared" ref="AO35:AX35" si="19">COUNT(AO5:AO34)</f>
        <v>30</v>
      </c>
      <c r="AP35" s="48">
        <f t="shared" si="19"/>
        <v>30</v>
      </c>
      <c r="AQ35" s="48">
        <f t="shared" si="19"/>
        <v>30</v>
      </c>
      <c r="AR35" s="48">
        <f t="shared" si="19"/>
        <v>30</v>
      </c>
      <c r="AS35" s="48">
        <f t="shared" si="19"/>
        <v>30</v>
      </c>
      <c r="AT35" s="48">
        <f t="shared" si="19"/>
        <v>30</v>
      </c>
      <c r="AU35" s="48">
        <f t="shared" si="19"/>
        <v>30</v>
      </c>
      <c r="AV35" s="48">
        <f t="shared" si="19"/>
        <v>30</v>
      </c>
      <c r="AW35" s="48">
        <f t="shared" si="19"/>
        <v>30</v>
      </c>
      <c r="AX35" s="48">
        <f t="shared" si="19"/>
        <v>30</v>
      </c>
      <c r="AY35" s="56"/>
      <c r="AZ35" s="48">
        <f t="shared" ref="AZ35:BI35" si="20">COUNT(AZ5:AZ34)</f>
        <v>30</v>
      </c>
      <c r="BA35" s="48">
        <f t="shared" si="20"/>
        <v>30</v>
      </c>
      <c r="BB35" s="48">
        <f t="shared" si="20"/>
        <v>30</v>
      </c>
      <c r="BC35" s="48">
        <f t="shared" si="20"/>
        <v>30</v>
      </c>
      <c r="BD35" s="48">
        <f t="shared" si="20"/>
        <v>30</v>
      </c>
      <c r="BE35" s="48">
        <f t="shared" si="20"/>
        <v>30</v>
      </c>
      <c r="BF35" s="48">
        <f t="shared" si="20"/>
        <v>30</v>
      </c>
      <c r="BG35" s="48">
        <f t="shared" si="20"/>
        <v>30</v>
      </c>
      <c r="BH35" s="48">
        <f t="shared" si="20"/>
        <v>30</v>
      </c>
      <c r="BI35" s="48">
        <f t="shared" si="20"/>
        <v>30</v>
      </c>
      <c r="BJ35" s="56"/>
      <c r="BK35" s="48">
        <f t="shared" ref="BK35:BR35" si="21">COUNT(BK5:BK34)</f>
        <v>30</v>
      </c>
      <c r="BL35" s="48">
        <f t="shared" si="21"/>
        <v>30</v>
      </c>
      <c r="BM35" s="48">
        <f t="shared" si="21"/>
        <v>30</v>
      </c>
      <c r="BN35" s="48">
        <f t="shared" si="21"/>
        <v>30</v>
      </c>
      <c r="BO35" s="48">
        <f t="shared" si="21"/>
        <v>30</v>
      </c>
      <c r="BP35" s="48">
        <f t="shared" si="21"/>
        <v>30</v>
      </c>
      <c r="BQ35" s="48">
        <f t="shared" si="21"/>
        <v>30</v>
      </c>
      <c r="BR35" s="48">
        <f t="shared" si="21"/>
        <v>30</v>
      </c>
      <c r="BS35" s="56"/>
      <c r="BT35" s="1"/>
      <c r="BU35" s="86"/>
      <c r="BV35" s="36"/>
    </row>
    <row r="36" spans="1:74" ht="15.75" customHeight="1" x14ac:dyDescent="0.2">
      <c r="A36" s="44"/>
      <c r="B36" s="47"/>
      <c r="C36" s="47"/>
      <c r="D36" s="47"/>
      <c r="E36" s="47"/>
      <c r="F36" s="47"/>
      <c r="G36" s="47"/>
      <c r="H36" s="47"/>
      <c r="I36" s="26"/>
      <c r="J36" s="26"/>
      <c r="K36" s="26"/>
      <c r="L36" s="27"/>
      <c r="M36" s="27"/>
      <c r="N36" s="27"/>
      <c r="O36" s="27"/>
      <c r="P36" s="27"/>
      <c r="Q36" s="27"/>
      <c r="R36" s="27"/>
      <c r="S36" s="62"/>
      <c r="T36" s="38"/>
      <c r="U36" s="27"/>
      <c r="V36" s="33"/>
      <c r="W36" s="33"/>
      <c r="X36" s="56"/>
      <c r="Y36" s="33"/>
      <c r="Z36" s="33"/>
      <c r="AA36" s="56"/>
      <c r="AB36" s="33"/>
      <c r="AC36" s="33"/>
      <c r="AD36" s="56"/>
      <c r="AE36" s="48"/>
      <c r="AF36" s="94"/>
      <c r="AG36" s="48"/>
      <c r="AH36" s="48"/>
      <c r="AI36" s="48"/>
      <c r="AJ36" s="48"/>
      <c r="AK36" s="48"/>
      <c r="AL36" s="48"/>
      <c r="AM36" s="48"/>
      <c r="AN36" s="56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56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56"/>
      <c r="BK36" s="48"/>
      <c r="BL36" s="48"/>
      <c r="BM36" s="48"/>
      <c r="BN36" s="48"/>
      <c r="BO36" s="48"/>
      <c r="BP36" s="48"/>
      <c r="BQ36" s="48"/>
      <c r="BR36" s="48"/>
      <c r="BS36" s="56"/>
      <c r="BT36" s="36"/>
      <c r="BU36" s="36"/>
      <c r="BV36" s="36"/>
    </row>
    <row r="37" spans="1:74" ht="15.75" customHeight="1" x14ac:dyDescent="0.2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56"/>
      <c r="AE37" s="48"/>
      <c r="AF37" s="94"/>
      <c r="AG37" s="48"/>
      <c r="AH37" s="48"/>
      <c r="AI37" s="48"/>
      <c r="AJ37" s="48"/>
      <c r="AK37" s="48"/>
      <c r="AL37" s="48"/>
      <c r="AM37" s="48"/>
      <c r="AN37" s="56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56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56"/>
      <c r="BK37" s="48"/>
      <c r="BL37" s="48"/>
      <c r="BM37" s="48"/>
      <c r="BN37" s="48"/>
      <c r="BO37" s="48"/>
      <c r="BP37" s="48"/>
      <c r="BQ37" s="48"/>
      <c r="BR37" s="48"/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79</v>
      </c>
      <c r="M43" s="50">
        <f>IF(COUNT(M5:M42)&gt;0,ROUND(SUM(M5:M42)/COUNTIF(M5:M42,"&lt;&gt;"),0),0)</f>
        <v>72</v>
      </c>
      <c r="N43" s="50">
        <f>IF(COUNT(N5:N42)&gt;0,ROUND(SUM(N5:N42)/COUNTIF(N5:N42,"&lt;&gt;"),0),0)</f>
        <v>77</v>
      </c>
      <c r="O43" s="50">
        <f>IF(COUNT(O5:O42)&gt;0,ROUND(SUM(O5:O42)/COUNTIF(O5:O42,"&lt;&gt;"),0),0)</f>
        <v>76</v>
      </c>
      <c r="P43" s="50"/>
      <c r="Q43" s="50">
        <f>IF(COUNT(Q5:Q42)&gt;0,ROUND(SUM(Q5:Q42)/COUNTIF(Q5:Q42,"&lt;&gt;"),0),0)</f>
        <v>86</v>
      </c>
      <c r="R43" s="50"/>
      <c r="S43" s="50">
        <f t="shared" ref="S43:AH43" si="22">IF(COUNT(S5:S42)&gt;0,ROUND(SUM(S5:S42)/COUNTIF(S5:S42,"&lt;&gt;"),0),0)</f>
        <v>6</v>
      </c>
      <c r="T43" s="50">
        <f t="shared" si="22"/>
        <v>78</v>
      </c>
      <c r="U43" s="51">
        <f t="shared" si="22"/>
        <v>20</v>
      </c>
      <c r="V43" s="51">
        <f t="shared" si="22"/>
        <v>18</v>
      </c>
      <c r="W43" s="51">
        <f t="shared" si="22"/>
        <v>50</v>
      </c>
      <c r="X43" s="51">
        <f t="shared" si="22"/>
        <v>85</v>
      </c>
      <c r="Y43" s="51">
        <f t="shared" si="22"/>
        <v>28</v>
      </c>
      <c r="Z43" s="51">
        <f t="shared" si="22"/>
        <v>51</v>
      </c>
      <c r="AA43" s="51">
        <f t="shared" si="22"/>
        <v>72</v>
      </c>
      <c r="AB43" s="51">
        <f t="shared" si="22"/>
        <v>40</v>
      </c>
      <c r="AC43" s="51">
        <f t="shared" si="22"/>
        <v>51</v>
      </c>
      <c r="AD43" s="51">
        <f t="shared" si="22"/>
        <v>7</v>
      </c>
      <c r="AE43" s="51">
        <f t="shared" si="22"/>
        <v>78</v>
      </c>
      <c r="AF43" s="51">
        <f t="shared" si="22"/>
        <v>65</v>
      </c>
      <c r="AG43" s="51">
        <f t="shared" si="22"/>
        <v>85</v>
      </c>
      <c r="AH43" s="51">
        <f t="shared" si="22"/>
        <v>72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76</v>
      </c>
      <c r="AO43" s="51">
        <f>IF(COUNT(AO5:AO42)&gt;0,ROUND(SUM(AO5:AO42)/COUNTIF(AO5:AO42,"&lt;&gt;"),0),0)</f>
        <v>88</v>
      </c>
      <c r="AP43" s="51">
        <f>IF(COUNT(AP5:AP42)&gt;0,ROUND(SUM(AP5:AP42)/COUNTIF(AP5:AP42,"&lt;&gt;"),0),0)</f>
        <v>91</v>
      </c>
      <c r="AQ43" s="51"/>
      <c r="AR43" s="51"/>
      <c r="AS43" s="51"/>
      <c r="AT43" s="51"/>
      <c r="AU43" s="51">
        <f>IF(COUNT(AU5:AU42)&gt;0,ROUND(SUM(AU5:AU42)/COUNTIF(AU5:AU42,"&lt;&gt;"),0),0)</f>
        <v>78</v>
      </c>
      <c r="AV43" s="51"/>
      <c r="AW43" s="51"/>
      <c r="AX43" s="51">
        <f>IF(COUNT(AX5:AX42)&gt;0,ROUND(SUM(AX5:AX42)/COUNTIF(AX5:AX42,"&lt;&gt;"),0),0)</f>
        <v>75</v>
      </c>
      <c r="AY43" s="51">
        <f>IF(COUNT(AY5:AY42)&gt;0,ROUND(SUM(AY5:AY42)/COUNTIF(AY5:AY42,"&lt;&gt;"),0),0)</f>
        <v>83</v>
      </c>
      <c r="AZ43" s="51">
        <f>IF(COUNT(AZ5:AZ42)&gt;0,ROUND(SUM(AZ5:AZ42)/COUNTIF(AZ5:AZ42,"&lt;&gt;"),0),0)</f>
        <v>93</v>
      </c>
      <c r="BA43" s="51">
        <f>IF(COUNT(BA5:BA42)&gt;0,ROUND(SUM(BA5:BA42)/COUNTIF(BA5:BA42,"&lt;&gt;"),0),0)</f>
        <v>92</v>
      </c>
      <c r="BB43" s="51"/>
      <c r="BC43" s="51"/>
      <c r="BD43" s="51"/>
      <c r="BE43" s="51"/>
      <c r="BF43" s="51">
        <f>IF(COUNT(BF5:BF42)&gt;0,ROUND(SUM(BF5:BF42)/COUNTIF(BF5:BF42,"&lt;&gt;"),0),0)</f>
        <v>85</v>
      </c>
      <c r="BG43" s="51"/>
      <c r="BH43" s="51"/>
      <c r="BI43" s="51">
        <f>IF(COUNT(BI5:BI42)&gt;0,ROUND(SUM(BI5:BI42)/COUNTIF(BI5:BI42,"&lt;&gt;"),0),0)</f>
        <v>72</v>
      </c>
      <c r="BJ43" s="51">
        <f>IF(COUNT(BJ5:BJ42)&gt;0,ROUND(SUM(BJ5:BJ42)/COUNTIF(BJ5:BJ42,"&lt;&gt;"),0),0)</f>
        <v>86</v>
      </c>
      <c r="BK43" s="51">
        <f>IF(COUNT(BK5:BK42)&gt;0,ROUND(SUM(BK5:BK42)/COUNTIF(BK5:BK42,"&lt;&gt;"),0),0)</f>
        <v>89</v>
      </c>
      <c r="BL43" s="51">
        <f>IF(COUNT(BL5:BL42)&gt;0,ROUND(SUM(BL5:BL42)/COUNTIF(BL5:BL42,"&lt;&gt;"),0),0)</f>
        <v>91</v>
      </c>
      <c r="BM43" s="51">
        <f>IF(COUNT(BM5:BM42)&gt;0,ROUND(SUM(BM5:BM42)/COUNTIF(BM5:BM42,"&lt;&gt;"),0),0)</f>
        <v>88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87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100</v>
      </c>
      <c r="O44" s="51">
        <f>MAX(O5:O42)</f>
        <v>100</v>
      </c>
      <c r="P44" s="51"/>
      <c r="Q44" s="51">
        <f>MAX(Q5:Q42)</f>
        <v>100</v>
      </c>
      <c r="R44" s="51"/>
      <c r="S44" s="51">
        <f t="shared" ref="S44:AH44" si="23">MAX(S5:S42)</f>
        <v>100</v>
      </c>
      <c r="T44" s="51">
        <f t="shared" si="23"/>
        <v>100</v>
      </c>
      <c r="U44" s="51">
        <f t="shared" si="23"/>
        <v>20</v>
      </c>
      <c r="V44" s="51">
        <f t="shared" si="23"/>
        <v>20</v>
      </c>
      <c r="W44" s="51">
        <f t="shared" si="23"/>
        <v>60</v>
      </c>
      <c r="X44" s="51">
        <f t="shared" si="23"/>
        <v>100</v>
      </c>
      <c r="Y44" s="51">
        <f t="shared" si="23"/>
        <v>30</v>
      </c>
      <c r="Z44" s="51">
        <f t="shared" si="23"/>
        <v>70</v>
      </c>
      <c r="AA44" s="51">
        <f t="shared" si="23"/>
        <v>100</v>
      </c>
      <c r="AB44" s="51">
        <f t="shared" si="23"/>
        <v>40</v>
      </c>
      <c r="AC44" s="51">
        <f t="shared" si="23"/>
        <v>60</v>
      </c>
      <c r="AD44" s="51">
        <f t="shared" si="23"/>
        <v>100</v>
      </c>
      <c r="AE44" s="51">
        <f t="shared" si="23"/>
        <v>100</v>
      </c>
      <c r="AF44" s="51">
        <f t="shared" si="23"/>
        <v>100</v>
      </c>
      <c r="AG44" s="51">
        <f t="shared" si="23"/>
        <v>100</v>
      </c>
      <c r="AH44" s="51">
        <f t="shared" si="23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100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0</v>
      </c>
      <c r="O45" s="51">
        <f>MIN(O5:O42)</f>
        <v>0</v>
      </c>
      <c r="P45" s="51"/>
      <c r="Q45" s="51">
        <f>MIN(Q5:Q42)</f>
        <v>0</v>
      </c>
      <c r="R45" s="51"/>
      <c r="S45" s="51">
        <f t="shared" ref="S45:AH45" si="24">MIN(S5:S42)</f>
        <v>0</v>
      </c>
      <c r="T45" s="51">
        <f t="shared" si="24"/>
        <v>0</v>
      </c>
      <c r="U45" s="51">
        <f t="shared" si="24"/>
        <v>14</v>
      </c>
      <c r="V45" s="51">
        <f t="shared" si="24"/>
        <v>0</v>
      </c>
      <c r="W45" s="51">
        <f t="shared" si="24"/>
        <v>0</v>
      </c>
      <c r="X45" s="51">
        <f t="shared" si="24"/>
        <v>0</v>
      </c>
      <c r="Y45" s="51">
        <f t="shared" si="24"/>
        <v>15</v>
      </c>
      <c r="Z45" s="51">
        <f t="shared" si="24"/>
        <v>0</v>
      </c>
      <c r="AA45" s="51">
        <f t="shared" si="24"/>
        <v>0</v>
      </c>
      <c r="AB45" s="51">
        <f t="shared" si="24"/>
        <v>40</v>
      </c>
      <c r="AC45" s="51">
        <f t="shared" si="24"/>
        <v>41</v>
      </c>
      <c r="AD45" s="51">
        <f t="shared" si="24"/>
        <v>0</v>
      </c>
      <c r="AE45" s="51">
        <f t="shared" si="24"/>
        <v>0</v>
      </c>
      <c r="AF45" s="51">
        <f t="shared" si="24"/>
        <v>0</v>
      </c>
      <c r="AG45" s="51">
        <f t="shared" si="24"/>
        <v>0</v>
      </c>
      <c r="AH45" s="51">
        <f t="shared" si="24"/>
        <v>0</v>
      </c>
      <c r="AI45" s="51"/>
      <c r="AJ45" s="51"/>
      <c r="AK45" s="51"/>
      <c r="AL45" s="51"/>
      <c r="AM45" s="51"/>
      <c r="AN45" s="51">
        <f>MIN(AN5:AN42)</f>
        <v>0</v>
      </c>
      <c r="AO45" s="51">
        <f>MIN(AO5:AO42)</f>
        <v>0</v>
      </c>
      <c r="AP45" s="51">
        <f>MIN(AP5:AP42)</f>
        <v>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0</v>
      </c>
      <c r="AZ45" s="51">
        <f>MIN(AZ5:AZ42)</f>
        <v>0</v>
      </c>
      <c r="BA45" s="51">
        <f>MIN(BA5:BA42)</f>
        <v>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0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24</v>
      </c>
      <c r="M46" s="53">
        <f>COUNTIF(M5:M42,"&gt;=55")</f>
        <v>20</v>
      </c>
      <c r="N46" s="53">
        <f>COUNTIF(N5:N42,"&gt;=55")</f>
        <v>27</v>
      </c>
      <c r="O46" s="53">
        <f>COUNTIF(O5:O42,"&gt;=55")</f>
        <v>26</v>
      </c>
      <c r="P46" s="53"/>
      <c r="Q46" s="53">
        <f>COUNTIF(Q5:Q42,"&gt;=55")</f>
        <v>27</v>
      </c>
      <c r="R46" s="53"/>
      <c r="S46" s="53">
        <f t="shared" ref="S46:AH46" si="25">COUNTIF(S5:S42,"&gt;=55")</f>
        <v>2</v>
      </c>
      <c r="T46" s="53">
        <f t="shared" si="25"/>
        <v>27</v>
      </c>
      <c r="U46" s="53">
        <f t="shared" si="25"/>
        <v>0</v>
      </c>
      <c r="V46" s="53">
        <f t="shared" si="25"/>
        <v>0</v>
      </c>
      <c r="W46" s="53">
        <f t="shared" si="25"/>
        <v>16</v>
      </c>
      <c r="X46" s="53">
        <f t="shared" si="25"/>
        <v>24</v>
      </c>
      <c r="Y46" s="53">
        <f t="shared" si="25"/>
        <v>0</v>
      </c>
      <c r="Z46" s="53">
        <f t="shared" si="25"/>
        <v>18</v>
      </c>
      <c r="AA46" s="53">
        <f t="shared" si="25"/>
        <v>20</v>
      </c>
      <c r="AB46" s="53">
        <f t="shared" si="25"/>
        <v>0</v>
      </c>
      <c r="AC46" s="53">
        <f t="shared" si="25"/>
        <v>1</v>
      </c>
      <c r="AD46" s="53">
        <f t="shared" si="25"/>
        <v>2</v>
      </c>
      <c r="AE46" s="53">
        <f t="shared" si="25"/>
        <v>23</v>
      </c>
      <c r="AF46" s="53">
        <f t="shared" si="25"/>
        <v>20</v>
      </c>
      <c r="AG46" s="53">
        <f t="shared" si="25"/>
        <v>26</v>
      </c>
      <c r="AH46" s="53">
        <f t="shared" si="25"/>
        <v>19</v>
      </c>
      <c r="AI46" s="53"/>
      <c r="AJ46" s="53"/>
      <c r="AK46" s="53"/>
      <c r="AL46" s="53"/>
      <c r="AM46" s="53"/>
      <c r="AN46" s="51">
        <f>COUNTIF(AN5:AN42,"&gt;=55")</f>
        <v>26</v>
      </c>
      <c r="AO46" s="53">
        <f>COUNTIF(AO5:AO42,"&gt;=55")</f>
        <v>27</v>
      </c>
      <c r="AP46" s="53">
        <f>COUNTIF(AP5:AP42,"&gt;=55")</f>
        <v>28</v>
      </c>
      <c r="AQ46" s="53"/>
      <c r="AR46" s="53"/>
      <c r="AS46" s="53"/>
      <c r="AT46" s="53"/>
      <c r="AU46" s="53">
        <f>COUNTIF(AU5:AU42,"&gt;=55")</f>
        <v>24</v>
      </c>
      <c r="AV46" s="53"/>
      <c r="AW46" s="53"/>
      <c r="AX46" s="53">
        <f>COUNTIF(AX5:AX42,"&gt;=55")</f>
        <v>23</v>
      </c>
      <c r="AY46" s="52">
        <f>COUNTIF(AY5:AY42,"&gt;=55")</f>
        <v>26</v>
      </c>
      <c r="AZ46" s="53">
        <f>COUNTIF(AZ5:AZ42,"&gt;=55")</f>
        <v>29</v>
      </c>
      <c r="BA46" s="53">
        <f>COUNTIF(BA5:BA42,"&gt;=55")</f>
        <v>29</v>
      </c>
      <c r="BB46" s="53"/>
      <c r="BC46" s="53"/>
      <c r="BD46" s="53"/>
      <c r="BE46" s="53"/>
      <c r="BF46" s="53">
        <f>COUNTIF(BF5:BF42,"&gt;=55")</f>
        <v>27</v>
      </c>
      <c r="BG46" s="53"/>
      <c r="BH46" s="53"/>
      <c r="BI46" s="53">
        <f>COUNTIF(BI5:BI42,"&gt;=55")</f>
        <v>22</v>
      </c>
      <c r="BJ46" s="52">
        <f>COUNTIF(BJ5:BJ42,"&gt;=55")</f>
        <v>27</v>
      </c>
      <c r="BK46" s="53">
        <f>COUNTIF(BK5:BK42,"&gt;=55")</f>
        <v>28</v>
      </c>
      <c r="BL46" s="53">
        <f>COUNTIF(BL5:BL42,"&gt;=55")</f>
        <v>28</v>
      </c>
      <c r="BM46" s="53">
        <f>COUNTIF(BM5:BM42,"&gt;=55")</f>
        <v>27</v>
      </c>
      <c r="BN46" s="53"/>
      <c r="BO46" s="53"/>
      <c r="BP46" s="53"/>
      <c r="BQ46" s="53"/>
      <c r="BR46" s="53"/>
      <c r="BS46" s="52">
        <f>COUNTIF(BS5:BS42,"&gt;=55")</f>
        <v>28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6</v>
      </c>
      <c r="M47" s="53">
        <f>+$H$48-M46</f>
        <v>10</v>
      </c>
      <c r="N47" s="53">
        <f>+$H$48-N46</f>
        <v>3</v>
      </c>
      <c r="O47" s="53">
        <f>+$H$48-O46</f>
        <v>4</v>
      </c>
      <c r="P47" s="53"/>
      <c r="Q47" s="53">
        <f>+$H$48-Q46</f>
        <v>3</v>
      </c>
      <c r="R47" s="53"/>
      <c r="S47" s="53">
        <f t="shared" ref="S47:AH47" si="26">+$H$48-S46</f>
        <v>28</v>
      </c>
      <c r="T47" s="53">
        <f t="shared" si="26"/>
        <v>3</v>
      </c>
      <c r="U47" s="53">
        <f t="shared" si="26"/>
        <v>30</v>
      </c>
      <c r="V47" s="53">
        <f t="shared" si="26"/>
        <v>30</v>
      </c>
      <c r="W47" s="53">
        <f t="shared" si="26"/>
        <v>14</v>
      </c>
      <c r="X47" s="53">
        <f t="shared" si="26"/>
        <v>6</v>
      </c>
      <c r="Y47" s="53">
        <f t="shared" si="26"/>
        <v>30</v>
      </c>
      <c r="Z47" s="53">
        <f t="shared" si="26"/>
        <v>12</v>
      </c>
      <c r="AA47" s="53">
        <f t="shared" si="26"/>
        <v>10</v>
      </c>
      <c r="AB47" s="53">
        <f t="shared" si="26"/>
        <v>30</v>
      </c>
      <c r="AC47" s="53">
        <f t="shared" si="26"/>
        <v>29</v>
      </c>
      <c r="AD47" s="53">
        <f t="shared" si="26"/>
        <v>28</v>
      </c>
      <c r="AE47" s="53">
        <f t="shared" si="26"/>
        <v>7</v>
      </c>
      <c r="AF47" s="53">
        <f t="shared" si="26"/>
        <v>10</v>
      </c>
      <c r="AG47" s="53">
        <f t="shared" si="26"/>
        <v>4</v>
      </c>
      <c r="AH47" s="53">
        <f t="shared" si="26"/>
        <v>11</v>
      </c>
      <c r="AI47" s="53"/>
      <c r="AJ47" s="53"/>
      <c r="AK47" s="53"/>
      <c r="AL47" s="53"/>
      <c r="AM47" s="53"/>
      <c r="AN47" s="51">
        <f>+$H$48-AN46</f>
        <v>4</v>
      </c>
      <c r="AO47" s="53">
        <f>+$H$48-AO46</f>
        <v>3</v>
      </c>
      <c r="AP47" s="53">
        <f>+$H$48-AP46</f>
        <v>2</v>
      </c>
      <c r="AQ47" s="53"/>
      <c r="AR47" s="53"/>
      <c r="AS47" s="53"/>
      <c r="AT47" s="53"/>
      <c r="AU47" s="53">
        <f>+$H$48-AU46</f>
        <v>6</v>
      </c>
      <c r="AV47" s="53"/>
      <c r="AW47" s="53"/>
      <c r="AX47" s="53">
        <f>+$H$48-AX46</f>
        <v>7</v>
      </c>
      <c r="AY47" s="52">
        <f>+$H$48-AY46</f>
        <v>4</v>
      </c>
      <c r="AZ47" s="53">
        <f>+$H$48-AZ46</f>
        <v>1</v>
      </c>
      <c r="BA47" s="53">
        <f>+$H$48-BA46</f>
        <v>1</v>
      </c>
      <c r="BB47" s="53"/>
      <c r="BC47" s="53"/>
      <c r="BD47" s="53"/>
      <c r="BE47" s="53"/>
      <c r="BF47" s="53">
        <f>+$H$48-BF46</f>
        <v>3</v>
      </c>
      <c r="BG47" s="53"/>
      <c r="BH47" s="53"/>
      <c r="BI47" s="53">
        <f>+$H$48-BI46</f>
        <v>8</v>
      </c>
      <c r="BJ47" s="52">
        <f>+$H$48-BJ46</f>
        <v>3</v>
      </c>
      <c r="BK47" s="53">
        <f>+$H$48-BK46</f>
        <v>2</v>
      </c>
      <c r="BL47" s="53">
        <f>+$H$48-BL46</f>
        <v>2</v>
      </c>
      <c r="BM47" s="53">
        <f>+$H$48-BM46</f>
        <v>3</v>
      </c>
      <c r="BN47" s="53"/>
      <c r="BO47" s="53"/>
      <c r="BP47" s="53"/>
      <c r="BQ47" s="53"/>
      <c r="BR47" s="53"/>
      <c r="BS47" s="52">
        <f>+$H$48-BS46</f>
        <v>2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30</v>
      </c>
      <c r="T48" s="54">
        <f>T46/H48</f>
        <v>0.9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S43 BV6:BV43 AE35:AM35 AZ35:BI35 BT36:BU43 U43:W43 Y43:Z43 AB43:AC43 AE43:AM43 AZ43:BI43">
    <cfRule type="cellIs" dxfId="84" priority="1" operator="lessThan">
      <formula>54.5</formula>
    </cfRule>
  </conditionalFormatting>
  <conditionalFormatting sqref="X5:X42 AA5:AA42 AD5:AJ42 AK5:AK7 AM5:AM18 AN5:BI42 BK5:BR42 AL6:AL24 AK9:AK10 AK12:AK24 AM20:AM28 AK26:AL42 AM31:AM42 M35">
    <cfRule type="containsText" dxfId="83" priority="2" operator="containsText" text="A">
      <formula>NOT(ISERROR(SEARCH(("A"),(X5))))</formula>
    </cfRule>
  </conditionalFormatting>
  <conditionalFormatting sqref="AY44:AY47 BJ44:BV47">
    <cfRule type="cellIs" dxfId="82" priority="3" operator="lessThan">
      <formula>54.5</formula>
    </cfRule>
  </conditionalFormatting>
  <conditionalFormatting sqref="AY45 BJ45:BV45">
    <cfRule type="cellIs" dxfId="81" priority="4" operator="lessThan">
      <formula>54.5</formula>
    </cfRule>
  </conditionalFormatting>
  <conditionalFormatting sqref="AY46 BJ46:BV46">
    <cfRule type="cellIs" dxfId="80" priority="5" operator="lessThan">
      <formula>54.5</formula>
    </cfRule>
  </conditionalFormatting>
  <conditionalFormatting sqref="AY47 BJ47:BV47">
    <cfRule type="cellIs" dxfId="79" priority="6" operator="lessThan">
      <formula>54.5</formula>
    </cfRule>
  </conditionalFormatting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46</v>
      </c>
      <c r="K5" s="26">
        <v>851</v>
      </c>
      <c r="L5" s="27">
        <f t="shared" ref="L5:L36" si="0">X5</f>
        <v>94</v>
      </c>
      <c r="M5" s="27">
        <f t="shared" ref="M5:M36" si="1">AA5</f>
        <v>95</v>
      </c>
      <c r="N5" s="27">
        <f>IF(ISBLANK(S5), (L5+M5)/2,(SUM(L5,M5,S5)-MIN(L5,M5,S5))/2)</f>
        <v>94.5</v>
      </c>
      <c r="O5" s="27">
        <f t="shared" ref="O5:O36" si="2">AN5</f>
        <v>99</v>
      </c>
      <c r="P5" s="27">
        <f t="shared" ref="P5:P36" si="3">AY5</f>
        <v>70</v>
      </c>
      <c r="Q5" s="27">
        <f t="shared" ref="Q5:Q36" si="4">BJ5</f>
        <v>91.5</v>
      </c>
      <c r="R5" s="27">
        <f t="shared" ref="R5:R36" si="5">ROUND(BS5,0)</f>
        <v>100</v>
      </c>
      <c r="S5" s="62">
        <f t="shared" ref="S5:S36" si="6">AD5</f>
        <v>0</v>
      </c>
      <c r="T5" s="38">
        <f t="array" ref="T5">IF(N5&lt;55, MIN(N5,SUM(N5:R5*N$3:R$3)), SUM(N5:R5*N$3:R$3))</f>
        <v>93.85</v>
      </c>
      <c r="U5" s="27">
        <v>20</v>
      </c>
      <c r="V5" s="33">
        <v>17</v>
      </c>
      <c r="W5" s="33">
        <v>57</v>
      </c>
      <c r="X5" s="56">
        <f>SUM(U5:W5)</f>
        <v>94</v>
      </c>
      <c r="Y5" s="33">
        <v>30</v>
      </c>
      <c r="Z5" s="33">
        <v>65</v>
      </c>
      <c r="AA5" s="56">
        <f>IF(COUNTBLANK(Y5:Z5)&lt;&gt;2,SUM(Y5:Z5),)</f>
        <v>95</v>
      </c>
      <c r="AB5" s="33"/>
      <c r="AC5" s="33"/>
      <c r="AD5" s="56">
        <f t="shared" ref="AD5:AD36" si="7">IF(COUNTBLANK(AB5:AC5)&lt;&gt;2,SUM(AB5:AC5),)</f>
        <v>0</v>
      </c>
      <c r="AE5" s="55">
        <v>100</v>
      </c>
      <c r="AF5" s="55">
        <v>100</v>
      </c>
      <c r="AG5" s="55">
        <v>100</v>
      </c>
      <c r="AH5" s="55">
        <v>100</v>
      </c>
      <c r="AI5" s="55">
        <v>90</v>
      </c>
      <c r="AJ5" s="55">
        <v>100</v>
      </c>
      <c r="AK5" s="55">
        <v>100</v>
      </c>
      <c r="AL5" s="55">
        <v>100</v>
      </c>
      <c r="AM5" s="48">
        <v>100</v>
      </c>
      <c r="AN5" s="56">
        <f t="shared" ref="AN5:AN16" si="8">ROUND(AVERAGE(AE5:AM5),0)</f>
        <v>99</v>
      </c>
      <c r="AO5" s="48">
        <v>100</v>
      </c>
      <c r="AP5" s="48">
        <v>100</v>
      </c>
      <c r="AQ5" s="48">
        <v>100</v>
      </c>
      <c r="AR5" s="48">
        <v>1</v>
      </c>
      <c r="AS5" s="48">
        <v>100</v>
      </c>
      <c r="AT5" s="48">
        <v>100</v>
      </c>
      <c r="AU5" s="48">
        <v>1</v>
      </c>
      <c r="AV5" s="48">
        <v>1</v>
      </c>
      <c r="AW5" s="48">
        <v>100</v>
      </c>
      <c r="AX5" s="48">
        <v>100</v>
      </c>
      <c r="AY5" s="56">
        <f t="shared" ref="AY5:AY16" si="9">ROUND(AVERAGE(AO5:AX5),0)</f>
        <v>70</v>
      </c>
      <c r="AZ5" s="48">
        <v>95</v>
      </c>
      <c r="BA5" s="48">
        <v>90</v>
      </c>
      <c r="BB5" s="48">
        <v>100</v>
      </c>
      <c r="BC5" s="48">
        <v>60</v>
      </c>
      <c r="BD5" s="48">
        <v>100</v>
      </c>
      <c r="BE5" s="48">
        <v>100</v>
      </c>
      <c r="BF5" s="48">
        <v>90</v>
      </c>
      <c r="BG5" s="48">
        <v>85</v>
      </c>
      <c r="BH5" s="48">
        <v>95</v>
      </c>
      <c r="BI5" s="48">
        <v>100</v>
      </c>
      <c r="BJ5" s="56">
        <f t="shared" ref="BJ5:BJ16" si="10">AVERAGE(AZ5:BI5)</f>
        <v>91.5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 t="shared" ref="BS5:BS16" si="11">AVERAGE(BK5:BR5)</f>
        <v>100</v>
      </c>
      <c r="BT5" s="1" t="str">
        <f t="shared" ref="BT5:BT36" si="12">CONCATENATE(B5,"-",C5)</f>
        <v>NN-NN</v>
      </c>
      <c r="BU5" s="32">
        <f t="shared" ref="BU5:BU36" si="13">T5</f>
        <v>93.85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46</v>
      </c>
      <c r="K6" s="26">
        <v>856</v>
      </c>
      <c r="L6" s="27">
        <f t="shared" si="0"/>
        <v>79</v>
      </c>
      <c r="M6" s="27">
        <f t="shared" si="1"/>
        <v>42</v>
      </c>
      <c r="N6" s="27">
        <f>IF(ISBLANK(S6), (L6+M6)/2,(SUM(L6,M6,S6)-MIN(L6,M6,S6))/2)</f>
        <v>60.5</v>
      </c>
      <c r="O6" s="27">
        <f t="shared" si="2"/>
        <v>98</v>
      </c>
      <c r="P6" s="27">
        <f t="shared" si="3"/>
        <v>100</v>
      </c>
      <c r="Q6" s="27">
        <f t="shared" si="4"/>
        <v>78.2</v>
      </c>
      <c r="R6" s="27">
        <f t="shared" si="5"/>
        <v>100</v>
      </c>
      <c r="S6" s="62">
        <f t="shared" si="6"/>
        <v>0</v>
      </c>
      <c r="T6" s="38">
        <f t="array" ref="T6">IF(N6&lt;55, MIN(N6,SUM(N6:R6*N$3:R$3)), SUM(N6:R6*N$3:R$3))</f>
        <v>75.490000000000009</v>
      </c>
      <c r="U6" s="27">
        <v>20</v>
      </c>
      <c r="V6" s="33">
        <v>20</v>
      </c>
      <c r="W6" s="33">
        <v>39</v>
      </c>
      <c r="X6" s="56">
        <f>SUM(U6:W6)</f>
        <v>79</v>
      </c>
      <c r="Y6" s="33">
        <v>30</v>
      </c>
      <c r="Z6" s="33">
        <v>12</v>
      </c>
      <c r="AA6" s="56">
        <f>IF(COUNTBLANK(Y6:Z6)&lt;&gt;2,SUM(Y6:Z6),)</f>
        <v>42</v>
      </c>
      <c r="AB6" s="33"/>
      <c r="AC6" s="33"/>
      <c r="AD6" s="56">
        <f t="shared" si="7"/>
        <v>0</v>
      </c>
      <c r="AE6" s="55">
        <v>100</v>
      </c>
      <c r="AF6" s="55">
        <v>100</v>
      </c>
      <c r="AG6" s="55">
        <v>100</v>
      </c>
      <c r="AH6" s="55">
        <v>100</v>
      </c>
      <c r="AI6" s="55">
        <v>80</v>
      </c>
      <c r="AJ6" s="55">
        <v>100</v>
      </c>
      <c r="AK6" s="55">
        <v>100</v>
      </c>
      <c r="AL6" s="55">
        <v>100</v>
      </c>
      <c r="AM6" s="48">
        <v>100</v>
      </c>
      <c r="AN6" s="56">
        <f t="shared" si="8"/>
        <v>98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9"/>
        <v>100</v>
      </c>
      <c r="AZ6" s="48">
        <v>100</v>
      </c>
      <c r="BA6" s="48">
        <v>80</v>
      </c>
      <c r="BB6" s="48">
        <v>90</v>
      </c>
      <c r="BC6" s="48">
        <v>75</v>
      </c>
      <c r="BD6" s="48">
        <v>100</v>
      </c>
      <c r="BE6" s="48">
        <v>35</v>
      </c>
      <c r="BF6" s="48">
        <v>97</v>
      </c>
      <c r="BG6" s="48">
        <v>75</v>
      </c>
      <c r="BH6" s="48">
        <v>45</v>
      </c>
      <c r="BI6" s="48">
        <v>85</v>
      </c>
      <c r="BJ6" s="56">
        <f t="shared" si="10"/>
        <v>78.2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1"/>
        <v>100</v>
      </c>
      <c r="BT6" s="1" t="str">
        <f t="shared" si="12"/>
        <v>NN-NN</v>
      </c>
      <c r="BU6" s="32">
        <f t="shared" si="13"/>
        <v>75.490000000000009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46</v>
      </c>
      <c r="K7" s="26">
        <v>808</v>
      </c>
      <c r="L7" s="27">
        <f t="shared" si="0"/>
        <v>0</v>
      </c>
      <c r="M7" s="27">
        <f t="shared" si="1"/>
        <v>39.5</v>
      </c>
      <c r="N7" s="27">
        <f>IF(ISBLANK(S7), (L7+M7)/2,(SUM(L7,M7,S7))/3)</f>
        <v>15.166666666666666</v>
      </c>
      <c r="O7" s="27">
        <f t="shared" si="2"/>
        <v>76</v>
      </c>
      <c r="P7" s="27">
        <f t="shared" si="3"/>
        <v>100</v>
      </c>
      <c r="Q7" s="27">
        <f t="shared" si="4"/>
        <v>81</v>
      </c>
      <c r="R7" s="27">
        <f t="shared" si="5"/>
        <v>71</v>
      </c>
      <c r="S7" s="62">
        <f t="shared" si="6"/>
        <v>6</v>
      </c>
      <c r="T7" s="38">
        <f t="array" ref="T7">IF(N7&lt;55, MIN(N7,SUM(N7:R7*N$3:R$3)), SUM(N7:R7*N$3:R$3))</f>
        <v>15.166666666666666</v>
      </c>
      <c r="U7" s="27">
        <v>18</v>
      </c>
      <c r="V7" s="33">
        <v>17</v>
      </c>
      <c r="W7" s="33">
        <v>13</v>
      </c>
      <c r="X7" s="82">
        <v>0</v>
      </c>
      <c r="Y7" s="33">
        <v>23</v>
      </c>
      <c r="Z7" s="33">
        <v>16.5</v>
      </c>
      <c r="AA7" s="56">
        <f>IF(COUNTBLANK(Y7:Z7)&lt;&gt;2,SUM(Y7:Z7),)</f>
        <v>39.5</v>
      </c>
      <c r="AB7" s="33">
        <v>3</v>
      </c>
      <c r="AC7" s="33">
        <v>3</v>
      </c>
      <c r="AD7" s="56">
        <f t="shared" si="7"/>
        <v>6</v>
      </c>
      <c r="AE7" s="55">
        <v>100</v>
      </c>
      <c r="AF7" s="55">
        <v>100</v>
      </c>
      <c r="AG7" s="55">
        <v>100</v>
      </c>
      <c r="AH7" s="55">
        <v>50</v>
      </c>
      <c r="AI7" s="55">
        <v>80</v>
      </c>
      <c r="AJ7" s="55">
        <v>50</v>
      </c>
      <c r="AK7" s="55">
        <v>100</v>
      </c>
      <c r="AL7" s="55">
        <v>100</v>
      </c>
      <c r="AM7" s="48">
        <v>0</v>
      </c>
      <c r="AN7" s="56">
        <f t="shared" si="8"/>
        <v>76</v>
      </c>
      <c r="AO7" s="48">
        <v>100</v>
      </c>
      <c r="AP7" s="48">
        <v>100</v>
      </c>
      <c r="AQ7" s="48">
        <v>100</v>
      </c>
      <c r="AR7" s="48">
        <v>100</v>
      </c>
      <c r="AS7" s="48">
        <v>100</v>
      </c>
      <c r="AT7" s="48">
        <v>100</v>
      </c>
      <c r="AU7" s="48">
        <v>100</v>
      </c>
      <c r="AV7" s="48">
        <v>100</v>
      </c>
      <c r="AW7" s="48">
        <v>100</v>
      </c>
      <c r="AX7" s="48">
        <v>100</v>
      </c>
      <c r="AY7" s="56">
        <f t="shared" si="9"/>
        <v>100</v>
      </c>
      <c r="AZ7" s="48">
        <v>98</v>
      </c>
      <c r="BA7" s="48">
        <v>80</v>
      </c>
      <c r="BB7" s="48">
        <v>90</v>
      </c>
      <c r="BC7" s="48">
        <v>85</v>
      </c>
      <c r="BD7" s="48">
        <v>90</v>
      </c>
      <c r="BE7" s="48">
        <v>85</v>
      </c>
      <c r="BF7" s="48">
        <v>45</v>
      </c>
      <c r="BG7" s="48">
        <v>45</v>
      </c>
      <c r="BH7" s="48">
        <v>95</v>
      </c>
      <c r="BI7" s="48">
        <v>97</v>
      </c>
      <c r="BJ7" s="56">
        <f t="shared" si="10"/>
        <v>81</v>
      </c>
      <c r="BK7" s="31">
        <v>100</v>
      </c>
      <c r="BL7" s="31">
        <v>100</v>
      </c>
      <c r="BM7" s="31">
        <v>100</v>
      </c>
      <c r="BN7" s="48">
        <v>100</v>
      </c>
      <c r="BO7" s="48">
        <v>67</v>
      </c>
      <c r="BP7" s="48">
        <v>0</v>
      </c>
      <c r="BQ7" s="48">
        <v>0</v>
      </c>
      <c r="BR7" s="48">
        <v>100</v>
      </c>
      <c r="BS7" s="56">
        <f t="shared" si="11"/>
        <v>70.875</v>
      </c>
      <c r="BT7" s="1" t="str">
        <f t="shared" si="12"/>
        <v>NN-NN</v>
      </c>
      <c r="BU7" s="32">
        <f t="shared" si="13"/>
        <v>15.166666666666666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46</v>
      </c>
      <c r="K8" s="26"/>
      <c r="L8" s="27">
        <f t="shared" si="0"/>
        <v>83</v>
      </c>
      <c r="M8" s="27">
        <f t="shared" si="1"/>
        <v>38</v>
      </c>
      <c r="N8" s="27">
        <f t="shared" ref="N8:N31" si="14">IF(ISBLANK(S8), (L8+M8)/2,(SUM(L8,M8,S8)-MIN(L8,M8,S8))/2)</f>
        <v>60.5</v>
      </c>
      <c r="O8" s="27">
        <f t="shared" si="2"/>
        <v>88</v>
      </c>
      <c r="P8" s="27">
        <f t="shared" si="3"/>
        <v>100</v>
      </c>
      <c r="Q8" s="27">
        <f t="shared" si="4"/>
        <v>82.5</v>
      </c>
      <c r="R8" s="27">
        <f t="shared" si="5"/>
        <v>98</v>
      </c>
      <c r="S8" s="62">
        <f t="shared" si="6"/>
        <v>0</v>
      </c>
      <c r="T8" s="38">
        <f t="array" ref="T8">IF(N8&lt;55, MIN(N8,SUM(N8:R8*N$3:R$3)), SUM(N8:R8*N$3:R$3))</f>
        <v>74.25</v>
      </c>
      <c r="U8" s="27">
        <v>20</v>
      </c>
      <c r="V8" s="33">
        <v>15</v>
      </c>
      <c r="W8" s="33">
        <v>48</v>
      </c>
      <c r="X8" s="56">
        <f>SUM(U8:W8)</f>
        <v>83</v>
      </c>
      <c r="Y8" s="33">
        <v>18</v>
      </c>
      <c r="Z8" s="33">
        <v>20</v>
      </c>
      <c r="AA8" s="56">
        <f>IF(COUNTBLANK(Y8:Z8)&lt;&gt;2,SUM(Y8:Z8),)</f>
        <v>38</v>
      </c>
      <c r="AB8" s="33"/>
      <c r="AC8" s="33"/>
      <c r="AD8" s="56">
        <f t="shared" si="7"/>
        <v>0</v>
      </c>
      <c r="AE8" s="55">
        <v>100</v>
      </c>
      <c r="AF8" s="55">
        <v>100</v>
      </c>
      <c r="AG8" s="55">
        <v>100</v>
      </c>
      <c r="AH8" s="55">
        <v>100</v>
      </c>
      <c r="AI8" s="55">
        <v>90</v>
      </c>
      <c r="AJ8" s="55">
        <v>100</v>
      </c>
      <c r="AK8" s="55">
        <v>100</v>
      </c>
      <c r="AL8" s="55">
        <v>100</v>
      </c>
      <c r="AM8" s="48">
        <v>0</v>
      </c>
      <c r="AN8" s="56">
        <f t="shared" si="8"/>
        <v>88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100</v>
      </c>
      <c r="AV8" s="48">
        <v>100</v>
      </c>
      <c r="AW8" s="48">
        <v>100</v>
      </c>
      <c r="AX8" s="48">
        <v>100</v>
      </c>
      <c r="AY8" s="56">
        <f t="shared" si="9"/>
        <v>100</v>
      </c>
      <c r="AZ8" s="48">
        <v>90</v>
      </c>
      <c r="BA8" s="48">
        <v>45</v>
      </c>
      <c r="BB8" s="48">
        <v>100</v>
      </c>
      <c r="BC8" s="48">
        <v>90</v>
      </c>
      <c r="BD8" s="48">
        <v>100</v>
      </c>
      <c r="BE8" s="48">
        <v>90</v>
      </c>
      <c r="BF8" s="48">
        <v>90</v>
      </c>
      <c r="BG8" s="48">
        <v>90</v>
      </c>
      <c r="BH8" s="48">
        <v>40</v>
      </c>
      <c r="BI8" s="48">
        <v>90</v>
      </c>
      <c r="BJ8" s="56">
        <f t="shared" si="10"/>
        <v>82.5</v>
      </c>
      <c r="BK8" s="31">
        <v>100</v>
      </c>
      <c r="BL8" s="31">
        <v>100</v>
      </c>
      <c r="BM8" s="31">
        <v>100</v>
      </c>
      <c r="BN8" s="48">
        <v>100</v>
      </c>
      <c r="BO8" s="48">
        <v>100</v>
      </c>
      <c r="BP8" s="48">
        <v>83</v>
      </c>
      <c r="BQ8" s="48">
        <v>100</v>
      </c>
      <c r="BR8" s="48">
        <v>100</v>
      </c>
      <c r="BS8" s="56">
        <f t="shared" si="11"/>
        <v>97.875</v>
      </c>
      <c r="BT8" s="1" t="str">
        <f t="shared" si="12"/>
        <v>NN-NN</v>
      </c>
      <c r="BU8" s="32">
        <f t="shared" si="13"/>
        <v>74.25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46</v>
      </c>
      <c r="K9" s="26">
        <v>807</v>
      </c>
      <c r="L9" s="27">
        <f t="shared" si="0"/>
        <v>100</v>
      </c>
      <c r="M9" s="27">
        <f t="shared" si="1"/>
        <v>100</v>
      </c>
      <c r="N9" s="27">
        <f t="shared" si="14"/>
        <v>100</v>
      </c>
      <c r="O9" s="27">
        <f t="shared" si="2"/>
        <v>94</v>
      </c>
      <c r="P9" s="27">
        <f t="shared" si="3"/>
        <v>100</v>
      </c>
      <c r="Q9" s="27">
        <f t="shared" si="4"/>
        <v>96.5</v>
      </c>
      <c r="R9" s="27">
        <f t="shared" si="5"/>
        <v>100</v>
      </c>
      <c r="S9" s="62">
        <f t="shared" si="6"/>
        <v>0</v>
      </c>
      <c r="T9" s="38">
        <f t="array" ref="T9">IF(N9&lt;55, MIN(N9,SUM(N9:R9*N$3:R$3)), SUM(N9:R9*N$3:R$3))</f>
        <v>98.1</v>
      </c>
      <c r="U9" s="27">
        <v>20</v>
      </c>
      <c r="V9" s="33">
        <v>20</v>
      </c>
      <c r="W9" s="33">
        <v>60</v>
      </c>
      <c r="X9" s="56">
        <f>SUM(U9:W9)</f>
        <v>100</v>
      </c>
      <c r="Y9" s="33">
        <v>30</v>
      </c>
      <c r="Z9" s="33">
        <v>70</v>
      </c>
      <c r="AA9" s="56">
        <f>IF(COUNTBLANK(Y9:Z9)&lt;&gt;2,SUM(Y9:Z9),)</f>
        <v>100</v>
      </c>
      <c r="AB9" s="33"/>
      <c r="AC9" s="33"/>
      <c r="AD9" s="56">
        <f t="shared" si="7"/>
        <v>0</v>
      </c>
      <c r="AE9" s="55">
        <v>100</v>
      </c>
      <c r="AF9" s="55">
        <v>60</v>
      </c>
      <c r="AG9" s="55">
        <v>100</v>
      </c>
      <c r="AH9" s="55">
        <v>100</v>
      </c>
      <c r="AI9" s="55">
        <v>90</v>
      </c>
      <c r="AJ9" s="55">
        <v>100</v>
      </c>
      <c r="AK9" s="55">
        <v>100</v>
      </c>
      <c r="AL9" s="55">
        <v>100</v>
      </c>
      <c r="AM9" s="48">
        <v>100</v>
      </c>
      <c r="AN9" s="56">
        <f t="shared" si="8"/>
        <v>94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9"/>
        <v>100</v>
      </c>
      <c r="AZ9" s="48">
        <v>100</v>
      </c>
      <c r="BA9" s="48">
        <v>90</v>
      </c>
      <c r="BB9" s="48">
        <v>100</v>
      </c>
      <c r="BC9" s="48">
        <v>95</v>
      </c>
      <c r="BD9" s="48">
        <v>100</v>
      </c>
      <c r="BE9" s="48">
        <v>100</v>
      </c>
      <c r="BF9" s="48">
        <v>100</v>
      </c>
      <c r="BG9" s="48">
        <v>95</v>
      </c>
      <c r="BH9" s="48">
        <v>95</v>
      </c>
      <c r="BI9" s="48">
        <v>90</v>
      </c>
      <c r="BJ9" s="56">
        <f t="shared" si="10"/>
        <v>96.5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1"/>
        <v>100</v>
      </c>
      <c r="BT9" s="1" t="str">
        <f t="shared" si="12"/>
        <v>NN-NN</v>
      </c>
      <c r="BU9" s="32">
        <f t="shared" si="13"/>
        <v>98.1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46</v>
      </c>
      <c r="K10" s="26">
        <v>724</v>
      </c>
      <c r="L10" s="27">
        <f t="shared" si="0"/>
        <v>0</v>
      </c>
      <c r="M10" s="27">
        <f t="shared" si="1"/>
        <v>0</v>
      </c>
      <c r="N10" s="27">
        <f t="shared" si="14"/>
        <v>0</v>
      </c>
      <c r="O10" s="27">
        <f t="shared" si="2"/>
        <v>19</v>
      </c>
      <c r="P10" s="27">
        <f t="shared" si="3"/>
        <v>40</v>
      </c>
      <c r="Q10" s="27">
        <f t="shared" si="4"/>
        <v>26</v>
      </c>
      <c r="R10" s="27">
        <f t="shared" si="5"/>
        <v>0</v>
      </c>
      <c r="S10" s="62">
        <f t="shared" si="6"/>
        <v>0</v>
      </c>
      <c r="T10" s="38">
        <v>1</v>
      </c>
      <c r="U10" s="27"/>
      <c r="V10" s="33"/>
      <c r="W10" s="33"/>
      <c r="X10" s="56"/>
      <c r="Y10" s="33"/>
      <c r="Z10" s="33"/>
      <c r="AA10" s="56"/>
      <c r="AB10" s="33"/>
      <c r="AC10" s="33"/>
      <c r="AD10" s="56">
        <f t="shared" si="7"/>
        <v>0</v>
      </c>
      <c r="AE10" s="55">
        <v>0</v>
      </c>
      <c r="AF10" s="55">
        <v>67</v>
      </c>
      <c r="AG10" s="55">
        <v>100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48">
        <v>0</v>
      </c>
      <c r="AN10" s="56">
        <f t="shared" si="8"/>
        <v>19</v>
      </c>
      <c r="AO10" s="48">
        <v>100</v>
      </c>
      <c r="AP10" s="48">
        <v>100</v>
      </c>
      <c r="AQ10" s="48">
        <v>100</v>
      </c>
      <c r="AR10" s="48">
        <v>100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56">
        <f t="shared" si="9"/>
        <v>40</v>
      </c>
      <c r="AZ10" s="48">
        <v>95</v>
      </c>
      <c r="BA10" s="48">
        <v>85</v>
      </c>
      <c r="BB10" s="48">
        <v>80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56">
        <f t="shared" si="10"/>
        <v>26</v>
      </c>
      <c r="BK10" s="31">
        <v>0</v>
      </c>
      <c r="BL10" s="31">
        <v>0</v>
      </c>
      <c r="BM10" s="31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56">
        <f t="shared" si="11"/>
        <v>0</v>
      </c>
      <c r="BT10" s="39" t="str">
        <f t="shared" si="12"/>
        <v>NN-NN</v>
      </c>
      <c r="BU10" s="40">
        <f t="shared" si="13"/>
        <v>1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46</v>
      </c>
      <c r="K11" s="26">
        <v>871</v>
      </c>
      <c r="L11" s="27">
        <f t="shared" si="0"/>
        <v>95</v>
      </c>
      <c r="M11" s="27">
        <f t="shared" si="1"/>
        <v>76</v>
      </c>
      <c r="N11" s="27">
        <f t="shared" si="14"/>
        <v>85.5</v>
      </c>
      <c r="O11" s="27">
        <f t="shared" si="2"/>
        <v>94</v>
      </c>
      <c r="P11" s="27">
        <f t="shared" si="3"/>
        <v>100</v>
      </c>
      <c r="Q11" s="27">
        <f t="shared" si="4"/>
        <v>53.5</v>
      </c>
      <c r="R11" s="27">
        <f t="shared" si="5"/>
        <v>100</v>
      </c>
      <c r="S11" s="62">
        <f t="shared" si="6"/>
        <v>0</v>
      </c>
      <c r="T11" s="38">
        <f t="array" ref="T11">IF(N11&lt;55, MIN(N11,SUM(N11:R11*N$3:R$3)), SUM(N11:R11*N$3:R$3))</f>
        <v>82.25</v>
      </c>
      <c r="U11" s="27">
        <v>20</v>
      </c>
      <c r="V11" s="33">
        <v>18</v>
      </c>
      <c r="W11" s="33">
        <v>57</v>
      </c>
      <c r="X11" s="56">
        <f>SUM(U11:W11)</f>
        <v>95</v>
      </c>
      <c r="Y11" s="33">
        <v>26</v>
      </c>
      <c r="Z11" s="33">
        <v>50</v>
      </c>
      <c r="AA11" s="56">
        <f>IF(COUNTBLANK(Y11:Z11)&lt;&gt;2,SUM(Y11:Z11),)</f>
        <v>76</v>
      </c>
      <c r="AB11" s="33"/>
      <c r="AC11" s="33"/>
      <c r="AD11" s="56">
        <f t="shared" si="7"/>
        <v>0</v>
      </c>
      <c r="AE11" s="55">
        <v>50</v>
      </c>
      <c r="AF11" s="55">
        <v>100</v>
      </c>
      <c r="AG11" s="55">
        <v>100</v>
      </c>
      <c r="AH11" s="55">
        <v>100</v>
      </c>
      <c r="AI11" s="55">
        <v>100</v>
      </c>
      <c r="AJ11" s="55">
        <v>100</v>
      </c>
      <c r="AK11" s="55">
        <v>100</v>
      </c>
      <c r="AL11" s="55">
        <v>100</v>
      </c>
      <c r="AM11" s="48">
        <v>100</v>
      </c>
      <c r="AN11" s="56">
        <f t="shared" si="8"/>
        <v>94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9"/>
        <v>100</v>
      </c>
      <c r="AZ11" s="48">
        <v>100</v>
      </c>
      <c r="BA11" s="48">
        <v>95</v>
      </c>
      <c r="BB11" s="48">
        <v>100</v>
      </c>
      <c r="BC11" s="48">
        <v>0</v>
      </c>
      <c r="BD11" s="48">
        <v>100</v>
      </c>
      <c r="BE11" s="48">
        <v>40</v>
      </c>
      <c r="BF11" s="48">
        <v>100</v>
      </c>
      <c r="BG11" s="48">
        <v>0</v>
      </c>
      <c r="BH11" s="48">
        <v>0</v>
      </c>
      <c r="BI11" s="48">
        <v>0</v>
      </c>
      <c r="BJ11" s="56">
        <f t="shared" si="10"/>
        <v>53.5</v>
      </c>
      <c r="BK11" s="31">
        <v>100</v>
      </c>
      <c r="BL11" s="31">
        <v>100</v>
      </c>
      <c r="BM11" s="31">
        <v>100</v>
      </c>
      <c r="BN11" s="48">
        <v>100</v>
      </c>
      <c r="BO11" s="48">
        <v>100</v>
      </c>
      <c r="BP11" s="48">
        <v>100</v>
      </c>
      <c r="BQ11" s="48">
        <v>100</v>
      </c>
      <c r="BR11" s="48">
        <v>100</v>
      </c>
      <c r="BS11" s="56">
        <f t="shared" si="11"/>
        <v>100</v>
      </c>
      <c r="BT11" s="1" t="str">
        <f t="shared" si="12"/>
        <v>NN-NN</v>
      </c>
      <c r="BU11" s="32">
        <f t="shared" si="13"/>
        <v>82.25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46</v>
      </c>
      <c r="K12" s="26">
        <v>736</v>
      </c>
      <c r="L12" s="27">
        <f t="shared" si="0"/>
        <v>97</v>
      </c>
      <c r="M12" s="27">
        <f t="shared" si="1"/>
        <v>90</v>
      </c>
      <c r="N12" s="27">
        <f t="shared" si="14"/>
        <v>93.5</v>
      </c>
      <c r="O12" s="27">
        <f t="shared" si="2"/>
        <v>94</v>
      </c>
      <c r="P12" s="27">
        <f t="shared" si="3"/>
        <v>100</v>
      </c>
      <c r="Q12" s="27">
        <f t="shared" si="4"/>
        <v>88</v>
      </c>
      <c r="R12" s="27">
        <f t="shared" si="5"/>
        <v>100</v>
      </c>
      <c r="S12" s="62">
        <f t="shared" si="6"/>
        <v>0</v>
      </c>
      <c r="T12" s="38">
        <f t="array" ref="T12">IF(N12&lt;55, MIN(N12,SUM(N12:R12*N$3:R$3)), SUM(N12:R12*N$3:R$3))</f>
        <v>93.15</v>
      </c>
      <c r="U12" s="27">
        <v>20</v>
      </c>
      <c r="V12" s="33">
        <v>20</v>
      </c>
      <c r="W12" s="33">
        <v>57</v>
      </c>
      <c r="X12" s="56">
        <f>SUM(U12:W12)</f>
        <v>97</v>
      </c>
      <c r="Y12" s="33">
        <v>30</v>
      </c>
      <c r="Z12" s="33">
        <v>60</v>
      </c>
      <c r="AA12" s="56">
        <f>IF(COUNTBLANK(Y12:Z12)&lt;&gt;2,SUM(Y12:Z12),)</f>
        <v>90</v>
      </c>
      <c r="AB12" s="33"/>
      <c r="AC12" s="33"/>
      <c r="AD12" s="56">
        <f t="shared" si="7"/>
        <v>0</v>
      </c>
      <c r="AE12" s="55">
        <v>100</v>
      </c>
      <c r="AF12" s="55">
        <v>66</v>
      </c>
      <c r="AG12" s="55">
        <v>100</v>
      </c>
      <c r="AH12" s="55">
        <v>100</v>
      </c>
      <c r="AI12" s="55">
        <v>80</v>
      </c>
      <c r="AJ12" s="55">
        <v>100</v>
      </c>
      <c r="AK12" s="55">
        <v>100</v>
      </c>
      <c r="AL12" s="55">
        <v>100</v>
      </c>
      <c r="AM12" s="48">
        <v>100</v>
      </c>
      <c r="AN12" s="56">
        <f t="shared" si="8"/>
        <v>94</v>
      </c>
      <c r="AO12" s="48">
        <v>100</v>
      </c>
      <c r="AP12" s="48">
        <v>100</v>
      </c>
      <c r="AQ12" s="48">
        <v>100</v>
      </c>
      <c r="AR12" s="48">
        <v>100</v>
      </c>
      <c r="AS12" s="48">
        <v>100</v>
      </c>
      <c r="AT12" s="48">
        <v>100</v>
      </c>
      <c r="AU12" s="48">
        <v>100</v>
      </c>
      <c r="AV12" s="48">
        <v>100</v>
      </c>
      <c r="AW12" s="48">
        <v>100</v>
      </c>
      <c r="AX12" s="48">
        <v>100</v>
      </c>
      <c r="AY12" s="56">
        <f t="shared" si="9"/>
        <v>100</v>
      </c>
      <c r="AZ12" s="48">
        <v>100</v>
      </c>
      <c r="BA12" s="48">
        <v>90</v>
      </c>
      <c r="BB12" s="48">
        <v>100</v>
      </c>
      <c r="BC12" s="48">
        <v>100</v>
      </c>
      <c r="BD12" s="48">
        <v>100</v>
      </c>
      <c r="BE12" s="48">
        <v>100</v>
      </c>
      <c r="BF12" s="48">
        <v>100</v>
      </c>
      <c r="BG12" s="48">
        <v>100</v>
      </c>
      <c r="BH12" s="48">
        <v>90</v>
      </c>
      <c r="BI12" s="48">
        <v>0</v>
      </c>
      <c r="BJ12" s="56">
        <f t="shared" si="10"/>
        <v>88</v>
      </c>
      <c r="BK12" s="31">
        <v>100</v>
      </c>
      <c r="BL12" s="31">
        <v>100</v>
      </c>
      <c r="BM12" s="31">
        <v>100</v>
      </c>
      <c r="BN12" s="48">
        <v>100</v>
      </c>
      <c r="BO12" s="48">
        <v>100</v>
      </c>
      <c r="BP12" s="48">
        <v>100</v>
      </c>
      <c r="BQ12" s="48">
        <v>100</v>
      </c>
      <c r="BR12" s="48">
        <v>100</v>
      </c>
      <c r="BS12" s="56">
        <f t="shared" si="11"/>
        <v>100</v>
      </c>
      <c r="BT12" s="1" t="str">
        <f t="shared" si="12"/>
        <v>NN-NN</v>
      </c>
      <c r="BU12" s="32">
        <f t="shared" si="13"/>
        <v>93.15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46</v>
      </c>
      <c r="K13" s="26">
        <v>712</v>
      </c>
      <c r="L13" s="27">
        <f t="shared" si="0"/>
        <v>92</v>
      </c>
      <c r="M13" s="27">
        <f t="shared" si="1"/>
        <v>23.5</v>
      </c>
      <c r="N13" s="27">
        <f t="shared" si="14"/>
        <v>57.75</v>
      </c>
      <c r="O13" s="27">
        <f t="shared" si="2"/>
        <v>79</v>
      </c>
      <c r="P13" s="27">
        <f t="shared" si="3"/>
        <v>90</v>
      </c>
      <c r="Q13" s="27">
        <f t="shared" si="4"/>
        <v>73</v>
      </c>
      <c r="R13" s="27">
        <f t="shared" si="5"/>
        <v>88</v>
      </c>
      <c r="S13" s="62">
        <f t="shared" si="6"/>
        <v>0</v>
      </c>
      <c r="T13" s="38">
        <f t="array" ref="T13">IF(N13&lt;55, MIN(N13,SUM(N13:R13*N$3:R$3)), SUM(N13:R13*N$3:R$3))</f>
        <v>68.174999999999997</v>
      </c>
      <c r="U13" s="27">
        <v>18</v>
      </c>
      <c r="V13" s="33">
        <v>17</v>
      </c>
      <c r="W13" s="33">
        <v>57</v>
      </c>
      <c r="X13" s="56">
        <f>SUM(U13:W13)</f>
        <v>92</v>
      </c>
      <c r="Y13" s="33">
        <v>19</v>
      </c>
      <c r="Z13" s="33">
        <v>4.5</v>
      </c>
      <c r="AA13" s="56">
        <f>IF(COUNTBLANK(Y13:Z13)&lt;&gt;2,SUM(Y13:Z13),)</f>
        <v>23.5</v>
      </c>
      <c r="AB13" s="33"/>
      <c r="AC13" s="33"/>
      <c r="AD13" s="56">
        <f t="shared" si="7"/>
        <v>0</v>
      </c>
      <c r="AE13" s="55">
        <v>50</v>
      </c>
      <c r="AF13" s="55">
        <v>75</v>
      </c>
      <c r="AG13" s="55">
        <v>0</v>
      </c>
      <c r="AH13" s="55">
        <v>100</v>
      </c>
      <c r="AI13" s="55">
        <v>90</v>
      </c>
      <c r="AJ13" s="55">
        <v>100</v>
      </c>
      <c r="AK13" s="55">
        <v>100</v>
      </c>
      <c r="AL13" s="55">
        <v>100</v>
      </c>
      <c r="AM13" s="48">
        <v>100</v>
      </c>
      <c r="AN13" s="56">
        <f t="shared" si="8"/>
        <v>79</v>
      </c>
      <c r="AO13" s="48">
        <v>100</v>
      </c>
      <c r="AP13" s="48">
        <v>100</v>
      </c>
      <c r="AQ13" s="48">
        <v>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9"/>
        <v>90</v>
      </c>
      <c r="AZ13" s="48">
        <v>95</v>
      </c>
      <c r="BA13" s="48">
        <v>95</v>
      </c>
      <c r="BB13" s="48">
        <v>100</v>
      </c>
      <c r="BC13" s="48">
        <v>0</v>
      </c>
      <c r="BD13" s="48">
        <v>90</v>
      </c>
      <c r="BE13" s="48">
        <v>75</v>
      </c>
      <c r="BF13" s="48">
        <v>95</v>
      </c>
      <c r="BG13" s="48">
        <v>95</v>
      </c>
      <c r="BH13" s="48">
        <v>0</v>
      </c>
      <c r="BI13" s="48">
        <v>85</v>
      </c>
      <c r="BJ13" s="56">
        <f t="shared" si="10"/>
        <v>73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0</v>
      </c>
      <c r="BQ13" s="48">
        <v>100</v>
      </c>
      <c r="BR13" s="48">
        <v>100</v>
      </c>
      <c r="BS13" s="56">
        <f t="shared" si="11"/>
        <v>87.5</v>
      </c>
      <c r="BT13" s="1" t="str">
        <f t="shared" si="12"/>
        <v>NN-NN</v>
      </c>
      <c r="BU13" s="32">
        <f t="shared" si="13"/>
        <v>68.174999999999997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46</v>
      </c>
      <c r="K14" s="26">
        <v>629</v>
      </c>
      <c r="L14" s="27">
        <f t="shared" si="0"/>
        <v>100</v>
      </c>
      <c r="M14" s="27">
        <f t="shared" si="1"/>
        <v>96</v>
      </c>
      <c r="N14" s="27">
        <f t="shared" si="14"/>
        <v>98</v>
      </c>
      <c r="O14" s="27">
        <f t="shared" si="2"/>
        <v>92</v>
      </c>
      <c r="P14" s="27">
        <f t="shared" si="3"/>
        <v>100</v>
      </c>
      <c r="Q14" s="27">
        <f t="shared" si="4"/>
        <v>95</v>
      </c>
      <c r="R14" s="27">
        <f t="shared" si="5"/>
        <v>100</v>
      </c>
      <c r="S14" s="62">
        <f t="shared" si="6"/>
        <v>0</v>
      </c>
      <c r="T14" s="38">
        <f t="array" ref="T14">IF(N14&lt;55, MIN(N14,SUM(N14:R14*N$3:R$3)), SUM(N14:R14*N$3:R$3))</f>
        <v>96.4</v>
      </c>
      <c r="U14" s="27">
        <v>20</v>
      </c>
      <c r="V14" s="33">
        <v>20</v>
      </c>
      <c r="W14" s="33">
        <v>60</v>
      </c>
      <c r="X14" s="56">
        <f>SUM(U14:W14)</f>
        <v>100</v>
      </c>
      <c r="Y14" s="33">
        <v>26</v>
      </c>
      <c r="Z14" s="33">
        <v>70</v>
      </c>
      <c r="AA14" s="56">
        <f>IF(COUNTBLANK(Y14:Z14)&lt;&gt;2,SUM(Y14:Z14),)</f>
        <v>96</v>
      </c>
      <c r="AB14" s="33"/>
      <c r="AC14" s="33"/>
      <c r="AD14" s="56">
        <f t="shared" si="7"/>
        <v>0</v>
      </c>
      <c r="AE14" s="55">
        <v>100</v>
      </c>
      <c r="AF14" s="55">
        <v>100</v>
      </c>
      <c r="AG14" s="55">
        <v>100</v>
      </c>
      <c r="AH14" s="55">
        <v>100</v>
      </c>
      <c r="AI14" s="55">
        <v>80</v>
      </c>
      <c r="AJ14" s="55">
        <v>50</v>
      </c>
      <c r="AK14" s="55">
        <v>100</v>
      </c>
      <c r="AL14" s="55">
        <v>100</v>
      </c>
      <c r="AM14" s="48">
        <v>100</v>
      </c>
      <c r="AN14" s="56">
        <f t="shared" si="8"/>
        <v>92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100</v>
      </c>
      <c r="AV14" s="48">
        <v>100</v>
      </c>
      <c r="AW14" s="48">
        <v>100</v>
      </c>
      <c r="AX14" s="48">
        <v>100</v>
      </c>
      <c r="AY14" s="56">
        <f t="shared" si="9"/>
        <v>100</v>
      </c>
      <c r="AZ14" s="48">
        <v>95</v>
      </c>
      <c r="BA14" s="48">
        <v>85</v>
      </c>
      <c r="BB14" s="48">
        <v>100</v>
      </c>
      <c r="BC14" s="48">
        <v>100</v>
      </c>
      <c r="BD14" s="48">
        <v>95</v>
      </c>
      <c r="BE14" s="48">
        <v>95</v>
      </c>
      <c r="BF14" s="48">
        <v>100</v>
      </c>
      <c r="BG14" s="48">
        <v>95</v>
      </c>
      <c r="BH14" s="48">
        <v>95</v>
      </c>
      <c r="BI14" s="48">
        <v>90</v>
      </c>
      <c r="BJ14" s="56">
        <f t="shared" si="10"/>
        <v>95</v>
      </c>
      <c r="BK14" s="31">
        <v>100</v>
      </c>
      <c r="BL14" s="31">
        <v>100</v>
      </c>
      <c r="BM14" s="31">
        <v>100</v>
      </c>
      <c r="BN14" s="48">
        <v>100</v>
      </c>
      <c r="BO14" s="48">
        <v>100</v>
      </c>
      <c r="BP14" s="48">
        <v>100</v>
      </c>
      <c r="BQ14" s="48">
        <v>100</v>
      </c>
      <c r="BR14" s="48">
        <v>100</v>
      </c>
      <c r="BS14" s="56">
        <f t="shared" si="11"/>
        <v>100</v>
      </c>
      <c r="BT14" s="1" t="str">
        <f t="shared" si="12"/>
        <v>NN-NN</v>
      </c>
      <c r="BU14" s="32">
        <f t="shared" si="13"/>
        <v>96.4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46</v>
      </c>
      <c r="K15" s="26"/>
      <c r="L15" s="27">
        <f t="shared" si="0"/>
        <v>91</v>
      </c>
      <c r="M15" s="27">
        <f t="shared" si="1"/>
        <v>90</v>
      </c>
      <c r="N15" s="27">
        <f t="shared" si="14"/>
        <v>90.5</v>
      </c>
      <c r="O15" s="27">
        <f t="shared" si="2"/>
        <v>81</v>
      </c>
      <c r="P15" s="27">
        <f t="shared" si="3"/>
        <v>100</v>
      </c>
      <c r="Q15" s="27">
        <f t="shared" si="4"/>
        <v>96</v>
      </c>
      <c r="R15" s="27">
        <f t="shared" si="5"/>
        <v>100</v>
      </c>
      <c r="S15" s="62">
        <f t="shared" si="6"/>
        <v>0</v>
      </c>
      <c r="T15" s="38">
        <f t="array" ref="T15">IF(N15&lt;55, MIN(N15,SUM(N15:R15*N$3:R$3)), SUM(N15:R15*N$3:R$3))</f>
        <v>90.65</v>
      </c>
      <c r="U15" s="27">
        <v>20</v>
      </c>
      <c r="V15" s="33">
        <v>17</v>
      </c>
      <c r="W15" s="33">
        <v>54</v>
      </c>
      <c r="X15" s="56">
        <f>SUM(U15:W15)</f>
        <v>91</v>
      </c>
      <c r="Y15" s="33">
        <v>30</v>
      </c>
      <c r="Z15" s="33">
        <v>60</v>
      </c>
      <c r="AA15" s="56">
        <f>IF(COUNTBLANK(Y15:Z15)&lt;&gt;2,SUM(Y15:Z15),)</f>
        <v>90</v>
      </c>
      <c r="AB15" s="33"/>
      <c r="AC15" s="33"/>
      <c r="AD15" s="56">
        <f t="shared" si="7"/>
        <v>0</v>
      </c>
      <c r="AE15" s="55">
        <v>100</v>
      </c>
      <c r="AF15" s="55">
        <v>100</v>
      </c>
      <c r="AG15" s="55">
        <v>100</v>
      </c>
      <c r="AH15" s="55">
        <v>100</v>
      </c>
      <c r="AI15" s="55">
        <v>70</v>
      </c>
      <c r="AJ15" s="55">
        <v>60</v>
      </c>
      <c r="AK15" s="55">
        <v>100</v>
      </c>
      <c r="AL15" s="55">
        <v>100</v>
      </c>
      <c r="AM15" s="48">
        <v>0</v>
      </c>
      <c r="AN15" s="56">
        <f t="shared" si="8"/>
        <v>81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100</v>
      </c>
      <c r="AU15" s="48">
        <v>100</v>
      </c>
      <c r="AV15" s="48">
        <v>100</v>
      </c>
      <c r="AW15" s="48">
        <v>100</v>
      </c>
      <c r="AX15" s="48">
        <v>100</v>
      </c>
      <c r="AY15" s="56">
        <f t="shared" si="9"/>
        <v>100</v>
      </c>
      <c r="AZ15" s="48">
        <v>100</v>
      </c>
      <c r="BA15" s="48">
        <v>85</v>
      </c>
      <c r="BB15" s="48">
        <v>100</v>
      </c>
      <c r="BC15" s="48">
        <v>95</v>
      </c>
      <c r="BD15" s="48">
        <v>100</v>
      </c>
      <c r="BE15" s="48">
        <v>100</v>
      </c>
      <c r="BF15" s="48">
        <v>95</v>
      </c>
      <c r="BG15" s="48">
        <v>100</v>
      </c>
      <c r="BH15" s="48">
        <v>100</v>
      </c>
      <c r="BI15" s="48">
        <v>85</v>
      </c>
      <c r="BJ15" s="56">
        <f t="shared" si="10"/>
        <v>96</v>
      </c>
      <c r="BK15" s="31">
        <v>100</v>
      </c>
      <c r="BL15" s="31">
        <v>100</v>
      </c>
      <c r="BM15" s="31">
        <v>100</v>
      </c>
      <c r="BN15" s="48">
        <v>100</v>
      </c>
      <c r="BO15" s="48">
        <v>100</v>
      </c>
      <c r="BP15" s="48">
        <v>100</v>
      </c>
      <c r="BQ15" s="48">
        <v>100</v>
      </c>
      <c r="BR15" s="48">
        <v>100</v>
      </c>
      <c r="BS15" s="56">
        <f t="shared" si="11"/>
        <v>100</v>
      </c>
      <c r="BT15" s="1" t="str">
        <f t="shared" si="12"/>
        <v>NN-NN</v>
      </c>
      <c r="BU15" s="32">
        <f t="shared" si="13"/>
        <v>90.65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46</v>
      </c>
      <c r="K16" s="26"/>
      <c r="L16" s="27">
        <f t="shared" si="0"/>
        <v>0</v>
      </c>
      <c r="M16" s="27">
        <f t="shared" si="1"/>
        <v>0</v>
      </c>
      <c r="N16" s="27">
        <f t="shared" si="14"/>
        <v>0</v>
      </c>
      <c r="O16" s="27">
        <f t="shared" si="2"/>
        <v>0</v>
      </c>
      <c r="P16" s="27">
        <f t="shared" si="3"/>
        <v>10</v>
      </c>
      <c r="Q16" s="27">
        <f t="shared" si="4"/>
        <v>0</v>
      </c>
      <c r="R16" s="27">
        <f t="shared" si="5"/>
        <v>0</v>
      </c>
      <c r="S16" s="62">
        <f t="shared" si="6"/>
        <v>0</v>
      </c>
      <c r="T16" s="38">
        <v>1</v>
      </c>
      <c r="U16" s="27"/>
      <c r="V16" s="33"/>
      <c r="W16" s="33"/>
      <c r="X16" s="56"/>
      <c r="Y16" s="33"/>
      <c r="Z16" s="33"/>
      <c r="AA16" s="56"/>
      <c r="AB16" s="33"/>
      <c r="AC16" s="33"/>
      <c r="AD16" s="56">
        <f t="shared" si="7"/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48">
        <v>0</v>
      </c>
      <c r="AN16" s="56">
        <f t="shared" si="8"/>
        <v>0</v>
      </c>
      <c r="AO16" s="48">
        <v>100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56">
        <f t="shared" si="9"/>
        <v>10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56">
        <f t="shared" si="10"/>
        <v>0</v>
      </c>
      <c r="BK16" s="31">
        <v>0</v>
      </c>
      <c r="BL16" s="31">
        <v>0</v>
      </c>
      <c r="BM16" s="31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56">
        <f t="shared" si="11"/>
        <v>0</v>
      </c>
      <c r="BT16" s="1" t="str">
        <f t="shared" si="12"/>
        <v>NN-NN</v>
      </c>
      <c r="BU16" s="32">
        <f t="shared" si="13"/>
        <v>1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2</v>
      </c>
      <c r="J17" s="26" t="s">
        <v>47</v>
      </c>
      <c r="K17" s="26"/>
      <c r="L17" s="27">
        <f t="shared" si="0"/>
        <v>41</v>
      </c>
      <c r="M17" s="27">
        <f t="shared" si="1"/>
        <v>0</v>
      </c>
      <c r="N17" s="27">
        <f t="shared" si="14"/>
        <v>20.5</v>
      </c>
      <c r="O17" s="27">
        <f t="shared" si="2"/>
        <v>17</v>
      </c>
      <c r="P17" s="27">
        <f t="shared" si="3"/>
        <v>22</v>
      </c>
      <c r="Q17" s="27">
        <f t="shared" si="4"/>
        <v>13.125</v>
      </c>
      <c r="R17" s="27">
        <f t="shared" si="5"/>
        <v>29</v>
      </c>
      <c r="S17" s="62">
        <f t="shared" si="6"/>
        <v>0</v>
      </c>
      <c r="T17" s="38">
        <f t="array" ref="T17">IF(N17&lt;55, MIN(N17,SUM(N17:R17*N$3:R$3)), SUM(N17:R17*N$3:R$3))</f>
        <v>18.824999999999999</v>
      </c>
      <c r="U17" s="27">
        <v>16</v>
      </c>
      <c r="V17" s="33">
        <v>15</v>
      </c>
      <c r="W17" s="33">
        <v>10</v>
      </c>
      <c r="X17" s="56">
        <f t="shared" ref="X17:X31" si="15">SUM(U17:W17)</f>
        <v>41</v>
      </c>
      <c r="Y17" s="33"/>
      <c r="Z17" s="33"/>
      <c r="AA17" s="56"/>
      <c r="AB17" s="33"/>
      <c r="AC17" s="33"/>
      <c r="AD17" s="56">
        <f t="shared" si="7"/>
        <v>0</v>
      </c>
      <c r="AE17" s="55">
        <v>0</v>
      </c>
      <c r="AF17" s="55">
        <v>0</v>
      </c>
      <c r="AG17" s="55">
        <v>0</v>
      </c>
      <c r="AH17" s="55">
        <v>0</v>
      </c>
      <c r="AI17" s="55">
        <v>70</v>
      </c>
      <c r="AJ17" s="55">
        <v>50</v>
      </c>
      <c r="AK17" s="55">
        <v>0</v>
      </c>
      <c r="AL17" s="55">
        <v>0</v>
      </c>
      <c r="AM17" s="48">
        <v>0</v>
      </c>
      <c r="AN17" s="56">
        <f>ROUND(AVERAGE(AG17:AM17),0)</f>
        <v>17</v>
      </c>
      <c r="AO17" s="48">
        <v>0</v>
      </c>
      <c r="AP17" s="48">
        <v>100</v>
      </c>
      <c r="AQ17" s="48">
        <v>1</v>
      </c>
      <c r="AR17" s="48">
        <v>0</v>
      </c>
      <c r="AS17" s="48">
        <v>1</v>
      </c>
      <c r="AT17" s="48">
        <v>0</v>
      </c>
      <c r="AU17" s="48">
        <v>0</v>
      </c>
      <c r="AV17" s="48">
        <v>0</v>
      </c>
      <c r="AW17" s="48">
        <v>100</v>
      </c>
      <c r="AX17" s="48">
        <v>0</v>
      </c>
      <c r="AY17" s="56">
        <f>ROUND(AVERAGE(AP17:AX17),0)</f>
        <v>22</v>
      </c>
      <c r="AZ17" s="48"/>
      <c r="BA17" s="48"/>
      <c r="BB17" s="48">
        <v>90</v>
      </c>
      <c r="BC17" s="48">
        <v>0</v>
      </c>
      <c r="BD17" s="48">
        <v>15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56">
        <f>AVERAGE(BB17:BI17)</f>
        <v>13.125</v>
      </c>
      <c r="BK17" s="31">
        <v>0</v>
      </c>
      <c r="BL17" s="31">
        <v>100</v>
      </c>
      <c r="BM17" s="31">
        <v>0</v>
      </c>
      <c r="BN17" s="48">
        <v>100</v>
      </c>
      <c r="BO17" s="48">
        <v>0</v>
      </c>
      <c r="BP17" s="48">
        <v>0</v>
      </c>
      <c r="BQ17" s="48">
        <v>0</v>
      </c>
      <c r="BR17" s="48">
        <v>0</v>
      </c>
      <c r="BS17" s="56">
        <f>AVERAGE(BL17:BR17)</f>
        <v>28.571428571428573</v>
      </c>
      <c r="BT17" s="1" t="str">
        <f t="shared" si="12"/>
        <v>NN-NN</v>
      </c>
      <c r="BU17" s="32">
        <f t="shared" si="13"/>
        <v>18.824999999999999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46</v>
      </c>
      <c r="K18" s="26">
        <v>632</v>
      </c>
      <c r="L18" s="27">
        <f t="shared" si="0"/>
        <v>100</v>
      </c>
      <c r="M18" s="27">
        <f t="shared" si="1"/>
        <v>30.5</v>
      </c>
      <c r="N18" s="27">
        <f t="shared" si="14"/>
        <v>65.25</v>
      </c>
      <c r="O18" s="27">
        <f t="shared" si="2"/>
        <v>71</v>
      </c>
      <c r="P18" s="27">
        <f t="shared" si="3"/>
        <v>100</v>
      </c>
      <c r="Q18" s="27">
        <f t="shared" si="4"/>
        <v>80.7</v>
      </c>
      <c r="R18" s="27">
        <f t="shared" si="5"/>
        <v>46</v>
      </c>
      <c r="S18" s="62">
        <f t="shared" si="6"/>
        <v>0</v>
      </c>
      <c r="T18" s="38">
        <f t="array" ref="T18">IF(N18&lt;55, MIN(N18,SUM(N18:R18*N$3:R$3)), SUM(N18:R18*N$3:R$3))</f>
        <v>70.265000000000001</v>
      </c>
      <c r="U18" s="27">
        <v>20</v>
      </c>
      <c r="V18" s="33">
        <v>20</v>
      </c>
      <c r="W18" s="33">
        <v>60</v>
      </c>
      <c r="X18" s="56">
        <f t="shared" si="15"/>
        <v>100</v>
      </c>
      <c r="Y18" s="33">
        <v>20</v>
      </c>
      <c r="Z18" s="33">
        <v>10.5</v>
      </c>
      <c r="AA18" s="56">
        <f t="shared" ref="AA18:AA29" si="16">IF(COUNTBLANK(Y18:Z18)&lt;&gt;2,SUM(Y18:Z18),)</f>
        <v>30.5</v>
      </c>
      <c r="AB18" s="33"/>
      <c r="AC18" s="33"/>
      <c r="AD18" s="56">
        <f t="shared" si="7"/>
        <v>0</v>
      </c>
      <c r="AE18" s="55">
        <v>0</v>
      </c>
      <c r="AF18" s="55">
        <v>100</v>
      </c>
      <c r="AG18" s="55">
        <v>100</v>
      </c>
      <c r="AH18" s="55">
        <v>50</v>
      </c>
      <c r="AI18" s="55">
        <v>90</v>
      </c>
      <c r="AJ18" s="55">
        <v>0</v>
      </c>
      <c r="AK18" s="55">
        <v>100</v>
      </c>
      <c r="AL18" s="55">
        <v>100</v>
      </c>
      <c r="AM18" s="48">
        <v>100</v>
      </c>
      <c r="AN18" s="56">
        <f>ROUND(AVERAGE(AE18:AM18),0)</f>
        <v>71</v>
      </c>
      <c r="AO18" s="48">
        <v>100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48">
        <v>100</v>
      </c>
      <c r="AW18" s="48">
        <v>100</v>
      </c>
      <c r="AX18" s="48">
        <v>100</v>
      </c>
      <c r="AY18" s="56">
        <f>ROUND(AVERAGE(AO18:AX18),0)</f>
        <v>100</v>
      </c>
      <c r="AZ18" s="31">
        <v>100</v>
      </c>
      <c r="BA18" s="48">
        <v>100</v>
      </c>
      <c r="BB18" s="48">
        <v>100</v>
      </c>
      <c r="BC18" s="48">
        <v>80</v>
      </c>
      <c r="BD18" s="48">
        <v>100</v>
      </c>
      <c r="BE18" s="48">
        <v>100</v>
      </c>
      <c r="BF18" s="48">
        <v>27</v>
      </c>
      <c r="BG18" s="48">
        <v>100</v>
      </c>
      <c r="BH18" s="48">
        <v>100</v>
      </c>
      <c r="BI18" s="48">
        <v>0</v>
      </c>
      <c r="BJ18" s="56">
        <f>AVERAGE(AZ18:BI18)</f>
        <v>80.7</v>
      </c>
      <c r="BK18" s="31">
        <v>100</v>
      </c>
      <c r="BL18" s="31">
        <v>0</v>
      </c>
      <c r="BM18" s="31">
        <v>67</v>
      </c>
      <c r="BN18" s="48">
        <v>0</v>
      </c>
      <c r="BO18" s="48">
        <v>100</v>
      </c>
      <c r="BP18" s="48">
        <v>0</v>
      </c>
      <c r="BQ18" s="48">
        <v>0</v>
      </c>
      <c r="BR18" s="48">
        <v>100</v>
      </c>
      <c r="BS18" s="56">
        <f>AVERAGE(BK18:BR18)</f>
        <v>45.875</v>
      </c>
      <c r="BT18" s="1" t="str">
        <f t="shared" si="12"/>
        <v>NN-NN</v>
      </c>
      <c r="BU18" s="32">
        <f t="shared" si="13"/>
        <v>70.265000000000001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48</v>
      </c>
      <c r="K19" s="26"/>
      <c r="L19" s="27">
        <f t="shared" si="0"/>
        <v>95</v>
      </c>
      <c r="M19" s="27">
        <f t="shared" si="1"/>
        <v>100</v>
      </c>
      <c r="N19" s="27">
        <f t="shared" si="14"/>
        <v>97.5</v>
      </c>
      <c r="O19" s="27">
        <f t="shared" si="2"/>
        <v>78</v>
      </c>
      <c r="P19" s="27">
        <f t="shared" si="3"/>
        <v>100</v>
      </c>
      <c r="Q19" s="27">
        <f t="shared" si="4"/>
        <v>83.1</v>
      </c>
      <c r="R19" s="27">
        <f t="shared" si="5"/>
        <v>71</v>
      </c>
      <c r="S19" s="62">
        <f t="shared" si="6"/>
        <v>0</v>
      </c>
      <c r="T19" s="38">
        <f t="array" ref="T19">IF(N19&lt;55, MIN(N19,SUM(N19:R19*N$3:R$3)), SUM(N19:R19*N$3:R$3))</f>
        <v>89.52</v>
      </c>
      <c r="U19" s="27">
        <v>20</v>
      </c>
      <c r="V19" s="33">
        <v>15</v>
      </c>
      <c r="W19" s="33">
        <v>60</v>
      </c>
      <c r="X19" s="56">
        <f t="shared" si="15"/>
        <v>95</v>
      </c>
      <c r="Y19" s="33">
        <v>30</v>
      </c>
      <c r="Z19" s="33">
        <v>70</v>
      </c>
      <c r="AA19" s="56">
        <f t="shared" si="16"/>
        <v>100</v>
      </c>
      <c r="AB19" s="33"/>
      <c r="AC19" s="33"/>
      <c r="AD19" s="56">
        <f t="shared" si="7"/>
        <v>0</v>
      </c>
      <c r="AE19" s="55">
        <v>0</v>
      </c>
      <c r="AF19" s="55">
        <v>0</v>
      </c>
      <c r="AG19" s="55">
        <v>100</v>
      </c>
      <c r="AH19" s="55">
        <v>50</v>
      </c>
      <c r="AI19" s="55">
        <v>90</v>
      </c>
      <c r="AJ19" s="55">
        <v>83</v>
      </c>
      <c r="AK19" s="55">
        <v>100</v>
      </c>
      <c r="AL19" s="55">
        <v>100</v>
      </c>
      <c r="AM19" s="48">
        <v>100</v>
      </c>
      <c r="AN19" s="56">
        <f>ROUND(AVERAGE(AF19:AM19),0)</f>
        <v>78</v>
      </c>
      <c r="AO19" s="48">
        <v>100</v>
      </c>
      <c r="AP19" s="48">
        <v>100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>ROUND(AVERAGE(AO19:AX19),0)</f>
        <v>100</v>
      </c>
      <c r="AZ19" s="57">
        <v>100</v>
      </c>
      <c r="BA19" s="48">
        <v>70</v>
      </c>
      <c r="BB19" s="48">
        <v>100</v>
      </c>
      <c r="BC19" s="48">
        <v>100</v>
      </c>
      <c r="BD19" s="48">
        <v>97</v>
      </c>
      <c r="BE19" s="48">
        <v>0</v>
      </c>
      <c r="BF19" s="48">
        <v>97</v>
      </c>
      <c r="BG19" s="48">
        <v>92</v>
      </c>
      <c r="BH19" s="48">
        <v>85</v>
      </c>
      <c r="BI19" s="48">
        <v>90</v>
      </c>
      <c r="BJ19" s="56">
        <f>AVERAGE(AZ19:BI19)</f>
        <v>83.1</v>
      </c>
      <c r="BK19" s="31">
        <v>0</v>
      </c>
      <c r="BL19" s="31">
        <v>100</v>
      </c>
      <c r="BM19" s="31">
        <v>100</v>
      </c>
      <c r="BN19" s="48">
        <v>100</v>
      </c>
      <c r="BO19" s="48">
        <v>0</v>
      </c>
      <c r="BP19" s="48">
        <v>0</v>
      </c>
      <c r="BQ19" s="48">
        <v>100</v>
      </c>
      <c r="BR19" s="48">
        <v>100</v>
      </c>
      <c r="BS19" s="56">
        <f>AVERAGE(BL19:BR19)</f>
        <v>71.428571428571431</v>
      </c>
      <c r="BT19" s="1" t="str">
        <f t="shared" si="12"/>
        <v>NN-NN</v>
      </c>
      <c r="BU19" s="32">
        <f t="shared" si="13"/>
        <v>89.52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46</v>
      </c>
      <c r="K20" s="26"/>
      <c r="L20" s="27">
        <f t="shared" si="0"/>
        <v>95</v>
      </c>
      <c r="M20" s="27">
        <f t="shared" si="1"/>
        <v>86</v>
      </c>
      <c r="N20" s="27">
        <f t="shared" si="14"/>
        <v>90.5</v>
      </c>
      <c r="O20" s="27">
        <f t="shared" si="2"/>
        <v>91</v>
      </c>
      <c r="P20" s="27">
        <f t="shared" si="3"/>
        <v>100</v>
      </c>
      <c r="Q20" s="27">
        <f t="shared" si="4"/>
        <v>92.7</v>
      </c>
      <c r="R20" s="27">
        <f t="shared" si="5"/>
        <v>100</v>
      </c>
      <c r="S20" s="62">
        <f t="shared" si="6"/>
        <v>0</v>
      </c>
      <c r="T20" s="38">
        <f t="array" ref="T20">IF(N20&lt;55, MIN(N20,SUM(N20:R20*N$3:R$3)), SUM(N20:R20*N$3:R$3))</f>
        <v>91.990000000000009</v>
      </c>
      <c r="U20" s="27">
        <v>20</v>
      </c>
      <c r="V20" s="33">
        <v>18</v>
      </c>
      <c r="W20" s="33">
        <v>57</v>
      </c>
      <c r="X20" s="56">
        <f t="shared" si="15"/>
        <v>95</v>
      </c>
      <c r="Y20" s="33">
        <v>26</v>
      </c>
      <c r="Z20" s="33">
        <v>60</v>
      </c>
      <c r="AA20" s="56">
        <f t="shared" si="16"/>
        <v>86</v>
      </c>
      <c r="AB20" s="33"/>
      <c r="AC20" s="33"/>
      <c r="AD20" s="56">
        <f t="shared" si="7"/>
        <v>0</v>
      </c>
      <c r="AE20" s="55">
        <v>100</v>
      </c>
      <c r="AF20" s="55">
        <v>20</v>
      </c>
      <c r="AG20" s="55">
        <v>100</v>
      </c>
      <c r="AH20" s="55">
        <v>100</v>
      </c>
      <c r="AI20" s="55">
        <v>100</v>
      </c>
      <c r="AJ20" s="55">
        <v>100</v>
      </c>
      <c r="AK20" s="55">
        <v>100</v>
      </c>
      <c r="AL20" s="55">
        <v>100</v>
      </c>
      <c r="AM20" s="48">
        <v>100</v>
      </c>
      <c r="AN20" s="56">
        <f>ROUND(AVERAGE(AE20:AM20),0)</f>
        <v>91</v>
      </c>
      <c r="AO20" s="48">
        <v>100</v>
      </c>
      <c r="AP20" s="48">
        <v>100</v>
      </c>
      <c r="AQ20" s="48">
        <v>100</v>
      </c>
      <c r="AR20" s="48">
        <v>100</v>
      </c>
      <c r="AS20" s="48">
        <v>100</v>
      </c>
      <c r="AT20" s="48">
        <v>100</v>
      </c>
      <c r="AU20" s="48">
        <v>100</v>
      </c>
      <c r="AV20" s="48">
        <v>100</v>
      </c>
      <c r="AW20" s="48">
        <v>100</v>
      </c>
      <c r="AX20" s="48">
        <v>100</v>
      </c>
      <c r="AY20" s="56">
        <f>ROUND(AVERAGE(AO20:AX20),0)</f>
        <v>100</v>
      </c>
      <c r="AZ20" s="31">
        <v>95</v>
      </c>
      <c r="BA20" s="48">
        <v>100</v>
      </c>
      <c r="BB20" s="48">
        <v>80</v>
      </c>
      <c r="BC20" s="48">
        <v>90</v>
      </c>
      <c r="BD20" s="48">
        <v>100</v>
      </c>
      <c r="BE20" s="48">
        <v>90</v>
      </c>
      <c r="BF20" s="48">
        <v>97</v>
      </c>
      <c r="BG20" s="48">
        <v>100</v>
      </c>
      <c r="BH20" s="48">
        <v>75</v>
      </c>
      <c r="BI20" s="48">
        <v>100</v>
      </c>
      <c r="BJ20" s="56">
        <f>AVERAGE(AZ20:BI20)</f>
        <v>92.7</v>
      </c>
      <c r="BK20" s="31">
        <v>100</v>
      </c>
      <c r="BL20" s="31">
        <v>100</v>
      </c>
      <c r="BM20" s="31">
        <v>100</v>
      </c>
      <c r="BN20" s="48">
        <v>100</v>
      </c>
      <c r="BO20" s="48">
        <v>100</v>
      </c>
      <c r="BP20" s="48">
        <v>100</v>
      </c>
      <c r="BQ20" s="48">
        <v>100</v>
      </c>
      <c r="BR20" s="48">
        <v>100</v>
      </c>
      <c r="BS20" s="56">
        <f>AVERAGE(BK20:BR20)</f>
        <v>100</v>
      </c>
      <c r="BT20" s="1" t="str">
        <f t="shared" si="12"/>
        <v>NN-NN</v>
      </c>
      <c r="BU20" s="32">
        <f t="shared" si="13"/>
        <v>91.990000000000009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46</v>
      </c>
      <c r="K21" s="26"/>
      <c r="L21" s="27">
        <f t="shared" si="0"/>
        <v>40</v>
      </c>
      <c r="M21" s="27">
        <f t="shared" si="1"/>
        <v>90</v>
      </c>
      <c r="N21" s="27">
        <f t="shared" si="14"/>
        <v>75</v>
      </c>
      <c r="O21" s="27">
        <f t="shared" si="2"/>
        <v>33</v>
      </c>
      <c r="P21" s="27">
        <f t="shared" si="3"/>
        <v>90</v>
      </c>
      <c r="Q21" s="27">
        <f t="shared" si="4"/>
        <v>86.5</v>
      </c>
      <c r="R21" s="27">
        <f t="shared" si="5"/>
        <v>75</v>
      </c>
      <c r="S21" s="62">
        <f t="shared" si="6"/>
        <v>60</v>
      </c>
      <c r="T21" s="38">
        <f t="array" ref="T21">IF(N21&lt;55, MIN(N21,SUM(N21:R21*N$3:R$3)), SUM(N21:R21*N$3:R$3))</f>
        <v>69.650000000000006</v>
      </c>
      <c r="U21" s="27">
        <v>20</v>
      </c>
      <c r="V21" s="33">
        <v>20</v>
      </c>
      <c r="W21" s="33">
        <v>0</v>
      </c>
      <c r="X21" s="56">
        <f t="shared" si="15"/>
        <v>40</v>
      </c>
      <c r="Y21" s="33">
        <v>30</v>
      </c>
      <c r="Z21" s="33">
        <v>60</v>
      </c>
      <c r="AA21" s="56">
        <f t="shared" si="16"/>
        <v>90</v>
      </c>
      <c r="AB21" s="33">
        <v>25</v>
      </c>
      <c r="AC21" s="33">
        <v>35</v>
      </c>
      <c r="AD21" s="56">
        <f t="shared" si="7"/>
        <v>60</v>
      </c>
      <c r="AE21" s="55">
        <v>100</v>
      </c>
      <c r="AF21" s="55">
        <v>100</v>
      </c>
      <c r="AG21" s="55">
        <v>100</v>
      </c>
      <c r="AH21" s="55">
        <v>0</v>
      </c>
      <c r="AI21" s="55">
        <v>0</v>
      </c>
      <c r="AJ21" s="55">
        <v>0</v>
      </c>
      <c r="AK21" s="55">
        <v>0</v>
      </c>
      <c r="AL21" s="55">
        <v>0</v>
      </c>
      <c r="AM21" s="48">
        <v>0</v>
      </c>
      <c r="AN21" s="56">
        <f>ROUND(AVERAGE(AE21:AM21),0)</f>
        <v>33</v>
      </c>
      <c r="AO21" s="48">
        <v>100</v>
      </c>
      <c r="AP21" s="48">
        <v>100</v>
      </c>
      <c r="AQ21" s="48">
        <v>100</v>
      </c>
      <c r="AR21" s="48">
        <v>100</v>
      </c>
      <c r="AS21" s="48">
        <v>0</v>
      </c>
      <c r="AT21" s="48">
        <v>100</v>
      </c>
      <c r="AU21" s="48">
        <v>100</v>
      </c>
      <c r="AV21" s="48">
        <v>100</v>
      </c>
      <c r="AW21" s="48">
        <v>100</v>
      </c>
      <c r="AX21" s="48">
        <v>100</v>
      </c>
      <c r="AY21" s="56">
        <f>ROUND(AVERAGE(AO21:AX21),0)</f>
        <v>90</v>
      </c>
      <c r="AZ21" s="58">
        <v>0</v>
      </c>
      <c r="BA21" s="48">
        <v>100</v>
      </c>
      <c r="BB21" s="48">
        <v>100</v>
      </c>
      <c r="BC21" s="48">
        <v>90</v>
      </c>
      <c r="BD21" s="48">
        <v>95</v>
      </c>
      <c r="BE21" s="48">
        <v>100</v>
      </c>
      <c r="BF21" s="48">
        <v>90</v>
      </c>
      <c r="BG21" s="48">
        <v>100</v>
      </c>
      <c r="BH21" s="48">
        <v>95</v>
      </c>
      <c r="BI21" s="48">
        <v>95</v>
      </c>
      <c r="BJ21" s="56">
        <f>AVERAGE(AZ21:BI21)</f>
        <v>86.5</v>
      </c>
      <c r="BK21" s="31">
        <v>100</v>
      </c>
      <c r="BL21" s="31">
        <v>0</v>
      </c>
      <c r="BM21" s="31">
        <v>100</v>
      </c>
      <c r="BN21" s="48">
        <v>100</v>
      </c>
      <c r="BO21" s="48">
        <v>100</v>
      </c>
      <c r="BP21" s="48">
        <v>100</v>
      </c>
      <c r="BQ21" s="48">
        <v>0</v>
      </c>
      <c r="BR21" s="48">
        <v>100</v>
      </c>
      <c r="BS21" s="56">
        <f>AVERAGE(BK21:BR21)</f>
        <v>75</v>
      </c>
      <c r="BT21" s="1" t="str">
        <f t="shared" si="12"/>
        <v>NN-NN</v>
      </c>
      <c r="BU21" s="32">
        <f t="shared" si="13"/>
        <v>69.650000000000006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2</v>
      </c>
      <c r="J22" s="26" t="s">
        <v>49</v>
      </c>
      <c r="K22" s="26"/>
      <c r="L22" s="27">
        <f t="shared" si="0"/>
        <v>98</v>
      </c>
      <c r="M22" s="27">
        <f t="shared" si="1"/>
        <v>58</v>
      </c>
      <c r="N22" s="27">
        <f t="shared" si="14"/>
        <v>78</v>
      </c>
      <c r="O22" s="27">
        <f t="shared" si="2"/>
        <v>68</v>
      </c>
      <c r="P22" s="27">
        <f t="shared" si="3"/>
        <v>100</v>
      </c>
      <c r="Q22" s="27">
        <f t="shared" si="4"/>
        <v>92.125</v>
      </c>
      <c r="R22" s="27">
        <f t="shared" si="5"/>
        <v>100</v>
      </c>
      <c r="S22" s="62">
        <f t="shared" si="6"/>
        <v>57</v>
      </c>
      <c r="T22" s="38">
        <f t="array" ref="T22">IF(N22&lt;55, MIN(N22,SUM(N22:R22*N$3:R$3)), SUM(N22:R22*N$3:R$3))</f>
        <v>81.025000000000006</v>
      </c>
      <c r="U22" s="27">
        <v>18</v>
      </c>
      <c r="V22" s="33">
        <v>20</v>
      </c>
      <c r="W22" s="33">
        <v>60</v>
      </c>
      <c r="X22" s="56">
        <f t="shared" si="15"/>
        <v>98</v>
      </c>
      <c r="Y22" s="33">
        <v>23</v>
      </c>
      <c r="Z22" s="33">
        <v>35</v>
      </c>
      <c r="AA22" s="56">
        <f t="shared" si="16"/>
        <v>58</v>
      </c>
      <c r="AB22" s="33">
        <v>18</v>
      </c>
      <c r="AC22" s="33">
        <v>39</v>
      </c>
      <c r="AD22" s="56">
        <f t="shared" si="7"/>
        <v>57</v>
      </c>
      <c r="AE22" s="55">
        <v>0</v>
      </c>
      <c r="AF22" s="55">
        <v>0</v>
      </c>
      <c r="AG22" s="55">
        <v>0</v>
      </c>
      <c r="AH22" s="55">
        <v>67</v>
      </c>
      <c r="AI22" s="55">
        <v>100</v>
      </c>
      <c r="AJ22" s="55">
        <v>40</v>
      </c>
      <c r="AK22" s="55">
        <v>100</v>
      </c>
      <c r="AL22" s="55">
        <v>100</v>
      </c>
      <c r="AM22" s="48">
        <v>0</v>
      </c>
      <c r="AN22" s="56">
        <f>ROUND(AVERAGE(AH22:AM22),0)</f>
        <v>68</v>
      </c>
      <c r="AO22" s="48">
        <v>0</v>
      </c>
      <c r="AP22" s="48">
        <v>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>ROUND(AVERAGE(AQ22:AX22),0)</f>
        <v>100</v>
      </c>
      <c r="AZ22" s="48"/>
      <c r="BA22" s="48"/>
      <c r="BB22" s="48">
        <v>100</v>
      </c>
      <c r="BC22" s="48">
        <v>100</v>
      </c>
      <c r="BD22" s="48">
        <v>100</v>
      </c>
      <c r="BE22" s="48">
        <v>90</v>
      </c>
      <c r="BF22" s="48">
        <v>97</v>
      </c>
      <c r="BG22" s="48">
        <v>95</v>
      </c>
      <c r="BH22" s="48">
        <v>55</v>
      </c>
      <c r="BI22" s="48">
        <v>100</v>
      </c>
      <c r="BJ22" s="56">
        <f>AVERAGE(BB22:BI22)</f>
        <v>92.125</v>
      </c>
      <c r="BK22" s="31">
        <v>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>AVERAGE(BL22:BR22)</f>
        <v>100</v>
      </c>
      <c r="BT22" s="1" t="str">
        <f t="shared" si="12"/>
        <v>NN-NN</v>
      </c>
      <c r="BU22" s="32">
        <f t="shared" si="13"/>
        <v>81.025000000000006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46</v>
      </c>
      <c r="K23" s="26">
        <v>859</v>
      </c>
      <c r="L23" s="27">
        <f t="shared" si="0"/>
        <v>85</v>
      </c>
      <c r="M23" s="27">
        <f t="shared" si="1"/>
        <v>100</v>
      </c>
      <c r="N23" s="27">
        <f t="shared" si="14"/>
        <v>92.5</v>
      </c>
      <c r="O23" s="27">
        <f t="shared" si="2"/>
        <v>100</v>
      </c>
      <c r="P23" s="27">
        <f t="shared" si="3"/>
        <v>100</v>
      </c>
      <c r="Q23" s="27">
        <f t="shared" si="4"/>
        <v>86.5</v>
      </c>
      <c r="R23" s="27">
        <f t="shared" si="5"/>
        <v>75</v>
      </c>
      <c r="S23" s="62">
        <f t="shared" si="6"/>
        <v>0</v>
      </c>
      <c r="T23" s="38">
        <f t="array" ref="T23">IF(N23&lt;55, MIN(N23,SUM(N23:R23*N$3:R$3)), SUM(N23:R23*N$3:R$3))</f>
        <v>92.3</v>
      </c>
      <c r="U23" s="27">
        <v>18</v>
      </c>
      <c r="V23" s="33">
        <v>18</v>
      </c>
      <c r="W23" s="33">
        <v>49</v>
      </c>
      <c r="X23" s="56">
        <f t="shared" si="15"/>
        <v>85</v>
      </c>
      <c r="Y23" s="33">
        <v>30</v>
      </c>
      <c r="Z23" s="33">
        <v>70</v>
      </c>
      <c r="AA23" s="56">
        <f t="shared" si="16"/>
        <v>100</v>
      </c>
      <c r="AB23" s="33"/>
      <c r="AC23" s="33"/>
      <c r="AD23" s="56">
        <f t="shared" si="7"/>
        <v>0</v>
      </c>
      <c r="AE23" s="55">
        <v>100</v>
      </c>
      <c r="AF23" s="55">
        <v>100</v>
      </c>
      <c r="AG23" s="55">
        <v>100</v>
      </c>
      <c r="AH23" s="55">
        <v>100</v>
      </c>
      <c r="AI23" s="55">
        <v>100</v>
      </c>
      <c r="AJ23" s="55">
        <v>100</v>
      </c>
      <c r="AK23" s="55">
        <v>100</v>
      </c>
      <c r="AL23" s="55">
        <v>100</v>
      </c>
      <c r="AM23" s="48">
        <v>100</v>
      </c>
      <c r="AN23" s="56">
        <f t="shared" ref="AN23:AN36" si="17">ROUND(AVERAGE(AE23:AM23),0)</f>
        <v>100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ref="AY23:AY36" si="18">ROUND(AVERAGE(AO23:AX23),0)</f>
        <v>100</v>
      </c>
      <c r="AZ23" s="31">
        <v>95</v>
      </c>
      <c r="BA23" s="48">
        <v>100</v>
      </c>
      <c r="BB23" s="48">
        <v>100</v>
      </c>
      <c r="BC23" s="48">
        <v>0</v>
      </c>
      <c r="BD23" s="48">
        <v>95</v>
      </c>
      <c r="BE23" s="48">
        <v>90</v>
      </c>
      <c r="BF23" s="48">
        <v>100</v>
      </c>
      <c r="BG23" s="48">
        <v>100</v>
      </c>
      <c r="BH23" s="59">
        <v>100</v>
      </c>
      <c r="BI23" s="48">
        <v>85</v>
      </c>
      <c r="BJ23" s="56">
        <f t="shared" ref="BJ23:BJ36" si="19">AVERAGE(AZ23:BI23)</f>
        <v>86.5</v>
      </c>
      <c r="BK23" s="31">
        <v>100</v>
      </c>
      <c r="BL23" s="31">
        <v>100</v>
      </c>
      <c r="BM23" s="31">
        <v>100</v>
      </c>
      <c r="BN23" s="48">
        <v>100</v>
      </c>
      <c r="BO23" s="48">
        <v>0</v>
      </c>
      <c r="BP23" s="48">
        <v>0</v>
      </c>
      <c r="BQ23" s="48">
        <v>100</v>
      </c>
      <c r="BR23" s="48">
        <v>100</v>
      </c>
      <c r="BS23" s="56">
        <f t="shared" ref="BS23:BS36" si="20">AVERAGE(BK23:BR23)</f>
        <v>75</v>
      </c>
      <c r="BT23" s="1" t="str">
        <f t="shared" si="12"/>
        <v>NN-NN</v>
      </c>
      <c r="BU23" s="32">
        <f t="shared" si="13"/>
        <v>92.3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46</v>
      </c>
      <c r="K24" s="26"/>
      <c r="L24" s="27">
        <f t="shared" si="0"/>
        <v>94</v>
      </c>
      <c r="M24" s="27">
        <f t="shared" si="1"/>
        <v>96</v>
      </c>
      <c r="N24" s="27">
        <f t="shared" si="14"/>
        <v>95</v>
      </c>
      <c r="O24" s="27">
        <f t="shared" si="2"/>
        <v>95</v>
      </c>
      <c r="P24" s="27">
        <f t="shared" si="3"/>
        <v>100</v>
      </c>
      <c r="Q24" s="27">
        <f t="shared" si="4"/>
        <v>95</v>
      </c>
      <c r="R24" s="27">
        <f t="shared" si="5"/>
        <v>100</v>
      </c>
      <c r="S24" s="62">
        <f t="shared" si="6"/>
        <v>0</v>
      </c>
      <c r="T24" s="38">
        <f t="array" ref="T24">IF(N24&lt;55, MIN(N24,SUM(N24:R24*N$3:R$3)), SUM(N24:R24*N$3:R$3))</f>
        <v>95.5</v>
      </c>
      <c r="U24" s="27">
        <v>20</v>
      </c>
      <c r="V24" s="33">
        <v>17</v>
      </c>
      <c r="W24" s="33">
        <v>57</v>
      </c>
      <c r="X24" s="56">
        <f t="shared" si="15"/>
        <v>94</v>
      </c>
      <c r="Y24" s="33">
        <v>26</v>
      </c>
      <c r="Z24" s="33">
        <v>70</v>
      </c>
      <c r="AA24" s="56">
        <f t="shared" si="16"/>
        <v>96</v>
      </c>
      <c r="AB24" s="33"/>
      <c r="AC24" s="33"/>
      <c r="AD24" s="56">
        <f t="shared" si="7"/>
        <v>0</v>
      </c>
      <c r="AE24" s="55">
        <v>100</v>
      </c>
      <c r="AF24" s="55">
        <v>84</v>
      </c>
      <c r="AG24" s="55">
        <v>100</v>
      </c>
      <c r="AH24" s="55">
        <v>100</v>
      </c>
      <c r="AI24" s="55">
        <v>100</v>
      </c>
      <c r="AJ24" s="55">
        <v>67</v>
      </c>
      <c r="AK24" s="55">
        <v>100</v>
      </c>
      <c r="AL24" s="55">
        <v>100</v>
      </c>
      <c r="AM24" s="48">
        <v>100</v>
      </c>
      <c r="AN24" s="56">
        <f t="shared" si="17"/>
        <v>95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100</v>
      </c>
      <c r="AV24" s="48">
        <v>100</v>
      </c>
      <c r="AW24" s="48">
        <v>100</v>
      </c>
      <c r="AX24" s="48">
        <v>100</v>
      </c>
      <c r="AY24" s="56">
        <f t="shared" si="18"/>
        <v>100</v>
      </c>
      <c r="AZ24" s="58">
        <v>90</v>
      </c>
      <c r="BA24" s="48">
        <v>95</v>
      </c>
      <c r="BB24" s="48">
        <v>100</v>
      </c>
      <c r="BC24" s="48">
        <v>100</v>
      </c>
      <c r="BD24" s="48">
        <v>95</v>
      </c>
      <c r="BE24" s="48">
        <v>100</v>
      </c>
      <c r="BF24" s="48">
        <v>95</v>
      </c>
      <c r="BG24" s="48">
        <v>90</v>
      </c>
      <c r="BH24" s="48">
        <v>95</v>
      </c>
      <c r="BI24" s="48">
        <v>90</v>
      </c>
      <c r="BJ24" s="56">
        <f t="shared" si="19"/>
        <v>95</v>
      </c>
      <c r="BK24" s="31">
        <v>100</v>
      </c>
      <c r="BL24" s="31">
        <v>100</v>
      </c>
      <c r="BM24" s="31">
        <v>100</v>
      </c>
      <c r="BN24" s="48">
        <v>100</v>
      </c>
      <c r="BO24" s="48">
        <v>100</v>
      </c>
      <c r="BP24" s="48">
        <v>100</v>
      </c>
      <c r="BQ24" s="48">
        <v>100</v>
      </c>
      <c r="BR24" s="48">
        <v>100</v>
      </c>
      <c r="BS24" s="56">
        <f t="shared" si="20"/>
        <v>100</v>
      </c>
      <c r="BT24" s="1" t="str">
        <f t="shared" si="12"/>
        <v>NN-NN</v>
      </c>
      <c r="BU24" s="32">
        <f t="shared" si="13"/>
        <v>95.5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46</v>
      </c>
      <c r="K25" s="26">
        <v>836</v>
      </c>
      <c r="L25" s="27">
        <f t="shared" si="0"/>
        <v>95</v>
      </c>
      <c r="M25" s="27">
        <f t="shared" si="1"/>
        <v>95</v>
      </c>
      <c r="N25" s="27">
        <f t="shared" si="14"/>
        <v>95</v>
      </c>
      <c r="O25" s="27">
        <f t="shared" si="2"/>
        <v>100</v>
      </c>
      <c r="P25" s="27">
        <f t="shared" si="3"/>
        <v>100</v>
      </c>
      <c r="Q25" s="27">
        <f t="shared" si="4"/>
        <v>88.5</v>
      </c>
      <c r="R25" s="27">
        <f t="shared" si="5"/>
        <v>100</v>
      </c>
      <c r="S25" s="62">
        <f t="shared" si="6"/>
        <v>0</v>
      </c>
      <c r="T25" s="38">
        <f t="array" ref="T25">IF(N25&lt;55, MIN(N25,SUM(N25:R25*N$3:R$3)), SUM(N25:R25*N$3:R$3))</f>
        <v>95.2</v>
      </c>
      <c r="U25" s="27">
        <v>20</v>
      </c>
      <c r="V25" s="33">
        <v>15</v>
      </c>
      <c r="W25" s="33">
        <v>60</v>
      </c>
      <c r="X25" s="56">
        <f t="shared" si="15"/>
        <v>95</v>
      </c>
      <c r="Y25" s="33">
        <v>30</v>
      </c>
      <c r="Z25" s="33">
        <v>65</v>
      </c>
      <c r="AA25" s="56">
        <f t="shared" si="16"/>
        <v>95</v>
      </c>
      <c r="AB25" s="33"/>
      <c r="AC25" s="33"/>
      <c r="AD25" s="56">
        <f t="shared" si="7"/>
        <v>0</v>
      </c>
      <c r="AE25" s="55">
        <v>100</v>
      </c>
      <c r="AF25" s="55">
        <v>100</v>
      </c>
      <c r="AG25" s="55">
        <v>100</v>
      </c>
      <c r="AH25" s="55">
        <v>100</v>
      </c>
      <c r="AI25" s="55">
        <v>100</v>
      </c>
      <c r="AJ25" s="55">
        <v>100</v>
      </c>
      <c r="AK25" s="55">
        <v>100</v>
      </c>
      <c r="AL25" s="55">
        <v>100</v>
      </c>
      <c r="AM25" s="48">
        <v>100</v>
      </c>
      <c r="AN25" s="56">
        <f t="shared" si="17"/>
        <v>100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100</v>
      </c>
      <c r="AY25" s="56">
        <f t="shared" si="18"/>
        <v>100</v>
      </c>
      <c r="AZ25" s="58">
        <v>95</v>
      </c>
      <c r="BA25" s="48">
        <v>95</v>
      </c>
      <c r="BB25" s="48">
        <v>100</v>
      </c>
      <c r="BC25" s="48">
        <v>100</v>
      </c>
      <c r="BD25" s="48">
        <v>100</v>
      </c>
      <c r="BE25" s="48">
        <v>100</v>
      </c>
      <c r="BF25" s="48">
        <v>100</v>
      </c>
      <c r="BG25" s="48">
        <v>100</v>
      </c>
      <c r="BH25" s="48">
        <v>95</v>
      </c>
      <c r="BI25" s="48">
        <v>0</v>
      </c>
      <c r="BJ25" s="56">
        <f t="shared" si="19"/>
        <v>88.5</v>
      </c>
      <c r="BK25" s="31">
        <v>100</v>
      </c>
      <c r="BL25" s="31">
        <v>100</v>
      </c>
      <c r="BM25" s="31">
        <v>100</v>
      </c>
      <c r="BN25" s="48">
        <v>100</v>
      </c>
      <c r="BO25" s="48">
        <v>100</v>
      </c>
      <c r="BP25" s="48">
        <v>100</v>
      </c>
      <c r="BQ25" s="48">
        <v>100</v>
      </c>
      <c r="BR25" s="48">
        <v>100</v>
      </c>
      <c r="BS25" s="56">
        <f t="shared" si="20"/>
        <v>100</v>
      </c>
      <c r="BT25" s="1" t="str">
        <f t="shared" si="12"/>
        <v>NN-NN</v>
      </c>
      <c r="BU25" s="32">
        <f t="shared" si="13"/>
        <v>95.2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46</v>
      </c>
      <c r="K26" s="26">
        <v>790</v>
      </c>
      <c r="L26" s="27">
        <f t="shared" si="0"/>
        <v>90</v>
      </c>
      <c r="M26" s="27">
        <f t="shared" si="1"/>
        <v>66</v>
      </c>
      <c r="N26" s="27">
        <f t="shared" si="14"/>
        <v>78</v>
      </c>
      <c r="O26" s="27">
        <f t="shared" si="2"/>
        <v>86</v>
      </c>
      <c r="P26" s="27">
        <f t="shared" si="3"/>
        <v>100</v>
      </c>
      <c r="Q26" s="27">
        <f t="shared" si="4"/>
        <v>80.5</v>
      </c>
      <c r="R26" s="27">
        <f t="shared" si="5"/>
        <v>75</v>
      </c>
      <c r="S26" s="62">
        <f t="shared" si="6"/>
        <v>0</v>
      </c>
      <c r="T26" s="38">
        <f t="array" ref="T26">IF(N26&lt;55, MIN(N26,SUM(N26:R26*N$3:R$3)), SUM(N26:R26*N$3:R$3))</f>
        <v>81.050000000000011</v>
      </c>
      <c r="U26" s="27">
        <v>20</v>
      </c>
      <c r="V26" s="33">
        <v>16</v>
      </c>
      <c r="W26" s="33">
        <v>54</v>
      </c>
      <c r="X26" s="56">
        <f t="shared" si="15"/>
        <v>90</v>
      </c>
      <c r="Y26" s="33">
        <v>26</v>
      </c>
      <c r="Z26" s="33">
        <v>40</v>
      </c>
      <c r="AA26" s="56">
        <f t="shared" si="16"/>
        <v>66</v>
      </c>
      <c r="AB26" s="33"/>
      <c r="AC26" s="33"/>
      <c r="AD26" s="56">
        <f t="shared" si="7"/>
        <v>0</v>
      </c>
      <c r="AE26" s="55">
        <v>50</v>
      </c>
      <c r="AF26" s="55">
        <v>33</v>
      </c>
      <c r="AG26" s="55">
        <v>100</v>
      </c>
      <c r="AH26" s="55">
        <v>100</v>
      </c>
      <c r="AI26" s="55">
        <v>90</v>
      </c>
      <c r="AJ26" s="55">
        <v>100</v>
      </c>
      <c r="AK26" s="55">
        <v>100</v>
      </c>
      <c r="AL26" s="55">
        <v>100</v>
      </c>
      <c r="AM26" s="48">
        <v>100</v>
      </c>
      <c r="AN26" s="56">
        <f t="shared" si="17"/>
        <v>86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8"/>
        <v>100</v>
      </c>
      <c r="AZ26" s="58">
        <v>85</v>
      </c>
      <c r="BA26" s="48">
        <v>100</v>
      </c>
      <c r="BB26" s="48">
        <v>90</v>
      </c>
      <c r="BC26" s="48">
        <v>95</v>
      </c>
      <c r="BD26" s="48">
        <v>95</v>
      </c>
      <c r="BE26" s="48">
        <v>30</v>
      </c>
      <c r="BF26" s="48">
        <v>45</v>
      </c>
      <c r="BG26" s="48">
        <v>100</v>
      </c>
      <c r="BH26" s="48">
        <v>75</v>
      </c>
      <c r="BI26" s="48">
        <v>90</v>
      </c>
      <c r="BJ26" s="56">
        <f t="shared" si="19"/>
        <v>80.5</v>
      </c>
      <c r="BK26" s="31">
        <v>67</v>
      </c>
      <c r="BL26" s="31">
        <v>100</v>
      </c>
      <c r="BM26" s="31">
        <v>67</v>
      </c>
      <c r="BN26" s="48">
        <v>100</v>
      </c>
      <c r="BO26" s="48">
        <v>100</v>
      </c>
      <c r="BP26" s="48">
        <v>50</v>
      </c>
      <c r="BQ26" s="48">
        <v>17</v>
      </c>
      <c r="BR26" s="48">
        <v>100</v>
      </c>
      <c r="BS26" s="56">
        <f t="shared" si="20"/>
        <v>75.125</v>
      </c>
      <c r="BT26" s="1" t="str">
        <f t="shared" si="12"/>
        <v>NN-NN</v>
      </c>
      <c r="BU26" s="32">
        <f t="shared" si="13"/>
        <v>81.050000000000011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46</v>
      </c>
      <c r="K27" s="26">
        <v>530</v>
      </c>
      <c r="L27" s="27">
        <f t="shared" si="0"/>
        <v>72</v>
      </c>
      <c r="M27" s="27">
        <f t="shared" si="1"/>
        <v>27.5</v>
      </c>
      <c r="N27" s="27">
        <f t="shared" si="14"/>
        <v>56</v>
      </c>
      <c r="O27" s="27">
        <f t="shared" si="2"/>
        <v>83</v>
      </c>
      <c r="P27" s="27">
        <f t="shared" si="3"/>
        <v>100</v>
      </c>
      <c r="Q27" s="27">
        <f t="shared" si="4"/>
        <v>63.5</v>
      </c>
      <c r="R27" s="27">
        <f t="shared" si="5"/>
        <v>75</v>
      </c>
      <c r="S27" s="62">
        <f t="shared" si="6"/>
        <v>40</v>
      </c>
      <c r="T27" s="38">
        <f t="array" ref="T27">IF(N27&lt;55, MIN(N27,SUM(N27:R27*N$3:R$3)), SUM(N27:R27*N$3:R$3))</f>
        <v>66.050000000000011</v>
      </c>
      <c r="U27" s="27">
        <v>18</v>
      </c>
      <c r="V27" s="33">
        <v>18</v>
      </c>
      <c r="W27" s="33">
        <v>36</v>
      </c>
      <c r="X27" s="56">
        <f t="shared" si="15"/>
        <v>72</v>
      </c>
      <c r="Y27" s="33">
        <v>26</v>
      </c>
      <c r="Z27" s="33">
        <v>1.5</v>
      </c>
      <c r="AA27" s="56">
        <f t="shared" si="16"/>
        <v>27.5</v>
      </c>
      <c r="AB27" s="33">
        <v>21</v>
      </c>
      <c r="AC27" s="33">
        <v>19</v>
      </c>
      <c r="AD27" s="56">
        <f t="shared" si="7"/>
        <v>40</v>
      </c>
      <c r="AE27" s="55">
        <v>100</v>
      </c>
      <c r="AF27" s="55">
        <v>67</v>
      </c>
      <c r="AG27" s="55">
        <v>0</v>
      </c>
      <c r="AH27" s="55">
        <v>100</v>
      </c>
      <c r="AI27" s="55">
        <v>100</v>
      </c>
      <c r="AJ27" s="55">
        <v>83</v>
      </c>
      <c r="AK27" s="55">
        <v>100</v>
      </c>
      <c r="AL27" s="55">
        <v>100</v>
      </c>
      <c r="AM27" s="48">
        <v>100</v>
      </c>
      <c r="AN27" s="56">
        <f t="shared" si="17"/>
        <v>83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18"/>
        <v>100</v>
      </c>
      <c r="AZ27" s="58">
        <v>85</v>
      </c>
      <c r="BA27" s="48">
        <v>95</v>
      </c>
      <c r="BB27" s="48">
        <v>0</v>
      </c>
      <c r="BC27" s="48">
        <v>0</v>
      </c>
      <c r="BD27" s="48">
        <v>90</v>
      </c>
      <c r="BE27" s="48">
        <v>0</v>
      </c>
      <c r="BF27" s="48">
        <v>95</v>
      </c>
      <c r="BG27" s="48">
        <v>100</v>
      </c>
      <c r="BH27" s="48">
        <v>75</v>
      </c>
      <c r="BI27" s="59">
        <v>95</v>
      </c>
      <c r="BJ27" s="56">
        <f t="shared" si="19"/>
        <v>63.5</v>
      </c>
      <c r="BK27" s="31">
        <v>100</v>
      </c>
      <c r="BL27" s="31">
        <v>100</v>
      </c>
      <c r="BM27" s="31">
        <v>100</v>
      </c>
      <c r="BN27" s="48">
        <v>100</v>
      </c>
      <c r="BO27" s="48">
        <v>0</v>
      </c>
      <c r="BP27" s="48">
        <v>0</v>
      </c>
      <c r="BQ27" s="48">
        <v>100</v>
      </c>
      <c r="BR27" s="48">
        <v>100</v>
      </c>
      <c r="BS27" s="56">
        <f t="shared" si="20"/>
        <v>75</v>
      </c>
      <c r="BT27" s="1" t="str">
        <f t="shared" si="12"/>
        <v>NN-NN</v>
      </c>
      <c r="BU27" s="32">
        <f t="shared" si="13"/>
        <v>66.050000000000011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46</v>
      </c>
      <c r="K28" s="26"/>
      <c r="L28" s="27">
        <f t="shared" si="0"/>
        <v>97</v>
      </c>
      <c r="M28" s="27">
        <f t="shared" si="1"/>
        <v>68</v>
      </c>
      <c r="N28" s="27">
        <f t="shared" si="14"/>
        <v>82.5</v>
      </c>
      <c r="O28" s="27">
        <f t="shared" si="2"/>
        <v>97</v>
      </c>
      <c r="P28" s="27">
        <f t="shared" si="3"/>
        <v>100</v>
      </c>
      <c r="Q28" s="27">
        <f t="shared" si="4"/>
        <v>97</v>
      </c>
      <c r="R28" s="27">
        <f t="shared" si="5"/>
        <v>100</v>
      </c>
      <c r="S28" s="62">
        <f t="shared" si="6"/>
        <v>0</v>
      </c>
      <c r="T28" s="38">
        <f t="array" ref="T28">IF(N28&lt;55, MIN(N28,SUM(N28:R28*N$3:R$3)), SUM(N28:R28*N$3:R$3))</f>
        <v>90.050000000000011</v>
      </c>
      <c r="U28" s="27">
        <v>20</v>
      </c>
      <c r="V28" s="33">
        <v>17</v>
      </c>
      <c r="W28" s="33">
        <v>60</v>
      </c>
      <c r="X28" s="56">
        <f t="shared" si="15"/>
        <v>97</v>
      </c>
      <c r="Y28" s="33">
        <v>23</v>
      </c>
      <c r="Z28" s="33">
        <v>45</v>
      </c>
      <c r="AA28" s="56">
        <f t="shared" si="16"/>
        <v>68</v>
      </c>
      <c r="AB28" s="33"/>
      <c r="AC28" s="33"/>
      <c r="AD28" s="56">
        <f t="shared" si="7"/>
        <v>0</v>
      </c>
      <c r="AE28" s="55">
        <v>100</v>
      </c>
      <c r="AF28" s="55">
        <v>100</v>
      </c>
      <c r="AG28" s="55">
        <v>100</v>
      </c>
      <c r="AH28" s="55">
        <v>100</v>
      </c>
      <c r="AI28" s="55">
        <v>90</v>
      </c>
      <c r="AJ28" s="55">
        <v>83</v>
      </c>
      <c r="AK28" s="55">
        <v>100</v>
      </c>
      <c r="AL28" s="55">
        <v>100</v>
      </c>
      <c r="AM28" s="48">
        <v>100</v>
      </c>
      <c r="AN28" s="56">
        <f t="shared" si="17"/>
        <v>97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100</v>
      </c>
      <c r="AY28" s="56">
        <f t="shared" si="18"/>
        <v>100</v>
      </c>
      <c r="AZ28" s="58">
        <v>95</v>
      </c>
      <c r="BA28" s="48">
        <v>100</v>
      </c>
      <c r="BB28" s="59">
        <v>100</v>
      </c>
      <c r="BC28" s="48">
        <v>95</v>
      </c>
      <c r="BD28" s="48">
        <v>100</v>
      </c>
      <c r="BE28" s="48">
        <v>100</v>
      </c>
      <c r="BF28" s="48">
        <v>95</v>
      </c>
      <c r="BG28" s="48">
        <v>100</v>
      </c>
      <c r="BH28" s="48">
        <v>85</v>
      </c>
      <c r="BI28" s="48">
        <v>100</v>
      </c>
      <c r="BJ28" s="56">
        <f t="shared" si="19"/>
        <v>97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100</v>
      </c>
      <c r="BQ28" s="48">
        <v>100</v>
      </c>
      <c r="BR28" s="48">
        <v>100</v>
      </c>
      <c r="BS28" s="56">
        <f t="shared" si="20"/>
        <v>100</v>
      </c>
      <c r="BT28" s="1" t="str">
        <f t="shared" si="12"/>
        <v>NN-NN</v>
      </c>
      <c r="BU28" s="32">
        <f t="shared" si="13"/>
        <v>90.050000000000011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1</v>
      </c>
      <c r="J29" s="26" t="s">
        <v>46</v>
      </c>
      <c r="K29" s="26">
        <v>636</v>
      </c>
      <c r="L29" s="27">
        <f t="shared" si="0"/>
        <v>98</v>
      </c>
      <c r="M29" s="27">
        <f t="shared" si="1"/>
        <v>100</v>
      </c>
      <c r="N29" s="27">
        <f t="shared" si="14"/>
        <v>99</v>
      </c>
      <c r="O29" s="27">
        <f t="shared" si="2"/>
        <v>97</v>
      </c>
      <c r="P29" s="27">
        <f t="shared" si="3"/>
        <v>100</v>
      </c>
      <c r="Q29" s="27">
        <f t="shared" si="4"/>
        <v>92.2</v>
      </c>
      <c r="R29" s="27">
        <f t="shared" si="5"/>
        <v>100</v>
      </c>
      <c r="S29" s="62">
        <f t="shared" si="6"/>
        <v>0</v>
      </c>
      <c r="T29" s="38">
        <f t="array" ref="T29">IF(N29&lt;55, MIN(N29,SUM(N29:R29*N$3:R$3)), SUM(N29:R29*N$3:R$3))</f>
        <v>97.34</v>
      </c>
      <c r="U29" s="27">
        <v>18</v>
      </c>
      <c r="V29" s="33">
        <v>20</v>
      </c>
      <c r="W29" s="33">
        <v>60</v>
      </c>
      <c r="X29" s="56">
        <f t="shared" si="15"/>
        <v>98</v>
      </c>
      <c r="Y29" s="33">
        <v>30</v>
      </c>
      <c r="Z29" s="33">
        <v>70</v>
      </c>
      <c r="AA29" s="56">
        <f t="shared" si="16"/>
        <v>100</v>
      </c>
      <c r="AB29" s="33"/>
      <c r="AC29" s="33"/>
      <c r="AD29" s="56">
        <f t="shared" si="7"/>
        <v>0</v>
      </c>
      <c r="AE29" s="55">
        <v>100</v>
      </c>
      <c r="AF29" s="55">
        <v>100</v>
      </c>
      <c r="AG29" s="55">
        <v>100</v>
      </c>
      <c r="AH29" s="55">
        <v>100</v>
      </c>
      <c r="AI29" s="55">
        <v>90</v>
      </c>
      <c r="AJ29" s="55">
        <v>80</v>
      </c>
      <c r="AK29" s="55">
        <v>100</v>
      </c>
      <c r="AL29" s="55">
        <v>100</v>
      </c>
      <c r="AM29" s="48">
        <v>100</v>
      </c>
      <c r="AN29" s="56">
        <f t="shared" si="17"/>
        <v>97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100</v>
      </c>
      <c r="AU29" s="48">
        <v>100</v>
      </c>
      <c r="AV29" s="48">
        <v>100</v>
      </c>
      <c r="AW29" s="48">
        <v>100</v>
      </c>
      <c r="AX29" s="48">
        <v>100</v>
      </c>
      <c r="AY29" s="56">
        <f t="shared" si="18"/>
        <v>100</v>
      </c>
      <c r="AZ29" s="60">
        <v>100</v>
      </c>
      <c r="BA29" s="48">
        <v>90</v>
      </c>
      <c r="BB29" s="48">
        <v>100</v>
      </c>
      <c r="BC29" s="48">
        <v>100</v>
      </c>
      <c r="BD29" s="48">
        <v>95</v>
      </c>
      <c r="BE29" s="48">
        <v>100</v>
      </c>
      <c r="BF29" s="48">
        <v>90</v>
      </c>
      <c r="BG29" s="48">
        <v>72</v>
      </c>
      <c r="BH29" s="48">
        <v>75</v>
      </c>
      <c r="BI29" s="48">
        <v>100</v>
      </c>
      <c r="BJ29" s="56">
        <f t="shared" si="19"/>
        <v>92.2</v>
      </c>
      <c r="BK29" s="31">
        <v>100</v>
      </c>
      <c r="BL29" s="31">
        <v>100</v>
      </c>
      <c r="BM29" s="31">
        <v>100</v>
      </c>
      <c r="BN29" s="48">
        <v>100</v>
      </c>
      <c r="BO29" s="48">
        <v>100</v>
      </c>
      <c r="BP29" s="48">
        <v>100</v>
      </c>
      <c r="BQ29" s="48">
        <v>100</v>
      </c>
      <c r="BR29" s="48">
        <v>100</v>
      </c>
      <c r="BS29" s="56">
        <f t="shared" si="20"/>
        <v>100</v>
      </c>
      <c r="BT29" s="1" t="str">
        <f t="shared" si="12"/>
        <v>NN-NN</v>
      </c>
      <c r="BU29" s="32">
        <f t="shared" si="13"/>
        <v>97.34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46</v>
      </c>
      <c r="K30" s="26">
        <v>858</v>
      </c>
      <c r="L30" s="27">
        <f t="shared" si="0"/>
        <v>53</v>
      </c>
      <c r="M30" s="27">
        <f t="shared" si="1"/>
        <v>0</v>
      </c>
      <c r="N30" s="27">
        <f t="shared" si="14"/>
        <v>26.5</v>
      </c>
      <c r="O30" s="27">
        <f t="shared" si="2"/>
        <v>37</v>
      </c>
      <c r="P30" s="27">
        <f t="shared" si="3"/>
        <v>20</v>
      </c>
      <c r="Q30" s="27">
        <f t="shared" si="4"/>
        <v>42</v>
      </c>
      <c r="R30" s="27">
        <f t="shared" si="5"/>
        <v>13</v>
      </c>
      <c r="S30" s="62">
        <f t="shared" si="6"/>
        <v>0</v>
      </c>
      <c r="T30" s="38">
        <f t="array" ref="T30">IF(N30&lt;55, MIN(N30,SUM(N30:R30*N$3:R$3)), SUM(N30:R30*N$3:R$3))</f>
        <v>26.5</v>
      </c>
      <c r="U30" s="27">
        <v>20</v>
      </c>
      <c r="V30" s="33">
        <v>17</v>
      </c>
      <c r="W30" s="33">
        <v>16</v>
      </c>
      <c r="X30" s="56">
        <f t="shared" si="15"/>
        <v>53</v>
      </c>
      <c r="Y30" s="33"/>
      <c r="Z30" s="33"/>
      <c r="AA30" s="56"/>
      <c r="AB30" s="33"/>
      <c r="AC30" s="33"/>
      <c r="AD30" s="56">
        <f t="shared" si="7"/>
        <v>0</v>
      </c>
      <c r="AE30" s="55">
        <v>50</v>
      </c>
      <c r="AF30" s="55">
        <v>0</v>
      </c>
      <c r="AG30" s="55">
        <v>0</v>
      </c>
      <c r="AH30" s="55">
        <v>0</v>
      </c>
      <c r="AI30" s="55">
        <v>80</v>
      </c>
      <c r="AJ30" s="55">
        <v>0</v>
      </c>
      <c r="AK30" s="55">
        <v>100</v>
      </c>
      <c r="AL30" s="55">
        <v>100</v>
      </c>
      <c r="AM30" s="48">
        <v>0</v>
      </c>
      <c r="AN30" s="56">
        <f t="shared" si="17"/>
        <v>37</v>
      </c>
      <c r="AO30" s="48">
        <v>1</v>
      </c>
      <c r="AP30" s="48">
        <v>100</v>
      </c>
      <c r="AQ30" s="48">
        <v>0</v>
      </c>
      <c r="AR30" s="48">
        <v>1</v>
      </c>
      <c r="AS30" s="48">
        <v>1</v>
      </c>
      <c r="AT30" s="48">
        <v>100</v>
      </c>
      <c r="AU30" s="48">
        <v>0</v>
      </c>
      <c r="AV30" s="48">
        <v>0</v>
      </c>
      <c r="AW30" s="48">
        <v>0</v>
      </c>
      <c r="AX30" s="48">
        <v>0</v>
      </c>
      <c r="AY30" s="56">
        <f t="shared" si="18"/>
        <v>20</v>
      </c>
      <c r="AZ30" s="58">
        <v>100</v>
      </c>
      <c r="BA30" s="48">
        <v>75</v>
      </c>
      <c r="BB30" s="48">
        <v>0</v>
      </c>
      <c r="BC30" s="48">
        <v>85</v>
      </c>
      <c r="BD30" s="48">
        <v>95</v>
      </c>
      <c r="BE30" s="48">
        <v>0</v>
      </c>
      <c r="BF30" s="48">
        <v>0</v>
      </c>
      <c r="BG30" s="48">
        <v>0</v>
      </c>
      <c r="BH30" s="48">
        <v>65</v>
      </c>
      <c r="BI30" s="48">
        <v>0</v>
      </c>
      <c r="BJ30" s="56">
        <f t="shared" si="19"/>
        <v>42</v>
      </c>
      <c r="BK30" s="31">
        <v>100</v>
      </c>
      <c r="BL30" s="31">
        <v>0</v>
      </c>
      <c r="BM30" s="31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56">
        <f t="shared" si="20"/>
        <v>12.5</v>
      </c>
      <c r="BT30" s="1" t="str">
        <f t="shared" si="12"/>
        <v>NN-NN</v>
      </c>
      <c r="BU30" s="32">
        <f t="shared" si="13"/>
        <v>26.5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46</v>
      </c>
      <c r="K31" s="26">
        <v>778</v>
      </c>
      <c r="L31" s="27">
        <f t="shared" si="0"/>
        <v>56</v>
      </c>
      <c r="M31" s="27">
        <f t="shared" si="1"/>
        <v>81</v>
      </c>
      <c r="N31" s="27">
        <f t="shared" si="14"/>
        <v>68.5</v>
      </c>
      <c r="O31" s="27">
        <f t="shared" si="2"/>
        <v>67</v>
      </c>
      <c r="P31" s="27">
        <f t="shared" si="3"/>
        <v>100</v>
      </c>
      <c r="Q31" s="27">
        <f t="shared" si="4"/>
        <v>64.7</v>
      </c>
      <c r="R31" s="27">
        <f t="shared" si="5"/>
        <v>75</v>
      </c>
      <c r="S31" s="62">
        <f t="shared" si="6"/>
        <v>0</v>
      </c>
      <c r="T31" s="38">
        <f t="array" ref="T31">IF(N31&lt;55, MIN(N31,SUM(N31:R31*N$3:R$3)), SUM(N31:R31*N$3:R$3))</f>
        <v>69.34</v>
      </c>
      <c r="U31" s="27">
        <v>14</v>
      </c>
      <c r="V31" s="33">
        <v>18</v>
      </c>
      <c r="W31" s="33">
        <v>24</v>
      </c>
      <c r="X31" s="56">
        <f t="shared" si="15"/>
        <v>56</v>
      </c>
      <c r="Y31" s="33">
        <v>30</v>
      </c>
      <c r="Z31" s="33">
        <v>51</v>
      </c>
      <c r="AA31" s="56">
        <f>IF(COUNTBLANK(Y31:Z31)&lt;&gt;2,SUM(Y31:Z31),)</f>
        <v>81</v>
      </c>
      <c r="AB31" s="33"/>
      <c r="AC31" s="33"/>
      <c r="AD31" s="56">
        <f t="shared" si="7"/>
        <v>0</v>
      </c>
      <c r="AE31" s="55">
        <v>0</v>
      </c>
      <c r="AF31" s="55">
        <v>60</v>
      </c>
      <c r="AG31" s="55">
        <v>100</v>
      </c>
      <c r="AH31" s="55">
        <v>67</v>
      </c>
      <c r="AI31" s="55">
        <v>80</v>
      </c>
      <c r="AJ31" s="55">
        <v>100</v>
      </c>
      <c r="AK31" s="55">
        <v>100</v>
      </c>
      <c r="AL31" s="55">
        <v>100</v>
      </c>
      <c r="AM31" s="48">
        <v>0</v>
      </c>
      <c r="AN31" s="56">
        <f t="shared" si="17"/>
        <v>67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100</v>
      </c>
      <c r="AY31" s="56">
        <f t="shared" si="18"/>
        <v>100</v>
      </c>
      <c r="AZ31" s="58">
        <v>100</v>
      </c>
      <c r="BA31" s="48">
        <v>85</v>
      </c>
      <c r="BB31" s="48">
        <v>0</v>
      </c>
      <c r="BC31" s="48">
        <v>0</v>
      </c>
      <c r="BD31" s="48">
        <v>95</v>
      </c>
      <c r="BE31" s="48">
        <v>35</v>
      </c>
      <c r="BF31" s="48">
        <v>47</v>
      </c>
      <c r="BG31" s="48">
        <v>100</v>
      </c>
      <c r="BH31" s="48">
        <v>90</v>
      </c>
      <c r="BI31" s="48">
        <v>95</v>
      </c>
      <c r="BJ31" s="56">
        <f t="shared" si="19"/>
        <v>64.7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0</v>
      </c>
      <c r="BQ31" s="48">
        <v>0</v>
      </c>
      <c r="BR31" s="48">
        <v>100</v>
      </c>
      <c r="BS31" s="56">
        <f t="shared" si="20"/>
        <v>75</v>
      </c>
      <c r="BT31" s="1" t="str">
        <f t="shared" si="12"/>
        <v>NN-NN</v>
      </c>
      <c r="BU31" s="32">
        <f t="shared" si="13"/>
        <v>69.34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1</v>
      </c>
      <c r="J32" s="26" t="s">
        <v>46</v>
      </c>
      <c r="K32" s="26">
        <v>785</v>
      </c>
      <c r="L32" s="27">
        <f t="shared" si="0"/>
        <v>0</v>
      </c>
      <c r="M32" s="27">
        <f t="shared" si="1"/>
        <v>43.5</v>
      </c>
      <c r="N32" s="27">
        <f>IF(ISBLANK(S32), (L32+M32)/2,(SUM(L32,M32,S32))/3)</f>
        <v>34.5</v>
      </c>
      <c r="O32" s="27">
        <f t="shared" si="2"/>
        <v>88</v>
      </c>
      <c r="P32" s="27">
        <f t="shared" si="3"/>
        <v>90</v>
      </c>
      <c r="Q32" s="27">
        <f t="shared" si="4"/>
        <v>96</v>
      </c>
      <c r="R32" s="27">
        <f t="shared" si="5"/>
        <v>100</v>
      </c>
      <c r="S32" s="62">
        <f t="shared" si="6"/>
        <v>60</v>
      </c>
      <c r="T32" s="38">
        <f t="array" ref="T32">IF(N32&lt;55, MIN(N32,SUM(N32:R32*N$3:R$3)), SUM(N32:R32*N$3:R$3))</f>
        <v>34.5</v>
      </c>
      <c r="U32" s="27">
        <v>20</v>
      </c>
      <c r="V32" s="33">
        <v>20</v>
      </c>
      <c r="W32" s="33">
        <v>57</v>
      </c>
      <c r="X32" s="82">
        <v>0</v>
      </c>
      <c r="Y32" s="33">
        <v>30</v>
      </c>
      <c r="Z32" s="33">
        <v>13.5</v>
      </c>
      <c r="AA32" s="56">
        <f>IF(COUNTBLANK(Y32:Z32)&lt;&gt;2,SUM(Y32:Z32),)</f>
        <v>43.5</v>
      </c>
      <c r="AB32" s="33">
        <v>21</v>
      </c>
      <c r="AC32" s="33">
        <v>39</v>
      </c>
      <c r="AD32" s="56">
        <f t="shared" si="7"/>
        <v>60</v>
      </c>
      <c r="AE32" s="55">
        <v>100</v>
      </c>
      <c r="AF32" s="55">
        <v>100</v>
      </c>
      <c r="AG32" s="55">
        <v>100</v>
      </c>
      <c r="AH32" s="55">
        <v>100</v>
      </c>
      <c r="AI32" s="55">
        <v>90</v>
      </c>
      <c r="AJ32" s="55">
        <v>100</v>
      </c>
      <c r="AK32" s="55">
        <v>100</v>
      </c>
      <c r="AL32" s="55">
        <v>100</v>
      </c>
      <c r="AM32" s="48">
        <v>0</v>
      </c>
      <c r="AN32" s="56">
        <f t="shared" si="17"/>
        <v>88</v>
      </c>
      <c r="AO32" s="48">
        <v>100</v>
      </c>
      <c r="AP32" s="48">
        <v>100</v>
      </c>
      <c r="AQ32" s="48">
        <v>0</v>
      </c>
      <c r="AR32" s="48">
        <v>100</v>
      </c>
      <c r="AS32" s="48">
        <v>100</v>
      </c>
      <c r="AT32" s="48">
        <v>100</v>
      </c>
      <c r="AU32" s="48">
        <v>100</v>
      </c>
      <c r="AV32" s="48">
        <v>100</v>
      </c>
      <c r="AW32" s="48">
        <v>100</v>
      </c>
      <c r="AX32" s="48">
        <v>100</v>
      </c>
      <c r="AY32" s="56">
        <f t="shared" si="18"/>
        <v>90</v>
      </c>
      <c r="AZ32" s="58">
        <v>100</v>
      </c>
      <c r="BA32" s="48">
        <v>85</v>
      </c>
      <c r="BB32" s="48">
        <v>100</v>
      </c>
      <c r="BC32" s="48">
        <v>95</v>
      </c>
      <c r="BD32" s="48">
        <v>100</v>
      </c>
      <c r="BE32" s="48">
        <v>100</v>
      </c>
      <c r="BF32" s="48">
        <v>100</v>
      </c>
      <c r="BG32" s="48">
        <v>100</v>
      </c>
      <c r="BH32" s="48">
        <v>80</v>
      </c>
      <c r="BI32" s="48">
        <v>100</v>
      </c>
      <c r="BJ32" s="56">
        <f t="shared" si="19"/>
        <v>96</v>
      </c>
      <c r="BK32" s="31">
        <v>100</v>
      </c>
      <c r="BL32" s="31">
        <v>100</v>
      </c>
      <c r="BM32" s="31">
        <v>100</v>
      </c>
      <c r="BN32" s="48">
        <v>100</v>
      </c>
      <c r="BO32" s="48">
        <v>100</v>
      </c>
      <c r="BP32" s="48">
        <v>100</v>
      </c>
      <c r="BQ32" s="48">
        <v>100</v>
      </c>
      <c r="BR32" s="48">
        <v>100</v>
      </c>
      <c r="BS32" s="56">
        <f t="shared" si="20"/>
        <v>100</v>
      </c>
      <c r="BT32" s="1" t="str">
        <f t="shared" si="12"/>
        <v>NN-NN</v>
      </c>
      <c r="BU32" s="32">
        <f t="shared" si="13"/>
        <v>34.5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50</v>
      </c>
      <c r="K33" s="26">
        <v>844</v>
      </c>
      <c r="L33" s="27">
        <f t="shared" si="0"/>
        <v>63</v>
      </c>
      <c r="M33" s="27">
        <f t="shared" si="1"/>
        <v>0</v>
      </c>
      <c r="N33" s="27">
        <f>IF(ISBLANK(S33), (L33+M33)/2,(SUM(L33,M33,S33)-MIN(L33,M33,S33))/2)</f>
        <v>31.5</v>
      </c>
      <c r="O33" s="27">
        <f t="shared" si="2"/>
        <v>33</v>
      </c>
      <c r="P33" s="27">
        <f t="shared" si="3"/>
        <v>60</v>
      </c>
      <c r="Q33" s="27">
        <f t="shared" si="4"/>
        <v>22</v>
      </c>
      <c r="R33" s="27">
        <f t="shared" si="5"/>
        <v>29</v>
      </c>
      <c r="S33" s="62">
        <f t="shared" si="6"/>
        <v>0</v>
      </c>
      <c r="T33" s="38">
        <f t="array" ref="T33">IF(N33&lt;55, MIN(N33,SUM(N33:R33*N$3:R$3)), SUM(N33:R33*N$3:R$3))</f>
        <v>31.2</v>
      </c>
      <c r="U33" s="27">
        <v>20</v>
      </c>
      <c r="V33" s="33">
        <v>16</v>
      </c>
      <c r="W33" s="33">
        <v>27</v>
      </c>
      <c r="X33" s="56">
        <f>SUM(U33:W33)</f>
        <v>63</v>
      </c>
      <c r="Y33" s="33"/>
      <c r="Z33" s="33"/>
      <c r="AA33" s="56"/>
      <c r="AB33" s="33"/>
      <c r="AC33" s="33"/>
      <c r="AD33" s="56">
        <f t="shared" si="7"/>
        <v>0</v>
      </c>
      <c r="AE33" s="55">
        <v>80</v>
      </c>
      <c r="AF33" s="55">
        <v>83</v>
      </c>
      <c r="AG33" s="55">
        <v>0</v>
      </c>
      <c r="AH33" s="55">
        <v>0</v>
      </c>
      <c r="AI33" s="55">
        <v>70</v>
      </c>
      <c r="AJ33" s="55">
        <v>60</v>
      </c>
      <c r="AK33" s="55">
        <v>0</v>
      </c>
      <c r="AL33" s="55">
        <v>0</v>
      </c>
      <c r="AM33" s="48">
        <v>0</v>
      </c>
      <c r="AN33" s="56">
        <f t="shared" si="17"/>
        <v>33</v>
      </c>
      <c r="AO33" s="48">
        <v>0</v>
      </c>
      <c r="AP33" s="48">
        <v>100</v>
      </c>
      <c r="AQ33" s="48">
        <v>100</v>
      </c>
      <c r="AR33" s="48">
        <v>1</v>
      </c>
      <c r="AS33" s="48">
        <v>100</v>
      </c>
      <c r="AT33" s="48">
        <v>0</v>
      </c>
      <c r="AU33" s="48">
        <v>100</v>
      </c>
      <c r="AV33" s="48">
        <v>100</v>
      </c>
      <c r="AW33" s="48">
        <v>100</v>
      </c>
      <c r="AX33" s="48">
        <v>0</v>
      </c>
      <c r="AY33" s="56">
        <f t="shared" si="18"/>
        <v>60</v>
      </c>
      <c r="AZ33" s="58">
        <v>100</v>
      </c>
      <c r="BA33" s="48">
        <v>0</v>
      </c>
      <c r="BB33" s="48">
        <v>0</v>
      </c>
      <c r="BC33" s="48">
        <v>35</v>
      </c>
      <c r="BD33" s="48">
        <v>85</v>
      </c>
      <c r="BE33" s="48">
        <v>0</v>
      </c>
      <c r="BF33" s="48">
        <v>0</v>
      </c>
      <c r="BG33" s="48">
        <v>0</v>
      </c>
      <c r="BH33" s="48">
        <v>0</v>
      </c>
      <c r="BI33" s="48">
        <v>0</v>
      </c>
      <c r="BJ33" s="56">
        <f t="shared" si="19"/>
        <v>22</v>
      </c>
      <c r="BK33" s="31">
        <v>0</v>
      </c>
      <c r="BL33" s="31">
        <v>0</v>
      </c>
      <c r="BM33" s="31">
        <v>33</v>
      </c>
      <c r="BN33" s="48">
        <v>0</v>
      </c>
      <c r="BO33" s="48">
        <v>0</v>
      </c>
      <c r="BP33" s="48">
        <v>100</v>
      </c>
      <c r="BQ33" s="48">
        <v>100</v>
      </c>
      <c r="BR33" s="48">
        <v>0</v>
      </c>
      <c r="BS33" s="56">
        <f t="shared" si="20"/>
        <v>29.125</v>
      </c>
      <c r="BT33" s="1" t="str">
        <f t="shared" si="12"/>
        <v>NN-NN</v>
      </c>
      <c r="BU33" s="32">
        <f t="shared" si="13"/>
        <v>31.2</v>
      </c>
      <c r="BV33" s="36"/>
    </row>
    <row r="34" spans="1:74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46</v>
      </c>
      <c r="K34" s="26">
        <v>682</v>
      </c>
      <c r="L34" s="27">
        <f t="shared" si="0"/>
        <v>95</v>
      </c>
      <c r="M34" s="27">
        <f t="shared" si="1"/>
        <v>26</v>
      </c>
      <c r="N34" s="27">
        <f>IF(ISBLANK(S34), (L34+M34)/2,(SUM(L34,M34,S34)-MIN(L34,M34,S34))/2)</f>
        <v>60.5</v>
      </c>
      <c r="O34" s="27">
        <f t="shared" si="2"/>
        <v>93</v>
      </c>
      <c r="P34" s="27">
        <f t="shared" si="3"/>
        <v>100</v>
      </c>
      <c r="Q34" s="27">
        <f t="shared" si="4"/>
        <v>95.7</v>
      </c>
      <c r="R34" s="27">
        <f t="shared" si="5"/>
        <v>100</v>
      </c>
      <c r="S34" s="62">
        <f t="shared" si="6"/>
        <v>0</v>
      </c>
      <c r="T34" s="38">
        <f t="array" ref="T34">IF(N34&lt;55, MIN(N34,SUM(N34:R34*N$3:R$3)), SUM(N34:R34*N$3:R$3))</f>
        <v>77.990000000000009</v>
      </c>
      <c r="U34" s="27">
        <v>18</v>
      </c>
      <c r="V34" s="33">
        <v>20</v>
      </c>
      <c r="W34" s="33">
        <v>57</v>
      </c>
      <c r="X34" s="56">
        <f>SUM(U34:W34)</f>
        <v>95</v>
      </c>
      <c r="Y34" s="33">
        <v>26</v>
      </c>
      <c r="Z34" s="33">
        <v>0</v>
      </c>
      <c r="AA34" s="56">
        <f>IF(COUNTBLANK(Y34:Z34)&lt;&gt;2,SUM(Y34:Z34),)</f>
        <v>26</v>
      </c>
      <c r="AB34" s="33"/>
      <c r="AC34" s="33"/>
      <c r="AD34" s="56">
        <f t="shared" si="7"/>
        <v>0</v>
      </c>
      <c r="AE34" s="55">
        <v>50</v>
      </c>
      <c r="AF34" s="55">
        <v>100</v>
      </c>
      <c r="AG34" s="55">
        <v>100</v>
      </c>
      <c r="AH34" s="55">
        <v>100</v>
      </c>
      <c r="AI34" s="55">
        <v>90</v>
      </c>
      <c r="AJ34" s="55">
        <v>100</v>
      </c>
      <c r="AK34" s="55">
        <v>100</v>
      </c>
      <c r="AL34" s="55">
        <v>100</v>
      </c>
      <c r="AM34" s="48">
        <v>100</v>
      </c>
      <c r="AN34" s="56">
        <f t="shared" si="17"/>
        <v>93</v>
      </c>
      <c r="AO34" s="48">
        <v>100</v>
      </c>
      <c r="AP34" s="48">
        <v>100</v>
      </c>
      <c r="AQ34" s="48">
        <v>100</v>
      </c>
      <c r="AR34" s="48">
        <v>100</v>
      </c>
      <c r="AS34" s="48">
        <v>100</v>
      </c>
      <c r="AT34" s="48">
        <v>100</v>
      </c>
      <c r="AU34" s="48">
        <v>100</v>
      </c>
      <c r="AV34" s="48">
        <v>100</v>
      </c>
      <c r="AW34" s="48">
        <v>100</v>
      </c>
      <c r="AX34" s="48">
        <v>100</v>
      </c>
      <c r="AY34" s="56">
        <f t="shared" si="18"/>
        <v>100</v>
      </c>
      <c r="AZ34" s="58">
        <v>100</v>
      </c>
      <c r="BA34" s="48">
        <v>100</v>
      </c>
      <c r="BB34" s="48">
        <v>100</v>
      </c>
      <c r="BC34" s="48">
        <v>95</v>
      </c>
      <c r="BD34" s="48">
        <v>100</v>
      </c>
      <c r="BE34" s="48">
        <v>100</v>
      </c>
      <c r="BF34" s="48">
        <v>97</v>
      </c>
      <c r="BG34" s="48">
        <v>100</v>
      </c>
      <c r="BH34" s="48">
        <v>65</v>
      </c>
      <c r="BI34" s="48">
        <v>100</v>
      </c>
      <c r="BJ34" s="56">
        <f t="shared" si="19"/>
        <v>95.7</v>
      </c>
      <c r="BK34" s="31">
        <v>100</v>
      </c>
      <c r="BL34" s="31">
        <v>100</v>
      </c>
      <c r="BM34" s="31">
        <v>100</v>
      </c>
      <c r="BN34" s="48">
        <v>100</v>
      </c>
      <c r="BO34" s="48">
        <v>100</v>
      </c>
      <c r="BP34" s="48">
        <v>100</v>
      </c>
      <c r="BQ34" s="48">
        <v>100</v>
      </c>
      <c r="BR34" s="48">
        <v>100</v>
      </c>
      <c r="BS34" s="56">
        <f t="shared" si="20"/>
        <v>100</v>
      </c>
      <c r="BT34" s="1" t="str">
        <f t="shared" si="12"/>
        <v>NN-NN</v>
      </c>
      <c r="BU34" s="32">
        <f t="shared" si="13"/>
        <v>77.990000000000009</v>
      </c>
      <c r="BV34" s="36"/>
    </row>
    <row r="35" spans="1:74" ht="15.75" customHeight="1" x14ac:dyDescent="0.2">
      <c r="A35" s="44"/>
      <c r="B35" s="47" t="s">
        <v>10</v>
      </c>
      <c r="C35" s="47" t="s">
        <v>10</v>
      </c>
      <c r="D35" s="47" t="s">
        <v>10</v>
      </c>
      <c r="E35" s="47" t="s">
        <v>10</v>
      </c>
      <c r="F35" s="47" t="s">
        <v>10</v>
      </c>
      <c r="G35" s="47" t="s">
        <v>10</v>
      </c>
      <c r="H35" s="47" t="s">
        <v>10</v>
      </c>
      <c r="I35" s="26">
        <v>1</v>
      </c>
      <c r="J35" s="26" t="s">
        <v>46</v>
      </c>
      <c r="K35" s="26">
        <v>839</v>
      </c>
      <c r="L35" s="27">
        <f t="shared" si="0"/>
        <v>58</v>
      </c>
      <c r="M35" s="27">
        <f t="shared" si="1"/>
        <v>38.5</v>
      </c>
      <c r="N35" s="27">
        <f>IF(ISBLANK(S35), (L35+M35)/2,(SUM(L35,M35,S35)-MIN(L35,M35,S35))/2)</f>
        <v>57</v>
      </c>
      <c r="O35" s="27">
        <f t="shared" si="2"/>
        <v>36</v>
      </c>
      <c r="P35" s="27">
        <f t="shared" si="3"/>
        <v>100</v>
      </c>
      <c r="Q35" s="27">
        <f t="shared" si="4"/>
        <v>70</v>
      </c>
      <c r="R35" s="27">
        <f t="shared" si="5"/>
        <v>13</v>
      </c>
      <c r="S35" s="62">
        <f t="shared" si="6"/>
        <v>56</v>
      </c>
      <c r="T35" s="38">
        <f t="array" ref="T35">IF(N35&lt;55, MIN(N35,SUM(N35:R35*N$3:R$3)), SUM(N35:R35*N$3:R$3))</f>
        <v>55.35</v>
      </c>
      <c r="U35" s="27">
        <v>20</v>
      </c>
      <c r="V35" s="33">
        <v>13</v>
      </c>
      <c r="W35" s="33">
        <v>25</v>
      </c>
      <c r="X35" s="56">
        <f>SUM(U35:W35)</f>
        <v>58</v>
      </c>
      <c r="Y35" s="33">
        <v>26</v>
      </c>
      <c r="Z35" s="33">
        <v>12.5</v>
      </c>
      <c r="AA35" s="56">
        <f>IF(COUNTBLANK(Y35:Z35)&lt;&gt;2,SUM(Y35:Z35),)</f>
        <v>38.5</v>
      </c>
      <c r="AB35" s="33">
        <v>21</v>
      </c>
      <c r="AC35" s="33">
        <v>35</v>
      </c>
      <c r="AD35" s="56">
        <f t="shared" si="7"/>
        <v>56</v>
      </c>
      <c r="AE35" s="55">
        <v>50</v>
      </c>
      <c r="AF35" s="55">
        <v>0</v>
      </c>
      <c r="AG35" s="55">
        <v>100</v>
      </c>
      <c r="AH35" s="55">
        <v>50</v>
      </c>
      <c r="AI35" s="55">
        <v>80</v>
      </c>
      <c r="AJ35" s="55">
        <v>40</v>
      </c>
      <c r="AK35" s="55">
        <v>0</v>
      </c>
      <c r="AL35" s="55">
        <v>0</v>
      </c>
      <c r="AM35" s="48">
        <v>0</v>
      </c>
      <c r="AN35" s="56">
        <f t="shared" si="17"/>
        <v>36</v>
      </c>
      <c r="AO35" s="48">
        <v>100</v>
      </c>
      <c r="AP35" s="48">
        <v>100</v>
      </c>
      <c r="AQ35" s="48">
        <v>100</v>
      </c>
      <c r="AR35" s="48">
        <v>100</v>
      </c>
      <c r="AS35" s="48">
        <v>100</v>
      </c>
      <c r="AT35" s="48">
        <v>100</v>
      </c>
      <c r="AU35" s="48">
        <v>100</v>
      </c>
      <c r="AV35" s="48">
        <v>100</v>
      </c>
      <c r="AW35" s="48">
        <v>100</v>
      </c>
      <c r="AX35" s="48">
        <v>100</v>
      </c>
      <c r="AY35" s="56">
        <f t="shared" si="18"/>
        <v>100</v>
      </c>
      <c r="AZ35" s="58">
        <v>98</v>
      </c>
      <c r="BA35" s="48">
        <v>80</v>
      </c>
      <c r="BB35" s="48">
        <v>90</v>
      </c>
      <c r="BC35" s="48">
        <v>95</v>
      </c>
      <c r="BD35" s="48">
        <v>85</v>
      </c>
      <c r="BE35" s="48">
        <v>60</v>
      </c>
      <c r="BF35" s="48">
        <v>62</v>
      </c>
      <c r="BG35" s="48">
        <v>35</v>
      </c>
      <c r="BH35" s="48">
        <v>60</v>
      </c>
      <c r="BI35" s="48">
        <v>35</v>
      </c>
      <c r="BJ35" s="56">
        <f t="shared" si="19"/>
        <v>70</v>
      </c>
      <c r="BK35" s="31">
        <v>0</v>
      </c>
      <c r="BL35" s="31">
        <v>100</v>
      </c>
      <c r="BM35" s="31">
        <v>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56">
        <f t="shared" si="20"/>
        <v>12.5</v>
      </c>
      <c r="BT35" s="1" t="str">
        <f t="shared" si="12"/>
        <v>NN-NN</v>
      </c>
      <c r="BU35" s="32">
        <f t="shared" si="13"/>
        <v>55.35</v>
      </c>
      <c r="BV35" s="36"/>
    </row>
    <row r="36" spans="1:74" ht="15.75" customHeight="1" x14ac:dyDescent="0.2">
      <c r="A36" s="44"/>
      <c r="B36" s="47" t="s">
        <v>10</v>
      </c>
      <c r="C36" s="47" t="s">
        <v>10</v>
      </c>
      <c r="D36" s="47" t="s">
        <v>10</v>
      </c>
      <c r="E36" s="47" t="s">
        <v>10</v>
      </c>
      <c r="F36" s="47" t="s">
        <v>10</v>
      </c>
      <c r="G36" s="47" t="s">
        <v>10</v>
      </c>
      <c r="H36" s="47" t="s">
        <v>10</v>
      </c>
      <c r="I36" s="26">
        <v>1</v>
      </c>
      <c r="J36" s="26" t="s">
        <v>46</v>
      </c>
      <c r="K36" s="26">
        <v>762</v>
      </c>
      <c r="L36" s="27">
        <f t="shared" si="0"/>
        <v>100</v>
      </c>
      <c r="M36" s="27">
        <f t="shared" si="1"/>
        <v>82</v>
      </c>
      <c r="N36" s="27">
        <f>IF(ISBLANK(S36), (L36+M36)/2,(SUM(L36,M36,S36)-MIN(L36,M36,S36))/2)</f>
        <v>91</v>
      </c>
      <c r="O36" s="27">
        <f t="shared" si="2"/>
        <v>94</v>
      </c>
      <c r="P36" s="27">
        <f t="shared" si="3"/>
        <v>100</v>
      </c>
      <c r="Q36" s="27">
        <f t="shared" si="4"/>
        <v>96</v>
      </c>
      <c r="R36" s="27">
        <f t="shared" si="5"/>
        <v>88</v>
      </c>
      <c r="S36" s="62">
        <f t="shared" si="6"/>
        <v>0</v>
      </c>
      <c r="T36" s="38">
        <f t="array" ref="T36">IF(N36&lt;55, MIN(N36,SUM(N36:R36*N$3:R$3)), SUM(N36:R36*N$3:R$3))</f>
        <v>92.9</v>
      </c>
      <c r="U36" s="27">
        <v>20</v>
      </c>
      <c r="V36" s="33">
        <v>20</v>
      </c>
      <c r="W36" s="33">
        <v>60</v>
      </c>
      <c r="X36" s="56">
        <f>SUM(U36:W36)</f>
        <v>100</v>
      </c>
      <c r="Y36" s="33">
        <v>22</v>
      </c>
      <c r="Z36" s="33">
        <v>60</v>
      </c>
      <c r="AA36" s="56">
        <f>IF(COUNTBLANK(Y36:Z36)&lt;&gt;2,SUM(Y36:Z36),)</f>
        <v>82</v>
      </c>
      <c r="AB36" s="33"/>
      <c r="AC36" s="33"/>
      <c r="AD36" s="56">
        <f t="shared" si="7"/>
        <v>0</v>
      </c>
      <c r="AE36" s="55">
        <v>100</v>
      </c>
      <c r="AF36" s="55">
        <v>60</v>
      </c>
      <c r="AG36" s="55">
        <v>100</v>
      </c>
      <c r="AH36" s="55">
        <v>100</v>
      </c>
      <c r="AI36" s="55">
        <v>90</v>
      </c>
      <c r="AJ36" s="55">
        <v>100</v>
      </c>
      <c r="AK36" s="55">
        <v>100</v>
      </c>
      <c r="AL36" s="55">
        <v>100</v>
      </c>
      <c r="AM36" s="48">
        <v>100</v>
      </c>
      <c r="AN36" s="56">
        <f t="shared" si="17"/>
        <v>94</v>
      </c>
      <c r="AO36" s="48">
        <v>100</v>
      </c>
      <c r="AP36" s="48">
        <v>100</v>
      </c>
      <c r="AQ36" s="48">
        <v>100</v>
      </c>
      <c r="AR36" s="48">
        <v>100</v>
      </c>
      <c r="AS36" s="48">
        <v>100</v>
      </c>
      <c r="AT36" s="48">
        <v>100</v>
      </c>
      <c r="AU36" s="48">
        <v>100</v>
      </c>
      <c r="AV36" s="48">
        <v>100</v>
      </c>
      <c r="AW36" s="48">
        <v>100</v>
      </c>
      <c r="AX36" s="48">
        <v>100</v>
      </c>
      <c r="AY36" s="56">
        <f t="shared" si="18"/>
        <v>100</v>
      </c>
      <c r="AZ36" s="58">
        <v>95</v>
      </c>
      <c r="BA36" s="48">
        <v>95</v>
      </c>
      <c r="BB36" s="48">
        <v>100</v>
      </c>
      <c r="BC36" s="48">
        <v>90</v>
      </c>
      <c r="BD36" s="48">
        <v>95</v>
      </c>
      <c r="BE36" s="48">
        <v>100</v>
      </c>
      <c r="BF36" s="48">
        <v>90</v>
      </c>
      <c r="BG36" s="48">
        <v>100</v>
      </c>
      <c r="BH36" s="48">
        <v>95</v>
      </c>
      <c r="BI36" s="48">
        <v>100</v>
      </c>
      <c r="BJ36" s="56">
        <f t="shared" si="19"/>
        <v>96</v>
      </c>
      <c r="BK36" s="31">
        <v>100</v>
      </c>
      <c r="BL36" s="31">
        <v>100</v>
      </c>
      <c r="BM36" s="31">
        <v>0</v>
      </c>
      <c r="BN36" s="48">
        <v>100</v>
      </c>
      <c r="BO36" s="48">
        <v>100</v>
      </c>
      <c r="BP36" s="48">
        <v>100</v>
      </c>
      <c r="BQ36" s="48">
        <v>100</v>
      </c>
      <c r="BR36" s="48">
        <v>100</v>
      </c>
      <c r="BS36" s="56">
        <f t="shared" si="20"/>
        <v>87.5</v>
      </c>
      <c r="BT36" s="1" t="str">
        <f t="shared" si="12"/>
        <v>NN-NN</v>
      </c>
      <c r="BU36" s="32">
        <f t="shared" si="13"/>
        <v>92.9</v>
      </c>
      <c r="BV36" s="36"/>
    </row>
    <row r="37" spans="1:74" ht="15.75" customHeight="1" x14ac:dyDescent="0.15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48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48">
        <f t="shared" ref="AD37:AM37" si="21">COUNT(AD5:AD36)</f>
        <v>32</v>
      </c>
      <c r="AE37" s="48">
        <f t="shared" si="21"/>
        <v>32</v>
      </c>
      <c r="AF37" s="48">
        <f t="shared" si="21"/>
        <v>32</v>
      </c>
      <c r="AG37" s="48">
        <f t="shared" si="21"/>
        <v>32</v>
      </c>
      <c r="AH37" s="48">
        <f t="shared" si="21"/>
        <v>32</v>
      </c>
      <c r="AI37" s="48">
        <f t="shared" si="21"/>
        <v>32</v>
      </c>
      <c r="AJ37" s="48">
        <f t="shared" si="21"/>
        <v>32</v>
      </c>
      <c r="AK37" s="48">
        <f t="shared" si="21"/>
        <v>32</v>
      </c>
      <c r="AL37" s="48">
        <f t="shared" si="21"/>
        <v>32</v>
      </c>
      <c r="AM37" s="48">
        <f t="shared" si="21"/>
        <v>32</v>
      </c>
      <c r="AN37" s="56"/>
      <c r="AO37" s="48">
        <f t="shared" ref="AO37:AX37" si="22">COUNT(AO5:AO36)</f>
        <v>32</v>
      </c>
      <c r="AP37" s="48">
        <f t="shared" si="22"/>
        <v>32</v>
      </c>
      <c r="AQ37" s="48">
        <f t="shared" si="22"/>
        <v>32</v>
      </c>
      <c r="AR37" s="48">
        <f t="shared" si="22"/>
        <v>32</v>
      </c>
      <c r="AS37" s="48">
        <f t="shared" si="22"/>
        <v>32</v>
      </c>
      <c r="AT37" s="48">
        <f t="shared" si="22"/>
        <v>32</v>
      </c>
      <c r="AU37" s="48">
        <f t="shared" si="22"/>
        <v>32</v>
      </c>
      <c r="AV37" s="48">
        <f t="shared" si="22"/>
        <v>32</v>
      </c>
      <c r="AW37" s="48">
        <f t="shared" si="22"/>
        <v>32</v>
      </c>
      <c r="AX37" s="48">
        <f t="shared" si="22"/>
        <v>32</v>
      </c>
      <c r="AY37" s="56"/>
      <c r="AZ37" s="48">
        <f t="shared" ref="AZ37:BI37" si="23">COUNT(AZ5:AZ36)</f>
        <v>30</v>
      </c>
      <c r="BA37" s="48">
        <f t="shared" si="23"/>
        <v>30</v>
      </c>
      <c r="BB37" s="48">
        <f t="shared" si="23"/>
        <v>32</v>
      </c>
      <c r="BC37" s="48">
        <f t="shared" si="23"/>
        <v>32</v>
      </c>
      <c r="BD37" s="48">
        <f t="shared" si="23"/>
        <v>32</v>
      </c>
      <c r="BE37" s="48">
        <f t="shared" si="23"/>
        <v>32</v>
      </c>
      <c r="BF37" s="48">
        <f t="shared" si="23"/>
        <v>32</v>
      </c>
      <c r="BG37" s="48">
        <f t="shared" si="23"/>
        <v>32</v>
      </c>
      <c r="BH37" s="48">
        <f t="shared" si="23"/>
        <v>32</v>
      </c>
      <c r="BI37" s="48">
        <f t="shared" si="23"/>
        <v>32</v>
      </c>
      <c r="BJ37" s="56"/>
      <c r="BK37" s="48">
        <f t="shared" ref="BK37:BR37" si="24">COUNT(BK5:BK36)</f>
        <v>32</v>
      </c>
      <c r="BL37" s="48">
        <f t="shared" si="24"/>
        <v>32</v>
      </c>
      <c r="BM37" s="48">
        <f t="shared" si="24"/>
        <v>32</v>
      </c>
      <c r="BN37" s="48">
        <f t="shared" si="24"/>
        <v>32</v>
      </c>
      <c r="BO37" s="48">
        <f t="shared" si="24"/>
        <v>32</v>
      </c>
      <c r="BP37" s="48">
        <f t="shared" si="24"/>
        <v>32</v>
      </c>
      <c r="BQ37" s="48">
        <f t="shared" si="24"/>
        <v>32</v>
      </c>
      <c r="BR37" s="48">
        <f t="shared" si="24"/>
        <v>32</v>
      </c>
      <c r="BS37" s="56"/>
      <c r="BT37" s="1"/>
      <c r="BU37" s="8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74</v>
      </c>
      <c r="M43" s="50">
        <f>IF(COUNT(M5:M42)&gt;0,ROUND(SUM(M5:M42)/COUNTIF(M5:M42,"&lt;&gt;"),0),0)</f>
        <v>59</v>
      </c>
      <c r="N43" s="50">
        <f>IF(COUNT(N5:N42)&gt;0,ROUND(SUM(N5:N42)/COUNTIF(N5:N42,"&lt;&gt;"),0),0)</f>
        <v>67</v>
      </c>
      <c r="O43" s="50">
        <f>IF(COUNT(O5:O42)&gt;0,ROUND(SUM(O5:O42)/COUNTIF(O5:O42,"&lt;&gt;"),0),0)</f>
        <v>74</v>
      </c>
      <c r="P43" s="50"/>
      <c r="Q43" s="50">
        <f>IF(COUNT(Q5:Q42)&gt;0,ROUND(SUM(Q5:Q42)/COUNTIF(Q5:Q42,"&lt;&gt;"),0),0)</f>
        <v>75</v>
      </c>
      <c r="R43" s="50"/>
      <c r="S43" s="50">
        <f t="shared" ref="S43:AH43" si="25">IF(COUNT(S5:S42)&gt;0,ROUND(SUM(S5:S42)/COUNTIF(S5:S42,"&lt;&gt;"),0),0)</f>
        <v>9</v>
      </c>
      <c r="T43" s="50">
        <f t="shared" si="25"/>
        <v>69</v>
      </c>
      <c r="U43" s="51">
        <f t="shared" si="25"/>
        <v>19</v>
      </c>
      <c r="V43" s="51">
        <f t="shared" si="25"/>
        <v>18</v>
      </c>
      <c r="W43" s="51">
        <f t="shared" si="25"/>
        <v>46</v>
      </c>
      <c r="X43" s="51">
        <f t="shared" si="25"/>
        <v>79</v>
      </c>
      <c r="Y43" s="51">
        <f t="shared" si="25"/>
        <v>27</v>
      </c>
      <c r="Z43" s="51">
        <f t="shared" si="25"/>
        <v>43</v>
      </c>
      <c r="AA43" s="51">
        <f t="shared" si="25"/>
        <v>70</v>
      </c>
      <c r="AB43" s="51">
        <f t="shared" si="25"/>
        <v>18</v>
      </c>
      <c r="AC43" s="51">
        <f t="shared" si="25"/>
        <v>28</v>
      </c>
      <c r="AD43" s="51">
        <f t="shared" si="25"/>
        <v>9</v>
      </c>
      <c r="AE43" s="51">
        <f t="shared" si="25"/>
        <v>67</v>
      </c>
      <c r="AF43" s="51">
        <f t="shared" si="25"/>
        <v>67</v>
      </c>
      <c r="AG43" s="51">
        <f t="shared" si="25"/>
        <v>77</v>
      </c>
      <c r="AH43" s="51">
        <f t="shared" si="25"/>
        <v>72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74</v>
      </c>
      <c r="AO43" s="51">
        <f>IF(COUNT(AO5:AO42)&gt;0,ROUND(SUM(AO5:AO42)/COUNTIF(AO5:AO42,"&lt;&gt;"),0),0)</f>
        <v>86</v>
      </c>
      <c r="AP43" s="51">
        <f>IF(COUNT(AP5:AP42)&gt;0,ROUND(SUM(AP5:AP42)/COUNTIF(AP5:AP42,"&lt;&gt;"),0),0)</f>
        <v>92</v>
      </c>
      <c r="AQ43" s="51"/>
      <c r="AR43" s="51"/>
      <c r="AS43" s="51"/>
      <c r="AT43" s="51"/>
      <c r="AU43" s="51">
        <f>IF(COUNT(AU5:AU42)&gt;0,ROUND(SUM(AU5:AU42)/COUNTIF(AU5:AU42,"&lt;&gt;"),0),0)</f>
        <v>83</v>
      </c>
      <c r="AV43" s="51"/>
      <c r="AW43" s="51"/>
      <c r="AX43" s="51">
        <f>IF(COUNT(AX5:AX42)&gt;0,ROUND(SUM(AX5:AX42)/COUNTIF(AX5:AX42,"&lt;&gt;"),0),0)</f>
        <v>83</v>
      </c>
      <c r="AY43" s="51">
        <f>IF(COUNT(AY5:AY42)&gt;0,ROUND(SUM(AY5:AY42)/COUNTIF(AY5:AY42,"&lt;&gt;"),0),0)</f>
        <v>87</v>
      </c>
      <c r="AZ43" s="51">
        <f>IF(COUNT(AZ5:AZ42)&gt;0,ROUND(SUM(AZ5:AZ42)/COUNTIF(AZ5:AZ42,"&lt;&gt;"),0),0)</f>
        <v>88</v>
      </c>
      <c r="BA43" s="51">
        <f>IF(COUNT(BA5:BA42)&gt;0,ROUND(SUM(BA5:BA42)/COUNTIF(BA5:BA42,"&lt;&gt;"),0),0)</f>
        <v>81</v>
      </c>
      <c r="BB43" s="51"/>
      <c r="BC43" s="51"/>
      <c r="BD43" s="51"/>
      <c r="BE43" s="51"/>
      <c r="BF43" s="51">
        <f>IF(COUNT(BF5:BF42)&gt;0,ROUND(SUM(BF5:BF42)/COUNTIF(BF5:BF42,"&lt;&gt;"),0),0)</f>
        <v>72</v>
      </c>
      <c r="BG43" s="51"/>
      <c r="BH43" s="51"/>
      <c r="BI43" s="51">
        <f>IF(COUNT(BI5:BI42)&gt;0,ROUND(SUM(BI5:BI42)/COUNTIF(BI5:BI42,"&lt;&gt;"),0),0)</f>
        <v>65</v>
      </c>
      <c r="BJ43" s="51">
        <f>IF(COUNT(BJ5:BJ42)&gt;0,ROUND(SUM(BJ5:BJ42)/COUNTIF(BJ5:BJ42,"&lt;&gt;"),0),0)</f>
        <v>75</v>
      </c>
      <c r="BK43" s="51">
        <f>IF(COUNT(BK5:BK42)&gt;0,ROUND(SUM(BK5:BK42)/COUNTIF(BK5:BK42,"&lt;&gt;"),0),0)</f>
        <v>76</v>
      </c>
      <c r="BL43" s="51">
        <f>IF(COUNT(BL5:BL42)&gt;0,ROUND(SUM(BL5:BL42)/COUNTIF(BL5:BL42,"&lt;&gt;"),0),0)</f>
        <v>80</v>
      </c>
      <c r="BM43" s="51">
        <f>IF(COUNT(BM5:BM42)&gt;0,ROUND(SUM(BM5:BM42)/COUNTIF(BM5:BM42,"&lt;&gt;"),0),0)</f>
        <v>76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76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100</v>
      </c>
      <c r="O44" s="51">
        <f>MAX(O5:O42)</f>
        <v>100</v>
      </c>
      <c r="P44" s="51"/>
      <c r="Q44" s="51">
        <f>MAX(Q5:Q42)</f>
        <v>97</v>
      </c>
      <c r="R44" s="51"/>
      <c r="S44" s="51">
        <f t="shared" ref="S44:AH44" si="26">MAX(S5:S42)</f>
        <v>60</v>
      </c>
      <c r="T44" s="51">
        <f t="shared" si="26"/>
        <v>98.1</v>
      </c>
      <c r="U44" s="51">
        <f t="shared" si="26"/>
        <v>20</v>
      </c>
      <c r="V44" s="51">
        <f t="shared" si="26"/>
        <v>20</v>
      </c>
      <c r="W44" s="51">
        <f t="shared" si="26"/>
        <v>60</v>
      </c>
      <c r="X44" s="51">
        <f t="shared" si="26"/>
        <v>100</v>
      </c>
      <c r="Y44" s="51">
        <f t="shared" si="26"/>
        <v>30</v>
      </c>
      <c r="Z44" s="51">
        <f t="shared" si="26"/>
        <v>70</v>
      </c>
      <c r="AA44" s="51">
        <f t="shared" si="26"/>
        <v>100</v>
      </c>
      <c r="AB44" s="51">
        <f t="shared" si="26"/>
        <v>25</v>
      </c>
      <c r="AC44" s="51">
        <f t="shared" si="26"/>
        <v>39</v>
      </c>
      <c r="AD44" s="51">
        <f t="shared" si="26"/>
        <v>60</v>
      </c>
      <c r="AE44" s="51">
        <f t="shared" si="26"/>
        <v>100</v>
      </c>
      <c r="AF44" s="51">
        <f t="shared" si="26"/>
        <v>100</v>
      </c>
      <c r="AG44" s="51">
        <f t="shared" si="26"/>
        <v>100</v>
      </c>
      <c r="AH44" s="51">
        <f t="shared" si="26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97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0</v>
      </c>
      <c r="O45" s="51">
        <f>MIN(O5:O42)</f>
        <v>0</v>
      </c>
      <c r="P45" s="51"/>
      <c r="Q45" s="51">
        <f>MIN(Q5:Q42)</f>
        <v>0</v>
      </c>
      <c r="R45" s="51"/>
      <c r="S45" s="51">
        <f t="shared" ref="S45:AH45" si="27">MIN(S5:S42)</f>
        <v>0</v>
      </c>
      <c r="T45" s="51">
        <f t="shared" si="27"/>
        <v>1</v>
      </c>
      <c r="U45" s="51">
        <f t="shared" si="27"/>
        <v>14</v>
      </c>
      <c r="V45" s="51">
        <f t="shared" si="27"/>
        <v>13</v>
      </c>
      <c r="W45" s="51">
        <f t="shared" si="27"/>
        <v>0</v>
      </c>
      <c r="X45" s="51">
        <f t="shared" si="27"/>
        <v>0</v>
      </c>
      <c r="Y45" s="51">
        <f t="shared" si="27"/>
        <v>18</v>
      </c>
      <c r="Z45" s="51">
        <f t="shared" si="27"/>
        <v>0</v>
      </c>
      <c r="AA45" s="51">
        <f t="shared" si="27"/>
        <v>23.5</v>
      </c>
      <c r="AB45" s="51">
        <f t="shared" si="27"/>
        <v>3</v>
      </c>
      <c r="AC45" s="51">
        <f t="shared" si="27"/>
        <v>3</v>
      </c>
      <c r="AD45" s="51">
        <f t="shared" si="27"/>
        <v>0</v>
      </c>
      <c r="AE45" s="51">
        <f t="shared" si="27"/>
        <v>0</v>
      </c>
      <c r="AF45" s="51">
        <f t="shared" si="27"/>
        <v>0</v>
      </c>
      <c r="AG45" s="51">
        <f t="shared" si="27"/>
        <v>0</v>
      </c>
      <c r="AH45" s="51">
        <f t="shared" si="27"/>
        <v>0</v>
      </c>
      <c r="AI45" s="51"/>
      <c r="AJ45" s="51"/>
      <c r="AK45" s="51"/>
      <c r="AL45" s="51"/>
      <c r="AM45" s="51"/>
      <c r="AN45" s="51">
        <f>MIN(AN5:AN42)</f>
        <v>0</v>
      </c>
      <c r="AO45" s="51">
        <f>MIN(AO5:AO42)</f>
        <v>0</v>
      </c>
      <c r="AP45" s="51">
        <f>MIN(AP5:AP42)</f>
        <v>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10</v>
      </c>
      <c r="AZ45" s="51">
        <f>MIN(AZ5:AZ42)</f>
        <v>0</v>
      </c>
      <c r="BA45" s="51">
        <f>MIN(BA5:BA42)</f>
        <v>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0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25</v>
      </c>
      <c r="M46" s="53">
        <f>COUNTIF(M5:M42,"&gt;=55")</f>
        <v>18</v>
      </c>
      <c r="N46" s="53">
        <f>COUNTIF(N5:N42,"&gt;=55")</f>
        <v>25</v>
      </c>
      <c r="O46" s="53">
        <f>COUNTIF(O5:O42,"&gt;=55")</f>
        <v>25</v>
      </c>
      <c r="P46" s="53"/>
      <c r="Q46" s="53">
        <f>COUNTIF(Q5:Q42,"&gt;=55")</f>
        <v>26</v>
      </c>
      <c r="R46" s="53"/>
      <c r="S46" s="53">
        <f t="shared" ref="S46:AH46" si="28">COUNTIF(S5:S42,"&gt;=55")</f>
        <v>4</v>
      </c>
      <c r="T46" s="53">
        <f t="shared" si="28"/>
        <v>25</v>
      </c>
      <c r="U46" s="53">
        <f t="shared" si="28"/>
        <v>0</v>
      </c>
      <c r="V46" s="53">
        <f t="shared" si="28"/>
        <v>0</v>
      </c>
      <c r="W46" s="53">
        <f t="shared" si="28"/>
        <v>17</v>
      </c>
      <c r="X46" s="53">
        <f t="shared" si="28"/>
        <v>25</v>
      </c>
      <c r="Y46" s="53">
        <f t="shared" si="28"/>
        <v>0</v>
      </c>
      <c r="Z46" s="53">
        <f t="shared" si="28"/>
        <v>13</v>
      </c>
      <c r="AA46" s="53">
        <f t="shared" si="28"/>
        <v>18</v>
      </c>
      <c r="AB46" s="53">
        <f t="shared" si="28"/>
        <v>0</v>
      </c>
      <c r="AC46" s="53">
        <f t="shared" si="28"/>
        <v>0</v>
      </c>
      <c r="AD46" s="53">
        <f t="shared" si="28"/>
        <v>4</v>
      </c>
      <c r="AE46" s="53">
        <f t="shared" si="28"/>
        <v>19</v>
      </c>
      <c r="AF46" s="53">
        <f t="shared" si="28"/>
        <v>24</v>
      </c>
      <c r="AG46" s="53">
        <f t="shared" si="28"/>
        <v>25</v>
      </c>
      <c r="AH46" s="53">
        <f t="shared" si="28"/>
        <v>22</v>
      </c>
      <c r="AI46" s="53"/>
      <c r="AJ46" s="53"/>
      <c r="AK46" s="53"/>
      <c r="AL46" s="53"/>
      <c r="AM46" s="53"/>
      <c r="AN46" s="51">
        <f>COUNTIF(AN5:AN42,"&gt;=55")</f>
        <v>25</v>
      </c>
      <c r="AO46" s="53">
        <f>COUNTIF(AO5:AO42,"&gt;=55")</f>
        <v>28</v>
      </c>
      <c r="AP46" s="53">
        <f>COUNTIF(AP5:AP42,"&gt;=55")</f>
        <v>30</v>
      </c>
      <c r="AQ46" s="53"/>
      <c r="AR46" s="53"/>
      <c r="AS46" s="53"/>
      <c r="AT46" s="53"/>
      <c r="AU46" s="53">
        <f>COUNTIF(AU5:AU42,"&gt;=55")</f>
        <v>27</v>
      </c>
      <c r="AV46" s="53"/>
      <c r="AW46" s="53"/>
      <c r="AX46" s="53">
        <f>COUNTIF(AX5:AX42,"&gt;=55")</f>
        <v>27</v>
      </c>
      <c r="AY46" s="52">
        <f>COUNTIF(AY5:AY42,"&gt;=55")</f>
        <v>28</v>
      </c>
      <c r="AZ46" s="53">
        <f>COUNTIF(AZ5:AZ42,"&gt;=55")</f>
        <v>28</v>
      </c>
      <c r="BA46" s="53">
        <f>COUNTIF(BA5:BA42,"&gt;=55")</f>
        <v>27</v>
      </c>
      <c r="BB46" s="53"/>
      <c r="BC46" s="53"/>
      <c r="BD46" s="53"/>
      <c r="BE46" s="53"/>
      <c r="BF46" s="53">
        <f>COUNTIF(BF5:BF42,"&gt;=55")</f>
        <v>23</v>
      </c>
      <c r="BG46" s="53"/>
      <c r="BH46" s="53"/>
      <c r="BI46" s="53">
        <f>COUNTIF(BI5:BI42,"&gt;=55")</f>
        <v>22</v>
      </c>
      <c r="BJ46" s="52">
        <f>COUNTIF(BJ5:BJ42,"&gt;=55")</f>
        <v>26</v>
      </c>
      <c r="BK46" s="53">
        <f>COUNTIF(BK5:BK42,"&gt;=55")</f>
        <v>25</v>
      </c>
      <c r="BL46" s="53">
        <f>COUNTIF(BL5:BL42,"&gt;=55")</f>
        <v>26</v>
      </c>
      <c r="BM46" s="53">
        <f>COUNTIF(BM5:BM42,"&gt;=55")</f>
        <v>25</v>
      </c>
      <c r="BN46" s="53"/>
      <c r="BO46" s="53"/>
      <c r="BP46" s="53"/>
      <c r="BQ46" s="53"/>
      <c r="BR46" s="53"/>
      <c r="BS46" s="52">
        <f>COUNTIF(BS5:BS42,"&gt;=55")</f>
        <v>25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7</v>
      </c>
      <c r="M47" s="53">
        <f>+$H$48-M46</f>
        <v>14</v>
      </c>
      <c r="N47" s="53">
        <f>+$H$48-N46</f>
        <v>7</v>
      </c>
      <c r="O47" s="53">
        <f>+$H$48-O46</f>
        <v>7</v>
      </c>
      <c r="P47" s="53"/>
      <c r="Q47" s="53">
        <f>+$H$48-Q46</f>
        <v>6</v>
      </c>
      <c r="R47" s="53"/>
      <c r="S47" s="53">
        <f t="shared" ref="S47:AH47" si="29">+$H$48-S46</f>
        <v>28</v>
      </c>
      <c r="T47" s="53">
        <f t="shared" si="29"/>
        <v>7</v>
      </c>
      <c r="U47" s="53">
        <f t="shared" si="29"/>
        <v>32</v>
      </c>
      <c r="V47" s="53">
        <f t="shared" si="29"/>
        <v>32</v>
      </c>
      <c r="W47" s="53">
        <f t="shared" si="29"/>
        <v>15</v>
      </c>
      <c r="X47" s="53">
        <f t="shared" si="29"/>
        <v>7</v>
      </c>
      <c r="Y47" s="53">
        <f t="shared" si="29"/>
        <v>32</v>
      </c>
      <c r="Z47" s="53">
        <f t="shared" si="29"/>
        <v>19</v>
      </c>
      <c r="AA47" s="53">
        <f t="shared" si="29"/>
        <v>14</v>
      </c>
      <c r="AB47" s="53">
        <f t="shared" si="29"/>
        <v>32</v>
      </c>
      <c r="AC47" s="53">
        <f t="shared" si="29"/>
        <v>32</v>
      </c>
      <c r="AD47" s="53">
        <f t="shared" si="29"/>
        <v>28</v>
      </c>
      <c r="AE47" s="53">
        <f t="shared" si="29"/>
        <v>13</v>
      </c>
      <c r="AF47" s="53">
        <f t="shared" si="29"/>
        <v>8</v>
      </c>
      <c r="AG47" s="53">
        <f t="shared" si="29"/>
        <v>7</v>
      </c>
      <c r="AH47" s="53">
        <f t="shared" si="29"/>
        <v>10</v>
      </c>
      <c r="AI47" s="53"/>
      <c r="AJ47" s="53"/>
      <c r="AK47" s="53"/>
      <c r="AL47" s="53"/>
      <c r="AM47" s="53"/>
      <c r="AN47" s="51">
        <f>+$H$48-AN46</f>
        <v>7</v>
      </c>
      <c r="AO47" s="53">
        <f>+$H$48-AO46</f>
        <v>4</v>
      </c>
      <c r="AP47" s="53">
        <f>+$H$48-AP46</f>
        <v>2</v>
      </c>
      <c r="AQ47" s="53"/>
      <c r="AR47" s="53"/>
      <c r="AS47" s="53"/>
      <c r="AT47" s="53"/>
      <c r="AU47" s="53">
        <f>+$H$48-AU46</f>
        <v>5</v>
      </c>
      <c r="AV47" s="53"/>
      <c r="AW47" s="53"/>
      <c r="AX47" s="53">
        <f>+$H$48-AX46</f>
        <v>5</v>
      </c>
      <c r="AY47" s="52">
        <f>+$H$48-AY46</f>
        <v>4</v>
      </c>
      <c r="AZ47" s="53">
        <f>+$H$48-AZ46</f>
        <v>4</v>
      </c>
      <c r="BA47" s="53">
        <f>+$H$48-BA46</f>
        <v>5</v>
      </c>
      <c r="BB47" s="53"/>
      <c r="BC47" s="53"/>
      <c r="BD47" s="53"/>
      <c r="BE47" s="53"/>
      <c r="BF47" s="53">
        <f>+$H$48-BF46</f>
        <v>9</v>
      </c>
      <c r="BG47" s="53"/>
      <c r="BH47" s="53"/>
      <c r="BI47" s="53">
        <f>+$H$48-BI46</f>
        <v>10</v>
      </c>
      <c r="BJ47" s="52">
        <f>+$H$48-BJ46</f>
        <v>6</v>
      </c>
      <c r="BK47" s="53">
        <f>+$H$48-BK46</f>
        <v>7</v>
      </c>
      <c r="BL47" s="53">
        <f>+$H$48-BL46</f>
        <v>6</v>
      </c>
      <c r="BM47" s="53">
        <f>+$H$48-BM46</f>
        <v>7</v>
      </c>
      <c r="BN47" s="53"/>
      <c r="BO47" s="53"/>
      <c r="BP47" s="53"/>
      <c r="BQ47" s="53"/>
      <c r="BR47" s="53"/>
      <c r="BS47" s="52">
        <f>+$H$48-BS46</f>
        <v>7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32</v>
      </c>
      <c r="T48" s="54">
        <f>T46/H48</f>
        <v>0.78125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78" priority="1" operator="lessThan">
      <formula>54.5</formula>
    </cfRule>
  </conditionalFormatting>
  <conditionalFormatting sqref="X5:X42 AA5:AA42 AD5:BA42 BB5:BB27 BC5:BG42 BH5:BH22 BI5:BI26 BK5:BR42 BH24:BH40 BI28:BI42 BB29:BB42 M37 BH42">
    <cfRule type="containsText" dxfId="77" priority="2" operator="containsText" text="A">
      <formula>NOT(ISERROR(SEARCH(("A"),(X5))))</formula>
    </cfRule>
  </conditionalFormatting>
  <conditionalFormatting sqref="AY44:AY47 BJ44:BV47">
    <cfRule type="cellIs" dxfId="76" priority="3" operator="lessThan">
      <formula>54.5</formula>
    </cfRule>
  </conditionalFormatting>
  <conditionalFormatting sqref="AY45 BJ45:BV45">
    <cfRule type="cellIs" dxfId="75" priority="4" operator="lessThan">
      <formula>54.5</formula>
    </cfRule>
  </conditionalFormatting>
  <conditionalFormatting sqref="AY46 BJ46:BV46">
    <cfRule type="cellIs" dxfId="74" priority="5" operator="lessThan">
      <formula>54.5</formula>
    </cfRule>
  </conditionalFormatting>
  <conditionalFormatting sqref="AY47 BJ47:BV47">
    <cfRule type="cellIs" dxfId="73" priority="6" operator="lessThan">
      <formula>54.5</formula>
    </cfRule>
  </conditionalFormatting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47</v>
      </c>
      <c r="K5" s="26"/>
      <c r="L5" s="27">
        <f t="shared" ref="L5:L33" si="0">X5</f>
        <v>72</v>
      </c>
      <c r="M5" s="27">
        <f t="shared" ref="M5:M33" si="1">AA5</f>
        <v>37</v>
      </c>
      <c r="N5" s="27">
        <f t="shared" ref="N5:N25" si="2">IF(ISBLANK(S5), (L5+M5)/2,(SUM(L5,M5,S5)-MIN(L5,M5,S5))/2)</f>
        <v>54.5</v>
      </c>
      <c r="O5" s="27">
        <f t="shared" ref="O5:O33" si="3">AN5</f>
        <v>77</v>
      </c>
      <c r="P5" s="27">
        <f t="shared" ref="P5:P33" si="4">AY5</f>
        <v>100</v>
      </c>
      <c r="Q5" s="27">
        <f t="shared" ref="Q5:Q33" si="5">BJ5</f>
        <v>89</v>
      </c>
      <c r="R5" s="27">
        <f t="shared" ref="R5:R33" si="6">ROUND(BS5,0)</f>
        <v>100</v>
      </c>
      <c r="S5" s="62">
        <f t="shared" ref="S5:S33" si="7">AD5</f>
        <v>0</v>
      </c>
      <c r="T5" s="38">
        <f t="array" ref="T5">IF(N5&lt;54.5, MIN(N5,SUM(N5:R5*N$3:R$3)), SUM(N5:R5*N$3:R$3))</f>
        <v>70.45</v>
      </c>
      <c r="U5" s="27">
        <v>18</v>
      </c>
      <c r="V5" s="33">
        <v>18</v>
      </c>
      <c r="W5" s="33">
        <v>36</v>
      </c>
      <c r="X5" s="56">
        <f t="shared" ref="X5:X10" si="8">SUM(U5:W5)</f>
        <v>72</v>
      </c>
      <c r="Y5" s="33">
        <v>22</v>
      </c>
      <c r="Z5" s="33">
        <v>15</v>
      </c>
      <c r="AA5" s="56">
        <f t="shared" ref="AA5:AA10" si="9">IF(COUNTBLANK(Y5:Z5)&lt;&gt;2,SUM(Y5:Z5),)</f>
        <v>37</v>
      </c>
      <c r="AB5" s="33"/>
      <c r="AC5" s="33"/>
      <c r="AD5" s="56">
        <f t="shared" ref="AD5:AD31" si="10">IF(COUNTBLANK(AB5:AC5)&lt;&gt;2,SUM(AB5:AC5),)</f>
        <v>0</v>
      </c>
      <c r="AE5" s="48">
        <v>100</v>
      </c>
      <c r="AF5" s="94">
        <v>20</v>
      </c>
      <c r="AG5" s="48">
        <v>100</v>
      </c>
      <c r="AH5" s="48">
        <v>100</v>
      </c>
      <c r="AI5" s="48">
        <v>90</v>
      </c>
      <c r="AJ5" s="48">
        <v>83</v>
      </c>
      <c r="AK5" s="48">
        <v>100</v>
      </c>
      <c r="AL5" s="48">
        <v>100</v>
      </c>
      <c r="AM5" s="48">
        <v>0</v>
      </c>
      <c r="AN5" s="56">
        <f t="shared" ref="AN5:AN33" si="11">ROUND(AVERAGE(AE5:AM5),0)</f>
        <v>77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100</v>
      </c>
      <c r="AY5" s="56">
        <f t="shared" ref="AY5:AY33" si="12">ROUND(AVERAGE(AO5:AX5),0)</f>
        <v>100</v>
      </c>
      <c r="AZ5" s="48">
        <v>100</v>
      </c>
      <c r="BA5" s="48">
        <v>90</v>
      </c>
      <c r="BB5" s="48">
        <v>100</v>
      </c>
      <c r="BC5" s="48">
        <v>90</v>
      </c>
      <c r="BD5" s="48">
        <v>75</v>
      </c>
      <c r="BE5" s="48">
        <v>80</v>
      </c>
      <c r="BF5" s="48">
        <v>100</v>
      </c>
      <c r="BG5" s="48">
        <v>65</v>
      </c>
      <c r="BH5" s="48">
        <v>100</v>
      </c>
      <c r="BI5" s="48">
        <v>90</v>
      </c>
      <c r="BJ5" s="56">
        <f t="shared" ref="BJ5:BJ33" si="13">AVERAGE(AZ5:BI5)</f>
        <v>89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 t="shared" ref="BS5:BS33" si="14">AVERAGE(BK5:BR5)</f>
        <v>100</v>
      </c>
      <c r="BT5" s="1" t="str">
        <f t="shared" ref="BT5:BT33" si="15">CONCATENATE(B5,"-",C5)</f>
        <v>NN-NN</v>
      </c>
      <c r="BU5" s="32">
        <f t="shared" ref="BU5:BU33" si="16">T5</f>
        <v>70.45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47</v>
      </c>
      <c r="K6" s="26">
        <v>700</v>
      </c>
      <c r="L6" s="27">
        <f t="shared" si="0"/>
        <v>94</v>
      </c>
      <c r="M6" s="27">
        <f t="shared" si="1"/>
        <v>100</v>
      </c>
      <c r="N6" s="27">
        <f t="shared" si="2"/>
        <v>97</v>
      </c>
      <c r="O6" s="27">
        <f t="shared" si="3"/>
        <v>90</v>
      </c>
      <c r="P6" s="27">
        <f t="shared" si="4"/>
        <v>100</v>
      </c>
      <c r="Q6" s="27">
        <f t="shared" si="5"/>
        <v>95.5</v>
      </c>
      <c r="R6" s="27">
        <f t="shared" si="6"/>
        <v>98</v>
      </c>
      <c r="S6" s="62">
        <f t="shared" si="7"/>
        <v>0</v>
      </c>
      <c r="T6" s="38">
        <f t="array" ref="T6">IF(N6&lt;55, MIN(N6,SUM(N6:R6*N$3:R$3)), SUM(N6:R6*N$3:R$3))</f>
        <v>95.5</v>
      </c>
      <c r="U6" s="27">
        <v>18</v>
      </c>
      <c r="V6" s="33">
        <v>16</v>
      </c>
      <c r="W6" s="33">
        <v>60</v>
      </c>
      <c r="X6" s="56">
        <f t="shared" si="8"/>
        <v>94</v>
      </c>
      <c r="Y6" s="33">
        <v>30</v>
      </c>
      <c r="Z6" s="33">
        <v>70</v>
      </c>
      <c r="AA6" s="56">
        <f t="shared" si="9"/>
        <v>100</v>
      </c>
      <c r="AB6" s="33"/>
      <c r="AC6" s="33"/>
      <c r="AD6" s="56">
        <f t="shared" si="10"/>
        <v>0</v>
      </c>
      <c r="AE6" s="48">
        <v>100</v>
      </c>
      <c r="AF6" s="94">
        <v>80</v>
      </c>
      <c r="AG6" s="48">
        <v>100</v>
      </c>
      <c r="AH6" s="48">
        <v>67</v>
      </c>
      <c r="AI6" s="48">
        <v>100</v>
      </c>
      <c r="AJ6" s="48">
        <v>67</v>
      </c>
      <c r="AK6" s="48">
        <v>100</v>
      </c>
      <c r="AL6" s="48">
        <v>100</v>
      </c>
      <c r="AM6" s="48">
        <v>100</v>
      </c>
      <c r="AN6" s="56">
        <f t="shared" si="11"/>
        <v>90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12"/>
        <v>100</v>
      </c>
      <c r="AZ6" s="48">
        <v>100</v>
      </c>
      <c r="BA6" s="48">
        <v>90</v>
      </c>
      <c r="BB6" s="48">
        <v>100</v>
      </c>
      <c r="BC6" s="48">
        <v>95</v>
      </c>
      <c r="BD6" s="48">
        <v>90</v>
      </c>
      <c r="BE6" s="48">
        <v>90</v>
      </c>
      <c r="BF6" s="48">
        <v>100</v>
      </c>
      <c r="BG6" s="48">
        <v>100</v>
      </c>
      <c r="BH6" s="48">
        <v>90</v>
      </c>
      <c r="BI6" s="48">
        <v>100</v>
      </c>
      <c r="BJ6" s="56">
        <f t="shared" si="13"/>
        <v>95.5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83</v>
      </c>
      <c r="BR6" s="48">
        <v>100</v>
      </c>
      <c r="BS6" s="56">
        <f t="shared" si="14"/>
        <v>97.875</v>
      </c>
      <c r="BT6" s="1" t="str">
        <f t="shared" si="15"/>
        <v>NN-NN</v>
      </c>
      <c r="BU6" s="32">
        <f t="shared" si="16"/>
        <v>95.5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47</v>
      </c>
      <c r="K7" s="26">
        <v>770</v>
      </c>
      <c r="L7" s="27">
        <f t="shared" si="0"/>
        <v>94</v>
      </c>
      <c r="M7" s="27">
        <f t="shared" si="1"/>
        <v>55</v>
      </c>
      <c r="N7" s="27">
        <f t="shared" si="2"/>
        <v>74.5</v>
      </c>
      <c r="O7" s="27">
        <f t="shared" si="3"/>
        <v>83</v>
      </c>
      <c r="P7" s="27">
        <f t="shared" si="4"/>
        <v>80</v>
      </c>
      <c r="Q7" s="27">
        <f t="shared" si="5"/>
        <v>95.5</v>
      </c>
      <c r="R7" s="27">
        <f t="shared" si="6"/>
        <v>63</v>
      </c>
      <c r="S7" s="62">
        <f t="shared" si="7"/>
        <v>0</v>
      </c>
      <c r="T7" s="38">
        <f t="array" ref="T7">IF(N7&lt;55, MIN(N7,SUM(N7:R7*N$3:R$3)), SUM(N7:R7*N$3:R$3))</f>
        <v>80.100000000000009</v>
      </c>
      <c r="U7" s="27">
        <v>20</v>
      </c>
      <c r="V7" s="33">
        <v>20</v>
      </c>
      <c r="W7" s="33">
        <v>54</v>
      </c>
      <c r="X7" s="56">
        <f t="shared" si="8"/>
        <v>94</v>
      </c>
      <c r="Y7" s="33">
        <v>23</v>
      </c>
      <c r="Z7" s="33">
        <v>32</v>
      </c>
      <c r="AA7" s="56">
        <f t="shared" si="9"/>
        <v>55</v>
      </c>
      <c r="AB7" s="33"/>
      <c r="AC7" s="33"/>
      <c r="AD7" s="56">
        <f t="shared" si="10"/>
        <v>0</v>
      </c>
      <c r="AE7" s="48">
        <v>100</v>
      </c>
      <c r="AF7" s="94">
        <v>100</v>
      </c>
      <c r="AG7" s="48">
        <v>100</v>
      </c>
      <c r="AH7" s="48">
        <v>50</v>
      </c>
      <c r="AI7" s="48">
        <v>100</v>
      </c>
      <c r="AJ7" s="48">
        <v>100</v>
      </c>
      <c r="AK7" s="48">
        <v>100</v>
      </c>
      <c r="AL7" s="48">
        <v>100</v>
      </c>
      <c r="AM7" s="48">
        <v>0</v>
      </c>
      <c r="AN7" s="56">
        <f t="shared" si="11"/>
        <v>83</v>
      </c>
      <c r="AO7" s="48">
        <v>100</v>
      </c>
      <c r="AP7" s="48">
        <v>1</v>
      </c>
      <c r="AQ7" s="48">
        <v>100</v>
      </c>
      <c r="AR7" s="48">
        <v>100</v>
      </c>
      <c r="AS7" s="48">
        <v>100</v>
      </c>
      <c r="AT7" s="48">
        <v>1</v>
      </c>
      <c r="AU7" s="48">
        <v>100</v>
      </c>
      <c r="AV7" s="48">
        <v>100</v>
      </c>
      <c r="AW7" s="48">
        <v>100</v>
      </c>
      <c r="AX7" s="48">
        <v>100</v>
      </c>
      <c r="AY7" s="56">
        <f t="shared" si="12"/>
        <v>80</v>
      </c>
      <c r="AZ7" s="48">
        <v>100</v>
      </c>
      <c r="BA7" s="48">
        <v>100</v>
      </c>
      <c r="BB7" s="48">
        <v>100</v>
      </c>
      <c r="BC7" s="48">
        <v>85</v>
      </c>
      <c r="BD7" s="48">
        <v>100</v>
      </c>
      <c r="BE7" s="48">
        <v>100</v>
      </c>
      <c r="BF7" s="48">
        <v>85</v>
      </c>
      <c r="BG7" s="48">
        <v>100</v>
      </c>
      <c r="BH7" s="48">
        <v>85</v>
      </c>
      <c r="BI7" s="48">
        <v>100</v>
      </c>
      <c r="BJ7" s="56">
        <f t="shared" si="13"/>
        <v>95.5</v>
      </c>
      <c r="BK7" s="31">
        <v>0</v>
      </c>
      <c r="BL7" s="31">
        <v>100</v>
      </c>
      <c r="BM7" s="31">
        <v>100</v>
      </c>
      <c r="BN7" s="48">
        <v>0</v>
      </c>
      <c r="BO7" s="48">
        <v>0</v>
      </c>
      <c r="BP7" s="48">
        <v>100</v>
      </c>
      <c r="BQ7" s="48">
        <v>100</v>
      </c>
      <c r="BR7" s="48">
        <v>100</v>
      </c>
      <c r="BS7" s="56">
        <f t="shared" si="14"/>
        <v>62.5</v>
      </c>
      <c r="BT7" s="1" t="str">
        <f t="shared" si="15"/>
        <v>NN-NN</v>
      </c>
      <c r="BU7" s="32">
        <f t="shared" si="16"/>
        <v>80.100000000000009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47</v>
      </c>
      <c r="K8" s="26">
        <v>541</v>
      </c>
      <c r="L8" s="27">
        <f t="shared" si="0"/>
        <v>68</v>
      </c>
      <c r="M8" s="27">
        <f t="shared" si="1"/>
        <v>95</v>
      </c>
      <c r="N8" s="27">
        <f t="shared" si="2"/>
        <v>81.5</v>
      </c>
      <c r="O8" s="27">
        <f t="shared" si="3"/>
        <v>81</v>
      </c>
      <c r="P8" s="27">
        <f t="shared" si="4"/>
        <v>100</v>
      </c>
      <c r="Q8" s="27">
        <f t="shared" si="5"/>
        <v>95.5</v>
      </c>
      <c r="R8" s="27">
        <f t="shared" si="6"/>
        <v>98</v>
      </c>
      <c r="S8" s="62">
        <f t="shared" si="7"/>
        <v>0</v>
      </c>
      <c r="T8" s="38">
        <f t="array" ref="T8">IF(N8&lt;55, MIN(N8,SUM(N8:R8*N$3:R$3)), SUM(N8:R8*N$3:R$3))</f>
        <v>85.950000000000017</v>
      </c>
      <c r="U8" s="27">
        <v>20</v>
      </c>
      <c r="V8" s="33">
        <v>0</v>
      </c>
      <c r="W8" s="33">
        <v>48</v>
      </c>
      <c r="X8" s="56">
        <f t="shared" si="8"/>
        <v>68</v>
      </c>
      <c r="Y8" s="33">
        <v>30</v>
      </c>
      <c r="Z8" s="33">
        <v>65</v>
      </c>
      <c r="AA8" s="56">
        <f t="shared" si="9"/>
        <v>95</v>
      </c>
      <c r="AB8" s="33"/>
      <c r="AC8" s="33"/>
      <c r="AD8" s="56">
        <f t="shared" si="10"/>
        <v>0</v>
      </c>
      <c r="AE8" s="48">
        <v>50</v>
      </c>
      <c r="AF8" s="94">
        <v>100</v>
      </c>
      <c r="AG8" s="48">
        <v>100</v>
      </c>
      <c r="AH8" s="48">
        <v>67</v>
      </c>
      <c r="AI8" s="48">
        <v>90</v>
      </c>
      <c r="AJ8" s="48">
        <v>20</v>
      </c>
      <c r="AK8" s="48">
        <v>100</v>
      </c>
      <c r="AL8" s="48">
        <v>100</v>
      </c>
      <c r="AM8" s="48">
        <v>100</v>
      </c>
      <c r="AN8" s="56">
        <f t="shared" si="11"/>
        <v>81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100</v>
      </c>
      <c r="AV8" s="48">
        <v>100</v>
      </c>
      <c r="AW8" s="48">
        <v>100</v>
      </c>
      <c r="AX8" s="48">
        <v>100</v>
      </c>
      <c r="AY8" s="56">
        <f t="shared" si="12"/>
        <v>100</v>
      </c>
      <c r="AZ8" s="48">
        <v>100</v>
      </c>
      <c r="BA8" s="48">
        <v>100</v>
      </c>
      <c r="BB8" s="48">
        <v>100</v>
      </c>
      <c r="BC8" s="48">
        <v>65</v>
      </c>
      <c r="BD8" s="48">
        <v>100</v>
      </c>
      <c r="BE8" s="48">
        <v>100</v>
      </c>
      <c r="BF8" s="48">
        <v>100</v>
      </c>
      <c r="BG8" s="48">
        <v>90</v>
      </c>
      <c r="BH8" s="48">
        <v>100</v>
      </c>
      <c r="BI8" s="48">
        <v>100</v>
      </c>
      <c r="BJ8" s="56">
        <f t="shared" si="13"/>
        <v>95.5</v>
      </c>
      <c r="BK8" s="31">
        <v>100</v>
      </c>
      <c r="BL8" s="31">
        <v>100</v>
      </c>
      <c r="BM8" s="31">
        <v>84</v>
      </c>
      <c r="BN8" s="48">
        <v>100</v>
      </c>
      <c r="BO8" s="48">
        <v>100</v>
      </c>
      <c r="BP8" s="48">
        <v>100</v>
      </c>
      <c r="BQ8" s="48">
        <v>100</v>
      </c>
      <c r="BR8" s="48">
        <v>100</v>
      </c>
      <c r="BS8" s="56">
        <f t="shared" si="14"/>
        <v>98</v>
      </c>
      <c r="BT8" s="1" t="str">
        <f t="shared" si="15"/>
        <v>NN-NN</v>
      </c>
      <c r="BU8" s="32">
        <f t="shared" si="16"/>
        <v>85.950000000000017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47</v>
      </c>
      <c r="K9" s="26">
        <v>772</v>
      </c>
      <c r="L9" s="27">
        <f t="shared" si="0"/>
        <v>90</v>
      </c>
      <c r="M9" s="27">
        <f t="shared" si="1"/>
        <v>96</v>
      </c>
      <c r="N9" s="27">
        <f t="shared" si="2"/>
        <v>93</v>
      </c>
      <c r="O9" s="27">
        <f t="shared" si="3"/>
        <v>91</v>
      </c>
      <c r="P9" s="27">
        <f t="shared" si="4"/>
        <v>100</v>
      </c>
      <c r="Q9" s="27">
        <f t="shared" si="5"/>
        <v>97.5</v>
      </c>
      <c r="R9" s="27">
        <f t="shared" si="6"/>
        <v>100</v>
      </c>
      <c r="S9" s="62">
        <f t="shared" si="7"/>
        <v>0</v>
      </c>
      <c r="T9" s="38">
        <f t="array" ref="T9">IF(N9&lt;55, MIN(N9,SUM(N9:R9*N$3:R$3)), SUM(N9:R9*N$3:R$3))</f>
        <v>94.2</v>
      </c>
      <c r="U9" s="27">
        <v>20</v>
      </c>
      <c r="V9" s="33">
        <v>16</v>
      </c>
      <c r="W9" s="33">
        <v>54</v>
      </c>
      <c r="X9" s="56">
        <f t="shared" si="8"/>
        <v>90</v>
      </c>
      <c r="Y9" s="33">
        <v>26</v>
      </c>
      <c r="Z9" s="33">
        <v>70</v>
      </c>
      <c r="AA9" s="56">
        <f t="shared" si="9"/>
        <v>96</v>
      </c>
      <c r="AB9" s="33"/>
      <c r="AC9" s="33"/>
      <c r="AD9" s="56">
        <f t="shared" si="10"/>
        <v>0</v>
      </c>
      <c r="AE9" s="48">
        <v>100</v>
      </c>
      <c r="AF9" s="94">
        <v>100</v>
      </c>
      <c r="AG9" s="48">
        <v>100</v>
      </c>
      <c r="AH9" s="48">
        <v>50</v>
      </c>
      <c r="AI9" s="48">
        <v>90</v>
      </c>
      <c r="AJ9" s="48">
        <v>80</v>
      </c>
      <c r="AK9" s="48">
        <v>100</v>
      </c>
      <c r="AL9" s="48">
        <v>100</v>
      </c>
      <c r="AM9" s="48">
        <v>100</v>
      </c>
      <c r="AN9" s="56">
        <f t="shared" si="11"/>
        <v>91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12"/>
        <v>100</v>
      </c>
      <c r="AZ9" s="48">
        <v>100</v>
      </c>
      <c r="BA9" s="48">
        <v>100</v>
      </c>
      <c r="BB9" s="48">
        <v>100</v>
      </c>
      <c r="BC9" s="48">
        <v>85</v>
      </c>
      <c r="BD9" s="48">
        <v>100</v>
      </c>
      <c r="BE9" s="48">
        <v>100</v>
      </c>
      <c r="BF9" s="48">
        <v>100</v>
      </c>
      <c r="BG9" s="48">
        <v>100</v>
      </c>
      <c r="BH9" s="48">
        <v>100</v>
      </c>
      <c r="BI9" s="48">
        <v>90</v>
      </c>
      <c r="BJ9" s="56">
        <f t="shared" si="13"/>
        <v>97.5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4"/>
        <v>100</v>
      </c>
      <c r="BT9" s="1" t="str">
        <f t="shared" si="15"/>
        <v>NN-NN</v>
      </c>
      <c r="BU9" s="32">
        <f t="shared" si="16"/>
        <v>94.2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47</v>
      </c>
      <c r="K10" s="26">
        <v>792</v>
      </c>
      <c r="L10" s="27">
        <f t="shared" si="0"/>
        <v>86</v>
      </c>
      <c r="M10" s="27">
        <f t="shared" si="1"/>
        <v>18</v>
      </c>
      <c r="N10" s="27">
        <f t="shared" si="2"/>
        <v>52</v>
      </c>
      <c r="O10" s="27">
        <f t="shared" si="3"/>
        <v>96</v>
      </c>
      <c r="P10" s="27">
        <f t="shared" si="4"/>
        <v>100</v>
      </c>
      <c r="Q10" s="27">
        <f t="shared" si="5"/>
        <v>59.5</v>
      </c>
      <c r="R10" s="27">
        <f t="shared" si="6"/>
        <v>63</v>
      </c>
      <c r="S10" s="62">
        <f t="shared" si="7"/>
        <v>0</v>
      </c>
      <c r="T10" s="38">
        <f t="array" ref="T10">IF(N10&lt;55, MIN(N10,SUM(N10:R10*N$3:R$3)), SUM(N10:R10*N$3:R$3))</f>
        <v>52</v>
      </c>
      <c r="U10" s="27">
        <v>20</v>
      </c>
      <c r="V10" s="33">
        <v>15</v>
      </c>
      <c r="W10" s="33">
        <v>51</v>
      </c>
      <c r="X10" s="56">
        <f t="shared" si="8"/>
        <v>86</v>
      </c>
      <c r="Y10" s="33">
        <v>11</v>
      </c>
      <c r="Z10" s="33">
        <v>7</v>
      </c>
      <c r="AA10" s="56">
        <f t="shared" si="9"/>
        <v>18</v>
      </c>
      <c r="AB10" s="33"/>
      <c r="AC10" s="33"/>
      <c r="AD10" s="56">
        <f t="shared" si="10"/>
        <v>0</v>
      </c>
      <c r="AE10" s="48">
        <v>100</v>
      </c>
      <c r="AF10" s="94">
        <v>100</v>
      </c>
      <c r="AG10" s="48">
        <v>100</v>
      </c>
      <c r="AH10" s="48">
        <v>100</v>
      </c>
      <c r="AI10" s="48">
        <v>100</v>
      </c>
      <c r="AJ10" s="48">
        <v>67</v>
      </c>
      <c r="AK10" s="48">
        <v>100</v>
      </c>
      <c r="AL10" s="48">
        <v>100</v>
      </c>
      <c r="AM10" s="48">
        <v>100</v>
      </c>
      <c r="AN10" s="56">
        <f t="shared" si="11"/>
        <v>96</v>
      </c>
      <c r="AO10" s="48">
        <v>100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100</v>
      </c>
      <c r="AV10" s="48">
        <v>100</v>
      </c>
      <c r="AW10" s="48">
        <v>100</v>
      </c>
      <c r="AX10" s="48">
        <v>100</v>
      </c>
      <c r="AY10" s="56">
        <f t="shared" si="12"/>
        <v>100</v>
      </c>
      <c r="AZ10" s="48">
        <v>100</v>
      </c>
      <c r="BA10" s="48">
        <v>75</v>
      </c>
      <c r="BB10" s="48">
        <v>90</v>
      </c>
      <c r="BC10" s="48">
        <v>75</v>
      </c>
      <c r="BD10" s="48">
        <v>60</v>
      </c>
      <c r="BE10" s="48">
        <v>30</v>
      </c>
      <c r="BF10" s="48">
        <v>35</v>
      </c>
      <c r="BG10" s="48">
        <v>55</v>
      </c>
      <c r="BH10" s="48">
        <v>75</v>
      </c>
      <c r="BI10" s="48">
        <v>0</v>
      </c>
      <c r="BJ10" s="56">
        <f t="shared" si="13"/>
        <v>59.5</v>
      </c>
      <c r="BK10" s="31">
        <v>100</v>
      </c>
      <c r="BL10" s="31">
        <v>100</v>
      </c>
      <c r="BM10" s="31">
        <v>100</v>
      </c>
      <c r="BN10" s="48">
        <v>100</v>
      </c>
      <c r="BO10" s="48">
        <v>0</v>
      </c>
      <c r="BP10" s="48">
        <v>0</v>
      </c>
      <c r="BQ10" s="48">
        <v>0</v>
      </c>
      <c r="BR10" s="48">
        <v>100</v>
      </c>
      <c r="BS10" s="56">
        <f t="shared" si="14"/>
        <v>62.5</v>
      </c>
      <c r="BT10" s="1" t="str">
        <f t="shared" si="15"/>
        <v>NN-NN</v>
      </c>
      <c r="BU10" s="32">
        <f t="shared" si="16"/>
        <v>52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47</v>
      </c>
      <c r="K11" s="26">
        <v>589</v>
      </c>
      <c r="L11" s="27">
        <f t="shared" si="0"/>
        <v>0</v>
      </c>
      <c r="M11" s="27">
        <f t="shared" si="1"/>
        <v>0</v>
      </c>
      <c r="N11" s="27">
        <f t="shared" si="2"/>
        <v>0</v>
      </c>
      <c r="O11" s="27">
        <f t="shared" si="3"/>
        <v>83</v>
      </c>
      <c r="P11" s="27">
        <f t="shared" si="4"/>
        <v>60</v>
      </c>
      <c r="Q11" s="27">
        <f t="shared" si="5"/>
        <v>94</v>
      </c>
      <c r="R11" s="27">
        <f t="shared" si="6"/>
        <v>38</v>
      </c>
      <c r="S11" s="62">
        <f t="shared" si="7"/>
        <v>0</v>
      </c>
      <c r="T11" s="38" t="s">
        <v>51</v>
      </c>
      <c r="U11" s="27"/>
      <c r="V11" s="33"/>
      <c r="W11" s="33"/>
      <c r="X11" s="82">
        <v>0</v>
      </c>
      <c r="Y11" s="33"/>
      <c r="Z11" s="33"/>
      <c r="AA11" s="61">
        <v>0</v>
      </c>
      <c r="AB11" s="33"/>
      <c r="AC11" s="33"/>
      <c r="AD11" s="56">
        <f t="shared" si="10"/>
        <v>0</v>
      </c>
      <c r="AE11" s="48">
        <v>100</v>
      </c>
      <c r="AF11" s="94">
        <v>80</v>
      </c>
      <c r="AG11" s="48">
        <v>0</v>
      </c>
      <c r="AH11" s="48">
        <v>100</v>
      </c>
      <c r="AI11" s="48">
        <v>100</v>
      </c>
      <c r="AJ11" s="48">
        <v>67</v>
      </c>
      <c r="AK11" s="48">
        <v>100</v>
      </c>
      <c r="AL11" s="48">
        <v>100</v>
      </c>
      <c r="AM11" s="48">
        <v>100</v>
      </c>
      <c r="AN11" s="56">
        <f t="shared" si="11"/>
        <v>83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0</v>
      </c>
      <c r="AV11" s="48">
        <v>0</v>
      </c>
      <c r="AW11" s="48">
        <v>1</v>
      </c>
      <c r="AX11" s="48">
        <v>0</v>
      </c>
      <c r="AY11" s="56">
        <f t="shared" si="12"/>
        <v>60</v>
      </c>
      <c r="AZ11" s="48">
        <v>100</v>
      </c>
      <c r="BA11" s="48">
        <v>100</v>
      </c>
      <c r="BB11" s="48">
        <v>100</v>
      </c>
      <c r="BC11" s="48">
        <v>95</v>
      </c>
      <c r="BD11" s="48">
        <v>100</v>
      </c>
      <c r="BE11" s="48">
        <v>100</v>
      </c>
      <c r="BF11" s="48">
        <v>85</v>
      </c>
      <c r="BG11" s="48">
        <v>65</v>
      </c>
      <c r="BH11" s="48">
        <v>95</v>
      </c>
      <c r="BI11" s="48">
        <v>100</v>
      </c>
      <c r="BJ11" s="56">
        <f t="shared" si="13"/>
        <v>94</v>
      </c>
      <c r="BK11" s="31">
        <v>0</v>
      </c>
      <c r="BL11" s="31">
        <v>0</v>
      </c>
      <c r="BM11" s="31">
        <v>100</v>
      </c>
      <c r="BN11" s="48">
        <v>100</v>
      </c>
      <c r="BO11" s="48">
        <v>100</v>
      </c>
      <c r="BP11" s="48">
        <v>0</v>
      </c>
      <c r="BQ11" s="48">
        <v>0</v>
      </c>
      <c r="BR11" s="48">
        <v>0</v>
      </c>
      <c r="BS11" s="56">
        <f t="shared" si="14"/>
        <v>37.5</v>
      </c>
      <c r="BT11" s="1" t="str">
        <f t="shared" si="15"/>
        <v>NN-NN</v>
      </c>
      <c r="BU11" s="32" t="str">
        <f t="shared" si="16"/>
        <v>i</v>
      </c>
      <c r="BV11" s="69" t="s">
        <v>52</v>
      </c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47</v>
      </c>
      <c r="K12" s="26">
        <v>695</v>
      </c>
      <c r="L12" s="27">
        <f t="shared" si="0"/>
        <v>91</v>
      </c>
      <c r="M12" s="27">
        <f t="shared" si="1"/>
        <v>41</v>
      </c>
      <c r="N12" s="27">
        <f t="shared" si="2"/>
        <v>66</v>
      </c>
      <c r="O12" s="27">
        <f t="shared" si="3"/>
        <v>69</v>
      </c>
      <c r="P12" s="27">
        <f t="shared" si="4"/>
        <v>100</v>
      </c>
      <c r="Q12" s="27">
        <f t="shared" si="5"/>
        <v>85</v>
      </c>
      <c r="R12" s="27">
        <f t="shared" si="6"/>
        <v>63</v>
      </c>
      <c r="S12" s="62">
        <f t="shared" si="7"/>
        <v>0</v>
      </c>
      <c r="T12" s="38">
        <f t="array" ref="T12">IF(N12&lt;55, MIN(N12,SUM(N12:R12*N$3:R$3)), SUM(N12:R12*N$3:R$3))</f>
        <v>71.95</v>
      </c>
      <c r="U12" s="27">
        <v>20</v>
      </c>
      <c r="V12" s="33">
        <v>20</v>
      </c>
      <c r="W12" s="33">
        <v>51</v>
      </c>
      <c r="X12" s="56">
        <f t="shared" ref="X12:X19" si="17">SUM(U12:W12)</f>
        <v>91</v>
      </c>
      <c r="Y12" s="33">
        <v>27</v>
      </c>
      <c r="Z12" s="33">
        <v>14</v>
      </c>
      <c r="AA12" s="56">
        <f t="shared" ref="AA12:AA21" si="18">IF(COUNTBLANK(Y12:Z12)&lt;&gt;2,SUM(Y12:Z12),)</f>
        <v>41</v>
      </c>
      <c r="AB12" s="33"/>
      <c r="AC12" s="33"/>
      <c r="AD12" s="56">
        <f t="shared" si="10"/>
        <v>0</v>
      </c>
      <c r="AE12" s="48">
        <v>100</v>
      </c>
      <c r="AF12" s="94">
        <v>80</v>
      </c>
      <c r="AG12" s="48">
        <v>0</v>
      </c>
      <c r="AH12" s="48">
        <v>100</v>
      </c>
      <c r="AI12" s="48">
        <v>80</v>
      </c>
      <c r="AJ12" s="48">
        <v>60</v>
      </c>
      <c r="AK12" s="48">
        <v>100</v>
      </c>
      <c r="AL12" s="48">
        <v>100</v>
      </c>
      <c r="AM12" s="48">
        <v>0</v>
      </c>
      <c r="AN12" s="56">
        <f t="shared" si="11"/>
        <v>69</v>
      </c>
      <c r="AO12" s="48">
        <v>100</v>
      </c>
      <c r="AP12" s="48">
        <v>100</v>
      </c>
      <c r="AQ12" s="48">
        <v>100</v>
      </c>
      <c r="AR12" s="48">
        <v>100</v>
      </c>
      <c r="AS12" s="48">
        <v>100</v>
      </c>
      <c r="AT12" s="48">
        <v>100</v>
      </c>
      <c r="AU12" s="48">
        <v>100</v>
      </c>
      <c r="AV12" s="48">
        <v>100</v>
      </c>
      <c r="AW12" s="48">
        <v>100</v>
      </c>
      <c r="AX12" s="48">
        <v>100</v>
      </c>
      <c r="AY12" s="56">
        <f t="shared" si="12"/>
        <v>100</v>
      </c>
      <c r="AZ12" s="48">
        <v>100</v>
      </c>
      <c r="BA12" s="48">
        <v>85</v>
      </c>
      <c r="BB12" s="48">
        <v>100</v>
      </c>
      <c r="BC12" s="48">
        <v>75</v>
      </c>
      <c r="BD12" s="48">
        <v>100</v>
      </c>
      <c r="BE12" s="48">
        <v>100</v>
      </c>
      <c r="BF12" s="48">
        <v>85</v>
      </c>
      <c r="BG12" s="48">
        <v>90</v>
      </c>
      <c r="BH12" s="48">
        <v>100</v>
      </c>
      <c r="BI12" s="48">
        <v>15</v>
      </c>
      <c r="BJ12" s="56">
        <f t="shared" si="13"/>
        <v>85</v>
      </c>
      <c r="BK12" s="31">
        <v>0</v>
      </c>
      <c r="BL12" s="31">
        <v>0</v>
      </c>
      <c r="BM12" s="31">
        <v>100</v>
      </c>
      <c r="BN12" s="48">
        <v>100</v>
      </c>
      <c r="BO12" s="48">
        <v>100</v>
      </c>
      <c r="BP12" s="48">
        <v>100</v>
      </c>
      <c r="BQ12" s="48">
        <v>0</v>
      </c>
      <c r="BR12" s="48">
        <v>100</v>
      </c>
      <c r="BS12" s="56">
        <f t="shared" si="14"/>
        <v>62.5</v>
      </c>
      <c r="BT12" s="1" t="str">
        <f t="shared" si="15"/>
        <v>NN-NN</v>
      </c>
      <c r="BU12" s="32">
        <f t="shared" si="16"/>
        <v>71.95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47</v>
      </c>
      <c r="K13" s="26">
        <v>828</v>
      </c>
      <c r="L13" s="27">
        <f t="shared" si="0"/>
        <v>97</v>
      </c>
      <c r="M13" s="27">
        <f t="shared" si="1"/>
        <v>0</v>
      </c>
      <c r="N13" s="27">
        <f t="shared" si="2"/>
        <v>53.5</v>
      </c>
      <c r="O13" s="27">
        <f t="shared" si="3"/>
        <v>74</v>
      </c>
      <c r="P13" s="27">
        <f t="shared" si="4"/>
        <v>80</v>
      </c>
      <c r="Q13" s="27">
        <f t="shared" si="5"/>
        <v>65</v>
      </c>
      <c r="R13" s="27">
        <f t="shared" si="6"/>
        <v>50</v>
      </c>
      <c r="S13" s="62">
        <f t="shared" si="7"/>
        <v>10</v>
      </c>
      <c r="T13" s="38">
        <f t="array" ref="T13">IF(N13&lt;55, MIN(N13,SUM(N13:R13*N$3:R$3)), SUM(N13:R13*N$3:R$3))</f>
        <v>53.5</v>
      </c>
      <c r="U13" s="27">
        <v>18</v>
      </c>
      <c r="V13" s="33">
        <v>19</v>
      </c>
      <c r="W13" s="33">
        <v>60</v>
      </c>
      <c r="X13" s="56">
        <f t="shared" si="17"/>
        <v>97</v>
      </c>
      <c r="Y13" s="33"/>
      <c r="Z13" s="33"/>
      <c r="AA13" s="56">
        <f t="shared" si="18"/>
        <v>0</v>
      </c>
      <c r="AB13" s="33">
        <v>10</v>
      </c>
      <c r="AC13" s="33">
        <v>0</v>
      </c>
      <c r="AD13" s="56">
        <f t="shared" si="10"/>
        <v>10</v>
      </c>
      <c r="AE13" s="48">
        <v>100</v>
      </c>
      <c r="AF13" s="94">
        <v>100</v>
      </c>
      <c r="AG13" s="48">
        <v>100</v>
      </c>
      <c r="AH13" s="48">
        <v>100</v>
      </c>
      <c r="AI13" s="48">
        <v>90</v>
      </c>
      <c r="AJ13" s="48">
        <v>80</v>
      </c>
      <c r="AK13" s="48">
        <v>0</v>
      </c>
      <c r="AL13" s="48">
        <v>100</v>
      </c>
      <c r="AM13" s="48">
        <v>0</v>
      </c>
      <c r="AN13" s="56">
        <f t="shared" si="11"/>
        <v>74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0</v>
      </c>
      <c r="AV13" s="48">
        <v>100</v>
      </c>
      <c r="AW13" s="48">
        <v>100</v>
      </c>
      <c r="AX13" s="48">
        <v>0</v>
      </c>
      <c r="AY13" s="56">
        <f t="shared" si="12"/>
        <v>80</v>
      </c>
      <c r="AZ13" s="48">
        <v>100</v>
      </c>
      <c r="BA13" s="48">
        <v>90</v>
      </c>
      <c r="BB13" s="48">
        <v>100</v>
      </c>
      <c r="BC13" s="48">
        <v>85</v>
      </c>
      <c r="BD13" s="48">
        <v>100</v>
      </c>
      <c r="BE13" s="48">
        <v>90</v>
      </c>
      <c r="BF13" s="48">
        <v>85</v>
      </c>
      <c r="BG13" s="48">
        <v>0</v>
      </c>
      <c r="BH13" s="48">
        <v>0</v>
      </c>
      <c r="BI13" s="48">
        <v>0</v>
      </c>
      <c r="BJ13" s="56">
        <f t="shared" si="13"/>
        <v>65</v>
      </c>
      <c r="BK13" s="31">
        <v>100</v>
      </c>
      <c r="BL13" s="31">
        <v>100</v>
      </c>
      <c r="BM13" s="31">
        <v>0</v>
      </c>
      <c r="BN13" s="48">
        <v>100</v>
      </c>
      <c r="BO13" s="48">
        <v>100</v>
      </c>
      <c r="BP13" s="48">
        <v>0</v>
      </c>
      <c r="BQ13" s="48">
        <v>0</v>
      </c>
      <c r="BR13" s="48">
        <v>0</v>
      </c>
      <c r="BS13" s="56">
        <f t="shared" si="14"/>
        <v>50</v>
      </c>
      <c r="BT13" s="1" t="str">
        <f t="shared" si="15"/>
        <v>NN-NN</v>
      </c>
      <c r="BU13" s="32">
        <f t="shared" si="16"/>
        <v>53.5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47</v>
      </c>
      <c r="K14" s="26">
        <v>719</v>
      </c>
      <c r="L14" s="27">
        <f t="shared" si="0"/>
        <v>95</v>
      </c>
      <c r="M14" s="27">
        <f t="shared" si="1"/>
        <v>95</v>
      </c>
      <c r="N14" s="27">
        <f t="shared" si="2"/>
        <v>95</v>
      </c>
      <c r="O14" s="27">
        <f t="shared" si="3"/>
        <v>82</v>
      </c>
      <c r="P14" s="27">
        <f t="shared" si="4"/>
        <v>100</v>
      </c>
      <c r="Q14" s="27">
        <f t="shared" si="5"/>
        <v>86.5</v>
      </c>
      <c r="R14" s="27">
        <f t="shared" si="6"/>
        <v>88</v>
      </c>
      <c r="S14" s="62">
        <f t="shared" si="7"/>
        <v>0</v>
      </c>
      <c r="T14" s="38">
        <f t="array" ref="T14">IF(N14&lt;55, MIN(N14,SUM(N14:R14*N$3:R$3)), SUM(N14:R14*N$3:R$3))</f>
        <v>90.600000000000009</v>
      </c>
      <c r="U14" s="27">
        <v>18</v>
      </c>
      <c r="V14" s="33">
        <v>20</v>
      </c>
      <c r="W14" s="33">
        <v>57</v>
      </c>
      <c r="X14" s="56">
        <f t="shared" si="17"/>
        <v>95</v>
      </c>
      <c r="Y14" s="33">
        <v>30</v>
      </c>
      <c r="Z14" s="33">
        <v>65</v>
      </c>
      <c r="AA14" s="56">
        <f t="shared" si="18"/>
        <v>95</v>
      </c>
      <c r="AB14" s="33"/>
      <c r="AC14" s="33"/>
      <c r="AD14" s="56">
        <f t="shared" si="10"/>
        <v>0</v>
      </c>
      <c r="AE14" s="48">
        <v>50</v>
      </c>
      <c r="AF14" s="94">
        <v>80</v>
      </c>
      <c r="AG14" s="48">
        <v>100</v>
      </c>
      <c r="AH14" s="48">
        <v>50</v>
      </c>
      <c r="AI14" s="48">
        <v>100</v>
      </c>
      <c r="AJ14" s="48">
        <v>60</v>
      </c>
      <c r="AK14" s="48">
        <v>100</v>
      </c>
      <c r="AL14" s="48">
        <v>100</v>
      </c>
      <c r="AM14" s="48">
        <v>100</v>
      </c>
      <c r="AN14" s="56">
        <f t="shared" si="11"/>
        <v>82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100</v>
      </c>
      <c r="AV14" s="48">
        <v>100</v>
      </c>
      <c r="AW14" s="48">
        <v>100</v>
      </c>
      <c r="AX14" s="48">
        <v>100</v>
      </c>
      <c r="AY14" s="56">
        <f t="shared" si="12"/>
        <v>100</v>
      </c>
      <c r="AZ14" s="48">
        <v>100</v>
      </c>
      <c r="BA14" s="48">
        <v>100</v>
      </c>
      <c r="BB14" s="48">
        <v>100</v>
      </c>
      <c r="BC14" s="48">
        <v>80</v>
      </c>
      <c r="BD14" s="48">
        <v>100</v>
      </c>
      <c r="BE14" s="48">
        <v>40</v>
      </c>
      <c r="BF14" s="48">
        <v>55</v>
      </c>
      <c r="BG14" s="48">
        <v>90</v>
      </c>
      <c r="BH14" s="48">
        <v>100</v>
      </c>
      <c r="BI14" s="48">
        <v>100</v>
      </c>
      <c r="BJ14" s="56">
        <f t="shared" si="13"/>
        <v>86.5</v>
      </c>
      <c r="BK14" s="31">
        <v>100</v>
      </c>
      <c r="BL14" s="31">
        <v>100</v>
      </c>
      <c r="BM14" s="31">
        <v>100</v>
      </c>
      <c r="BN14" s="48">
        <v>100</v>
      </c>
      <c r="BO14" s="48">
        <v>100</v>
      </c>
      <c r="BP14" s="48">
        <v>100</v>
      </c>
      <c r="BQ14" s="48">
        <v>100</v>
      </c>
      <c r="BR14" s="48">
        <v>0</v>
      </c>
      <c r="BS14" s="56">
        <f t="shared" si="14"/>
        <v>87.5</v>
      </c>
      <c r="BT14" s="1" t="str">
        <f t="shared" si="15"/>
        <v>NN-NN</v>
      </c>
      <c r="BU14" s="32">
        <f t="shared" si="16"/>
        <v>90.600000000000009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47</v>
      </c>
      <c r="K15" s="26">
        <v>672</v>
      </c>
      <c r="L15" s="27">
        <f t="shared" si="0"/>
        <v>55</v>
      </c>
      <c r="M15" s="27">
        <f t="shared" si="1"/>
        <v>4</v>
      </c>
      <c r="N15" s="27">
        <f t="shared" si="2"/>
        <v>75.5</v>
      </c>
      <c r="O15" s="27">
        <f t="shared" si="3"/>
        <v>79</v>
      </c>
      <c r="P15" s="27">
        <f t="shared" si="4"/>
        <v>70</v>
      </c>
      <c r="Q15" s="27">
        <f t="shared" si="5"/>
        <v>57</v>
      </c>
      <c r="R15" s="27">
        <f t="shared" si="6"/>
        <v>46</v>
      </c>
      <c r="S15" s="62">
        <f t="shared" si="7"/>
        <v>96</v>
      </c>
      <c r="T15" s="38">
        <f t="array" ref="T15">IF(N15&lt;55, MIN(N15,SUM(N15:R15*N$3:R$3)), SUM(N15:R15*N$3:R$3))</f>
        <v>70.75</v>
      </c>
      <c r="U15" s="27">
        <v>18</v>
      </c>
      <c r="V15" s="33">
        <v>16</v>
      </c>
      <c r="W15" s="33">
        <v>21</v>
      </c>
      <c r="X15" s="56">
        <f t="shared" si="17"/>
        <v>55</v>
      </c>
      <c r="Y15" s="33">
        <v>4</v>
      </c>
      <c r="Z15" s="33">
        <v>0</v>
      </c>
      <c r="AA15" s="56">
        <f t="shared" si="18"/>
        <v>4</v>
      </c>
      <c r="AB15" s="33">
        <v>36</v>
      </c>
      <c r="AC15" s="33">
        <v>60</v>
      </c>
      <c r="AD15" s="56">
        <f t="shared" si="10"/>
        <v>96</v>
      </c>
      <c r="AE15" s="48">
        <v>0</v>
      </c>
      <c r="AF15" s="94">
        <v>100</v>
      </c>
      <c r="AG15" s="48">
        <v>100</v>
      </c>
      <c r="AH15" s="48">
        <v>50</v>
      </c>
      <c r="AI15" s="48">
        <v>80</v>
      </c>
      <c r="AJ15" s="48">
        <v>80</v>
      </c>
      <c r="AK15" s="48">
        <v>100</v>
      </c>
      <c r="AL15" s="48">
        <v>100</v>
      </c>
      <c r="AM15" s="48">
        <v>100</v>
      </c>
      <c r="AN15" s="56">
        <f t="shared" si="11"/>
        <v>79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0</v>
      </c>
      <c r="AU15" s="48">
        <v>0</v>
      </c>
      <c r="AV15" s="48">
        <v>0</v>
      </c>
      <c r="AW15" s="48">
        <v>100</v>
      </c>
      <c r="AX15" s="48">
        <v>100</v>
      </c>
      <c r="AY15" s="56">
        <f t="shared" si="12"/>
        <v>70</v>
      </c>
      <c r="AZ15" s="48">
        <v>100</v>
      </c>
      <c r="BA15" s="48">
        <v>80</v>
      </c>
      <c r="BB15" s="48">
        <v>90</v>
      </c>
      <c r="BC15" s="48">
        <v>90</v>
      </c>
      <c r="BD15" s="48">
        <v>65</v>
      </c>
      <c r="BE15" s="48">
        <v>40</v>
      </c>
      <c r="BF15" s="48">
        <v>65</v>
      </c>
      <c r="BG15" s="48">
        <v>40</v>
      </c>
      <c r="BH15" s="48">
        <v>0</v>
      </c>
      <c r="BI15" s="48">
        <v>0</v>
      </c>
      <c r="BJ15" s="56">
        <f t="shared" si="13"/>
        <v>57</v>
      </c>
      <c r="BK15" s="31">
        <v>67</v>
      </c>
      <c r="BL15" s="31">
        <v>0</v>
      </c>
      <c r="BM15" s="31">
        <v>100</v>
      </c>
      <c r="BN15" s="48">
        <v>100</v>
      </c>
      <c r="BO15" s="48">
        <v>0</v>
      </c>
      <c r="BP15" s="48">
        <v>0</v>
      </c>
      <c r="BQ15" s="48">
        <v>0</v>
      </c>
      <c r="BR15" s="48">
        <v>100</v>
      </c>
      <c r="BS15" s="56">
        <f t="shared" si="14"/>
        <v>45.875</v>
      </c>
      <c r="BT15" s="1" t="str">
        <f t="shared" si="15"/>
        <v>NN-NN</v>
      </c>
      <c r="BU15" s="32">
        <f t="shared" si="16"/>
        <v>70.75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47</v>
      </c>
      <c r="K16" s="26"/>
      <c r="L16" s="27">
        <f t="shared" si="0"/>
        <v>74</v>
      </c>
      <c r="M16" s="27">
        <f t="shared" si="1"/>
        <v>23</v>
      </c>
      <c r="N16" s="27">
        <f t="shared" si="2"/>
        <v>48.5</v>
      </c>
      <c r="O16" s="27">
        <f t="shared" si="3"/>
        <v>96</v>
      </c>
      <c r="P16" s="27">
        <f t="shared" si="4"/>
        <v>100</v>
      </c>
      <c r="Q16" s="27">
        <f t="shared" si="5"/>
        <v>77.5</v>
      </c>
      <c r="R16" s="27">
        <f t="shared" si="6"/>
        <v>38</v>
      </c>
      <c r="S16" s="62">
        <f t="shared" si="7"/>
        <v>11</v>
      </c>
      <c r="T16" s="38">
        <f t="array" ref="T16">IF(N16&lt;55, MIN(N16,SUM(N16:R16*N$3:R$3)), SUM(N16:R16*N$3:R$3))</f>
        <v>48.5</v>
      </c>
      <c r="U16" s="27">
        <v>16</v>
      </c>
      <c r="V16" s="33">
        <v>19</v>
      </c>
      <c r="W16" s="33">
        <v>39</v>
      </c>
      <c r="X16" s="56">
        <f t="shared" si="17"/>
        <v>74</v>
      </c>
      <c r="Y16" s="33">
        <v>23</v>
      </c>
      <c r="Z16" s="33">
        <v>0</v>
      </c>
      <c r="AA16" s="56">
        <f t="shared" si="18"/>
        <v>23</v>
      </c>
      <c r="AB16" s="33">
        <v>7</v>
      </c>
      <c r="AC16" s="33">
        <v>4</v>
      </c>
      <c r="AD16" s="56">
        <f t="shared" si="10"/>
        <v>11</v>
      </c>
      <c r="AE16" s="48">
        <v>100</v>
      </c>
      <c r="AF16" s="94">
        <v>100</v>
      </c>
      <c r="AG16" s="48">
        <v>100</v>
      </c>
      <c r="AH16" s="48">
        <v>67</v>
      </c>
      <c r="AI16" s="48">
        <v>100</v>
      </c>
      <c r="AJ16" s="48">
        <v>100</v>
      </c>
      <c r="AK16" s="48">
        <v>100</v>
      </c>
      <c r="AL16" s="48">
        <v>100</v>
      </c>
      <c r="AM16" s="48">
        <v>100</v>
      </c>
      <c r="AN16" s="56">
        <f t="shared" si="11"/>
        <v>96</v>
      </c>
      <c r="AO16" s="48">
        <v>100</v>
      </c>
      <c r="AP16" s="48">
        <v>100</v>
      </c>
      <c r="AQ16" s="48">
        <v>100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100</v>
      </c>
      <c r="AX16" s="48">
        <v>100</v>
      </c>
      <c r="AY16" s="56">
        <f t="shared" si="12"/>
        <v>100</v>
      </c>
      <c r="AZ16" s="48">
        <v>100</v>
      </c>
      <c r="BA16" s="48">
        <v>100</v>
      </c>
      <c r="BB16" s="48">
        <v>100</v>
      </c>
      <c r="BC16" s="48">
        <v>90</v>
      </c>
      <c r="BD16" s="48">
        <v>100</v>
      </c>
      <c r="BE16" s="48">
        <v>80</v>
      </c>
      <c r="BF16" s="48">
        <v>85</v>
      </c>
      <c r="BG16" s="48">
        <v>75</v>
      </c>
      <c r="BH16" s="48">
        <v>45</v>
      </c>
      <c r="BI16" s="48">
        <v>0</v>
      </c>
      <c r="BJ16" s="56">
        <f t="shared" si="13"/>
        <v>77.5</v>
      </c>
      <c r="BK16" s="31">
        <v>0</v>
      </c>
      <c r="BL16" s="31">
        <v>0</v>
      </c>
      <c r="BM16" s="31">
        <v>0</v>
      </c>
      <c r="BN16" s="48">
        <v>100</v>
      </c>
      <c r="BO16" s="48">
        <v>100</v>
      </c>
      <c r="BP16" s="48">
        <v>0</v>
      </c>
      <c r="BQ16" s="48">
        <v>0</v>
      </c>
      <c r="BR16" s="48">
        <v>100</v>
      </c>
      <c r="BS16" s="56">
        <f t="shared" si="14"/>
        <v>37.5</v>
      </c>
      <c r="BT16" s="1" t="str">
        <f t="shared" si="15"/>
        <v>NN-NN</v>
      </c>
      <c r="BU16" s="32">
        <f t="shared" si="16"/>
        <v>48.5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47</v>
      </c>
      <c r="K17" s="26">
        <v>791</v>
      </c>
      <c r="L17" s="27">
        <f t="shared" si="0"/>
        <v>92</v>
      </c>
      <c r="M17" s="27">
        <f t="shared" si="1"/>
        <v>100</v>
      </c>
      <c r="N17" s="27">
        <f t="shared" si="2"/>
        <v>96</v>
      </c>
      <c r="O17" s="27">
        <f t="shared" si="3"/>
        <v>71</v>
      </c>
      <c r="P17" s="27">
        <f t="shared" si="4"/>
        <v>90</v>
      </c>
      <c r="Q17" s="27">
        <f t="shared" si="5"/>
        <v>96.5</v>
      </c>
      <c r="R17" s="27">
        <f t="shared" si="6"/>
        <v>98</v>
      </c>
      <c r="S17" s="62">
        <f t="shared" si="7"/>
        <v>0</v>
      </c>
      <c r="T17" s="38">
        <f t="array" ref="T17">IF(N17&lt;55, MIN(N17,SUM(N17:R17*N$3:R$3)), SUM(N17:R17*N$3:R$3))</f>
        <v>90.9</v>
      </c>
      <c r="U17" s="27">
        <v>18</v>
      </c>
      <c r="V17" s="33">
        <v>14</v>
      </c>
      <c r="W17" s="33">
        <v>60</v>
      </c>
      <c r="X17" s="56">
        <f t="shared" si="17"/>
        <v>92</v>
      </c>
      <c r="Y17" s="33">
        <v>30</v>
      </c>
      <c r="Z17" s="33">
        <v>70</v>
      </c>
      <c r="AA17" s="56">
        <f t="shared" si="18"/>
        <v>100</v>
      </c>
      <c r="AB17" s="33"/>
      <c r="AC17" s="33"/>
      <c r="AD17" s="56">
        <f t="shared" si="10"/>
        <v>0</v>
      </c>
      <c r="AE17" s="48">
        <v>50</v>
      </c>
      <c r="AF17" s="94">
        <v>0</v>
      </c>
      <c r="AG17" s="48">
        <v>0</v>
      </c>
      <c r="AH17" s="48">
        <v>100</v>
      </c>
      <c r="AI17" s="48">
        <v>90</v>
      </c>
      <c r="AJ17" s="48">
        <v>100</v>
      </c>
      <c r="AK17" s="48">
        <v>100</v>
      </c>
      <c r="AL17" s="48">
        <v>100</v>
      </c>
      <c r="AM17" s="48">
        <v>100</v>
      </c>
      <c r="AN17" s="56">
        <f t="shared" si="11"/>
        <v>71</v>
      </c>
      <c r="AO17" s="48">
        <v>1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100</v>
      </c>
      <c r="AV17" s="48">
        <v>100</v>
      </c>
      <c r="AW17" s="48">
        <v>100</v>
      </c>
      <c r="AX17" s="48">
        <v>100</v>
      </c>
      <c r="AY17" s="56">
        <f t="shared" si="12"/>
        <v>90</v>
      </c>
      <c r="AZ17" s="48">
        <v>100</v>
      </c>
      <c r="BA17" s="48">
        <v>100</v>
      </c>
      <c r="BB17" s="48">
        <v>100</v>
      </c>
      <c r="BC17" s="48">
        <v>100</v>
      </c>
      <c r="BD17" s="48">
        <v>100</v>
      </c>
      <c r="BE17" s="48">
        <v>100</v>
      </c>
      <c r="BF17" s="48">
        <v>90</v>
      </c>
      <c r="BG17" s="48">
        <v>90</v>
      </c>
      <c r="BH17" s="48">
        <v>90</v>
      </c>
      <c r="BI17" s="48">
        <v>95</v>
      </c>
      <c r="BJ17" s="56">
        <f t="shared" si="13"/>
        <v>96.5</v>
      </c>
      <c r="BK17" s="31">
        <v>100</v>
      </c>
      <c r="BL17" s="31">
        <v>100</v>
      </c>
      <c r="BM17" s="31">
        <v>84</v>
      </c>
      <c r="BN17" s="48">
        <v>100</v>
      </c>
      <c r="BO17" s="48">
        <v>100</v>
      </c>
      <c r="BP17" s="48">
        <v>100</v>
      </c>
      <c r="BQ17" s="48">
        <v>100</v>
      </c>
      <c r="BR17" s="48">
        <v>100</v>
      </c>
      <c r="BS17" s="56">
        <f t="shared" si="14"/>
        <v>98</v>
      </c>
      <c r="BT17" s="1" t="str">
        <f t="shared" si="15"/>
        <v>NN-NN</v>
      </c>
      <c r="BU17" s="32">
        <f t="shared" si="16"/>
        <v>90.9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47</v>
      </c>
      <c r="K18" s="26">
        <v>691</v>
      </c>
      <c r="L18" s="27">
        <f t="shared" si="0"/>
        <v>93</v>
      </c>
      <c r="M18" s="27">
        <f t="shared" si="1"/>
        <v>41</v>
      </c>
      <c r="N18" s="27">
        <f t="shared" si="2"/>
        <v>67</v>
      </c>
      <c r="O18" s="27">
        <f t="shared" si="3"/>
        <v>79</v>
      </c>
      <c r="P18" s="27">
        <f t="shared" si="4"/>
        <v>100</v>
      </c>
      <c r="Q18" s="27">
        <f t="shared" si="5"/>
        <v>86.5</v>
      </c>
      <c r="R18" s="27">
        <f t="shared" si="6"/>
        <v>100</v>
      </c>
      <c r="S18" s="62">
        <f t="shared" si="7"/>
        <v>0</v>
      </c>
      <c r="T18" s="38">
        <f t="array" ref="T18">IF(N18&lt;55, MIN(N18,SUM(N18:R18*N$3:R$3)), SUM(N18:R18*N$3:R$3))</f>
        <v>76.599999999999994</v>
      </c>
      <c r="U18" s="27">
        <v>20</v>
      </c>
      <c r="V18" s="33">
        <v>16</v>
      </c>
      <c r="W18" s="33">
        <v>57</v>
      </c>
      <c r="X18" s="56">
        <f t="shared" si="17"/>
        <v>93</v>
      </c>
      <c r="Y18" s="33">
        <v>26</v>
      </c>
      <c r="Z18" s="33">
        <v>15</v>
      </c>
      <c r="AA18" s="56">
        <f t="shared" si="18"/>
        <v>41</v>
      </c>
      <c r="AB18" s="33"/>
      <c r="AC18" s="33"/>
      <c r="AD18" s="56">
        <f t="shared" si="10"/>
        <v>0</v>
      </c>
      <c r="AE18" s="48">
        <v>100</v>
      </c>
      <c r="AF18" s="94">
        <v>100</v>
      </c>
      <c r="AG18" s="48">
        <v>100</v>
      </c>
      <c r="AH18" s="48">
        <v>100</v>
      </c>
      <c r="AI18" s="48">
        <v>90</v>
      </c>
      <c r="AJ18" s="48">
        <v>67</v>
      </c>
      <c r="AK18" s="48">
        <v>100</v>
      </c>
      <c r="AL18" s="48">
        <v>50</v>
      </c>
      <c r="AM18" s="48">
        <v>0</v>
      </c>
      <c r="AN18" s="56">
        <f t="shared" si="11"/>
        <v>79</v>
      </c>
      <c r="AO18" s="48">
        <v>100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48">
        <v>100</v>
      </c>
      <c r="AW18" s="48">
        <v>100</v>
      </c>
      <c r="AX18" s="48">
        <v>100</v>
      </c>
      <c r="AY18" s="56">
        <f t="shared" si="12"/>
        <v>100</v>
      </c>
      <c r="AZ18" s="48">
        <v>100</v>
      </c>
      <c r="BA18" s="48">
        <v>100</v>
      </c>
      <c r="BB18" s="48">
        <v>80</v>
      </c>
      <c r="BC18" s="48">
        <v>95</v>
      </c>
      <c r="BD18" s="48">
        <v>100</v>
      </c>
      <c r="BE18" s="48">
        <v>100</v>
      </c>
      <c r="BF18" s="48">
        <v>75</v>
      </c>
      <c r="BG18" s="48">
        <v>50</v>
      </c>
      <c r="BH18" s="48">
        <v>100</v>
      </c>
      <c r="BI18" s="48">
        <v>65</v>
      </c>
      <c r="BJ18" s="56">
        <f t="shared" si="13"/>
        <v>86.5</v>
      </c>
      <c r="BK18" s="31">
        <v>100</v>
      </c>
      <c r="BL18" s="31">
        <v>100</v>
      </c>
      <c r="BM18" s="31">
        <v>100</v>
      </c>
      <c r="BN18" s="48">
        <v>100</v>
      </c>
      <c r="BO18" s="48">
        <v>100</v>
      </c>
      <c r="BP18" s="48">
        <v>100</v>
      </c>
      <c r="BQ18" s="48">
        <v>100</v>
      </c>
      <c r="BR18" s="48">
        <v>100</v>
      </c>
      <c r="BS18" s="56">
        <f t="shared" si="14"/>
        <v>100</v>
      </c>
      <c r="BT18" s="1" t="str">
        <f t="shared" si="15"/>
        <v>NN-NN</v>
      </c>
      <c r="BU18" s="32">
        <f t="shared" si="16"/>
        <v>76.599999999999994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47</v>
      </c>
      <c r="K19" s="26">
        <v>585</v>
      </c>
      <c r="L19" s="27">
        <f t="shared" si="0"/>
        <v>37</v>
      </c>
      <c r="M19" s="27">
        <f t="shared" si="1"/>
        <v>0</v>
      </c>
      <c r="N19" s="27">
        <f t="shared" si="2"/>
        <v>18.5</v>
      </c>
      <c r="O19" s="27">
        <f t="shared" si="3"/>
        <v>52</v>
      </c>
      <c r="P19" s="27">
        <f t="shared" si="4"/>
        <v>50</v>
      </c>
      <c r="Q19" s="27">
        <f t="shared" si="5"/>
        <v>59.5</v>
      </c>
      <c r="R19" s="27">
        <f t="shared" si="6"/>
        <v>0</v>
      </c>
      <c r="S19" s="62">
        <f t="shared" si="7"/>
        <v>0</v>
      </c>
      <c r="T19" s="38">
        <f t="array" ref="T19">IF(N19&lt;55, MIN(N19,SUM(N19:R19*N$3:R$3)), SUM(N19:R19*N$3:R$3))</f>
        <v>18.5</v>
      </c>
      <c r="U19" s="27">
        <v>18</v>
      </c>
      <c r="V19" s="33">
        <v>19</v>
      </c>
      <c r="W19" s="33">
        <v>0</v>
      </c>
      <c r="X19" s="56">
        <f t="shared" si="17"/>
        <v>37</v>
      </c>
      <c r="Y19" s="33"/>
      <c r="Z19" s="33"/>
      <c r="AA19" s="56">
        <f t="shared" si="18"/>
        <v>0</v>
      </c>
      <c r="AB19" s="33"/>
      <c r="AC19" s="33"/>
      <c r="AD19" s="56">
        <f t="shared" si="10"/>
        <v>0</v>
      </c>
      <c r="AE19" s="48">
        <v>38</v>
      </c>
      <c r="AF19" s="94">
        <v>100</v>
      </c>
      <c r="AG19" s="48">
        <v>100</v>
      </c>
      <c r="AH19" s="48">
        <v>100</v>
      </c>
      <c r="AI19" s="48">
        <v>90</v>
      </c>
      <c r="AJ19" s="48">
        <v>40</v>
      </c>
      <c r="AK19" s="48">
        <v>0</v>
      </c>
      <c r="AL19" s="48">
        <v>0</v>
      </c>
      <c r="AM19" s="48">
        <v>0</v>
      </c>
      <c r="AN19" s="56">
        <f t="shared" si="11"/>
        <v>52</v>
      </c>
      <c r="AO19" s="48">
        <v>100</v>
      </c>
      <c r="AP19" s="48">
        <v>100</v>
      </c>
      <c r="AQ19" s="48">
        <v>1</v>
      </c>
      <c r="AR19" s="48">
        <v>100</v>
      </c>
      <c r="AS19" s="48">
        <v>100</v>
      </c>
      <c r="AT19" s="48">
        <v>100</v>
      </c>
      <c r="AU19" s="48">
        <v>0</v>
      </c>
      <c r="AV19" s="48">
        <v>0</v>
      </c>
      <c r="AW19" s="48">
        <v>0</v>
      </c>
      <c r="AX19" s="48">
        <v>0</v>
      </c>
      <c r="AY19" s="56">
        <f t="shared" si="12"/>
        <v>50</v>
      </c>
      <c r="AZ19" s="48">
        <v>100</v>
      </c>
      <c r="BA19" s="48">
        <v>95</v>
      </c>
      <c r="BB19" s="48">
        <v>100</v>
      </c>
      <c r="BC19" s="48">
        <v>100</v>
      </c>
      <c r="BD19" s="48">
        <v>100</v>
      </c>
      <c r="BE19" s="48">
        <v>100</v>
      </c>
      <c r="BF19" s="48">
        <v>0</v>
      </c>
      <c r="BG19" s="48">
        <v>0</v>
      </c>
      <c r="BH19" s="48">
        <v>0</v>
      </c>
      <c r="BI19" s="48">
        <v>0</v>
      </c>
      <c r="BJ19" s="56">
        <f t="shared" si="13"/>
        <v>59.5</v>
      </c>
      <c r="BK19" s="31">
        <v>0</v>
      </c>
      <c r="BL19" s="31">
        <v>0</v>
      </c>
      <c r="BM19" s="31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56">
        <f t="shared" si="14"/>
        <v>0</v>
      </c>
      <c r="BT19" s="1" t="str">
        <f t="shared" si="15"/>
        <v>NN-NN</v>
      </c>
      <c r="BU19" s="32">
        <f t="shared" si="16"/>
        <v>18.5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47</v>
      </c>
      <c r="K20" s="26">
        <v>680</v>
      </c>
      <c r="L20" s="27">
        <f t="shared" si="0"/>
        <v>0</v>
      </c>
      <c r="M20" s="27">
        <f t="shared" si="1"/>
        <v>0</v>
      </c>
      <c r="N20" s="27">
        <f t="shared" si="2"/>
        <v>0</v>
      </c>
      <c r="O20" s="27">
        <f t="shared" si="3"/>
        <v>11</v>
      </c>
      <c r="P20" s="27">
        <f t="shared" si="4"/>
        <v>20</v>
      </c>
      <c r="Q20" s="27">
        <f t="shared" si="5"/>
        <v>10</v>
      </c>
      <c r="R20" s="27">
        <f t="shared" si="6"/>
        <v>0</v>
      </c>
      <c r="S20" s="62">
        <f t="shared" si="7"/>
        <v>0</v>
      </c>
      <c r="T20" s="38">
        <v>1</v>
      </c>
      <c r="U20" s="27"/>
      <c r="V20" s="33"/>
      <c r="W20" s="33"/>
      <c r="X20" s="56"/>
      <c r="Y20" s="33"/>
      <c r="Z20" s="33"/>
      <c r="AA20" s="56">
        <f t="shared" si="18"/>
        <v>0</v>
      </c>
      <c r="AB20" s="33"/>
      <c r="AC20" s="33"/>
      <c r="AD20" s="56">
        <f t="shared" si="10"/>
        <v>0</v>
      </c>
      <c r="AE20" s="48">
        <v>100</v>
      </c>
      <c r="AF20" s="94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56">
        <f t="shared" si="11"/>
        <v>11</v>
      </c>
      <c r="AO20" s="48">
        <v>100</v>
      </c>
      <c r="AP20" s="48">
        <v>100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56">
        <f t="shared" si="12"/>
        <v>20</v>
      </c>
      <c r="AZ20" s="48">
        <v>100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56">
        <f t="shared" si="13"/>
        <v>10</v>
      </c>
      <c r="BK20" s="31">
        <v>0</v>
      </c>
      <c r="BL20" s="31">
        <v>0</v>
      </c>
      <c r="BM20" s="31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56">
        <f t="shared" si="14"/>
        <v>0</v>
      </c>
      <c r="BT20" s="39" t="str">
        <f t="shared" si="15"/>
        <v>NN-NN</v>
      </c>
      <c r="BU20" s="40">
        <f t="shared" si="16"/>
        <v>1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47</v>
      </c>
      <c r="K21" s="26">
        <v>576</v>
      </c>
      <c r="L21" s="27">
        <f t="shared" si="0"/>
        <v>92</v>
      </c>
      <c r="M21" s="27">
        <f t="shared" si="1"/>
        <v>100</v>
      </c>
      <c r="N21" s="27">
        <f t="shared" si="2"/>
        <v>96</v>
      </c>
      <c r="O21" s="27">
        <f t="shared" si="3"/>
        <v>80</v>
      </c>
      <c r="P21" s="27">
        <f t="shared" si="4"/>
        <v>100</v>
      </c>
      <c r="Q21" s="27">
        <f t="shared" si="5"/>
        <v>97</v>
      </c>
      <c r="R21" s="27">
        <f t="shared" si="6"/>
        <v>100</v>
      </c>
      <c r="S21" s="62">
        <f t="shared" si="7"/>
        <v>0</v>
      </c>
      <c r="T21" s="38">
        <f t="array" ref="T21">IF(N21&lt;55, MIN(N21,SUM(N21:R21*N$3:R$3)), SUM(N21:R21*N$3:R$3))</f>
        <v>93.4</v>
      </c>
      <c r="U21" s="27">
        <v>20</v>
      </c>
      <c r="V21" s="33">
        <v>18</v>
      </c>
      <c r="W21" s="33">
        <v>54</v>
      </c>
      <c r="X21" s="56">
        <f>SUM(U21:W21)</f>
        <v>92</v>
      </c>
      <c r="Y21" s="33">
        <v>30</v>
      </c>
      <c r="Z21" s="33">
        <v>70</v>
      </c>
      <c r="AA21" s="56">
        <f t="shared" si="18"/>
        <v>100</v>
      </c>
      <c r="AB21" s="33"/>
      <c r="AC21" s="33"/>
      <c r="AD21" s="56">
        <f t="shared" si="10"/>
        <v>0</v>
      </c>
      <c r="AE21" s="48">
        <v>100</v>
      </c>
      <c r="AF21" s="94">
        <v>0</v>
      </c>
      <c r="AG21" s="48">
        <v>100</v>
      </c>
      <c r="AH21" s="48">
        <v>50</v>
      </c>
      <c r="AI21" s="48">
        <v>100</v>
      </c>
      <c r="AJ21" s="48">
        <v>67</v>
      </c>
      <c r="AK21" s="48">
        <v>100</v>
      </c>
      <c r="AL21" s="48">
        <v>100</v>
      </c>
      <c r="AM21" s="48">
        <v>100</v>
      </c>
      <c r="AN21" s="56">
        <f t="shared" si="11"/>
        <v>80</v>
      </c>
      <c r="AO21" s="48">
        <v>100</v>
      </c>
      <c r="AP21" s="48">
        <v>100</v>
      </c>
      <c r="AQ21" s="48">
        <v>100</v>
      </c>
      <c r="AR21" s="48">
        <v>100</v>
      </c>
      <c r="AS21" s="48">
        <v>100</v>
      </c>
      <c r="AT21" s="48">
        <v>100</v>
      </c>
      <c r="AU21" s="48">
        <v>100</v>
      </c>
      <c r="AV21" s="48">
        <v>100</v>
      </c>
      <c r="AW21" s="48">
        <v>100</v>
      </c>
      <c r="AX21" s="48">
        <v>100</v>
      </c>
      <c r="AY21" s="56">
        <f t="shared" si="12"/>
        <v>100</v>
      </c>
      <c r="AZ21" s="48">
        <v>100</v>
      </c>
      <c r="BA21" s="48">
        <v>100</v>
      </c>
      <c r="BB21" s="48">
        <v>100</v>
      </c>
      <c r="BC21" s="48">
        <v>85</v>
      </c>
      <c r="BD21" s="48">
        <v>100</v>
      </c>
      <c r="BE21" s="48">
        <v>100</v>
      </c>
      <c r="BF21" s="48">
        <v>100</v>
      </c>
      <c r="BG21" s="48">
        <v>100</v>
      </c>
      <c r="BH21" s="48">
        <v>100</v>
      </c>
      <c r="BI21" s="48">
        <v>85</v>
      </c>
      <c r="BJ21" s="56">
        <f t="shared" si="13"/>
        <v>97</v>
      </c>
      <c r="BK21" s="31">
        <v>100</v>
      </c>
      <c r="BL21" s="31">
        <v>100</v>
      </c>
      <c r="BM21" s="31">
        <v>100</v>
      </c>
      <c r="BN21" s="48">
        <v>100</v>
      </c>
      <c r="BO21" s="48">
        <v>100</v>
      </c>
      <c r="BP21" s="48">
        <v>100</v>
      </c>
      <c r="BQ21" s="48">
        <v>100</v>
      </c>
      <c r="BR21" s="48">
        <v>100</v>
      </c>
      <c r="BS21" s="56">
        <f t="shared" si="14"/>
        <v>100</v>
      </c>
      <c r="BT21" s="1" t="str">
        <f t="shared" si="15"/>
        <v>NN-NN</v>
      </c>
      <c r="BU21" s="32">
        <f t="shared" si="16"/>
        <v>93.4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47</v>
      </c>
      <c r="K22" s="26">
        <v>697</v>
      </c>
      <c r="L22" s="27">
        <f t="shared" si="0"/>
        <v>0</v>
      </c>
      <c r="M22" s="27">
        <f t="shared" si="1"/>
        <v>0</v>
      </c>
      <c r="N22" s="27">
        <f t="shared" si="2"/>
        <v>0</v>
      </c>
      <c r="O22" s="27">
        <f t="shared" si="3"/>
        <v>81</v>
      </c>
      <c r="P22" s="27">
        <f t="shared" si="4"/>
        <v>100</v>
      </c>
      <c r="Q22" s="27">
        <f t="shared" si="5"/>
        <v>98</v>
      </c>
      <c r="R22" s="27">
        <f t="shared" si="6"/>
        <v>100</v>
      </c>
      <c r="S22" s="62">
        <f t="shared" si="7"/>
        <v>0</v>
      </c>
      <c r="T22" s="38" t="s">
        <v>51</v>
      </c>
      <c r="U22" s="27"/>
      <c r="V22" s="33"/>
      <c r="W22" s="33"/>
      <c r="X22" s="82">
        <v>0</v>
      </c>
      <c r="Y22" s="33"/>
      <c r="Z22" s="33"/>
      <c r="AA22" s="61">
        <v>0</v>
      </c>
      <c r="AB22" s="33"/>
      <c r="AC22" s="33"/>
      <c r="AD22" s="56">
        <f t="shared" si="10"/>
        <v>0</v>
      </c>
      <c r="AE22" s="48">
        <v>100</v>
      </c>
      <c r="AF22" s="94">
        <v>0</v>
      </c>
      <c r="AG22" s="48">
        <v>100</v>
      </c>
      <c r="AH22" s="48">
        <v>50</v>
      </c>
      <c r="AI22" s="48">
        <v>80</v>
      </c>
      <c r="AJ22" s="48">
        <v>100</v>
      </c>
      <c r="AK22" s="48">
        <v>100</v>
      </c>
      <c r="AL22" s="48">
        <v>100</v>
      </c>
      <c r="AM22" s="48">
        <v>100</v>
      </c>
      <c r="AN22" s="56">
        <f t="shared" si="11"/>
        <v>81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2"/>
        <v>100</v>
      </c>
      <c r="AZ22" s="48">
        <v>100</v>
      </c>
      <c r="BA22" s="48">
        <v>100</v>
      </c>
      <c r="BB22" s="48">
        <v>100</v>
      </c>
      <c r="BC22" s="48">
        <v>100</v>
      </c>
      <c r="BD22" s="48">
        <v>100</v>
      </c>
      <c r="BE22" s="48">
        <v>100</v>
      </c>
      <c r="BF22" s="48">
        <v>95</v>
      </c>
      <c r="BG22" s="48">
        <v>90</v>
      </c>
      <c r="BH22" s="48">
        <v>95</v>
      </c>
      <c r="BI22" s="48">
        <v>100</v>
      </c>
      <c r="BJ22" s="56">
        <f t="shared" si="13"/>
        <v>98</v>
      </c>
      <c r="BK22" s="31">
        <v>100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4"/>
        <v>100</v>
      </c>
      <c r="BT22" s="1" t="str">
        <f t="shared" si="15"/>
        <v>NN-NN</v>
      </c>
      <c r="BU22" s="32" t="str">
        <f t="shared" si="16"/>
        <v>i</v>
      </c>
      <c r="BV22" s="69" t="s">
        <v>52</v>
      </c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2</v>
      </c>
      <c r="J23" s="26" t="s">
        <v>49</v>
      </c>
      <c r="K23" s="26">
        <v>855</v>
      </c>
      <c r="L23" s="27">
        <f t="shared" si="0"/>
        <v>60</v>
      </c>
      <c r="M23" s="27">
        <f t="shared" si="1"/>
        <v>48</v>
      </c>
      <c r="N23" s="27">
        <f t="shared" si="2"/>
        <v>61</v>
      </c>
      <c r="O23" s="27">
        <f t="shared" si="3"/>
        <v>62</v>
      </c>
      <c r="P23" s="27">
        <f t="shared" si="4"/>
        <v>90</v>
      </c>
      <c r="Q23" s="27">
        <f t="shared" si="5"/>
        <v>80.5</v>
      </c>
      <c r="R23" s="27">
        <f t="shared" si="6"/>
        <v>100</v>
      </c>
      <c r="S23" s="62">
        <f t="shared" si="7"/>
        <v>62</v>
      </c>
      <c r="T23" s="38">
        <f t="array" ref="T23">IF(N23&lt;55, MIN(N23,SUM(N23:R23*N$3:R$3)), SUM(N23:R23*N$3:R$3))</f>
        <v>68.5</v>
      </c>
      <c r="U23" s="27">
        <v>16</v>
      </c>
      <c r="V23" s="33">
        <v>17</v>
      </c>
      <c r="W23" s="33">
        <v>27</v>
      </c>
      <c r="X23" s="56">
        <f>SUM(U23:W23)</f>
        <v>60</v>
      </c>
      <c r="Y23" s="33">
        <v>30</v>
      </c>
      <c r="Z23" s="33">
        <v>18</v>
      </c>
      <c r="AA23" s="56">
        <f t="shared" ref="AA23:AA31" si="19">IF(COUNTBLANK(Y23:Z23)&lt;&gt;2,SUM(Y23:Z23),)</f>
        <v>48</v>
      </c>
      <c r="AB23" s="33">
        <v>40</v>
      </c>
      <c r="AC23" s="33">
        <v>22</v>
      </c>
      <c r="AD23" s="56">
        <f t="shared" si="10"/>
        <v>62</v>
      </c>
      <c r="AE23" s="48">
        <v>0</v>
      </c>
      <c r="AF23" s="94">
        <v>0</v>
      </c>
      <c r="AG23" s="48">
        <v>100</v>
      </c>
      <c r="AH23" s="48">
        <v>0</v>
      </c>
      <c r="AI23" s="48">
        <v>100</v>
      </c>
      <c r="AJ23" s="48">
        <v>60</v>
      </c>
      <c r="AK23" s="48">
        <v>100</v>
      </c>
      <c r="AL23" s="48">
        <v>100</v>
      </c>
      <c r="AM23" s="48">
        <v>100</v>
      </c>
      <c r="AN23" s="56">
        <f t="shared" si="11"/>
        <v>62</v>
      </c>
      <c r="AO23" s="48">
        <v>100</v>
      </c>
      <c r="AP23" s="48">
        <v>1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12"/>
        <v>90</v>
      </c>
      <c r="AZ23" s="48">
        <v>100</v>
      </c>
      <c r="BA23" s="48">
        <v>90</v>
      </c>
      <c r="BB23" s="48">
        <v>90</v>
      </c>
      <c r="BC23" s="48">
        <v>85</v>
      </c>
      <c r="BD23" s="48">
        <v>100</v>
      </c>
      <c r="BE23" s="48">
        <v>50</v>
      </c>
      <c r="BF23" s="48">
        <v>100</v>
      </c>
      <c r="BG23" s="48">
        <v>0</v>
      </c>
      <c r="BH23" s="48">
        <v>100</v>
      </c>
      <c r="BI23" s="48">
        <v>90</v>
      </c>
      <c r="BJ23" s="56">
        <f t="shared" si="13"/>
        <v>80.5</v>
      </c>
      <c r="BK23" s="31">
        <v>100</v>
      </c>
      <c r="BL23" s="31">
        <v>100</v>
      </c>
      <c r="BM23" s="31">
        <v>100</v>
      </c>
      <c r="BN23" s="48">
        <v>100</v>
      </c>
      <c r="BO23" s="48">
        <v>100</v>
      </c>
      <c r="BP23" s="48">
        <v>100</v>
      </c>
      <c r="BQ23" s="48">
        <v>100</v>
      </c>
      <c r="BR23" s="48">
        <v>100</v>
      </c>
      <c r="BS23" s="56">
        <f t="shared" si="14"/>
        <v>100</v>
      </c>
      <c r="BT23" s="1" t="str">
        <f t="shared" si="15"/>
        <v>NN-NN</v>
      </c>
      <c r="BU23" s="32">
        <f t="shared" si="16"/>
        <v>68.5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47</v>
      </c>
      <c r="K24" s="26">
        <v>788</v>
      </c>
      <c r="L24" s="27">
        <f t="shared" si="0"/>
        <v>100</v>
      </c>
      <c r="M24" s="27">
        <f t="shared" si="1"/>
        <v>52</v>
      </c>
      <c r="N24" s="27">
        <f t="shared" si="2"/>
        <v>76</v>
      </c>
      <c r="O24" s="27">
        <f t="shared" si="3"/>
        <v>84</v>
      </c>
      <c r="P24" s="27">
        <f t="shared" si="4"/>
        <v>80</v>
      </c>
      <c r="Q24" s="27">
        <f t="shared" si="5"/>
        <v>88</v>
      </c>
      <c r="R24" s="27">
        <f t="shared" si="6"/>
        <v>100</v>
      </c>
      <c r="S24" s="62">
        <f t="shared" si="7"/>
        <v>0</v>
      </c>
      <c r="T24" s="38">
        <f t="array" ref="T24">IF(N24&lt;55, MIN(N24,SUM(N24:R24*N$3:R$3)), SUM(N24:R24*N$3:R$3))</f>
        <v>81.400000000000006</v>
      </c>
      <c r="U24" s="27">
        <v>20</v>
      </c>
      <c r="V24" s="33">
        <v>20</v>
      </c>
      <c r="W24" s="33">
        <v>60</v>
      </c>
      <c r="X24" s="56">
        <f>SUM(U24:W24)</f>
        <v>100</v>
      </c>
      <c r="Y24" s="33">
        <v>27</v>
      </c>
      <c r="Z24" s="33">
        <v>25</v>
      </c>
      <c r="AA24" s="56">
        <f t="shared" si="19"/>
        <v>52</v>
      </c>
      <c r="AB24" s="33"/>
      <c r="AC24" s="33"/>
      <c r="AD24" s="56">
        <f t="shared" si="10"/>
        <v>0</v>
      </c>
      <c r="AE24" s="48">
        <v>63</v>
      </c>
      <c r="AF24" s="94">
        <v>100</v>
      </c>
      <c r="AG24" s="48">
        <v>0</v>
      </c>
      <c r="AH24" s="48">
        <v>100</v>
      </c>
      <c r="AI24" s="48">
        <v>90</v>
      </c>
      <c r="AJ24" s="48">
        <v>100</v>
      </c>
      <c r="AK24" s="48">
        <v>100</v>
      </c>
      <c r="AL24" s="48">
        <v>100</v>
      </c>
      <c r="AM24" s="48">
        <v>100</v>
      </c>
      <c r="AN24" s="56">
        <f t="shared" si="11"/>
        <v>84</v>
      </c>
      <c r="AO24" s="48">
        <v>100</v>
      </c>
      <c r="AP24" s="48">
        <v>100</v>
      </c>
      <c r="AQ24" s="48">
        <v>100</v>
      </c>
      <c r="AR24" s="48">
        <v>1</v>
      </c>
      <c r="AS24" s="48">
        <v>100</v>
      </c>
      <c r="AT24" s="48">
        <v>100</v>
      </c>
      <c r="AU24" s="48">
        <v>100</v>
      </c>
      <c r="AV24" s="48">
        <v>100</v>
      </c>
      <c r="AW24" s="48">
        <v>100</v>
      </c>
      <c r="AX24" s="48">
        <v>1</v>
      </c>
      <c r="AY24" s="56">
        <f t="shared" si="12"/>
        <v>80</v>
      </c>
      <c r="AZ24" s="48">
        <v>100</v>
      </c>
      <c r="BA24" s="48">
        <v>55</v>
      </c>
      <c r="BB24" s="48">
        <v>90</v>
      </c>
      <c r="BC24" s="48">
        <v>65</v>
      </c>
      <c r="BD24" s="48">
        <v>100</v>
      </c>
      <c r="BE24" s="48">
        <v>90</v>
      </c>
      <c r="BF24" s="48">
        <v>100</v>
      </c>
      <c r="BG24" s="48">
        <v>90</v>
      </c>
      <c r="BH24" s="48">
        <v>90</v>
      </c>
      <c r="BI24" s="48">
        <v>100</v>
      </c>
      <c r="BJ24" s="56">
        <f t="shared" si="13"/>
        <v>88</v>
      </c>
      <c r="BK24" s="31">
        <v>100</v>
      </c>
      <c r="BL24" s="31">
        <v>100</v>
      </c>
      <c r="BM24" s="31">
        <v>100</v>
      </c>
      <c r="BN24" s="48">
        <v>100</v>
      </c>
      <c r="BO24" s="48">
        <v>100</v>
      </c>
      <c r="BP24" s="48">
        <v>100</v>
      </c>
      <c r="BQ24" s="48">
        <v>100</v>
      </c>
      <c r="BR24" s="48">
        <v>100</v>
      </c>
      <c r="BS24" s="56">
        <f t="shared" si="14"/>
        <v>100</v>
      </c>
      <c r="BT24" s="1" t="str">
        <f t="shared" si="15"/>
        <v>NN-NN</v>
      </c>
      <c r="BU24" s="32">
        <f t="shared" si="16"/>
        <v>81.400000000000006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47</v>
      </c>
      <c r="K25" s="26"/>
      <c r="L25" s="27">
        <f t="shared" si="0"/>
        <v>80</v>
      </c>
      <c r="M25" s="27">
        <f t="shared" si="1"/>
        <v>42</v>
      </c>
      <c r="N25" s="27">
        <f t="shared" si="2"/>
        <v>61</v>
      </c>
      <c r="O25" s="27">
        <f t="shared" si="3"/>
        <v>69</v>
      </c>
      <c r="P25" s="27">
        <f t="shared" si="4"/>
        <v>90</v>
      </c>
      <c r="Q25" s="27">
        <f t="shared" si="5"/>
        <v>83</v>
      </c>
      <c r="R25" s="27">
        <f t="shared" si="6"/>
        <v>50</v>
      </c>
      <c r="S25" s="62">
        <f t="shared" si="7"/>
        <v>0</v>
      </c>
      <c r="T25" s="38">
        <f t="array" ref="T25">IF(N25&lt;55, MIN(N25,SUM(N25:R25*N$3:R$3)), SUM(N25:R25*N$3:R$3))</f>
        <v>67.900000000000006</v>
      </c>
      <c r="U25" s="27">
        <v>18</v>
      </c>
      <c r="V25" s="33">
        <v>17</v>
      </c>
      <c r="W25" s="33">
        <v>45</v>
      </c>
      <c r="X25" s="56">
        <f>SUM(U25:W25)</f>
        <v>80</v>
      </c>
      <c r="Y25" s="33">
        <v>27</v>
      </c>
      <c r="Z25" s="33">
        <v>15</v>
      </c>
      <c r="AA25" s="56">
        <f t="shared" si="19"/>
        <v>42</v>
      </c>
      <c r="AB25" s="33"/>
      <c r="AC25" s="33"/>
      <c r="AD25" s="56">
        <f t="shared" si="10"/>
        <v>0</v>
      </c>
      <c r="AE25" s="48">
        <v>88</v>
      </c>
      <c r="AF25" s="94">
        <v>0</v>
      </c>
      <c r="AG25" s="48">
        <v>100</v>
      </c>
      <c r="AH25" s="48">
        <v>50</v>
      </c>
      <c r="AI25" s="48">
        <v>100</v>
      </c>
      <c r="AJ25" s="48">
        <v>80</v>
      </c>
      <c r="AK25" s="48">
        <v>100</v>
      </c>
      <c r="AL25" s="48">
        <v>0</v>
      </c>
      <c r="AM25" s="48">
        <v>100</v>
      </c>
      <c r="AN25" s="56">
        <f t="shared" si="11"/>
        <v>69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0</v>
      </c>
      <c r="AY25" s="56">
        <f t="shared" si="12"/>
        <v>90</v>
      </c>
      <c r="AZ25" s="48">
        <v>100</v>
      </c>
      <c r="BA25" s="48">
        <v>95</v>
      </c>
      <c r="BB25" s="48">
        <v>100</v>
      </c>
      <c r="BC25" s="48">
        <v>100</v>
      </c>
      <c r="BD25" s="48">
        <v>100</v>
      </c>
      <c r="BE25" s="48">
        <v>90</v>
      </c>
      <c r="BF25" s="48">
        <v>90</v>
      </c>
      <c r="BG25" s="48">
        <v>70</v>
      </c>
      <c r="BH25" s="48">
        <v>85</v>
      </c>
      <c r="BI25" s="48">
        <v>0</v>
      </c>
      <c r="BJ25" s="56">
        <f t="shared" si="13"/>
        <v>83</v>
      </c>
      <c r="BK25" s="31">
        <v>100</v>
      </c>
      <c r="BL25" s="31">
        <v>0</v>
      </c>
      <c r="BM25" s="31">
        <v>0</v>
      </c>
      <c r="BN25" s="48">
        <v>0</v>
      </c>
      <c r="BO25" s="48">
        <v>100</v>
      </c>
      <c r="BP25" s="48">
        <v>100</v>
      </c>
      <c r="BQ25" s="48">
        <v>0</v>
      </c>
      <c r="BR25" s="48">
        <v>100</v>
      </c>
      <c r="BS25" s="56">
        <f t="shared" si="14"/>
        <v>50</v>
      </c>
      <c r="BT25" s="1" t="str">
        <f t="shared" si="15"/>
        <v>NN-NN</v>
      </c>
      <c r="BU25" s="32">
        <f t="shared" si="16"/>
        <v>67.900000000000006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47</v>
      </c>
      <c r="K26" s="26">
        <v>728</v>
      </c>
      <c r="L26" s="27">
        <f t="shared" si="0"/>
        <v>0</v>
      </c>
      <c r="M26" s="27">
        <f t="shared" si="1"/>
        <v>92</v>
      </c>
      <c r="N26" s="27">
        <f>IF(ISBLANK(S26), (L26+M26)/2,(SUM(L26,M26,S26))/3)</f>
        <v>64</v>
      </c>
      <c r="O26" s="27">
        <f t="shared" si="3"/>
        <v>96</v>
      </c>
      <c r="P26" s="27">
        <f t="shared" si="4"/>
        <v>100</v>
      </c>
      <c r="Q26" s="27">
        <f t="shared" si="5"/>
        <v>95.5</v>
      </c>
      <c r="R26" s="27">
        <f t="shared" si="6"/>
        <v>100</v>
      </c>
      <c r="S26" s="62">
        <f t="shared" si="7"/>
        <v>100</v>
      </c>
      <c r="T26" s="38">
        <f t="array" ref="T26">IF(N26&lt;55, MIN(N26,SUM(N26:R26*N$3:R$3)), SUM(N26:R26*N$3:R$3))</f>
        <v>80.300000000000011</v>
      </c>
      <c r="U26" s="27"/>
      <c r="V26" s="33"/>
      <c r="W26" s="33"/>
      <c r="X26" s="82">
        <v>0</v>
      </c>
      <c r="Y26" s="33">
        <v>22</v>
      </c>
      <c r="Z26" s="33">
        <v>70</v>
      </c>
      <c r="AA26" s="56">
        <f t="shared" si="19"/>
        <v>92</v>
      </c>
      <c r="AB26" s="33">
        <v>40</v>
      </c>
      <c r="AC26" s="33">
        <v>60</v>
      </c>
      <c r="AD26" s="56">
        <f t="shared" si="10"/>
        <v>100</v>
      </c>
      <c r="AE26" s="48">
        <v>100</v>
      </c>
      <c r="AF26" s="94">
        <v>100</v>
      </c>
      <c r="AG26" s="48">
        <v>100</v>
      </c>
      <c r="AH26" s="48">
        <v>100</v>
      </c>
      <c r="AI26" s="48">
        <v>100</v>
      </c>
      <c r="AJ26" s="48">
        <v>60</v>
      </c>
      <c r="AK26" s="48">
        <v>100</v>
      </c>
      <c r="AL26" s="48">
        <v>100</v>
      </c>
      <c r="AM26" s="48">
        <v>100</v>
      </c>
      <c r="AN26" s="56">
        <f t="shared" si="11"/>
        <v>96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2"/>
        <v>100</v>
      </c>
      <c r="AZ26" s="48">
        <v>100</v>
      </c>
      <c r="BA26" s="48">
        <v>90</v>
      </c>
      <c r="BB26" s="48">
        <v>100</v>
      </c>
      <c r="BC26" s="48">
        <v>95</v>
      </c>
      <c r="BD26" s="48">
        <v>100</v>
      </c>
      <c r="BE26" s="48">
        <v>100</v>
      </c>
      <c r="BF26" s="48">
        <v>90</v>
      </c>
      <c r="BG26" s="48">
        <v>90</v>
      </c>
      <c r="BH26" s="48">
        <v>90</v>
      </c>
      <c r="BI26" s="48">
        <v>100</v>
      </c>
      <c r="BJ26" s="56">
        <f t="shared" si="13"/>
        <v>95.5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4"/>
        <v>100</v>
      </c>
      <c r="BT26" s="1" t="str">
        <f t="shared" si="15"/>
        <v>NN-NN</v>
      </c>
      <c r="BU26" s="32">
        <f t="shared" si="16"/>
        <v>80.300000000000011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47</v>
      </c>
      <c r="K27" s="26"/>
      <c r="L27" s="27">
        <f t="shared" si="0"/>
        <v>97</v>
      </c>
      <c r="M27" s="27">
        <f t="shared" si="1"/>
        <v>90</v>
      </c>
      <c r="N27" s="27">
        <f>IF(ISBLANK(S27), (L27+M27)/2,(SUM(L27,M27,S27)-MIN(L27,M27,S27))/2)</f>
        <v>93.5</v>
      </c>
      <c r="O27" s="27">
        <f t="shared" si="3"/>
        <v>89</v>
      </c>
      <c r="P27" s="27">
        <f t="shared" si="4"/>
        <v>100</v>
      </c>
      <c r="Q27" s="27">
        <f t="shared" si="5"/>
        <v>95.5</v>
      </c>
      <c r="R27" s="27">
        <f t="shared" si="6"/>
        <v>100</v>
      </c>
      <c r="S27" s="62">
        <f t="shared" si="7"/>
        <v>0</v>
      </c>
      <c r="T27" s="38">
        <f t="array" ref="T27">IF(N27&lt;55, MIN(N27,SUM(N27:R27*N$3:R$3)), SUM(N27:R27*N$3:R$3))</f>
        <v>93.65</v>
      </c>
      <c r="U27" s="27">
        <v>20</v>
      </c>
      <c r="V27" s="33">
        <v>17</v>
      </c>
      <c r="W27" s="33">
        <v>60</v>
      </c>
      <c r="X27" s="56">
        <f>SUM(U27:W27)</f>
        <v>97</v>
      </c>
      <c r="Y27" s="33">
        <v>30</v>
      </c>
      <c r="Z27" s="33">
        <v>60</v>
      </c>
      <c r="AA27" s="56">
        <f t="shared" si="19"/>
        <v>90</v>
      </c>
      <c r="AB27" s="33"/>
      <c r="AC27" s="33"/>
      <c r="AD27" s="56">
        <f t="shared" si="10"/>
        <v>0</v>
      </c>
      <c r="AE27" s="48">
        <v>0</v>
      </c>
      <c r="AF27" s="94">
        <v>100</v>
      </c>
      <c r="AG27" s="48">
        <v>100</v>
      </c>
      <c r="AH27" s="48">
        <v>100</v>
      </c>
      <c r="AI27" s="48">
        <v>100</v>
      </c>
      <c r="AJ27" s="48">
        <v>100</v>
      </c>
      <c r="AK27" s="48">
        <v>100</v>
      </c>
      <c r="AL27" s="48">
        <v>100</v>
      </c>
      <c r="AM27" s="48">
        <v>100</v>
      </c>
      <c r="AN27" s="56">
        <f t="shared" si="11"/>
        <v>89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12"/>
        <v>100</v>
      </c>
      <c r="AZ27" s="48">
        <v>100</v>
      </c>
      <c r="BA27" s="48">
        <v>90</v>
      </c>
      <c r="BB27" s="48">
        <v>100</v>
      </c>
      <c r="BC27" s="48">
        <v>85</v>
      </c>
      <c r="BD27" s="48">
        <v>100</v>
      </c>
      <c r="BE27" s="48">
        <v>100</v>
      </c>
      <c r="BF27" s="48">
        <v>100</v>
      </c>
      <c r="BG27" s="48">
        <v>90</v>
      </c>
      <c r="BH27" s="48">
        <v>90</v>
      </c>
      <c r="BI27" s="48">
        <v>100</v>
      </c>
      <c r="BJ27" s="56">
        <f t="shared" si="13"/>
        <v>95.5</v>
      </c>
      <c r="BK27" s="31">
        <v>100</v>
      </c>
      <c r="BL27" s="31">
        <v>100</v>
      </c>
      <c r="BM27" s="31">
        <v>100</v>
      </c>
      <c r="BN27" s="48">
        <v>100</v>
      </c>
      <c r="BO27" s="48">
        <v>100</v>
      </c>
      <c r="BP27" s="48">
        <v>100</v>
      </c>
      <c r="BQ27" s="48">
        <v>100</v>
      </c>
      <c r="BR27" s="48">
        <v>100</v>
      </c>
      <c r="BS27" s="56">
        <f t="shared" si="14"/>
        <v>100</v>
      </c>
      <c r="BT27" s="1" t="str">
        <f t="shared" si="15"/>
        <v>NN-NN</v>
      </c>
      <c r="BU27" s="32">
        <f t="shared" si="16"/>
        <v>93.65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47</v>
      </c>
      <c r="K28" s="26">
        <v>786</v>
      </c>
      <c r="L28" s="27">
        <f t="shared" si="0"/>
        <v>93</v>
      </c>
      <c r="M28" s="27">
        <f t="shared" si="1"/>
        <v>23</v>
      </c>
      <c r="N28" s="27">
        <f>IF(ISBLANK(S28), (L28+M28)/2,(SUM(L28,M28,S28)-MIN(L28,M28,S28))/2)</f>
        <v>58</v>
      </c>
      <c r="O28" s="27">
        <f t="shared" si="3"/>
        <v>54</v>
      </c>
      <c r="P28" s="27">
        <f t="shared" si="4"/>
        <v>100</v>
      </c>
      <c r="Q28" s="27">
        <f t="shared" si="5"/>
        <v>77</v>
      </c>
      <c r="R28" s="27">
        <f t="shared" si="6"/>
        <v>46</v>
      </c>
      <c r="S28" s="62">
        <f t="shared" si="7"/>
        <v>0</v>
      </c>
      <c r="T28" s="38">
        <f t="array" ref="T28">IF(N28&lt;55, MIN(N28,SUM(N28:R28*N$3:R$3)), SUM(N28:R28*N$3:R$3))</f>
        <v>62.499999999999993</v>
      </c>
      <c r="U28" s="27">
        <v>18</v>
      </c>
      <c r="V28" s="33">
        <v>18</v>
      </c>
      <c r="W28" s="33">
        <v>57</v>
      </c>
      <c r="X28" s="56">
        <f>SUM(U28:W28)</f>
        <v>93</v>
      </c>
      <c r="Y28" s="33">
        <v>23</v>
      </c>
      <c r="Z28" s="33">
        <v>0</v>
      </c>
      <c r="AA28" s="56">
        <f t="shared" si="19"/>
        <v>23</v>
      </c>
      <c r="AB28" s="33"/>
      <c r="AC28" s="33"/>
      <c r="AD28" s="56">
        <f t="shared" si="10"/>
        <v>0</v>
      </c>
      <c r="AE28" s="48">
        <v>100</v>
      </c>
      <c r="AF28" s="94">
        <v>0</v>
      </c>
      <c r="AG28" s="48">
        <v>0</v>
      </c>
      <c r="AH28" s="48">
        <v>50</v>
      </c>
      <c r="AI28" s="48">
        <v>80</v>
      </c>
      <c r="AJ28" s="48">
        <v>60</v>
      </c>
      <c r="AK28" s="48">
        <v>100</v>
      </c>
      <c r="AL28" s="48">
        <v>100</v>
      </c>
      <c r="AM28" s="48">
        <v>0</v>
      </c>
      <c r="AN28" s="56">
        <f t="shared" si="11"/>
        <v>54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100</v>
      </c>
      <c r="AY28" s="56">
        <f t="shared" si="12"/>
        <v>100</v>
      </c>
      <c r="AZ28" s="48">
        <v>100</v>
      </c>
      <c r="BA28" s="48">
        <v>100</v>
      </c>
      <c r="BB28" s="48">
        <v>100</v>
      </c>
      <c r="BC28" s="48">
        <v>100</v>
      </c>
      <c r="BD28" s="48">
        <v>100</v>
      </c>
      <c r="BE28" s="48">
        <v>0</v>
      </c>
      <c r="BF28" s="48">
        <v>80</v>
      </c>
      <c r="BG28" s="48">
        <v>0</v>
      </c>
      <c r="BH28" s="48">
        <v>90</v>
      </c>
      <c r="BI28" s="48">
        <v>100</v>
      </c>
      <c r="BJ28" s="56">
        <f t="shared" si="13"/>
        <v>77</v>
      </c>
      <c r="BK28" s="31">
        <v>67</v>
      </c>
      <c r="BL28" s="31">
        <v>100</v>
      </c>
      <c r="BM28" s="31">
        <v>0</v>
      </c>
      <c r="BN28" s="48">
        <v>0</v>
      </c>
      <c r="BO28" s="48">
        <v>100</v>
      </c>
      <c r="BP28" s="48">
        <v>0</v>
      </c>
      <c r="BQ28" s="48">
        <v>0</v>
      </c>
      <c r="BR28" s="48">
        <v>100</v>
      </c>
      <c r="BS28" s="56">
        <f t="shared" si="14"/>
        <v>45.875</v>
      </c>
      <c r="BT28" s="1" t="str">
        <f t="shared" si="15"/>
        <v>NN-NN</v>
      </c>
      <c r="BU28" s="32">
        <f t="shared" si="16"/>
        <v>62.499999999999993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2</v>
      </c>
      <c r="J29" s="26" t="s">
        <v>47</v>
      </c>
      <c r="K29" s="26">
        <v>597</v>
      </c>
      <c r="L29" s="27">
        <f t="shared" si="0"/>
        <v>96</v>
      </c>
      <c r="M29" s="27">
        <f t="shared" si="1"/>
        <v>95</v>
      </c>
      <c r="N29" s="27">
        <f>IF(ISBLANK(S29), (L29+M29)/2,(SUM(L29,M29,S29)-MIN(L29,M29,S29))/2)</f>
        <v>95.5</v>
      </c>
      <c r="O29" s="27">
        <f t="shared" si="3"/>
        <v>96</v>
      </c>
      <c r="P29" s="27">
        <f t="shared" si="4"/>
        <v>90</v>
      </c>
      <c r="Q29" s="27">
        <f t="shared" si="5"/>
        <v>96</v>
      </c>
      <c r="R29" s="27">
        <f t="shared" si="6"/>
        <v>100</v>
      </c>
      <c r="S29" s="62">
        <f t="shared" si="7"/>
        <v>0</v>
      </c>
      <c r="T29" s="38">
        <f t="array" ref="T29">IF(N29&lt;55, MIN(N29,SUM(N29:R29*N$3:R$3)), SUM(N29:R29*N$3:R$3))</f>
        <v>95.65</v>
      </c>
      <c r="U29" s="27">
        <v>20</v>
      </c>
      <c r="V29" s="33">
        <v>16</v>
      </c>
      <c r="W29" s="33">
        <v>60</v>
      </c>
      <c r="X29" s="56">
        <f>SUM(U29:W29)</f>
        <v>96</v>
      </c>
      <c r="Y29" s="33">
        <v>30</v>
      </c>
      <c r="Z29" s="33">
        <v>65</v>
      </c>
      <c r="AA29" s="56">
        <f t="shared" si="19"/>
        <v>95</v>
      </c>
      <c r="AB29" s="33"/>
      <c r="AC29" s="33"/>
      <c r="AD29" s="56">
        <f t="shared" si="10"/>
        <v>0</v>
      </c>
      <c r="AE29" s="48">
        <v>100</v>
      </c>
      <c r="AF29" s="94">
        <v>100</v>
      </c>
      <c r="AG29" s="48">
        <v>100</v>
      </c>
      <c r="AH29" s="48">
        <v>100</v>
      </c>
      <c r="AI29" s="48">
        <v>100</v>
      </c>
      <c r="AJ29" s="48">
        <v>67</v>
      </c>
      <c r="AK29" s="48">
        <v>100</v>
      </c>
      <c r="AL29" s="48">
        <v>100</v>
      </c>
      <c r="AM29" s="48">
        <v>100</v>
      </c>
      <c r="AN29" s="56">
        <f t="shared" si="11"/>
        <v>96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</v>
      </c>
      <c r="AU29" s="48">
        <v>100</v>
      </c>
      <c r="AV29" s="48">
        <v>100</v>
      </c>
      <c r="AW29" s="48">
        <v>100</v>
      </c>
      <c r="AX29" s="48">
        <v>100</v>
      </c>
      <c r="AY29" s="56">
        <f t="shared" si="12"/>
        <v>90</v>
      </c>
      <c r="AZ29" s="48">
        <v>100</v>
      </c>
      <c r="BA29" s="48">
        <v>105</v>
      </c>
      <c r="BB29" s="48">
        <v>80</v>
      </c>
      <c r="BC29" s="48">
        <v>95</v>
      </c>
      <c r="BD29" s="48">
        <v>100</v>
      </c>
      <c r="BE29" s="48">
        <v>100</v>
      </c>
      <c r="BF29" s="48">
        <v>90</v>
      </c>
      <c r="BG29" s="48">
        <v>100</v>
      </c>
      <c r="BH29" s="48">
        <v>90</v>
      </c>
      <c r="BI29" s="48">
        <v>100</v>
      </c>
      <c r="BJ29" s="56">
        <f t="shared" si="13"/>
        <v>96</v>
      </c>
      <c r="BK29" s="31">
        <v>100</v>
      </c>
      <c r="BL29" s="31">
        <v>100</v>
      </c>
      <c r="BM29" s="31">
        <v>100</v>
      </c>
      <c r="BN29" s="48">
        <v>100</v>
      </c>
      <c r="BO29" s="48">
        <v>100</v>
      </c>
      <c r="BP29" s="48">
        <v>100</v>
      </c>
      <c r="BQ29" s="48">
        <v>100</v>
      </c>
      <c r="BR29" s="48">
        <v>100</v>
      </c>
      <c r="BS29" s="56">
        <f t="shared" si="14"/>
        <v>100</v>
      </c>
      <c r="BT29" s="1" t="str">
        <f t="shared" si="15"/>
        <v>NN-NN</v>
      </c>
      <c r="BU29" s="32">
        <f t="shared" si="16"/>
        <v>95.65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47</v>
      </c>
      <c r="K30" s="26">
        <v>795</v>
      </c>
      <c r="L30" s="27">
        <f t="shared" si="0"/>
        <v>91</v>
      </c>
      <c r="M30" s="27">
        <f t="shared" si="1"/>
        <v>95</v>
      </c>
      <c r="N30" s="27">
        <f>IF(ISBLANK(S30), (L30+M30)/2,(SUM(L30,M30,S30)-MIN(L30,M30,S30))/2)</f>
        <v>93</v>
      </c>
      <c r="O30" s="27">
        <f t="shared" si="3"/>
        <v>89</v>
      </c>
      <c r="P30" s="27">
        <f t="shared" si="4"/>
        <v>80</v>
      </c>
      <c r="Q30" s="27">
        <f t="shared" si="5"/>
        <v>91.5</v>
      </c>
      <c r="R30" s="27">
        <f t="shared" si="6"/>
        <v>100</v>
      </c>
      <c r="S30" s="62">
        <f t="shared" si="7"/>
        <v>0</v>
      </c>
      <c r="T30" s="38">
        <f t="array" ref="T30">IF(N30&lt;55, MIN(N30,SUM(N30:R30*N$3:R$3)), SUM(N30:R30*N$3:R$3))</f>
        <v>91.6</v>
      </c>
      <c r="U30" s="27">
        <v>20</v>
      </c>
      <c r="V30" s="33">
        <v>17</v>
      </c>
      <c r="W30" s="33">
        <v>54</v>
      </c>
      <c r="X30" s="56">
        <f>SUM(U30:W30)</f>
        <v>91</v>
      </c>
      <c r="Y30" s="33">
        <v>30</v>
      </c>
      <c r="Z30" s="33">
        <v>65</v>
      </c>
      <c r="AA30" s="56">
        <f t="shared" si="19"/>
        <v>95</v>
      </c>
      <c r="AB30" s="33"/>
      <c r="AC30" s="33"/>
      <c r="AD30" s="56">
        <f t="shared" si="10"/>
        <v>0</v>
      </c>
      <c r="AE30" s="48">
        <v>100</v>
      </c>
      <c r="AF30" s="94">
        <v>100</v>
      </c>
      <c r="AG30" s="48">
        <v>100</v>
      </c>
      <c r="AH30" s="48">
        <v>100</v>
      </c>
      <c r="AI30" s="48">
        <v>100</v>
      </c>
      <c r="AJ30" s="48">
        <v>100</v>
      </c>
      <c r="AK30" s="48">
        <v>100</v>
      </c>
      <c r="AL30" s="48">
        <v>0</v>
      </c>
      <c r="AM30" s="48">
        <v>100</v>
      </c>
      <c r="AN30" s="56">
        <f t="shared" si="11"/>
        <v>89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100</v>
      </c>
      <c r="AU30" s="48">
        <v>0</v>
      </c>
      <c r="AV30" s="48">
        <v>0</v>
      </c>
      <c r="AW30" s="48">
        <v>100</v>
      </c>
      <c r="AX30" s="48">
        <v>100</v>
      </c>
      <c r="AY30" s="56">
        <f t="shared" si="12"/>
        <v>80</v>
      </c>
      <c r="AZ30" s="48">
        <v>100</v>
      </c>
      <c r="BA30" s="48">
        <v>95</v>
      </c>
      <c r="BB30" s="48">
        <v>90</v>
      </c>
      <c r="BC30" s="48">
        <v>95</v>
      </c>
      <c r="BD30" s="48">
        <v>100</v>
      </c>
      <c r="BE30" s="48">
        <v>90</v>
      </c>
      <c r="BF30" s="48">
        <v>95</v>
      </c>
      <c r="BG30" s="48">
        <v>90</v>
      </c>
      <c r="BH30" s="48">
        <v>70</v>
      </c>
      <c r="BI30" s="48">
        <v>90</v>
      </c>
      <c r="BJ30" s="56">
        <f t="shared" si="13"/>
        <v>91.5</v>
      </c>
      <c r="BK30" s="31">
        <v>100</v>
      </c>
      <c r="BL30" s="31">
        <v>100</v>
      </c>
      <c r="BM30" s="31">
        <v>100</v>
      </c>
      <c r="BN30" s="48">
        <v>100</v>
      </c>
      <c r="BO30" s="48">
        <v>100</v>
      </c>
      <c r="BP30" s="48">
        <v>100</v>
      </c>
      <c r="BQ30" s="48">
        <v>100</v>
      </c>
      <c r="BR30" s="48">
        <v>100</v>
      </c>
      <c r="BS30" s="56">
        <f t="shared" si="14"/>
        <v>100</v>
      </c>
      <c r="BT30" s="1" t="str">
        <f t="shared" si="15"/>
        <v>NN-NN</v>
      </c>
      <c r="BU30" s="32">
        <f t="shared" si="16"/>
        <v>91.6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47</v>
      </c>
      <c r="K31" s="26">
        <v>550</v>
      </c>
      <c r="L31" s="27">
        <f t="shared" si="0"/>
        <v>0</v>
      </c>
      <c r="M31" s="27">
        <f t="shared" si="1"/>
        <v>80</v>
      </c>
      <c r="N31" s="27">
        <f>IF(ISBLANK(S31), (L31+M31)/2,(SUM(L31,M31,S31))/3)</f>
        <v>58.333333333333336</v>
      </c>
      <c r="O31" s="27">
        <f t="shared" si="3"/>
        <v>72</v>
      </c>
      <c r="P31" s="27">
        <f t="shared" si="4"/>
        <v>100</v>
      </c>
      <c r="Q31" s="27">
        <f t="shared" si="5"/>
        <v>91.5</v>
      </c>
      <c r="R31" s="27">
        <f t="shared" si="6"/>
        <v>63</v>
      </c>
      <c r="S31" s="62">
        <f t="shared" si="7"/>
        <v>95</v>
      </c>
      <c r="T31" s="38">
        <f t="array" ref="T31">IF(N31&lt;55, MIN(N31,SUM(N31:R31*N$3:R$3)), SUM(N31:R31*N$3:R$3))</f>
        <v>70.01666666666668</v>
      </c>
      <c r="U31" s="27"/>
      <c r="V31" s="33"/>
      <c r="W31" s="33"/>
      <c r="X31" s="82">
        <v>0</v>
      </c>
      <c r="Y31" s="33">
        <v>20</v>
      </c>
      <c r="Z31" s="33">
        <v>60</v>
      </c>
      <c r="AA31" s="56">
        <f t="shared" si="19"/>
        <v>80</v>
      </c>
      <c r="AB31" s="33">
        <v>40</v>
      </c>
      <c r="AC31" s="33">
        <v>55</v>
      </c>
      <c r="AD31" s="56">
        <f t="shared" si="10"/>
        <v>95</v>
      </c>
      <c r="AE31" s="48">
        <v>100</v>
      </c>
      <c r="AF31" s="94">
        <v>0</v>
      </c>
      <c r="AG31" s="48">
        <v>0</v>
      </c>
      <c r="AH31" s="48">
        <v>100</v>
      </c>
      <c r="AI31" s="48">
        <v>80</v>
      </c>
      <c r="AJ31" s="48">
        <v>67</v>
      </c>
      <c r="AK31" s="48">
        <v>100</v>
      </c>
      <c r="AL31" s="48">
        <v>100</v>
      </c>
      <c r="AM31" s="48">
        <v>100</v>
      </c>
      <c r="AN31" s="56">
        <f t="shared" si="11"/>
        <v>72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100</v>
      </c>
      <c r="AY31" s="56">
        <f t="shared" si="12"/>
        <v>100</v>
      </c>
      <c r="AZ31" s="48">
        <v>100</v>
      </c>
      <c r="BA31" s="48">
        <v>100</v>
      </c>
      <c r="BB31" s="48">
        <v>100</v>
      </c>
      <c r="BC31" s="48">
        <v>100</v>
      </c>
      <c r="BD31" s="48">
        <v>100</v>
      </c>
      <c r="BE31" s="48">
        <v>50</v>
      </c>
      <c r="BF31" s="48">
        <v>100</v>
      </c>
      <c r="BG31" s="48">
        <v>90</v>
      </c>
      <c r="BH31" s="48">
        <v>90</v>
      </c>
      <c r="BI31" s="48">
        <v>85</v>
      </c>
      <c r="BJ31" s="56">
        <f t="shared" si="13"/>
        <v>91.5</v>
      </c>
      <c r="BK31" s="31">
        <v>0</v>
      </c>
      <c r="BL31" s="31">
        <v>0</v>
      </c>
      <c r="BM31" s="31">
        <v>100</v>
      </c>
      <c r="BN31" s="48">
        <v>100</v>
      </c>
      <c r="BO31" s="48">
        <v>0</v>
      </c>
      <c r="BP31" s="48">
        <v>100</v>
      </c>
      <c r="BQ31" s="48">
        <v>100</v>
      </c>
      <c r="BR31" s="48">
        <v>100</v>
      </c>
      <c r="BS31" s="56">
        <f t="shared" si="14"/>
        <v>62.5</v>
      </c>
      <c r="BT31" s="1" t="str">
        <f t="shared" si="15"/>
        <v>NN-NN</v>
      </c>
      <c r="BU31" s="32">
        <f t="shared" si="16"/>
        <v>70.01666666666668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1</v>
      </c>
      <c r="J32" s="26" t="s">
        <v>47</v>
      </c>
      <c r="K32" s="26">
        <v>702</v>
      </c>
      <c r="L32" s="27">
        <f t="shared" si="0"/>
        <v>0</v>
      </c>
      <c r="M32" s="27">
        <f t="shared" si="1"/>
        <v>0</v>
      </c>
      <c r="N32" s="27">
        <f>IF(ISBLANK(S32), (L32+M32)/2,(SUM(L32,M32,S32)-MIN(L32,M32,S32))/2)</f>
        <v>0</v>
      </c>
      <c r="O32" s="27">
        <f t="shared" si="3"/>
        <v>56</v>
      </c>
      <c r="P32" s="27">
        <f t="shared" si="4"/>
        <v>40</v>
      </c>
      <c r="Q32" s="27">
        <f t="shared" si="5"/>
        <v>44</v>
      </c>
      <c r="R32" s="27">
        <f t="shared" si="6"/>
        <v>25</v>
      </c>
      <c r="S32" s="62">
        <f t="shared" si="7"/>
        <v>0</v>
      </c>
      <c r="T32" s="38">
        <v>1</v>
      </c>
      <c r="U32" s="27"/>
      <c r="V32" s="33"/>
      <c r="W32" s="33"/>
      <c r="X32" s="56"/>
      <c r="Y32" s="33"/>
      <c r="Z32" s="33"/>
      <c r="AA32" s="56"/>
      <c r="AB32" s="33"/>
      <c r="AC32" s="33"/>
      <c r="AD32" s="56"/>
      <c r="AE32" s="48">
        <v>100</v>
      </c>
      <c r="AF32" s="94">
        <v>100</v>
      </c>
      <c r="AG32" s="48">
        <v>100</v>
      </c>
      <c r="AH32" s="48">
        <v>100</v>
      </c>
      <c r="AI32" s="48">
        <v>100</v>
      </c>
      <c r="AJ32" s="48">
        <v>0</v>
      </c>
      <c r="AK32" s="48">
        <v>0</v>
      </c>
      <c r="AL32" s="48">
        <v>0</v>
      </c>
      <c r="AM32" s="48">
        <v>0</v>
      </c>
      <c r="AN32" s="56">
        <f t="shared" si="11"/>
        <v>56</v>
      </c>
      <c r="AO32" s="48">
        <v>100</v>
      </c>
      <c r="AP32" s="48">
        <v>100</v>
      </c>
      <c r="AQ32" s="48">
        <v>100</v>
      </c>
      <c r="AR32" s="48">
        <v>0</v>
      </c>
      <c r="AS32" s="48">
        <v>100</v>
      </c>
      <c r="AT32" s="48">
        <v>1</v>
      </c>
      <c r="AU32" s="48">
        <v>0</v>
      </c>
      <c r="AV32" s="48">
        <v>0</v>
      </c>
      <c r="AW32" s="48">
        <v>0</v>
      </c>
      <c r="AX32" s="48">
        <v>0</v>
      </c>
      <c r="AY32" s="56">
        <f t="shared" si="12"/>
        <v>40</v>
      </c>
      <c r="AZ32" s="48">
        <v>100</v>
      </c>
      <c r="BA32" s="48">
        <v>100</v>
      </c>
      <c r="BB32" s="48">
        <v>100</v>
      </c>
      <c r="BC32" s="48">
        <v>75</v>
      </c>
      <c r="BD32" s="48">
        <v>65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56">
        <f t="shared" si="13"/>
        <v>44</v>
      </c>
      <c r="BK32" s="31">
        <v>100</v>
      </c>
      <c r="BL32" s="31">
        <v>100</v>
      </c>
      <c r="BM32" s="31">
        <v>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56">
        <f t="shared" si="14"/>
        <v>25</v>
      </c>
      <c r="BT32" s="39" t="str">
        <f t="shared" si="15"/>
        <v>NN-NN</v>
      </c>
      <c r="BU32" s="40">
        <f t="shared" si="16"/>
        <v>1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47</v>
      </c>
      <c r="K33" s="26"/>
      <c r="L33" s="27">
        <f t="shared" si="0"/>
        <v>0</v>
      </c>
      <c r="M33" s="27">
        <f t="shared" si="1"/>
        <v>0</v>
      </c>
      <c r="N33" s="27">
        <f>IF(ISBLANK(S33), (L33+M33)/2,(SUM(L33,M33,S33)-MIN(L33,M33,S33))/2)</f>
        <v>0</v>
      </c>
      <c r="O33" s="27">
        <f t="shared" si="3"/>
        <v>0</v>
      </c>
      <c r="P33" s="27">
        <f t="shared" si="4"/>
        <v>10</v>
      </c>
      <c r="Q33" s="27">
        <f t="shared" si="5"/>
        <v>0</v>
      </c>
      <c r="R33" s="27">
        <f t="shared" si="6"/>
        <v>0</v>
      </c>
      <c r="S33" s="62">
        <f t="shared" si="7"/>
        <v>0</v>
      </c>
      <c r="T33" s="38">
        <v>1</v>
      </c>
      <c r="U33" s="27"/>
      <c r="V33" s="33"/>
      <c r="W33" s="33"/>
      <c r="X33" s="56"/>
      <c r="Y33" s="33"/>
      <c r="Z33" s="33"/>
      <c r="AA33" s="56"/>
      <c r="AB33" s="33"/>
      <c r="AC33" s="33"/>
      <c r="AD33" s="56"/>
      <c r="AE33" s="48">
        <v>0</v>
      </c>
      <c r="AF33" s="94">
        <v>0</v>
      </c>
      <c r="AG33" s="48">
        <v>0</v>
      </c>
      <c r="AH33" s="48">
        <v>0</v>
      </c>
      <c r="AI33" s="48">
        <v>0</v>
      </c>
      <c r="AJ33" s="48">
        <v>0</v>
      </c>
      <c r="AK33" s="48">
        <v>0</v>
      </c>
      <c r="AL33" s="48">
        <v>0</v>
      </c>
      <c r="AM33" s="48">
        <v>0</v>
      </c>
      <c r="AN33" s="56">
        <f t="shared" si="11"/>
        <v>0</v>
      </c>
      <c r="AO33" s="48">
        <v>100</v>
      </c>
      <c r="AP33" s="48">
        <v>0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56">
        <f t="shared" si="12"/>
        <v>10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8">
        <v>0</v>
      </c>
      <c r="BG33" s="48">
        <v>0</v>
      </c>
      <c r="BH33" s="48">
        <v>0</v>
      </c>
      <c r="BI33" s="48">
        <v>0</v>
      </c>
      <c r="BJ33" s="56">
        <f t="shared" si="13"/>
        <v>0</v>
      </c>
      <c r="BK33" s="31">
        <v>0</v>
      </c>
      <c r="BL33" s="31">
        <v>0</v>
      </c>
      <c r="BM33" s="31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56">
        <f t="shared" si="14"/>
        <v>0</v>
      </c>
      <c r="BT33" s="39" t="str">
        <f t="shared" si="15"/>
        <v>NN-NN</v>
      </c>
      <c r="BU33" s="40">
        <f t="shared" si="16"/>
        <v>1</v>
      </c>
      <c r="BV33" s="36"/>
    </row>
    <row r="34" spans="1:74" ht="15.75" customHeight="1" x14ac:dyDescent="0.15">
      <c r="A34" s="44"/>
      <c r="B34" s="47"/>
      <c r="C34" s="47"/>
      <c r="D34" s="47"/>
      <c r="E34" s="47"/>
      <c r="F34" s="47"/>
      <c r="G34" s="47"/>
      <c r="H34" s="47"/>
      <c r="I34" s="26"/>
      <c r="J34" s="26"/>
      <c r="K34" s="26"/>
      <c r="L34" s="27"/>
      <c r="M34" s="48"/>
      <c r="N34" s="27"/>
      <c r="O34" s="27"/>
      <c r="P34" s="27"/>
      <c r="Q34" s="27"/>
      <c r="R34" s="27"/>
      <c r="S34" s="62"/>
      <c r="T34" s="38"/>
      <c r="U34" s="27"/>
      <c r="V34" s="33"/>
      <c r="W34" s="33"/>
      <c r="X34" s="56"/>
      <c r="Y34" s="33"/>
      <c r="Z34" s="33"/>
      <c r="AA34" s="56"/>
      <c r="AB34" s="33"/>
      <c r="AC34" s="33"/>
      <c r="AD34" s="48">
        <f t="shared" ref="AD34:AM34" si="20">COUNT(AD5:AD33)</f>
        <v>27</v>
      </c>
      <c r="AE34" s="48">
        <f t="shared" si="20"/>
        <v>29</v>
      </c>
      <c r="AF34" s="48">
        <f t="shared" si="20"/>
        <v>29</v>
      </c>
      <c r="AG34" s="48">
        <f t="shared" si="20"/>
        <v>29</v>
      </c>
      <c r="AH34" s="48">
        <f t="shared" si="20"/>
        <v>29</v>
      </c>
      <c r="AI34" s="48">
        <f t="shared" si="20"/>
        <v>29</v>
      </c>
      <c r="AJ34" s="48">
        <f t="shared" si="20"/>
        <v>29</v>
      </c>
      <c r="AK34" s="48">
        <f t="shared" si="20"/>
        <v>29</v>
      </c>
      <c r="AL34" s="48">
        <f t="shared" si="20"/>
        <v>29</v>
      </c>
      <c r="AM34" s="48">
        <f t="shared" si="20"/>
        <v>29</v>
      </c>
      <c r="AN34" s="56"/>
      <c r="AO34" s="48">
        <f t="shared" ref="AO34:AX34" si="21">COUNT(AO5:AO33)</f>
        <v>29</v>
      </c>
      <c r="AP34" s="48">
        <f t="shared" si="21"/>
        <v>29</v>
      </c>
      <c r="AQ34" s="48">
        <f t="shared" si="21"/>
        <v>29</v>
      </c>
      <c r="AR34" s="48">
        <f t="shared" si="21"/>
        <v>29</v>
      </c>
      <c r="AS34" s="48">
        <f t="shared" si="21"/>
        <v>29</v>
      </c>
      <c r="AT34" s="48">
        <f t="shared" si="21"/>
        <v>29</v>
      </c>
      <c r="AU34" s="48">
        <f t="shared" si="21"/>
        <v>29</v>
      </c>
      <c r="AV34" s="48">
        <f t="shared" si="21"/>
        <v>29</v>
      </c>
      <c r="AW34" s="48">
        <f t="shared" si="21"/>
        <v>29</v>
      </c>
      <c r="AX34" s="48">
        <f t="shared" si="21"/>
        <v>29</v>
      </c>
      <c r="AY34" s="56"/>
      <c r="AZ34" s="48">
        <f t="shared" ref="AZ34:BI34" si="22">COUNT(AZ5:AZ33)</f>
        <v>29</v>
      </c>
      <c r="BA34" s="48">
        <f t="shared" si="22"/>
        <v>29</v>
      </c>
      <c r="BB34" s="48">
        <f t="shared" si="22"/>
        <v>29</v>
      </c>
      <c r="BC34" s="48">
        <f t="shared" si="22"/>
        <v>29</v>
      </c>
      <c r="BD34" s="48">
        <f t="shared" si="22"/>
        <v>29</v>
      </c>
      <c r="BE34" s="48">
        <f t="shared" si="22"/>
        <v>29</v>
      </c>
      <c r="BF34" s="48">
        <f t="shared" si="22"/>
        <v>29</v>
      </c>
      <c r="BG34" s="48">
        <f t="shared" si="22"/>
        <v>29</v>
      </c>
      <c r="BH34" s="48">
        <f t="shared" si="22"/>
        <v>29</v>
      </c>
      <c r="BI34" s="48">
        <f t="shared" si="22"/>
        <v>29</v>
      </c>
      <c r="BJ34" s="56"/>
      <c r="BK34" s="48">
        <f t="shared" ref="BK34:BR34" si="23">COUNT(BK5:BK33)</f>
        <v>29</v>
      </c>
      <c r="BL34" s="48">
        <f t="shared" si="23"/>
        <v>29</v>
      </c>
      <c r="BM34" s="48">
        <f t="shared" si="23"/>
        <v>29</v>
      </c>
      <c r="BN34" s="48">
        <f t="shared" si="23"/>
        <v>29</v>
      </c>
      <c r="BO34" s="48">
        <f t="shared" si="23"/>
        <v>29</v>
      </c>
      <c r="BP34" s="48">
        <f t="shared" si="23"/>
        <v>29</v>
      </c>
      <c r="BQ34" s="48">
        <f t="shared" si="23"/>
        <v>29</v>
      </c>
      <c r="BR34" s="48">
        <f t="shared" si="23"/>
        <v>29</v>
      </c>
      <c r="BS34" s="56"/>
      <c r="BT34" s="1"/>
      <c r="BU34" s="86"/>
      <c r="BV34" s="36"/>
    </row>
    <row r="35" spans="1:74" ht="15.75" customHeight="1" x14ac:dyDescent="0.2">
      <c r="A35" s="44"/>
      <c r="B35" s="47"/>
      <c r="C35" s="47"/>
      <c r="D35" s="47"/>
      <c r="E35" s="47"/>
      <c r="F35" s="47"/>
      <c r="G35" s="47"/>
      <c r="H35" s="47"/>
      <c r="I35" s="26"/>
      <c r="J35" s="26"/>
      <c r="K35" s="26"/>
      <c r="L35" s="27"/>
      <c r="M35" s="27"/>
      <c r="N35" s="27"/>
      <c r="O35" s="27"/>
      <c r="P35" s="27"/>
      <c r="Q35" s="27"/>
      <c r="R35" s="27"/>
      <c r="S35" s="62"/>
      <c r="T35" s="38"/>
      <c r="U35" s="27"/>
      <c r="V35" s="33"/>
      <c r="W35" s="33"/>
      <c r="X35" s="56"/>
      <c r="Y35" s="33"/>
      <c r="Z35" s="33"/>
      <c r="AA35" s="56"/>
      <c r="AB35" s="33"/>
      <c r="AC35" s="33"/>
      <c r="AD35" s="56"/>
      <c r="AE35" s="48"/>
      <c r="AF35" s="94"/>
      <c r="AG35" s="48"/>
      <c r="AH35" s="48"/>
      <c r="AI35" s="48"/>
      <c r="AJ35" s="48"/>
      <c r="AK35" s="48"/>
      <c r="AL35" s="48"/>
      <c r="AM35" s="48"/>
      <c r="AN35" s="56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56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56"/>
      <c r="BK35" s="48"/>
      <c r="BL35" s="48"/>
      <c r="BM35" s="48"/>
      <c r="BN35" s="48"/>
      <c r="BO35" s="48"/>
      <c r="BP35" s="48"/>
      <c r="BQ35" s="48"/>
      <c r="BR35" s="48"/>
      <c r="BS35" s="56"/>
      <c r="BT35" s="1"/>
      <c r="BU35" s="86"/>
      <c r="BV35" s="36"/>
    </row>
    <row r="36" spans="1:74" ht="15.75" customHeight="1" x14ac:dyDescent="0.2">
      <c r="A36" s="44"/>
      <c r="B36" s="47"/>
      <c r="C36" s="47"/>
      <c r="D36" s="47"/>
      <c r="E36" s="47"/>
      <c r="F36" s="47"/>
      <c r="G36" s="47"/>
      <c r="H36" s="47"/>
      <c r="I36" s="26"/>
      <c r="J36" s="26"/>
      <c r="K36" s="26"/>
      <c r="L36" s="27"/>
      <c r="M36" s="27"/>
      <c r="N36" s="27"/>
      <c r="O36" s="27"/>
      <c r="P36" s="27"/>
      <c r="Q36" s="27"/>
      <c r="R36" s="27"/>
      <c r="S36" s="62"/>
      <c r="T36" s="38"/>
      <c r="U36" s="27"/>
      <c r="V36" s="33"/>
      <c r="W36" s="33"/>
      <c r="X36" s="56"/>
      <c r="Y36" s="33"/>
      <c r="Z36" s="33"/>
      <c r="AA36" s="56"/>
      <c r="AB36" s="33"/>
      <c r="AC36" s="33"/>
      <c r="AD36" s="56"/>
      <c r="AE36" s="48"/>
      <c r="AF36" s="94"/>
      <c r="AG36" s="48"/>
      <c r="AH36" s="48"/>
      <c r="AI36" s="48"/>
      <c r="AJ36" s="48"/>
      <c r="AK36" s="48"/>
      <c r="AL36" s="48"/>
      <c r="AM36" s="48"/>
      <c r="AN36" s="56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56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56"/>
      <c r="BK36" s="48"/>
      <c r="BL36" s="48"/>
      <c r="BM36" s="48"/>
      <c r="BN36" s="48"/>
      <c r="BO36" s="48"/>
      <c r="BP36" s="48"/>
      <c r="BQ36" s="48"/>
      <c r="BR36" s="48"/>
      <c r="BS36" s="56"/>
      <c r="BT36" s="36"/>
      <c r="BU36" s="36"/>
      <c r="BV36" s="36"/>
    </row>
    <row r="37" spans="1:74" ht="15.75" customHeight="1" x14ac:dyDescent="0.2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56"/>
      <c r="AE37" s="48"/>
      <c r="AF37" s="94"/>
      <c r="AG37" s="48"/>
      <c r="AH37" s="48"/>
      <c r="AI37" s="48"/>
      <c r="AJ37" s="48"/>
      <c r="AK37" s="48"/>
      <c r="AL37" s="48"/>
      <c r="AM37" s="48"/>
      <c r="AN37" s="56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56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56"/>
      <c r="BK37" s="48"/>
      <c r="BL37" s="48"/>
      <c r="BM37" s="48"/>
      <c r="BN37" s="48"/>
      <c r="BO37" s="48"/>
      <c r="BP37" s="48"/>
      <c r="BQ37" s="48"/>
      <c r="BR37" s="48"/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64</v>
      </c>
      <c r="M43" s="50">
        <f>IF(COUNT(M5:M42)&gt;0,ROUND(SUM(M5:M42)/COUNTIF(M5:M42,"&lt;&gt;"),0),0)</f>
        <v>49</v>
      </c>
      <c r="N43" s="50">
        <f>IF(COUNT(N5:N42)&gt;0,ROUND(SUM(N5:N42)/COUNTIF(N5:N42,"&lt;&gt;"),0),0)</f>
        <v>60</v>
      </c>
      <c r="O43" s="50">
        <f>IF(COUNT(O5:O42)&gt;0,ROUND(SUM(O5:O42)/COUNTIF(O5:O42,"&lt;&gt;"),0),0)</f>
        <v>74</v>
      </c>
      <c r="P43" s="50"/>
      <c r="Q43" s="50">
        <f>IF(COUNT(Q5:Q42)&gt;0,ROUND(SUM(Q5:Q42)/COUNTIF(Q5:Q42,"&lt;&gt;"),0),0)</f>
        <v>79</v>
      </c>
      <c r="R43" s="50"/>
      <c r="S43" s="50">
        <f t="shared" ref="S43:AH43" si="24">IF(COUNT(S5:S42)&gt;0,ROUND(SUM(S5:S42)/COUNTIF(S5:S42,"&lt;&gt;"),0),0)</f>
        <v>13</v>
      </c>
      <c r="T43" s="50">
        <f t="shared" si="24"/>
        <v>62</v>
      </c>
      <c r="U43" s="51">
        <f t="shared" si="24"/>
        <v>19</v>
      </c>
      <c r="V43" s="51">
        <f t="shared" si="24"/>
        <v>17</v>
      </c>
      <c r="W43" s="51">
        <f t="shared" si="24"/>
        <v>48</v>
      </c>
      <c r="X43" s="51">
        <f t="shared" si="24"/>
        <v>71</v>
      </c>
      <c r="Y43" s="51">
        <f t="shared" si="24"/>
        <v>25</v>
      </c>
      <c r="Z43" s="51">
        <f t="shared" si="24"/>
        <v>40</v>
      </c>
      <c r="AA43" s="51">
        <f t="shared" si="24"/>
        <v>53</v>
      </c>
      <c r="AB43" s="51">
        <f t="shared" si="24"/>
        <v>29</v>
      </c>
      <c r="AC43" s="51">
        <f t="shared" si="24"/>
        <v>34</v>
      </c>
      <c r="AD43" s="51">
        <f t="shared" si="24"/>
        <v>14</v>
      </c>
      <c r="AE43" s="51">
        <f t="shared" si="24"/>
        <v>76</v>
      </c>
      <c r="AF43" s="51">
        <f t="shared" si="24"/>
        <v>62</v>
      </c>
      <c r="AG43" s="51">
        <f t="shared" si="24"/>
        <v>71</v>
      </c>
      <c r="AH43" s="51">
        <f t="shared" si="24"/>
        <v>71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74</v>
      </c>
      <c r="AO43" s="51">
        <f>IF(COUNT(AO5:AO42)&gt;0,ROUND(SUM(AO5:AO42)/COUNTIF(AO5:AO42,"&lt;&gt;"),0),0)</f>
        <v>94</v>
      </c>
      <c r="AP43" s="51">
        <f>IF(COUNT(AP5:AP42)&gt;0,ROUND(SUM(AP5:AP42)/COUNTIF(AP5:AP42,"&lt;&gt;"),0),0)</f>
        <v>88</v>
      </c>
      <c r="AQ43" s="51"/>
      <c r="AR43" s="51"/>
      <c r="AS43" s="51"/>
      <c r="AT43" s="51"/>
      <c r="AU43" s="51">
        <f>IF(COUNT(AU5:AU42)&gt;0,ROUND(SUM(AU5:AU42)/COUNTIF(AU5:AU42,"&lt;&gt;"),0),0)</f>
        <v>71</v>
      </c>
      <c r="AV43" s="51"/>
      <c r="AW43" s="51"/>
      <c r="AX43" s="51">
        <f>IF(COUNT(AX5:AX42)&gt;0,ROUND(SUM(AX5:AX42)/COUNTIF(AX5:AX42,"&lt;&gt;"),0),0)</f>
        <v>71</v>
      </c>
      <c r="AY43" s="51">
        <f>IF(COUNT(AY5:AY42)&gt;0,ROUND(SUM(AY5:AY42)/COUNTIF(AY5:AY42,"&lt;&gt;"),0),0)</f>
        <v>84</v>
      </c>
      <c r="AZ43" s="51">
        <f>IF(COUNT(AZ5:AZ42)&gt;0,ROUND(SUM(AZ5:AZ42)/COUNTIF(AZ5:AZ42,"&lt;&gt;"),0),0)</f>
        <v>94</v>
      </c>
      <c r="BA43" s="51">
        <f>IF(COUNT(BA5:BA42)&gt;0,ROUND(SUM(BA5:BA42)/COUNTIF(BA5:BA42,"&lt;&gt;"),0),0)</f>
        <v>85</v>
      </c>
      <c r="BB43" s="51"/>
      <c r="BC43" s="51"/>
      <c r="BD43" s="51"/>
      <c r="BE43" s="51"/>
      <c r="BF43" s="51">
        <f>IF(COUNT(BF5:BF42)&gt;0,ROUND(SUM(BF5:BF42)/COUNTIF(BF5:BF42,"&lt;&gt;"),0),0)</f>
        <v>74</v>
      </c>
      <c r="BG43" s="51"/>
      <c r="BH43" s="51"/>
      <c r="BI43" s="51">
        <f>IF(COUNT(BI5:BI42)&gt;0,ROUND(SUM(BI5:BI42)/COUNTIF(BI5:BI42,"&lt;&gt;"),0),0)</f>
        <v>61</v>
      </c>
      <c r="BJ43" s="51">
        <f>IF(COUNT(BJ5:BJ42)&gt;0,ROUND(SUM(BJ5:BJ42)/COUNTIF(BJ5:BJ42,"&lt;&gt;"),0),0)</f>
        <v>79</v>
      </c>
      <c r="BK43" s="51">
        <f>IF(COUNT(BK5:BK42)&gt;0,ROUND(SUM(BK5:BK42)/COUNTIF(BK5:BK42,"&lt;&gt;"),0),0)</f>
        <v>69</v>
      </c>
      <c r="BL43" s="51">
        <f>IF(COUNT(BL5:BL42)&gt;0,ROUND(SUM(BL5:BL42)/COUNTIF(BL5:BL42,"&lt;&gt;"),0),0)</f>
        <v>68</v>
      </c>
      <c r="BM43" s="51">
        <f>IF(COUNT(BM5:BM42)&gt;0,ROUND(SUM(BM5:BM42)/COUNTIF(BM5:BM42,"&lt;&gt;"),0),0)</f>
        <v>70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70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97</v>
      </c>
      <c r="O44" s="51">
        <f>MAX(O5:O42)</f>
        <v>96</v>
      </c>
      <c r="P44" s="51"/>
      <c r="Q44" s="51">
        <f>MAX(Q5:Q42)</f>
        <v>98</v>
      </c>
      <c r="R44" s="51"/>
      <c r="S44" s="51">
        <f t="shared" ref="S44:AH44" si="25">MAX(S5:S42)</f>
        <v>100</v>
      </c>
      <c r="T44" s="51">
        <f t="shared" si="25"/>
        <v>95.65</v>
      </c>
      <c r="U44" s="51">
        <f t="shared" si="25"/>
        <v>20</v>
      </c>
      <c r="V44" s="51">
        <f t="shared" si="25"/>
        <v>20</v>
      </c>
      <c r="W44" s="51">
        <f t="shared" si="25"/>
        <v>60</v>
      </c>
      <c r="X44" s="51">
        <f t="shared" si="25"/>
        <v>100</v>
      </c>
      <c r="Y44" s="51">
        <f t="shared" si="25"/>
        <v>30</v>
      </c>
      <c r="Z44" s="51">
        <f t="shared" si="25"/>
        <v>70</v>
      </c>
      <c r="AA44" s="51">
        <f t="shared" si="25"/>
        <v>100</v>
      </c>
      <c r="AB44" s="51">
        <f t="shared" si="25"/>
        <v>40</v>
      </c>
      <c r="AC44" s="51">
        <f t="shared" si="25"/>
        <v>60</v>
      </c>
      <c r="AD44" s="51">
        <f t="shared" si="25"/>
        <v>100</v>
      </c>
      <c r="AE44" s="51">
        <f t="shared" si="25"/>
        <v>100</v>
      </c>
      <c r="AF44" s="51">
        <f t="shared" si="25"/>
        <v>100</v>
      </c>
      <c r="AG44" s="51">
        <f t="shared" si="25"/>
        <v>100</v>
      </c>
      <c r="AH44" s="51">
        <f t="shared" si="25"/>
        <v>100</v>
      </c>
      <c r="AI44" s="51"/>
      <c r="AJ44" s="51"/>
      <c r="AK44" s="51"/>
      <c r="AL44" s="51"/>
      <c r="AM44" s="51"/>
      <c r="AN44" s="51">
        <f>MAX(AN5:AN42)</f>
        <v>96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105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98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0</v>
      </c>
      <c r="O45" s="51">
        <f>MIN(O5:O42)</f>
        <v>0</v>
      </c>
      <c r="P45" s="51"/>
      <c r="Q45" s="51">
        <f>MIN(Q5:Q42)</f>
        <v>0</v>
      </c>
      <c r="R45" s="51"/>
      <c r="S45" s="51">
        <f t="shared" ref="S45:AH45" si="26">MIN(S5:S42)</f>
        <v>0</v>
      </c>
      <c r="T45" s="51">
        <f t="shared" si="26"/>
        <v>1</v>
      </c>
      <c r="U45" s="51">
        <f t="shared" si="26"/>
        <v>16</v>
      </c>
      <c r="V45" s="51">
        <f t="shared" si="26"/>
        <v>0</v>
      </c>
      <c r="W45" s="51">
        <f t="shared" si="26"/>
        <v>0</v>
      </c>
      <c r="X45" s="51">
        <f t="shared" si="26"/>
        <v>0</v>
      </c>
      <c r="Y45" s="51">
        <f t="shared" si="26"/>
        <v>4</v>
      </c>
      <c r="Z45" s="51">
        <f t="shared" si="26"/>
        <v>0</v>
      </c>
      <c r="AA45" s="51">
        <f t="shared" si="26"/>
        <v>0</v>
      </c>
      <c r="AB45" s="51">
        <f t="shared" si="26"/>
        <v>7</v>
      </c>
      <c r="AC45" s="51">
        <f t="shared" si="26"/>
        <v>0</v>
      </c>
      <c r="AD45" s="51">
        <f t="shared" si="26"/>
        <v>0</v>
      </c>
      <c r="AE45" s="51">
        <f t="shared" si="26"/>
        <v>0</v>
      </c>
      <c r="AF45" s="51">
        <f t="shared" si="26"/>
        <v>0</v>
      </c>
      <c r="AG45" s="51">
        <f t="shared" si="26"/>
        <v>0</v>
      </c>
      <c r="AH45" s="51">
        <f t="shared" si="26"/>
        <v>0</v>
      </c>
      <c r="AI45" s="51"/>
      <c r="AJ45" s="51"/>
      <c r="AK45" s="51"/>
      <c r="AL45" s="51"/>
      <c r="AM45" s="51"/>
      <c r="AN45" s="51">
        <f>MIN(AN5:AN42)</f>
        <v>0</v>
      </c>
      <c r="AO45" s="51">
        <f>MIN(AO5:AO42)</f>
        <v>1</v>
      </c>
      <c r="AP45" s="51">
        <f>MIN(AP5:AP42)</f>
        <v>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10</v>
      </c>
      <c r="AZ45" s="51">
        <f>MIN(AZ5:AZ42)</f>
        <v>0</v>
      </c>
      <c r="BA45" s="51">
        <f>MIN(BA5:BA42)</f>
        <v>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0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21</v>
      </c>
      <c r="M46" s="53">
        <f>COUNTIF(M5:M42,"&gt;=55")</f>
        <v>12</v>
      </c>
      <c r="N46" s="53">
        <f>COUNTIF(N5:N42,"&gt;=55")</f>
        <v>19</v>
      </c>
      <c r="O46" s="53">
        <f>COUNTIF(O5:O42,"&gt;=55")</f>
        <v>25</v>
      </c>
      <c r="P46" s="53"/>
      <c r="Q46" s="53">
        <f>COUNTIF(Q5:Q42,"&gt;=55")</f>
        <v>26</v>
      </c>
      <c r="R46" s="53"/>
      <c r="S46" s="53">
        <f t="shared" ref="S46:AH46" si="27">COUNTIF(S5:S42,"&gt;=55")</f>
        <v>4</v>
      </c>
      <c r="T46" s="53">
        <f t="shared" si="27"/>
        <v>20</v>
      </c>
      <c r="U46" s="53">
        <f t="shared" si="27"/>
        <v>0</v>
      </c>
      <c r="V46" s="53">
        <f t="shared" si="27"/>
        <v>0</v>
      </c>
      <c r="W46" s="53">
        <f t="shared" si="27"/>
        <v>9</v>
      </c>
      <c r="X46" s="53">
        <f t="shared" si="27"/>
        <v>21</v>
      </c>
      <c r="Y46" s="53">
        <f t="shared" si="27"/>
        <v>0</v>
      </c>
      <c r="Z46" s="53">
        <f t="shared" si="27"/>
        <v>11</v>
      </c>
      <c r="AA46" s="53">
        <f t="shared" si="27"/>
        <v>12</v>
      </c>
      <c r="AB46" s="53">
        <f t="shared" si="27"/>
        <v>0</v>
      </c>
      <c r="AC46" s="53">
        <f t="shared" si="27"/>
        <v>3</v>
      </c>
      <c r="AD46" s="53">
        <f t="shared" si="27"/>
        <v>4</v>
      </c>
      <c r="AE46" s="53">
        <f t="shared" si="27"/>
        <v>21</v>
      </c>
      <c r="AF46" s="53">
        <f t="shared" si="27"/>
        <v>19</v>
      </c>
      <c r="AG46" s="53">
        <f t="shared" si="27"/>
        <v>21</v>
      </c>
      <c r="AH46" s="53">
        <f t="shared" si="27"/>
        <v>18</v>
      </c>
      <c r="AI46" s="53"/>
      <c r="AJ46" s="53"/>
      <c r="AK46" s="53"/>
      <c r="AL46" s="53"/>
      <c r="AM46" s="53"/>
      <c r="AN46" s="51">
        <f>COUNTIF(AN5:AN42,"&gt;=55")</f>
        <v>25</v>
      </c>
      <c r="AO46" s="53">
        <f>COUNTIF(AO5:AO42,"&gt;=55")</f>
        <v>28</v>
      </c>
      <c r="AP46" s="53">
        <f>COUNTIF(AP5:AP42,"&gt;=55")</f>
        <v>26</v>
      </c>
      <c r="AQ46" s="53"/>
      <c r="AR46" s="53"/>
      <c r="AS46" s="53"/>
      <c r="AT46" s="53"/>
      <c r="AU46" s="53">
        <f>COUNTIF(AU5:AU42,"&gt;=55")</f>
        <v>21</v>
      </c>
      <c r="AV46" s="53"/>
      <c r="AW46" s="53"/>
      <c r="AX46" s="53">
        <f>COUNTIF(AX5:AX42,"&gt;=55")</f>
        <v>21</v>
      </c>
      <c r="AY46" s="52">
        <f>COUNTIF(AY5:AY42,"&gt;=55")</f>
        <v>25</v>
      </c>
      <c r="AZ46" s="53">
        <f>COUNTIF(AZ5:AZ42,"&gt;=55")</f>
        <v>28</v>
      </c>
      <c r="BA46" s="53">
        <f>COUNTIF(BA5:BA42,"&gt;=55")</f>
        <v>27</v>
      </c>
      <c r="BB46" s="53"/>
      <c r="BC46" s="53"/>
      <c r="BD46" s="53"/>
      <c r="BE46" s="53"/>
      <c r="BF46" s="53">
        <f>COUNTIF(BF5:BF42,"&gt;=55")</f>
        <v>24</v>
      </c>
      <c r="BG46" s="53"/>
      <c r="BH46" s="53"/>
      <c r="BI46" s="53">
        <f>COUNTIF(BI5:BI42,"&gt;=55")</f>
        <v>19</v>
      </c>
      <c r="BJ46" s="52">
        <f>COUNTIF(BJ5:BJ42,"&gt;=55")</f>
        <v>26</v>
      </c>
      <c r="BK46" s="53">
        <f>COUNTIF(BK5:BK42,"&gt;=55")</f>
        <v>21</v>
      </c>
      <c r="BL46" s="53">
        <f>COUNTIF(BL5:BL42,"&gt;=55")</f>
        <v>20</v>
      </c>
      <c r="BM46" s="53">
        <f>COUNTIF(BM5:BM42,"&gt;=55")</f>
        <v>21</v>
      </c>
      <c r="BN46" s="53"/>
      <c r="BO46" s="53"/>
      <c r="BP46" s="53"/>
      <c r="BQ46" s="53"/>
      <c r="BR46" s="53"/>
      <c r="BS46" s="52">
        <f>COUNTIF(BS5:BS42,"&gt;=55")</f>
        <v>19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8</v>
      </c>
      <c r="M47" s="53">
        <f>+$H$48-M46</f>
        <v>17</v>
      </c>
      <c r="N47" s="53">
        <f>+$H$48-N46</f>
        <v>10</v>
      </c>
      <c r="O47" s="53">
        <f>+$H$48-O46</f>
        <v>4</v>
      </c>
      <c r="P47" s="53"/>
      <c r="Q47" s="53">
        <f>+$H$48-Q46</f>
        <v>3</v>
      </c>
      <c r="R47" s="53"/>
      <c r="S47" s="53">
        <f t="shared" ref="S47:AH47" si="28">+$H$48-S46</f>
        <v>25</v>
      </c>
      <c r="T47" s="53">
        <f t="shared" si="28"/>
        <v>9</v>
      </c>
      <c r="U47" s="53">
        <f t="shared" si="28"/>
        <v>29</v>
      </c>
      <c r="V47" s="53">
        <f t="shared" si="28"/>
        <v>29</v>
      </c>
      <c r="W47" s="53">
        <f t="shared" si="28"/>
        <v>20</v>
      </c>
      <c r="X47" s="53">
        <f t="shared" si="28"/>
        <v>8</v>
      </c>
      <c r="Y47" s="53">
        <f t="shared" si="28"/>
        <v>29</v>
      </c>
      <c r="Z47" s="53">
        <f t="shared" si="28"/>
        <v>18</v>
      </c>
      <c r="AA47" s="53">
        <f t="shared" si="28"/>
        <v>17</v>
      </c>
      <c r="AB47" s="53">
        <f t="shared" si="28"/>
        <v>29</v>
      </c>
      <c r="AC47" s="53">
        <f t="shared" si="28"/>
        <v>26</v>
      </c>
      <c r="AD47" s="53">
        <f t="shared" si="28"/>
        <v>25</v>
      </c>
      <c r="AE47" s="53">
        <f t="shared" si="28"/>
        <v>8</v>
      </c>
      <c r="AF47" s="53">
        <f t="shared" si="28"/>
        <v>10</v>
      </c>
      <c r="AG47" s="53">
        <f t="shared" si="28"/>
        <v>8</v>
      </c>
      <c r="AH47" s="53">
        <f t="shared" si="28"/>
        <v>11</v>
      </c>
      <c r="AI47" s="53"/>
      <c r="AJ47" s="53"/>
      <c r="AK47" s="53"/>
      <c r="AL47" s="53"/>
      <c r="AM47" s="53"/>
      <c r="AN47" s="51">
        <f>+$H$48-AN46</f>
        <v>4</v>
      </c>
      <c r="AO47" s="53">
        <f>+$H$48-AO46</f>
        <v>1</v>
      </c>
      <c r="AP47" s="53">
        <f>+$H$48-AP46</f>
        <v>3</v>
      </c>
      <c r="AQ47" s="53"/>
      <c r="AR47" s="53"/>
      <c r="AS47" s="53"/>
      <c r="AT47" s="53"/>
      <c r="AU47" s="53">
        <f>+$H$48-AU46</f>
        <v>8</v>
      </c>
      <c r="AV47" s="53"/>
      <c r="AW47" s="53"/>
      <c r="AX47" s="53">
        <f>+$H$48-AX46</f>
        <v>8</v>
      </c>
      <c r="AY47" s="52">
        <f>+$H$48-AY46</f>
        <v>4</v>
      </c>
      <c r="AZ47" s="53">
        <f>+$H$48-AZ46</f>
        <v>1</v>
      </c>
      <c r="BA47" s="53">
        <f>+$H$48-BA46</f>
        <v>2</v>
      </c>
      <c r="BB47" s="53"/>
      <c r="BC47" s="53"/>
      <c r="BD47" s="53"/>
      <c r="BE47" s="53"/>
      <c r="BF47" s="53">
        <f>+$H$48-BF46</f>
        <v>5</v>
      </c>
      <c r="BG47" s="53"/>
      <c r="BH47" s="53"/>
      <c r="BI47" s="53">
        <f>+$H$48-BI46</f>
        <v>10</v>
      </c>
      <c r="BJ47" s="52">
        <f>+$H$48-BJ46</f>
        <v>3</v>
      </c>
      <c r="BK47" s="53">
        <f>+$H$48-BK46</f>
        <v>8</v>
      </c>
      <c r="BL47" s="53">
        <f>+$H$48-BL46</f>
        <v>9</v>
      </c>
      <c r="BM47" s="53">
        <f>+$H$48-BM46</f>
        <v>8</v>
      </c>
      <c r="BN47" s="53"/>
      <c r="BO47" s="53"/>
      <c r="BP47" s="53"/>
      <c r="BQ47" s="53"/>
      <c r="BR47" s="53"/>
      <c r="BS47" s="52">
        <f>+$H$48-BS46</f>
        <v>10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29</v>
      </c>
      <c r="T48" s="54">
        <f>T46/H48</f>
        <v>0.68965517241379315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72" priority="1" operator="lessThan">
      <formula>54.5</formula>
    </cfRule>
  </conditionalFormatting>
  <conditionalFormatting sqref="X5:X42 AA5:AA42 AD5:BI42 BK5:BR42 M34">
    <cfRule type="containsText" dxfId="71" priority="2" operator="containsText" text="A">
      <formula>NOT(ISERROR(SEARCH(("A"),(X5))))</formula>
    </cfRule>
  </conditionalFormatting>
  <conditionalFormatting sqref="AY44:AY47 BJ44:BV47">
    <cfRule type="cellIs" dxfId="70" priority="3" operator="lessThan">
      <formula>54.5</formula>
    </cfRule>
  </conditionalFormatting>
  <conditionalFormatting sqref="AY45 BJ45:BV45">
    <cfRule type="cellIs" dxfId="69" priority="4" operator="lessThan">
      <formula>54.5</formula>
    </cfRule>
  </conditionalFormatting>
  <conditionalFormatting sqref="AY46 BJ46:BV46">
    <cfRule type="cellIs" dxfId="68" priority="5" operator="lessThan">
      <formula>54.5</formula>
    </cfRule>
  </conditionalFormatting>
  <conditionalFormatting sqref="AY47 BJ47:BV47">
    <cfRule type="cellIs" dxfId="67" priority="6" operator="lessThan">
      <formula>54.5</formula>
    </cfRule>
  </conditionalFormatting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53</v>
      </c>
      <c r="K5" s="26">
        <v>696</v>
      </c>
      <c r="L5" s="27">
        <f t="shared" ref="L5:L42" si="0">X5</f>
        <v>97</v>
      </c>
      <c r="M5" s="27">
        <f t="shared" ref="M5:M37" si="1">AA5</f>
        <v>100</v>
      </c>
      <c r="N5" s="27">
        <f t="shared" ref="N5:N12" si="2">ROUND(IF(ISBLANK(S5), (L5+M5)/2,(SUM(L5,M5,S5)-MIN(L5,M5,S5))/2),0)</f>
        <v>99</v>
      </c>
      <c r="O5" s="27">
        <f t="shared" ref="O5:O42" si="3">AN5</f>
        <v>100</v>
      </c>
      <c r="P5" s="27">
        <f t="shared" ref="P5:P37" si="4">AY5</f>
        <v>100</v>
      </c>
      <c r="Q5" s="27">
        <f t="shared" ref="Q5:Q37" si="5">BJ5</f>
        <v>99</v>
      </c>
      <c r="R5" s="27">
        <f t="shared" ref="R5:R37" si="6">ROUND(BS5,0)</f>
        <v>100</v>
      </c>
      <c r="S5" s="62">
        <f t="shared" ref="S5:S37" si="7">AD5</f>
        <v>0</v>
      </c>
      <c r="T5" s="38">
        <f t="array" ref="T5">ROUND(IF(N5&lt;55, MIN(N5,SUM(N5:R5*N$3:R$3)), SUM(N5:R5*N$3:R$3)),0)</f>
        <v>99</v>
      </c>
      <c r="U5" s="27">
        <v>20</v>
      </c>
      <c r="V5" s="33">
        <v>20</v>
      </c>
      <c r="W5" s="33">
        <v>57</v>
      </c>
      <c r="X5" s="56">
        <f t="shared" ref="X5:X42" si="8">IF(COUNTBLANK(U5:W5)&lt;&gt;3,SUM(U5:W5),)</f>
        <v>97</v>
      </c>
      <c r="Y5" s="33">
        <v>30</v>
      </c>
      <c r="Z5" s="33">
        <v>70</v>
      </c>
      <c r="AA5" s="56">
        <f t="shared" ref="AA5:AA12" si="9">IF(COUNTBLANK(Y5:Z5)&lt;&gt;2,SUM(Y5:Z5),)</f>
        <v>100</v>
      </c>
      <c r="AB5" s="33"/>
      <c r="AC5" s="33"/>
      <c r="AD5" s="56">
        <f t="shared" ref="AD5:AD37" si="10">IF(COUNTBLANK(AB5:AC5)&lt;&gt;2,SUM(AB5:AC5),)</f>
        <v>0</v>
      </c>
      <c r="AE5" s="48">
        <v>100</v>
      </c>
      <c r="AF5" s="94">
        <v>100</v>
      </c>
      <c r="AG5" s="48">
        <v>100</v>
      </c>
      <c r="AH5" s="48">
        <v>100</v>
      </c>
      <c r="AI5" s="48">
        <v>100</v>
      </c>
      <c r="AJ5" s="48">
        <v>100</v>
      </c>
      <c r="AK5" s="48">
        <v>100</v>
      </c>
      <c r="AL5" s="48">
        <v>100</v>
      </c>
      <c r="AM5" s="48">
        <v>100</v>
      </c>
      <c r="AN5" s="56">
        <f t="shared" ref="AN5:AN37" si="11">ROUND(AVERAGE(AE5:AM5),0)</f>
        <v>100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100</v>
      </c>
      <c r="AY5" s="56">
        <f t="shared" ref="AY5:AY37" si="12">ROUND(AVERAGE(AO5:AX5),0)</f>
        <v>100</v>
      </c>
      <c r="AZ5" s="28">
        <v>95</v>
      </c>
      <c r="BA5" s="28">
        <v>100</v>
      </c>
      <c r="BB5" s="28">
        <v>100</v>
      </c>
      <c r="BC5" s="28">
        <v>100</v>
      </c>
      <c r="BD5" s="28">
        <v>100</v>
      </c>
      <c r="BE5" s="48">
        <v>100</v>
      </c>
      <c r="BF5" s="59">
        <v>95</v>
      </c>
      <c r="BG5" s="48">
        <v>100</v>
      </c>
      <c r="BH5" s="48">
        <v>100</v>
      </c>
      <c r="BI5" s="48">
        <v>100</v>
      </c>
      <c r="BJ5" s="56">
        <f t="shared" ref="BJ5:BJ37" si="13">ROUND(AVERAGE(AZ5:BI5),0)</f>
        <v>99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 t="shared" ref="BS5:BS37" si="14">AVERAGE(BK5:BR5)</f>
        <v>100</v>
      </c>
      <c r="BT5" s="1" t="str">
        <f t="shared" ref="BT5:BT37" si="15">CONCATENATE(B5,"-",C5)</f>
        <v>NN-NN</v>
      </c>
      <c r="BU5" s="32">
        <f t="shared" ref="BU5:BU37" si="16">T5</f>
        <v>99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53</v>
      </c>
      <c r="K6" s="26">
        <v>715</v>
      </c>
      <c r="L6" s="27">
        <f t="shared" si="0"/>
        <v>100</v>
      </c>
      <c r="M6" s="27">
        <f t="shared" si="1"/>
        <v>95</v>
      </c>
      <c r="N6" s="27">
        <f t="shared" si="2"/>
        <v>98</v>
      </c>
      <c r="O6" s="27">
        <f t="shared" si="3"/>
        <v>83</v>
      </c>
      <c r="P6" s="27">
        <f t="shared" si="4"/>
        <v>100</v>
      </c>
      <c r="Q6" s="27">
        <f t="shared" si="5"/>
        <v>89</v>
      </c>
      <c r="R6" s="27">
        <f t="shared" si="6"/>
        <v>100</v>
      </c>
      <c r="S6" s="62">
        <f t="shared" si="7"/>
        <v>0</v>
      </c>
      <c r="T6" s="38">
        <f t="array" ref="T6">ROUND(IF(N6&lt;55, MIN(N6,SUM(N6:R6*N$3:R$3)), SUM(N6:R6*N$3:R$3)),0)</f>
        <v>93</v>
      </c>
      <c r="U6" s="27">
        <v>20</v>
      </c>
      <c r="V6" s="33">
        <v>20</v>
      </c>
      <c r="W6" s="33">
        <v>60</v>
      </c>
      <c r="X6" s="56">
        <f t="shared" si="8"/>
        <v>100</v>
      </c>
      <c r="Y6" s="33">
        <v>30</v>
      </c>
      <c r="Z6" s="33">
        <v>65</v>
      </c>
      <c r="AA6" s="56">
        <f t="shared" si="9"/>
        <v>95</v>
      </c>
      <c r="AB6" s="33"/>
      <c r="AC6" s="33"/>
      <c r="AD6" s="56">
        <f t="shared" si="10"/>
        <v>0</v>
      </c>
      <c r="AE6" s="48">
        <v>100</v>
      </c>
      <c r="AF6" s="94">
        <v>80</v>
      </c>
      <c r="AG6" s="48">
        <v>0</v>
      </c>
      <c r="AH6" s="48">
        <v>100</v>
      </c>
      <c r="AI6" s="48">
        <v>90</v>
      </c>
      <c r="AJ6" s="48">
        <v>80</v>
      </c>
      <c r="AK6" s="48">
        <v>100</v>
      </c>
      <c r="AL6" s="48">
        <v>100</v>
      </c>
      <c r="AM6" s="48">
        <v>100</v>
      </c>
      <c r="AN6" s="56">
        <f t="shared" si="11"/>
        <v>83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12"/>
        <v>100</v>
      </c>
      <c r="AZ6" s="28">
        <v>85</v>
      </c>
      <c r="BA6" s="28">
        <v>70</v>
      </c>
      <c r="BB6" s="28">
        <v>100</v>
      </c>
      <c r="BC6" s="28">
        <v>90</v>
      </c>
      <c r="BD6" s="28">
        <v>95</v>
      </c>
      <c r="BE6" s="48">
        <v>80</v>
      </c>
      <c r="BF6" s="59">
        <v>100</v>
      </c>
      <c r="BG6" s="48">
        <v>98</v>
      </c>
      <c r="BH6" s="48">
        <v>80</v>
      </c>
      <c r="BI6" s="48">
        <v>90</v>
      </c>
      <c r="BJ6" s="56">
        <f t="shared" si="13"/>
        <v>89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4"/>
        <v>100</v>
      </c>
      <c r="BT6" s="1" t="str">
        <f t="shared" si="15"/>
        <v>NN-NN</v>
      </c>
      <c r="BU6" s="32">
        <f t="shared" si="16"/>
        <v>93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53</v>
      </c>
      <c r="K7" s="26">
        <v>804</v>
      </c>
      <c r="L7" s="27">
        <f t="shared" si="0"/>
        <v>100</v>
      </c>
      <c r="M7" s="27">
        <f t="shared" si="1"/>
        <v>100</v>
      </c>
      <c r="N7" s="27">
        <f t="shared" si="2"/>
        <v>100</v>
      </c>
      <c r="O7" s="27">
        <f t="shared" si="3"/>
        <v>100</v>
      </c>
      <c r="P7" s="27">
        <f t="shared" si="4"/>
        <v>90</v>
      </c>
      <c r="Q7" s="27">
        <f t="shared" si="5"/>
        <v>91</v>
      </c>
      <c r="R7" s="27">
        <f t="shared" si="6"/>
        <v>100</v>
      </c>
      <c r="S7" s="62">
        <f t="shared" si="7"/>
        <v>0</v>
      </c>
      <c r="T7" s="38">
        <f t="array" ref="T7">ROUND(IF(N7&lt;55, MIN(N7,SUM(N7:R7*N$3:R$3)), SUM(N7:R7*N$3:R$3)),0)</f>
        <v>98</v>
      </c>
      <c r="U7" s="27">
        <v>20</v>
      </c>
      <c r="V7" s="33">
        <v>20</v>
      </c>
      <c r="W7" s="33">
        <v>60</v>
      </c>
      <c r="X7" s="56">
        <f t="shared" si="8"/>
        <v>100</v>
      </c>
      <c r="Y7" s="33">
        <v>30</v>
      </c>
      <c r="Z7" s="33">
        <v>70</v>
      </c>
      <c r="AA7" s="56">
        <f t="shared" si="9"/>
        <v>100</v>
      </c>
      <c r="AB7" s="33"/>
      <c r="AC7" s="33"/>
      <c r="AD7" s="56">
        <f t="shared" si="10"/>
        <v>0</v>
      </c>
      <c r="AE7" s="48">
        <v>100</v>
      </c>
      <c r="AF7" s="94">
        <v>100</v>
      </c>
      <c r="AG7" s="48">
        <v>100</v>
      </c>
      <c r="AH7" s="48">
        <v>100</v>
      </c>
      <c r="AI7" s="48">
        <v>100</v>
      </c>
      <c r="AJ7" s="48">
        <v>100</v>
      </c>
      <c r="AK7" s="48">
        <v>100</v>
      </c>
      <c r="AL7" s="48">
        <v>100</v>
      </c>
      <c r="AM7" s="48">
        <v>100</v>
      </c>
      <c r="AN7" s="56">
        <f t="shared" si="11"/>
        <v>100</v>
      </c>
      <c r="AO7" s="48">
        <v>100</v>
      </c>
      <c r="AP7" s="48">
        <v>100</v>
      </c>
      <c r="AQ7" s="48">
        <v>1</v>
      </c>
      <c r="AR7" s="48">
        <v>100</v>
      </c>
      <c r="AS7" s="48">
        <v>100</v>
      </c>
      <c r="AT7" s="48">
        <v>100</v>
      </c>
      <c r="AU7" s="48">
        <v>100</v>
      </c>
      <c r="AV7" s="48">
        <v>100</v>
      </c>
      <c r="AW7" s="48">
        <v>100</v>
      </c>
      <c r="AX7" s="48">
        <v>100</v>
      </c>
      <c r="AY7" s="56">
        <f t="shared" si="12"/>
        <v>90</v>
      </c>
      <c r="AZ7" s="28">
        <v>100</v>
      </c>
      <c r="BA7" s="28">
        <v>100</v>
      </c>
      <c r="BB7" s="28">
        <v>95</v>
      </c>
      <c r="BC7" s="28">
        <v>90</v>
      </c>
      <c r="BD7" s="28">
        <v>100</v>
      </c>
      <c r="BE7" s="48">
        <v>95</v>
      </c>
      <c r="BF7" s="59">
        <v>100</v>
      </c>
      <c r="BG7" s="48">
        <v>100</v>
      </c>
      <c r="BH7" s="48">
        <v>30</v>
      </c>
      <c r="BI7" s="48">
        <v>100</v>
      </c>
      <c r="BJ7" s="56">
        <f t="shared" si="13"/>
        <v>91</v>
      </c>
      <c r="BK7" s="31">
        <v>100</v>
      </c>
      <c r="BL7" s="31">
        <v>100</v>
      </c>
      <c r="BM7" s="31">
        <v>100</v>
      </c>
      <c r="BN7" s="48">
        <v>100</v>
      </c>
      <c r="BO7" s="48">
        <v>100</v>
      </c>
      <c r="BP7" s="48">
        <v>100</v>
      </c>
      <c r="BQ7" s="48">
        <v>100</v>
      </c>
      <c r="BR7" s="48">
        <v>100</v>
      </c>
      <c r="BS7" s="56">
        <f t="shared" si="14"/>
        <v>100</v>
      </c>
      <c r="BT7" s="1" t="str">
        <f t="shared" si="15"/>
        <v>NN-NN</v>
      </c>
      <c r="BU7" s="32">
        <f t="shared" si="16"/>
        <v>98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53</v>
      </c>
      <c r="K8" s="26">
        <v>758</v>
      </c>
      <c r="L8" s="27">
        <f t="shared" si="0"/>
        <v>96</v>
      </c>
      <c r="M8" s="27">
        <f t="shared" si="1"/>
        <v>100</v>
      </c>
      <c r="N8" s="27">
        <f t="shared" si="2"/>
        <v>98</v>
      </c>
      <c r="O8" s="27">
        <f t="shared" si="3"/>
        <v>100</v>
      </c>
      <c r="P8" s="27">
        <f t="shared" si="4"/>
        <v>100</v>
      </c>
      <c r="Q8" s="27">
        <f t="shared" si="5"/>
        <v>89</v>
      </c>
      <c r="R8" s="27">
        <f t="shared" si="6"/>
        <v>88</v>
      </c>
      <c r="S8" s="62">
        <f t="shared" si="7"/>
        <v>0</v>
      </c>
      <c r="T8" s="38">
        <f t="array" ref="T8">ROUND(IF(N8&lt;55, MIN(N8,SUM(N8:R8*N$3:R$3)), SUM(N8:R8*N$3:R$3)),0)</f>
        <v>96</v>
      </c>
      <c r="U8" s="27">
        <v>20</v>
      </c>
      <c r="V8" s="33">
        <v>19</v>
      </c>
      <c r="W8" s="33">
        <v>57</v>
      </c>
      <c r="X8" s="56">
        <f t="shared" si="8"/>
        <v>96</v>
      </c>
      <c r="Y8" s="33">
        <v>30</v>
      </c>
      <c r="Z8" s="33">
        <v>70</v>
      </c>
      <c r="AA8" s="56">
        <f t="shared" si="9"/>
        <v>100</v>
      </c>
      <c r="AB8" s="33"/>
      <c r="AC8" s="33"/>
      <c r="AD8" s="56">
        <f t="shared" si="10"/>
        <v>0</v>
      </c>
      <c r="AE8" s="48">
        <v>100</v>
      </c>
      <c r="AF8" s="94">
        <v>100</v>
      </c>
      <c r="AG8" s="48">
        <v>100</v>
      </c>
      <c r="AH8" s="48">
        <v>100</v>
      </c>
      <c r="AI8" s="48">
        <v>100</v>
      </c>
      <c r="AJ8" s="48">
        <v>100</v>
      </c>
      <c r="AK8" s="48">
        <v>100</v>
      </c>
      <c r="AL8" s="48">
        <v>100</v>
      </c>
      <c r="AM8" s="48">
        <v>100</v>
      </c>
      <c r="AN8" s="56">
        <f t="shared" si="11"/>
        <v>100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100</v>
      </c>
      <c r="AV8" s="48">
        <v>100</v>
      </c>
      <c r="AW8" s="48">
        <v>100</v>
      </c>
      <c r="AX8" s="48">
        <v>100</v>
      </c>
      <c r="AY8" s="56">
        <f t="shared" si="12"/>
        <v>100</v>
      </c>
      <c r="AZ8" s="28">
        <v>100</v>
      </c>
      <c r="BA8" s="28">
        <v>95</v>
      </c>
      <c r="BB8" s="28">
        <v>100</v>
      </c>
      <c r="BC8" s="28">
        <v>100</v>
      </c>
      <c r="BD8" s="28">
        <v>100</v>
      </c>
      <c r="BE8" s="48">
        <v>100</v>
      </c>
      <c r="BF8" s="59">
        <v>85</v>
      </c>
      <c r="BG8" s="48">
        <v>80</v>
      </c>
      <c r="BH8" s="48">
        <v>50</v>
      </c>
      <c r="BI8" s="48">
        <v>80</v>
      </c>
      <c r="BJ8" s="56">
        <f t="shared" si="13"/>
        <v>89</v>
      </c>
      <c r="BK8" s="31">
        <v>100</v>
      </c>
      <c r="BL8" s="31">
        <v>0</v>
      </c>
      <c r="BM8" s="31">
        <v>100</v>
      </c>
      <c r="BN8" s="48">
        <v>100</v>
      </c>
      <c r="BO8" s="48">
        <v>100</v>
      </c>
      <c r="BP8" s="48">
        <v>100</v>
      </c>
      <c r="BQ8" s="48">
        <v>100</v>
      </c>
      <c r="BR8" s="48">
        <v>100</v>
      </c>
      <c r="BS8" s="56">
        <f t="shared" si="14"/>
        <v>87.5</v>
      </c>
      <c r="BT8" s="1" t="str">
        <f t="shared" si="15"/>
        <v>NN-NN</v>
      </c>
      <c r="BU8" s="32">
        <f t="shared" si="16"/>
        <v>96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53</v>
      </c>
      <c r="K9" s="26">
        <v>706</v>
      </c>
      <c r="L9" s="27">
        <f t="shared" si="0"/>
        <v>99</v>
      </c>
      <c r="M9" s="27">
        <f t="shared" si="1"/>
        <v>100</v>
      </c>
      <c r="N9" s="27">
        <f t="shared" si="2"/>
        <v>100</v>
      </c>
      <c r="O9" s="27">
        <f t="shared" si="3"/>
        <v>98</v>
      </c>
      <c r="P9" s="27">
        <f t="shared" si="4"/>
        <v>100</v>
      </c>
      <c r="Q9" s="27">
        <f t="shared" si="5"/>
        <v>96</v>
      </c>
      <c r="R9" s="27">
        <f t="shared" si="6"/>
        <v>100</v>
      </c>
      <c r="S9" s="62">
        <f t="shared" si="7"/>
        <v>0</v>
      </c>
      <c r="T9" s="38">
        <f t="array" ref="T9">ROUND(IF(N9&lt;55, MIN(N9,SUM(N9:R9*N$3:R$3)), SUM(N9:R9*N$3:R$3)),0)</f>
        <v>99</v>
      </c>
      <c r="U9" s="27">
        <v>20</v>
      </c>
      <c r="V9" s="33">
        <v>19</v>
      </c>
      <c r="W9" s="33">
        <v>60</v>
      </c>
      <c r="X9" s="56">
        <f t="shared" si="8"/>
        <v>99</v>
      </c>
      <c r="Y9" s="33">
        <v>30</v>
      </c>
      <c r="Z9" s="33">
        <v>70</v>
      </c>
      <c r="AA9" s="56">
        <f t="shared" si="9"/>
        <v>100</v>
      </c>
      <c r="AB9" s="33"/>
      <c r="AC9" s="33"/>
      <c r="AD9" s="56">
        <f t="shared" si="10"/>
        <v>0</v>
      </c>
      <c r="AE9" s="48">
        <v>100</v>
      </c>
      <c r="AF9" s="94">
        <v>100</v>
      </c>
      <c r="AG9" s="48">
        <v>100</v>
      </c>
      <c r="AH9" s="48">
        <v>100</v>
      </c>
      <c r="AI9" s="48">
        <v>100</v>
      </c>
      <c r="AJ9" s="48">
        <v>83</v>
      </c>
      <c r="AK9" s="48">
        <v>100</v>
      </c>
      <c r="AL9" s="48">
        <v>100</v>
      </c>
      <c r="AM9" s="48">
        <v>100</v>
      </c>
      <c r="AN9" s="56">
        <f t="shared" si="11"/>
        <v>98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12"/>
        <v>100</v>
      </c>
      <c r="AZ9" s="28">
        <v>95</v>
      </c>
      <c r="BA9" s="28">
        <v>95</v>
      </c>
      <c r="BB9" s="28">
        <v>100</v>
      </c>
      <c r="BC9" s="28">
        <v>90</v>
      </c>
      <c r="BD9" s="28">
        <v>100</v>
      </c>
      <c r="BE9" s="48">
        <v>90</v>
      </c>
      <c r="BF9" s="59">
        <v>100</v>
      </c>
      <c r="BG9" s="48">
        <v>100</v>
      </c>
      <c r="BH9" s="48">
        <v>100</v>
      </c>
      <c r="BI9" s="48">
        <v>90</v>
      </c>
      <c r="BJ9" s="56">
        <f t="shared" si="13"/>
        <v>96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4"/>
        <v>100</v>
      </c>
      <c r="BT9" s="1" t="str">
        <f t="shared" si="15"/>
        <v>NN-NN</v>
      </c>
      <c r="BU9" s="32">
        <f t="shared" si="16"/>
        <v>99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53</v>
      </c>
      <c r="K10" s="26">
        <v>687</v>
      </c>
      <c r="L10" s="27">
        <f t="shared" si="0"/>
        <v>100</v>
      </c>
      <c r="M10" s="27">
        <f t="shared" si="1"/>
        <v>100</v>
      </c>
      <c r="N10" s="27">
        <f t="shared" si="2"/>
        <v>100</v>
      </c>
      <c r="O10" s="27">
        <f t="shared" si="3"/>
        <v>97</v>
      </c>
      <c r="P10" s="27">
        <f t="shared" si="4"/>
        <v>100</v>
      </c>
      <c r="Q10" s="27">
        <f t="shared" si="5"/>
        <v>94</v>
      </c>
      <c r="R10" s="27">
        <f t="shared" si="6"/>
        <v>88</v>
      </c>
      <c r="S10" s="62">
        <f t="shared" si="7"/>
        <v>0</v>
      </c>
      <c r="T10" s="38">
        <f t="array" ref="T10">ROUND(IF(N10&lt;55, MIN(N10,SUM(N10:R10*N$3:R$3)), SUM(N10:R10*N$3:R$3)),0)</f>
        <v>98</v>
      </c>
      <c r="U10" s="27">
        <v>20</v>
      </c>
      <c r="V10" s="33">
        <v>20</v>
      </c>
      <c r="W10" s="33">
        <v>60</v>
      </c>
      <c r="X10" s="56">
        <f t="shared" si="8"/>
        <v>100</v>
      </c>
      <c r="Y10" s="33">
        <v>30</v>
      </c>
      <c r="Z10" s="33">
        <v>70</v>
      </c>
      <c r="AA10" s="56">
        <f t="shared" si="9"/>
        <v>100</v>
      </c>
      <c r="AB10" s="33"/>
      <c r="AC10" s="33"/>
      <c r="AD10" s="56">
        <f t="shared" si="10"/>
        <v>0</v>
      </c>
      <c r="AE10" s="48">
        <v>100</v>
      </c>
      <c r="AF10" s="94">
        <v>100</v>
      </c>
      <c r="AG10" s="48">
        <v>100</v>
      </c>
      <c r="AH10" s="48">
        <v>100</v>
      </c>
      <c r="AI10" s="48">
        <v>100</v>
      </c>
      <c r="AJ10" s="48">
        <v>83</v>
      </c>
      <c r="AK10" s="48">
        <v>100</v>
      </c>
      <c r="AL10" s="48">
        <v>100</v>
      </c>
      <c r="AM10" s="48">
        <v>94</v>
      </c>
      <c r="AN10" s="56">
        <f t="shared" si="11"/>
        <v>97</v>
      </c>
      <c r="AO10" s="48">
        <v>100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100</v>
      </c>
      <c r="AV10" s="48">
        <v>100</v>
      </c>
      <c r="AW10" s="48">
        <v>100</v>
      </c>
      <c r="AX10" s="48">
        <v>100</v>
      </c>
      <c r="AY10" s="56">
        <f t="shared" si="12"/>
        <v>100</v>
      </c>
      <c r="AZ10" s="28">
        <v>60</v>
      </c>
      <c r="BA10" s="28">
        <v>90</v>
      </c>
      <c r="BB10" s="28">
        <v>100</v>
      </c>
      <c r="BC10" s="28">
        <v>100</v>
      </c>
      <c r="BD10" s="28">
        <v>95</v>
      </c>
      <c r="BE10" s="48">
        <v>100</v>
      </c>
      <c r="BF10" s="59">
        <v>100</v>
      </c>
      <c r="BG10" s="48">
        <v>95</v>
      </c>
      <c r="BH10" s="48">
        <v>95</v>
      </c>
      <c r="BI10" s="48">
        <v>100</v>
      </c>
      <c r="BJ10" s="56">
        <f t="shared" si="13"/>
        <v>94</v>
      </c>
      <c r="BK10" s="31">
        <v>100</v>
      </c>
      <c r="BL10" s="31">
        <v>100</v>
      </c>
      <c r="BM10" s="31">
        <v>100</v>
      </c>
      <c r="BN10" s="48">
        <v>100</v>
      </c>
      <c r="BO10" s="48">
        <v>100</v>
      </c>
      <c r="BP10" s="48">
        <v>100</v>
      </c>
      <c r="BQ10" s="48">
        <v>0</v>
      </c>
      <c r="BR10" s="48">
        <v>100</v>
      </c>
      <c r="BS10" s="56">
        <f t="shared" si="14"/>
        <v>87.5</v>
      </c>
      <c r="BT10" s="1" t="str">
        <f t="shared" si="15"/>
        <v>NN-NN</v>
      </c>
      <c r="BU10" s="32">
        <f t="shared" si="16"/>
        <v>98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53</v>
      </c>
      <c r="K11" s="26">
        <v>669</v>
      </c>
      <c r="L11" s="27">
        <f t="shared" si="0"/>
        <v>40</v>
      </c>
      <c r="M11" s="27">
        <f t="shared" si="1"/>
        <v>27</v>
      </c>
      <c r="N11" s="27">
        <f t="shared" si="2"/>
        <v>55</v>
      </c>
      <c r="O11" s="27">
        <f t="shared" si="3"/>
        <v>81</v>
      </c>
      <c r="P11" s="27">
        <f t="shared" si="4"/>
        <v>100</v>
      </c>
      <c r="Q11" s="27">
        <f t="shared" si="5"/>
        <v>92</v>
      </c>
      <c r="R11" s="27">
        <f t="shared" si="6"/>
        <v>96</v>
      </c>
      <c r="S11" s="62">
        <f t="shared" si="7"/>
        <v>69</v>
      </c>
      <c r="T11" s="38">
        <f t="array" ref="T11">ROUND(IF(N11&lt;55, MIN(N11,SUM(N11:R11*N$3:R$3)), SUM(N11:R11*N$3:R$3)),0)</f>
        <v>72</v>
      </c>
      <c r="U11" s="27">
        <v>14</v>
      </c>
      <c r="V11" s="33">
        <v>16</v>
      </c>
      <c r="W11" s="33">
        <v>10</v>
      </c>
      <c r="X11" s="56">
        <f t="shared" si="8"/>
        <v>40</v>
      </c>
      <c r="Y11" s="33">
        <v>12</v>
      </c>
      <c r="Z11" s="33">
        <v>15</v>
      </c>
      <c r="AA11" s="56">
        <f t="shared" si="9"/>
        <v>27</v>
      </c>
      <c r="AB11" s="33">
        <v>31</v>
      </c>
      <c r="AC11" s="33">
        <v>38</v>
      </c>
      <c r="AD11" s="56">
        <f t="shared" si="10"/>
        <v>69</v>
      </c>
      <c r="AE11" s="48">
        <v>63</v>
      </c>
      <c r="AF11" s="94">
        <v>100</v>
      </c>
      <c r="AG11" s="48">
        <v>100</v>
      </c>
      <c r="AH11" s="48">
        <v>50</v>
      </c>
      <c r="AI11" s="48">
        <v>70</v>
      </c>
      <c r="AJ11" s="48">
        <v>67</v>
      </c>
      <c r="AK11" s="48">
        <v>100</v>
      </c>
      <c r="AL11" s="48">
        <v>100</v>
      </c>
      <c r="AM11" s="48">
        <v>75</v>
      </c>
      <c r="AN11" s="56">
        <f t="shared" si="11"/>
        <v>81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12"/>
        <v>100</v>
      </c>
      <c r="AZ11" s="28">
        <v>90</v>
      </c>
      <c r="BA11" s="28">
        <v>90</v>
      </c>
      <c r="BB11" s="28">
        <v>80</v>
      </c>
      <c r="BC11" s="28">
        <v>95</v>
      </c>
      <c r="BD11" s="28">
        <v>95</v>
      </c>
      <c r="BE11" s="48">
        <v>100</v>
      </c>
      <c r="BF11" s="59">
        <v>90</v>
      </c>
      <c r="BG11" s="48">
        <v>75</v>
      </c>
      <c r="BH11" s="48">
        <v>100</v>
      </c>
      <c r="BI11" s="48">
        <v>100</v>
      </c>
      <c r="BJ11" s="56">
        <f t="shared" si="13"/>
        <v>92</v>
      </c>
      <c r="BK11" s="31">
        <v>100</v>
      </c>
      <c r="BL11" s="31">
        <v>100</v>
      </c>
      <c r="BM11" s="31">
        <v>100</v>
      </c>
      <c r="BN11" s="48">
        <v>67</v>
      </c>
      <c r="BO11" s="48">
        <v>100</v>
      </c>
      <c r="BP11" s="48">
        <v>100</v>
      </c>
      <c r="BQ11" s="48">
        <v>100</v>
      </c>
      <c r="BR11" s="48">
        <v>100</v>
      </c>
      <c r="BS11" s="56">
        <f t="shared" si="14"/>
        <v>95.875</v>
      </c>
      <c r="BT11" s="1" t="str">
        <f t="shared" si="15"/>
        <v>NN-NN</v>
      </c>
      <c r="BU11" s="32">
        <f t="shared" si="16"/>
        <v>72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53</v>
      </c>
      <c r="K12" s="26">
        <v>861</v>
      </c>
      <c r="L12" s="27">
        <f t="shared" si="0"/>
        <v>98</v>
      </c>
      <c r="M12" s="27">
        <f t="shared" si="1"/>
        <v>100</v>
      </c>
      <c r="N12" s="27">
        <f t="shared" si="2"/>
        <v>99</v>
      </c>
      <c r="O12" s="27">
        <f t="shared" si="3"/>
        <v>81</v>
      </c>
      <c r="P12" s="27">
        <f t="shared" si="4"/>
        <v>100</v>
      </c>
      <c r="Q12" s="27">
        <f t="shared" si="5"/>
        <v>80</v>
      </c>
      <c r="R12" s="27">
        <f t="shared" si="6"/>
        <v>75</v>
      </c>
      <c r="S12" s="62">
        <f t="shared" si="7"/>
        <v>0</v>
      </c>
      <c r="T12" s="38">
        <f t="array" ref="T12">ROUND(IF(N12&lt;55, MIN(N12,SUM(N12:R12*N$3:R$3)), SUM(N12:R12*N$3:R$3)),0)</f>
        <v>90</v>
      </c>
      <c r="U12" s="27">
        <v>18</v>
      </c>
      <c r="V12" s="33">
        <v>20</v>
      </c>
      <c r="W12" s="33">
        <v>60</v>
      </c>
      <c r="X12" s="56">
        <f t="shared" si="8"/>
        <v>98</v>
      </c>
      <c r="Y12" s="33">
        <v>30</v>
      </c>
      <c r="Z12" s="33">
        <v>70</v>
      </c>
      <c r="AA12" s="56">
        <f t="shared" si="9"/>
        <v>100</v>
      </c>
      <c r="AB12" s="33"/>
      <c r="AC12" s="33"/>
      <c r="AD12" s="56">
        <f t="shared" si="10"/>
        <v>0</v>
      </c>
      <c r="AE12" s="48">
        <v>100</v>
      </c>
      <c r="AF12" s="94">
        <v>30</v>
      </c>
      <c r="AG12" s="48">
        <v>100</v>
      </c>
      <c r="AH12" s="48">
        <v>50</v>
      </c>
      <c r="AI12" s="48">
        <v>90</v>
      </c>
      <c r="AJ12" s="48">
        <v>60</v>
      </c>
      <c r="AK12" s="48">
        <v>100</v>
      </c>
      <c r="AL12" s="48">
        <v>100</v>
      </c>
      <c r="AM12" s="48">
        <v>100</v>
      </c>
      <c r="AN12" s="56">
        <f t="shared" si="11"/>
        <v>81</v>
      </c>
      <c r="AO12" s="48">
        <v>100</v>
      </c>
      <c r="AP12" s="48">
        <v>100</v>
      </c>
      <c r="AQ12" s="48">
        <v>100</v>
      </c>
      <c r="AR12" s="48">
        <v>100</v>
      </c>
      <c r="AS12" s="48">
        <v>100</v>
      </c>
      <c r="AT12" s="48">
        <v>100</v>
      </c>
      <c r="AU12" s="48">
        <v>100</v>
      </c>
      <c r="AV12" s="48">
        <v>100</v>
      </c>
      <c r="AW12" s="48">
        <v>100</v>
      </c>
      <c r="AX12" s="48">
        <v>100</v>
      </c>
      <c r="AY12" s="56">
        <f t="shared" si="12"/>
        <v>100</v>
      </c>
      <c r="AZ12" s="28">
        <v>100</v>
      </c>
      <c r="BA12" s="28">
        <v>100</v>
      </c>
      <c r="BB12" s="28">
        <v>80</v>
      </c>
      <c r="BC12" s="28">
        <v>95</v>
      </c>
      <c r="BD12" s="28">
        <v>85</v>
      </c>
      <c r="BE12" s="48">
        <v>0</v>
      </c>
      <c r="BF12" s="59">
        <v>100</v>
      </c>
      <c r="BG12" s="48">
        <v>50</v>
      </c>
      <c r="BH12" s="48">
        <v>90</v>
      </c>
      <c r="BI12" s="48">
        <v>100</v>
      </c>
      <c r="BJ12" s="56">
        <f t="shared" si="13"/>
        <v>80</v>
      </c>
      <c r="BK12" s="31">
        <v>100</v>
      </c>
      <c r="BL12" s="31">
        <v>0</v>
      </c>
      <c r="BM12" s="31">
        <v>100</v>
      </c>
      <c r="BN12" s="48">
        <v>100</v>
      </c>
      <c r="BO12" s="48">
        <v>100</v>
      </c>
      <c r="BP12" s="48">
        <v>100</v>
      </c>
      <c r="BQ12" s="48">
        <v>0</v>
      </c>
      <c r="BR12" s="48">
        <v>100</v>
      </c>
      <c r="BS12" s="56">
        <f t="shared" si="14"/>
        <v>75</v>
      </c>
      <c r="BT12" s="1" t="str">
        <f t="shared" si="15"/>
        <v>NN-NN</v>
      </c>
      <c r="BU12" s="32">
        <f t="shared" si="16"/>
        <v>90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53</v>
      </c>
      <c r="K13" s="26">
        <v>857</v>
      </c>
      <c r="L13" s="27">
        <f t="shared" si="0"/>
        <v>87</v>
      </c>
      <c r="M13" s="27">
        <f t="shared" si="1"/>
        <v>0</v>
      </c>
      <c r="N13" s="27">
        <f>ROUND(SUM(L13,M13,S13)/3,0)</f>
        <v>49</v>
      </c>
      <c r="O13" s="27">
        <f t="shared" si="3"/>
        <v>73</v>
      </c>
      <c r="P13" s="27">
        <f t="shared" si="4"/>
        <v>100</v>
      </c>
      <c r="Q13" s="27">
        <f t="shared" si="5"/>
        <v>88</v>
      </c>
      <c r="R13" s="27">
        <f t="shared" si="6"/>
        <v>100</v>
      </c>
      <c r="S13" s="62">
        <f t="shared" si="7"/>
        <v>60</v>
      </c>
      <c r="T13" s="38">
        <f t="array" ref="T13">ROUND(IF(N13&lt;55, MIN(N13,SUM(N13:R13*N$3:R$3)), SUM(N13:R13*N$3:R$3)),0)</f>
        <v>49</v>
      </c>
      <c r="U13" s="27">
        <v>18</v>
      </c>
      <c r="V13" s="33">
        <v>15</v>
      </c>
      <c r="W13" s="33">
        <v>54</v>
      </c>
      <c r="X13" s="56">
        <f t="shared" si="8"/>
        <v>87</v>
      </c>
      <c r="Y13" s="33">
        <v>30</v>
      </c>
      <c r="Z13" s="33">
        <v>70</v>
      </c>
      <c r="AA13" s="56">
        <v>0</v>
      </c>
      <c r="AB13" s="33">
        <v>19</v>
      </c>
      <c r="AC13" s="33">
        <v>41</v>
      </c>
      <c r="AD13" s="56">
        <f t="shared" si="10"/>
        <v>60</v>
      </c>
      <c r="AE13" s="48">
        <v>50</v>
      </c>
      <c r="AF13" s="94">
        <v>100</v>
      </c>
      <c r="AG13" s="48">
        <v>100</v>
      </c>
      <c r="AH13" s="48">
        <v>50</v>
      </c>
      <c r="AI13" s="48">
        <v>100</v>
      </c>
      <c r="AJ13" s="48">
        <v>33</v>
      </c>
      <c r="AK13" s="48">
        <v>100</v>
      </c>
      <c r="AL13" s="48">
        <v>50</v>
      </c>
      <c r="AM13" s="48">
        <v>75</v>
      </c>
      <c r="AN13" s="56">
        <f t="shared" si="11"/>
        <v>73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12"/>
        <v>100</v>
      </c>
      <c r="AZ13" s="28">
        <v>85</v>
      </c>
      <c r="BA13" s="28">
        <v>100</v>
      </c>
      <c r="BB13" s="28">
        <v>100</v>
      </c>
      <c r="BC13" s="28">
        <v>100</v>
      </c>
      <c r="BD13" s="28">
        <v>100</v>
      </c>
      <c r="BE13" s="48">
        <v>45</v>
      </c>
      <c r="BF13" s="59">
        <v>100</v>
      </c>
      <c r="BG13" s="48">
        <v>90</v>
      </c>
      <c r="BH13" s="48">
        <v>80</v>
      </c>
      <c r="BI13" s="48">
        <v>80</v>
      </c>
      <c r="BJ13" s="56">
        <f t="shared" si="13"/>
        <v>88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100</v>
      </c>
      <c r="BQ13" s="48">
        <v>100</v>
      </c>
      <c r="BR13" s="48">
        <v>100</v>
      </c>
      <c r="BS13" s="56">
        <f t="shared" si="14"/>
        <v>100</v>
      </c>
      <c r="BT13" s="1" t="str">
        <f t="shared" si="15"/>
        <v>NN-NN</v>
      </c>
      <c r="BU13" s="32">
        <f t="shared" si="16"/>
        <v>49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53</v>
      </c>
      <c r="K14" s="26">
        <v>733</v>
      </c>
      <c r="L14" s="27">
        <f t="shared" si="0"/>
        <v>100</v>
      </c>
      <c r="M14" s="27">
        <f t="shared" si="1"/>
        <v>88</v>
      </c>
      <c r="N14" s="27">
        <f t="shared" ref="N14:N36" si="17">ROUND(IF(ISBLANK(S14), (L14+M14)/2,(SUM(L14,M14,S14)-MIN(L14,M14,S14))/2),0)</f>
        <v>94</v>
      </c>
      <c r="O14" s="27">
        <f t="shared" si="3"/>
        <v>91</v>
      </c>
      <c r="P14" s="27">
        <f t="shared" si="4"/>
        <v>100</v>
      </c>
      <c r="Q14" s="27">
        <f t="shared" si="5"/>
        <v>99</v>
      </c>
      <c r="R14" s="27">
        <f t="shared" si="6"/>
        <v>100</v>
      </c>
      <c r="S14" s="62">
        <f t="shared" si="7"/>
        <v>0</v>
      </c>
      <c r="T14" s="38">
        <f t="array" ref="T14">ROUND(IF(N14&lt;55, MIN(N14,SUM(N14:R14*N$3:R$3)), SUM(N14:R14*N$3:R$3)),0)</f>
        <v>95</v>
      </c>
      <c r="U14" s="27">
        <v>20</v>
      </c>
      <c r="V14" s="33">
        <v>20</v>
      </c>
      <c r="W14" s="33">
        <v>60</v>
      </c>
      <c r="X14" s="56">
        <f t="shared" si="8"/>
        <v>100</v>
      </c>
      <c r="Y14" s="33">
        <v>23</v>
      </c>
      <c r="Z14" s="33">
        <v>65</v>
      </c>
      <c r="AA14" s="56">
        <f t="shared" ref="AA14:AA31" si="18">IF(COUNTBLANK(Y14:Z14)&lt;&gt;2,SUM(Y14:Z14),)</f>
        <v>88</v>
      </c>
      <c r="AB14" s="33"/>
      <c r="AC14" s="33"/>
      <c r="AD14" s="56">
        <f t="shared" si="10"/>
        <v>0</v>
      </c>
      <c r="AE14" s="48">
        <v>100</v>
      </c>
      <c r="AF14" s="94">
        <v>100</v>
      </c>
      <c r="AG14" s="48">
        <v>100</v>
      </c>
      <c r="AH14" s="48">
        <v>33</v>
      </c>
      <c r="AI14" s="48">
        <v>90</v>
      </c>
      <c r="AJ14" s="48">
        <v>100</v>
      </c>
      <c r="AK14" s="48">
        <v>100</v>
      </c>
      <c r="AL14" s="48">
        <v>100</v>
      </c>
      <c r="AM14" s="48">
        <v>100</v>
      </c>
      <c r="AN14" s="56">
        <f t="shared" si="11"/>
        <v>91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100</v>
      </c>
      <c r="AV14" s="48">
        <v>100</v>
      </c>
      <c r="AW14" s="48">
        <v>100</v>
      </c>
      <c r="AX14" s="48">
        <v>100</v>
      </c>
      <c r="AY14" s="56">
        <f t="shared" si="12"/>
        <v>100</v>
      </c>
      <c r="AZ14" s="28">
        <v>100</v>
      </c>
      <c r="BA14" s="28">
        <v>90</v>
      </c>
      <c r="BB14" s="28">
        <v>100</v>
      </c>
      <c r="BC14" s="28">
        <v>100</v>
      </c>
      <c r="BD14" s="28">
        <v>100</v>
      </c>
      <c r="BE14" s="48">
        <v>100</v>
      </c>
      <c r="BF14" s="59">
        <v>100</v>
      </c>
      <c r="BG14" s="48">
        <v>100</v>
      </c>
      <c r="BH14" s="48">
        <v>100</v>
      </c>
      <c r="BI14" s="48">
        <v>100</v>
      </c>
      <c r="BJ14" s="56">
        <f t="shared" si="13"/>
        <v>99</v>
      </c>
      <c r="BK14" s="31">
        <v>100</v>
      </c>
      <c r="BL14" s="31">
        <v>100</v>
      </c>
      <c r="BM14" s="31">
        <v>100</v>
      </c>
      <c r="BN14" s="48">
        <v>100</v>
      </c>
      <c r="BO14" s="48">
        <v>100</v>
      </c>
      <c r="BP14" s="48">
        <v>100</v>
      </c>
      <c r="BQ14" s="48">
        <v>100</v>
      </c>
      <c r="BR14" s="48">
        <v>100</v>
      </c>
      <c r="BS14" s="56">
        <f t="shared" si="14"/>
        <v>100</v>
      </c>
      <c r="BT14" s="1" t="str">
        <f t="shared" si="15"/>
        <v>NN-NN</v>
      </c>
      <c r="BU14" s="32">
        <f t="shared" si="16"/>
        <v>95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53</v>
      </c>
      <c r="K15" s="26">
        <v>720</v>
      </c>
      <c r="L15" s="27">
        <f t="shared" si="0"/>
        <v>100</v>
      </c>
      <c r="M15" s="27">
        <f t="shared" si="1"/>
        <v>100</v>
      </c>
      <c r="N15" s="27">
        <f t="shared" si="17"/>
        <v>100</v>
      </c>
      <c r="O15" s="27">
        <f t="shared" si="3"/>
        <v>100</v>
      </c>
      <c r="P15" s="27">
        <f t="shared" si="4"/>
        <v>50</v>
      </c>
      <c r="Q15" s="27">
        <f t="shared" si="5"/>
        <v>86</v>
      </c>
      <c r="R15" s="27">
        <f t="shared" si="6"/>
        <v>38</v>
      </c>
      <c r="S15" s="62">
        <f t="shared" si="7"/>
        <v>0</v>
      </c>
      <c r="T15" s="38">
        <f t="array" ref="T15">ROUND(IF(N15&lt;55, MIN(N15,SUM(N15:R15*N$3:R$3)), SUM(N15:R15*N$3:R$3)),0)</f>
        <v>92</v>
      </c>
      <c r="U15" s="27">
        <v>20</v>
      </c>
      <c r="V15" s="33">
        <v>20</v>
      </c>
      <c r="W15" s="33">
        <v>60</v>
      </c>
      <c r="X15" s="56">
        <f t="shared" si="8"/>
        <v>100</v>
      </c>
      <c r="Y15" s="33">
        <v>30</v>
      </c>
      <c r="Z15" s="33">
        <v>70</v>
      </c>
      <c r="AA15" s="56">
        <f t="shared" si="18"/>
        <v>100</v>
      </c>
      <c r="AB15" s="33"/>
      <c r="AC15" s="33"/>
      <c r="AD15" s="56">
        <f t="shared" si="10"/>
        <v>0</v>
      </c>
      <c r="AE15" s="48">
        <v>100</v>
      </c>
      <c r="AF15" s="94">
        <v>100</v>
      </c>
      <c r="AG15" s="48">
        <v>100</v>
      </c>
      <c r="AH15" s="48">
        <v>100</v>
      </c>
      <c r="AI15" s="48">
        <v>100</v>
      </c>
      <c r="AJ15" s="48">
        <v>100</v>
      </c>
      <c r="AK15" s="48">
        <v>100</v>
      </c>
      <c r="AL15" s="48">
        <v>100</v>
      </c>
      <c r="AM15" s="48">
        <v>100</v>
      </c>
      <c r="AN15" s="56">
        <f t="shared" si="11"/>
        <v>100</v>
      </c>
      <c r="AO15" s="48">
        <v>100</v>
      </c>
      <c r="AP15" s="48">
        <v>100</v>
      </c>
      <c r="AQ15" s="48">
        <v>100</v>
      </c>
      <c r="AR15" s="48">
        <v>1</v>
      </c>
      <c r="AS15" s="48">
        <v>1</v>
      </c>
      <c r="AT15" s="48">
        <v>100</v>
      </c>
      <c r="AU15" s="48">
        <v>0</v>
      </c>
      <c r="AV15" s="48">
        <v>0</v>
      </c>
      <c r="AW15" s="48">
        <v>100</v>
      </c>
      <c r="AX15" s="48">
        <v>0</v>
      </c>
      <c r="AY15" s="56">
        <f t="shared" si="12"/>
        <v>50</v>
      </c>
      <c r="AZ15" s="28">
        <v>100</v>
      </c>
      <c r="BA15" s="28">
        <v>90</v>
      </c>
      <c r="BB15" s="28">
        <v>100</v>
      </c>
      <c r="BC15" s="28">
        <v>85</v>
      </c>
      <c r="BD15" s="28">
        <v>100</v>
      </c>
      <c r="BE15" s="48">
        <v>100</v>
      </c>
      <c r="BF15" s="59">
        <v>100</v>
      </c>
      <c r="BG15" s="48">
        <v>100</v>
      </c>
      <c r="BH15" s="48">
        <v>85</v>
      </c>
      <c r="BI15" s="48">
        <v>0</v>
      </c>
      <c r="BJ15" s="56">
        <f t="shared" si="13"/>
        <v>86</v>
      </c>
      <c r="BK15" s="31">
        <v>100</v>
      </c>
      <c r="BL15" s="31">
        <v>0</v>
      </c>
      <c r="BM15" s="31">
        <v>0</v>
      </c>
      <c r="BN15" s="48">
        <v>0</v>
      </c>
      <c r="BO15" s="48">
        <v>100</v>
      </c>
      <c r="BP15" s="48">
        <v>100</v>
      </c>
      <c r="BQ15" s="48">
        <v>0</v>
      </c>
      <c r="BR15" s="48">
        <v>0</v>
      </c>
      <c r="BS15" s="56">
        <f t="shared" si="14"/>
        <v>37.5</v>
      </c>
      <c r="BT15" s="1" t="str">
        <f t="shared" si="15"/>
        <v>NN-NN</v>
      </c>
      <c r="BU15" s="32">
        <f t="shared" si="16"/>
        <v>92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53</v>
      </c>
      <c r="K16" s="26">
        <v>686</v>
      </c>
      <c r="L16" s="27">
        <f t="shared" si="0"/>
        <v>99</v>
      </c>
      <c r="M16" s="27">
        <f t="shared" si="1"/>
        <v>100</v>
      </c>
      <c r="N16" s="27">
        <f t="shared" si="17"/>
        <v>100</v>
      </c>
      <c r="O16" s="27">
        <f t="shared" si="3"/>
        <v>100</v>
      </c>
      <c r="P16" s="27">
        <f t="shared" si="4"/>
        <v>90</v>
      </c>
      <c r="Q16" s="27">
        <f t="shared" si="5"/>
        <v>96</v>
      </c>
      <c r="R16" s="27">
        <f t="shared" si="6"/>
        <v>100</v>
      </c>
      <c r="S16" s="62">
        <f t="shared" si="7"/>
        <v>0</v>
      </c>
      <c r="T16" s="38">
        <f t="array" ref="T16">ROUND(IF(N16&lt;55, MIN(N16,SUM(N16:R16*N$3:R$3)), SUM(N16:R16*N$3:R$3)),0)</f>
        <v>99</v>
      </c>
      <c r="U16" s="27">
        <v>20</v>
      </c>
      <c r="V16" s="33">
        <v>19</v>
      </c>
      <c r="W16" s="33">
        <v>60</v>
      </c>
      <c r="X16" s="56">
        <f t="shared" si="8"/>
        <v>99</v>
      </c>
      <c r="Y16" s="33">
        <v>30</v>
      </c>
      <c r="Z16" s="33">
        <v>70</v>
      </c>
      <c r="AA16" s="56">
        <f t="shared" si="18"/>
        <v>100</v>
      </c>
      <c r="AB16" s="33"/>
      <c r="AC16" s="33"/>
      <c r="AD16" s="56">
        <f t="shared" si="10"/>
        <v>0</v>
      </c>
      <c r="AE16" s="48">
        <v>100</v>
      </c>
      <c r="AF16" s="94">
        <v>100</v>
      </c>
      <c r="AG16" s="48">
        <v>100</v>
      </c>
      <c r="AH16" s="48">
        <v>100</v>
      </c>
      <c r="AI16" s="48">
        <v>100</v>
      </c>
      <c r="AJ16" s="48">
        <v>100</v>
      </c>
      <c r="AK16" s="48">
        <v>100</v>
      </c>
      <c r="AL16" s="48">
        <v>100</v>
      </c>
      <c r="AM16" s="48">
        <v>100</v>
      </c>
      <c r="AN16" s="56">
        <f t="shared" si="11"/>
        <v>100</v>
      </c>
      <c r="AO16" s="48">
        <v>100</v>
      </c>
      <c r="AP16" s="48">
        <v>100</v>
      </c>
      <c r="AQ16" s="48">
        <v>1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100</v>
      </c>
      <c r="AX16" s="48">
        <v>100</v>
      </c>
      <c r="AY16" s="56">
        <f t="shared" si="12"/>
        <v>90</v>
      </c>
      <c r="AZ16" s="28">
        <v>100</v>
      </c>
      <c r="BA16" s="28">
        <v>90</v>
      </c>
      <c r="BB16" s="28">
        <v>100</v>
      </c>
      <c r="BC16" s="28">
        <v>100</v>
      </c>
      <c r="BD16" s="28">
        <v>100</v>
      </c>
      <c r="BE16" s="48">
        <v>100</v>
      </c>
      <c r="BF16" s="59">
        <v>85</v>
      </c>
      <c r="BG16" s="48">
        <v>100</v>
      </c>
      <c r="BH16" s="48">
        <v>85</v>
      </c>
      <c r="BI16" s="48">
        <v>95</v>
      </c>
      <c r="BJ16" s="56">
        <f t="shared" si="13"/>
        <v>96</v>
      </c>
      <c r="BK16" s="31">
        <v>100</v>
      </c>
      <c r="BL16" s="31">
        <v>100</v>
      </c>
      <c r="BM16" s="31">
        <v>100</v>
      </c>
      <c r="BN16" s="48">
        <v>100</v>
      </c>
      <c r="BO16" s="48">
        <v>100</v>
      </c>
      <c r="BP16" s="48">
        <v>100</v>
      </c>
      <c r="BQ16" s="48">
        <v>100</v>
      </c>
      <c r="BR16" s="48">
        <v>100</v>
      </c>
      <c r="BS16" s="56">
        <f t="shared" si="14"/>
        <v>100</v>
      </c>
      <c r="BT16" s="1" t="str">
        <f t="shared" si="15"/>
        <v>NN-NN</v>
      </c>
      <c r="BU16" s="32">
        <f t="shared" si="16"/>
        <v>99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53</v>
      </c>
      <c r="K17" s="26">
        <v>726</v>
      </c>
      <c r="L17" s="27">
        <f t="shared" si="0"/>
        <v>88</v>
      </c>
      <c r="M17" s="27">
        <f t="shared" si="1"/>
        <v>100</v>
      </c>
      <c r="N17" s="27">
        <f t="shared" si="17"/>
        <v>94</v>
      </c>
      <c r="O17" s="27">
        <f t="shared" si="3"/>
        <v>74</v>
      </c>
      <c r="P17" s="27">
        <f t="shared" si="4"/>
        <v>100</v>
      </c>
      <c r="Q17" s="27">
        <f t="shared" si="5"/>
        <v>97</v>
      </c>
      <c r="R17" s="27">
        <f t="shared" si="6"/>
        <v>100</v>
      </c>
      <c r="S17" s="62">
        <f t="shared" si="7"/>
        <v>0</v>
      </c>
      <c r="T17" s="38">
        <f t="array" ref="T17">ROUND(IF(N17&lt;55, MIN(N17,SUM(N17:R17*N$3:R$3)), SUM(N17:R17*N$3:R$3)),0)</f>
        <v>91</v>
      </c>
      <c r="U17" s="27">
        <v>18</v>
      </c>
      <c r="V17" s="33">
        <v>19</v>
      </c>
      <c r="W17" s="33">
        <v>51</v>
      </c>
      <c r="X17" s="56">
        <f t="shared" si="8"/>
        <v>88</v>
      </c>
      <c r="Y17" s="33">
        <v>30</v>
      </c>
      <c r="Z17" s="33">
        <v>70</v>
      </c>
      <c r="AA17" s="56">
        <f t="shared" si="18"/>
        <v>100</v>
      </c>
      <c r="AB17" s="33"/>
      <c r="AC17" s="33"/>
      <c r="AD17" s="56">
        <f t="shared" si="10"/>
        <v>0</v>
      </c>
      <c r="AE17" s="48">
        <v>50</v>
      </c>
      <c r="AF17" s="94">
        <v>100</v>
      </c>
      <c r="AG17" s="48">
        <v>0</v>
      </c>
      <c r="AH17" s="48">
        <v>100</v>
      </c>
      <c r="AI17" s="48">
        <v>80</v>
      </c>
      <c r="AJ17" s="48">
        <v>33</v>
      </c>
      <c r="AK17" s="48">
        <v>100</v>
      </c>
      <c r="AL17" s="48">
        <v>100</v>
      </c>
      <c r="AM17" s="48">
        <v>100</v>
      </c>
      <c r="AN17" s="56">
        <f t="shared" si="11"/>
        <v>74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100</v>
      </c>
      <c r="AV17" s="48">
        <v>100</v>
      </c>
      <c r="AW17" s="48">
        <v>100</v>
      </c>
      <c r="AX17" s="48">
        <v>100</v>
      </c>
      <c r="AY17" s="56">
        <f t="shared" si="12"/>
        <v>100</v>
      </c>
      <c r="AZ17" s="28">
        <v>100</v>
      </c>
      <c r="BA17" s="28">
        <v>100</v>
      </c>
      <c r="BB17" s="28">
        <v>100</v>
      </c>
      <c r="BC17" s="28">
        <v>100</v>
      </c>
      <c r="BD17" s="28">
        <v>75</v>
      </c>
      <c r="BE17" s="48">
        <v>100</v>
      </c>
      <c r="BF17" s="59">
        <v>100</v>
      </c>
      <c r="BG17" s="48">
        <v>95</v>
      </c>
      <c r="BH17" s="48">
        <v>100</v>
      </c>
      <c r="BI17" s="48">
        <v>100</v>
      </c>
      <c r="BJ17" s="56">
        <f t="shared" si="13"/>
        <v>97</v>
      </c>
      <c r="BK17" s="31">
        <v>100</v>
      </c>
      <c r="BL17" s="31">
        <v>100</v>
      </c>
      <c r="BM17" s="31">
        <v>100</v>
      </c>
      <c r="BN17" s="48">
        <v>100</v>
      </c>
      <c r="BO17" s="48">
        <v>100</v>
      </c>
      <c r="BP17" s="48">
        <v>100</v>
      </c>
      <c r="BQ17" s="48">
        <v>100</v>
      </c>
      <c r="BR17" s="48">
        <v>100</v>
      </c>
      <c r="BS17" s="56">
        <f t="shared" si="14"/>
        <v>100</v>
      </c>
      <c r="BT17" s="1" t="str">
        <f t="shared" si="15"/>
        <v>NN-NN</v>
      </c>
      <c r="BU17" s="32">
        <f t="shared" si="16"/>
        <v>91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53</v>
      </c>
      <c r="K18" s="26">
        <v>707</v>
      </c>
      <c r="L18" s="27">
        <f t="shared" si="0"/>
        <v>98</v>
      </c>
      <c r="M18" s="27">
        <f t="shared" si="1"/>
        <v>90</v>
      </c>
      <c r="N18" s="27">
        <f t="shared" si="17"/>
        <v>94</v>
      </c>
      <c r="O18" s="27">
        <f t="shared" si="3"/>
        <v>91</v>
      </c>
      <c r="P18" s="27">
        <f t="shared" si="4"/>
        <v>80</v>
      </c>
      <c r="Q18" s="27">
        <f t="shared" si="5"/>
        <v>68</v>
      </c>
      <c r="R18" s="27">
        <f t="shared" si="6"/>
        <v>58</v>
      </c>
      <c r="S18" s="62">
        <f t="shared" si="7"/>
        <v>0</v>
      </c>
      <c r="T18" s="38">
        <f t="array" ref="T18">ROUND(IF(N18&lt;55, MIN(N18,SUM(N18:R18*N$3:R$3)), SUM(N18:R18*N$3:R$3)),0)</f>
        <v>86</v>
      </c>
      <c r="U18" s="27">
        <v>18</v>
      </c>
      <c r="V18" s="33">
        <v>20</v>
      </c>
      <c r="W18" s="33">
        <v>60</v>
      </c>
      <c r="X18" s="56">
        <f t="shared" si="8"/>
        <v>98</v>
      </c>
      <c r="Y18" s="33">
        <v>30</v>
      </c>
      <c r="Z18" s="33">
        <v>60</v>
      </c>
      <c r="AA18" s="56">
        <f t="shared" si="18"/>
        <v>90</v>
      </c>
      <c r="AB18" s="33"/>
      <c r="AC18" s="33"/>
      <c r="AD18" s="56">
        <f t="shared" si="10"/>
        <v>0</v>
      </c>
      <c r="AE18" s="48">
        <v>50</v>
      </c>
      <c r="AF18" s="94">
        <v>100</v>
      </c>
      <c r="AG18" s="48">
        <v>100</v>
      </c>
      <c r="AH18" s="48">
        <v>100</v>
      </c>
      <c r="AI18" s="48">
        <v>90</v>
      </c>
      <c r="AJ18" s="48">
        <v>80</v>
      </c>
      <c r="AK18" s="48">
        <v>100</v>
      </c>
      <c r="AL18" s="48">
        <v>100</v>
      </c>
      <c r="AM18" s="48">
        <v>100</v>
      </c>
      <c r="AN18" s="56">
        <f t="shared" si="11"/>
        <v>91</v>
      </c>
      <c r="AO18" s="48">
        <v>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48">
        <v>100</v>
      </c>
      <c r="AW18" s="48">
        <v>100</v>
      </c>
      <c r="AX18" s="48">
        <v>0</v>
      </c>
      <c r="AY18" s="56">
        <f t="shared" si="12"/>
        <v>80</v>
      </c>
      <c r="AZ18" s="28">
        <v>40</v>
      </c>
      <c r="BA18" s="28">
        <v>90</v>
      </c>
      <c r="BB18" s="28">
        <v>100</v>
      </c>
      <c r="BC18" s="28">
        <v>85</v>
      </c>
      <c r="BD18" s="28">
        <v>100</v>
      </c>
      <c r="BE18" s="48">
        <v>0</v>
      </c>
      <c r="BF18" s="59">
        <v>75</v>
      </c>
      <c r="BG18" s="48">
        <v>90</v>
      </c>
      <c r="BH18" s="48">
        <v>100</v>
      </c>
      <c r="BI18" s="48">
        <v>0</v>
      </c>
      <c r="BJ18" s="56">
        <f t="shared" si="13"/>
        <v>68</v>
      </c>
      <c r="BK18" s="31">
        <v>67</v>
      </c>
      <c r="BL18" s="31">
        <v>100</v>
      </c>
      <c r="BM18" s="31">
        <v>0</v>
      </c>
      <c r="BN18" s="48">
        <v>100</v>
      </c>
      <c r="BO18" s="48">
        <v>100</v>
      </c>
      <c r="BP18" s="48">
        <v>0</v>
      </c>
      <c r="BQ18" s="48">
        <v>0</v>
      </c>
      <c r="BR18" s="48">
        <v>100</v>
      </c>
      <c r="BS18" s="56">
        <f t="shared" si="14"/>
        <v>58.375</v>
      </c>
      <c r="BT18" s="1" t="str">
        <f t="shared" si="15"/>
        <v>NN-NN</v>
      </c>
      <c r="BU18" s="32">
        <f t="shared" si="16"/>
        <v>86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53</v>
      </c>
      <c r="K19" s="26">
        <v>704</v>
      </c>
      <c r="L19" s="27">
        <f t="shared" si="0"/>
        <v>99</v>
      </c>
      <c r="M19" s="27">
        <f t="shared" si="1"/>
        <v>65</v>
      </c>
      <c r="N19" s="27">
        <f t="shared" si="17"/>
        <v>82</v>
      </c>
      <c r="O19" s="27">
        <f t="shared" si="3"/>
        <v>90</v>
      </c>
      <c r="P19" s="27">
        <f t="shared" si="4"/>
        <v>100</v>
      </c>
      <c r="Q19" s="27">
        <f t="shared" si="5"/>
        <v>74</v>
      </c>
      <c r="R19" s="27">
        <f t="shared" si="6"/>
        <v>71</v>
      </c>
      <c r="S19" s="62">
        <f t="shared" si="7"/>
        <v>0</v>
      </c>
      <c r="T19" s="38">
        <f t="array" ref="T19">ROUND(IF(N19&lt;55, MIN(N19,SUM(N19:R19*N$3:R$3)), SUM(N19:R19*N$3:R$3)),0)</f>
        <v>82</v>
      </c>
      <c r="U19" s="27">
        <v>20</v>
      </c>
      <c r="V19" s="33">
        <v>19</v>
      </c>
      <c r="W19" s="33">
        <v>60</v>
      </c>
      <c r="X19" s="56">
        <f t="shared" si="8"/>
        <v>99</v>
      </c>
      <c r="Y19" s="33">
        <v>30</v>
      </c>
      <c r="Z19" s="33">
        <v>35</v>
      </c>
      <c r="AA19" s="56">
        <f t="shared" si="18"/>
        <v>65</v>
      </c>
      <c r="AB19" s="33"/>
      <c r="AC19" s="33"/>
      <c r="AD19" s="56">
        <f t="shared" si="10"/>
        <v>0</v>
      </c>
      <c r="AE19" s="48">
        <v>100</v>
      </c>
      <c r="AF19" s="94">
        <v>100</v>
      </c>
      <c r="AG19" s="48">
        <v>100</v>
      </c>
      <c r="AH19" s="48">
        <v>50</v>
      </c>
      <c r="AI19" s="48">
        <v>100</v>
      </c>
      <c r="AJ19" s="48">
        <v>60</v>
      </c>
      <c r="AK19" s="48">
        <v>100</v>
      </c>
      <c r="AL19" s="48">
        <v>100</v>
      </c>
      <c r="AM19" s="48">
        <v>100</v>
      </c>
      <c r="AN19" s="56">
        <f t="shared" si="11"/>
        <v>90</v>
      </c>
      <c r="AO19" s="48">
        <v>100</v>
      </c>
      <c r="AP19" s="48">
        <v>100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 t="shared" si="12"/>
        <v>100</v>
      </c>
      <c r="AZ19" s="28">
        <v>100</v>
      </c>
      <c r="BA19" s="28">
        <v>100</v>
      </c>
      <c r="BB19" s="28">
        <v>100</v>
      </c>
      <c r="BC19" s="28">
        <v>100</v>
      </c>
      <c r="BD19" s="28">
        <v>100</v>
      </c>
      <c r="BE19" s="48">
        <v>0</v>
      </c>
      <c r="BF19" s="59">
        <v>30</v>
      </c>
      <c r="BG19" s="48">
        <v>20</v>
      </c>
      <c r="BH19" s="48">
        <v>85</v>
      </c>
      <c r="BI19" s="48">
        <v>100</v>
      </c>
      <c r="BJ19" s="56">
        <f t="shared" si="13"/>
        <v>74</v>
      </c>
      <c r="BK19" s="31">
        <v>100</v>
      </c>
      <c r="BL19" s="31">
        <v>100</v>
      </c>
      <c r="BM19" s="31">
        <v>67</v>
      </c>
      <c r="BN19" s="48">
        <v>0</v>
      </c>
      <c r="BO19" s="48">
        <v>0</v>
      </c>
      <c r="BP19" s="48">
        <v>100</v>
      </c>
      <c r="BQ19" s="48">
        <v>100</v>
      </c>
      <c r="BR19" s="48">
        <v>100</v>
      </c>
      <c r="BS19" s="56">
        <f t="shared" si="14"/>
        <v>70.875</v>
      </c>
      <c r="BT19" s="1" t="str">
        <f t="shared" si="15"/>
        <v>NN-NN</v>
      </c>
      <c r="BU19" s="32">
        <f t="shared" si="16"/>
        <v>82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53</v>
      </c>
      <c r="K20" s="26">
        <v>647</v>
      </c>
      <c r="L20" s="27">
        <f t="shared" si="0"/>
        <v>95</v>
      </c>
      <c r="M20" s="27">
        <f t="shared" si="1"/>
        <v>51</v>
      </c>
      <c r="N20" s="27">
        <f t="shared" si="17"/>
        <v>73</v>
      </c>
      <c r="O20" s="27">
        <f t="shared" si="3"/>
        <v>95</v>
      </c>
      <c r="P20" s="27">
        <f t="shared" si="4"/>
        <v>90</v>
      </c>
      <c r="Q20" s="27">
        <f t="shared" si="5"/>
        <v>81</v>
      </c>
      <c r="R20" s="27">
        <f t="shared" si="6"/>
        <v>63</v>
      </c>
      <c r="S20" s="62">
        <f t="shared" si="7"/>
        <v>0</v>
      </c>
      <c r="T20" s="38">
        <f t="array" ref="T20">ROUND(IF(N20&lt;55, MIN(N20,SUM(N20:R20*N$3:R$3)), SUM(N20:R20*N$3:R$3)),0)</f>
        <v>79</v>
      </c>
      <c r="U20" s="27">
        <v>18</v>
      </c>
      <c r="V20" s="33">
        <v>17</v>
      </c>
      <c r="W20" s="33">
        <v>60</v>
      </c>
      <c r="X20" s="56">
        <f t="shared" si="8"/>
        <v>95</v>
      </c>
      <c r="Y20" s="33">
        <v>26</v>
      </c>
      <c r="Z20" s="33">
        <v>25</v>
      </c>
      <c r="AA20" s="56">
        <f t="shared" si="18"/>
        <v>51</v>
      </c>
      <c r="AB20" s="33"/>
      <c r="AC20" s="33"/>
      <c r="AD20" s="56">
        <f t="shared" si="10"/>
        <v>0</v>
      </c>
      <c r="AE20" s="48">
        <v>100</v>
      </c>
      <c r="AF20" s="94">
        <v>100</v>
      </c>
      <c r="AG20" s="48">
        <v>100</v>
      </c>
      <c r="AH20" s="48">
        <v>100</v>
      </c>
      <c r="AI20" s="48">
        <v>100</v>
      </c>
      <c r="AJ20" s="48">
        <v>100</v>
      </c>
      <c r="AK20" s="48">
        <v>100</v>
      </c>
      <c r="AL20" s="48">
        <v>100</v>
      </c>
      <c r="AM20" s="48">
        <v>58</v>
      </c>
      <c r="AN20" s="56">
        <f t="shared" si="11"/>
        <v>95</v>
      </c>
      <c r="AO20" s="48">
        <v>100</v>
      </c>
      <c r="AP20" s="48">
        <v>100</v>
      </c>
      <c r="AQ20" s="48">
        <v>100</v>
      </c>
      <c r="AR20" s="48">
        <v>100</v>
      </c>
      <c r="AS20" s="48">
        <v>100</v>
      </c>
      <c r="AT20" s="48">
        <v>100</v>
      </c>
      <c r="AU20" s="48">
        <v>100</v>
      </c>
      <c r="AV20" s="48">
        <v>100</v>
      </c>
      <c r="AW20" s="48">
        <v>0</v>
      </c>
      <c r="AX20" s="48">
        <v>100</v>
      </c>
      <c r="AY20" s="56">
        <f t="shared" si="12"/>
        <v>90</v>
      </c>
      <c r="AZ20" s="28">
        <v>100</v>
      </c>
      <c r="BA20" s="28">
        <v>90</v>
      </c>
      <c r="BB20" s="28">
        <v>80</v>
      </c>
      <c r="BC20" s="28">
        <v>80</v>
      </c>
      <c r="BD20" s="28">
        <v>90</v>
      </c>
      <c r="BE20" s="48">
        <v>60</v>
      </c>
      <c r="BF20" s="59">
        <v>85</v>
      </c>
      <c r="BG20" s="48">
        <v>60</v>
      </c>
      <c r="BH20" s="48">
        <v>85</v>
      </c>
      <c r="BI20" s="48">
        <v>80</v>
      </c>
      <c r="BJ20" s="56">
        <f t="shared" si="13"/>
        <v>81</v>
      </c>
      <c r="BK20" s="31">
        <v>100</v>
      </c>
      <c r="BL20" s="31">
        <v>0</v>
      </c>
      <c r="BM20" s="31">
        <v>100</v>
      </c>
      <c r="BN20" s="48">
        <v>0</v>
      </c>
      <c r="BO20" s="48">
        <v>0</v>
      </c>
      <c r="BP20" s="48">
        <v>100</v>
      </c>
      <c r="BQ20" s="48">
        <v>100</v>
      </c>
      <c r="BR20" s="48">
        <v>100</v>
      </c>
      <c r="BS20" s="56">
        <f t="shared" si="14"/>
        <v>62.5</v>
      </c>
      <c r="BT20" s="1" t="str">
        <f t="shared" si="15"/>
        <v>NN-NN</v>
      </c>
      <c r="BU20" s="32">
        <f t="shared" si="16"/>
        <v>79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53</v>
      </c>
      <c r="K21" s="26">
        <v>692</v>
      </c>
      <c r="L21" s="27">
        <f t="shared" si="0"/>
        <v>97</v>
      </c>
      <c r="M21" s="27">
        <f t="shared" si="1"/>
        <v>100</v>
      </c>
      <c r="N21" s="27">
        <f t="shared" si="17"/>
        <v>99</v>
      </c>
      <c r="O21" s="27">
        <f t="shared" si="3"/>
        <v>96</v>
      </c>
      <c r="P21" s="27">
        <f t="shared" si="4"/>
        <v>100</v>
      </c>
      <c r="Q21" s="27">
        <f t="shared" si="5"/>
        <v>99</v>
      </c>
      <c r="R21" s="27">
        <f t="shared" si="6"/>
        <v>100</v>
      </c>
      <c r="S21" s="62">
        <f t="shared" si="7"/>
        <v>0</v>
      </c>
      <c r="T21" s="38">
        <f t="array" ref="T21">ROUND(IF(N21&lt;55, MIN(N21,SUM(N21:R21*N$3:R$3)), SUM(N21:R21*N$3:R$3)),0)</f>
        <v>99</v>
      </c>
      <c r="U21" s="27">
        <v>20</v>
      </c>
      <c r="V21" s="33">
        <v>17</v>
      </c>
      <c r="W21" s="33">
        <v>60</v>
      </c>
      <c r="X21" s="56">
        <f t="shared" si="8"/>
        <v>97</v>
      </c>
      <c r="Y21" s="33">
        <v>30</v>
      </c>
      <c r="Z21" s="33">
        <v>70</v>
      </c>
      <c r="AA21" s="56">
        <f t="shared" si="18"/>
        <v>100</v>
      </c>
      <c r="AB21" s="33"/>
      <c r="AC21" s="33"/>
      <c r="AD21" s="56">
        <f t="shared" si="10"/>
        <v>0</v>
      </c>
      <c r="AE21" s="48">
        <v>100</v>
      </c>
      <c r="AF21" s="94">
        <v>100</v>
      </c>
      <c r="AG21" s="48">
        <v>100</v>
      </c>
      <c r="AH21" s="48">
        <v>100</v>
      </c>
      <c r="AI21" s="48">
        <v>100</v>
      </c>
      <c r="AJ21" s="48">
        <v>67</v>
      </c>
      <c r="AK21" s="48">
        <v>100</v>
      </c>
      <c r="AL21" s="48">
        <v>100</v>
      </c>
      <c r="AM21" s="48">
        <v>100</v>
      </c>
      <c r="AN21" s="56">
        <f t="shared" si="11"/>
        <v>96</v>
      </c>
      <c r="AO21" s="48">
        <v>100</v>
      </c>
      <c r="AP21" s="48">
        <v>100</v>
      </c>
      <c r="AQ21" s="48">
        <v>100</v>
      </c>
      <c r="AR21" s="48">
        <v>100</v>
      </c>
      <c r="AS21" s="48">
        <v>100</v>
      </c>
      <c r="AT21" s="48">
        <v>100</v>
      </c>
      <c r="AU21" s="48">
        <v>100</v>
      </c>
      <c r="AV21" s="48">
        <v>100</v>
      </c>
      <c r="AW21" s="48">
        <v>100</v>
      </c>
      <c r="AX21" s="48">
        <v>100</v>
      </c>
      <c r="AY21" s="56">
        <f t="shared" si="12"/>
        <v>100</v>
      </c>
      <c r="AZ21" s="28">
        <v>95</v>
      </c>
      <c r="BA21" s="28">
        <v>100</v>
      </c>
      <c r="BB21" s="28">
        <v>100</v>
      </c>
      <c r="BC21" s="28">
        <v>100</v>
      </c>
      <c r="BD21" s="28">
        <v>100</v>
      </c>
      <c r="BE21" s="48">
        <v>100</v>
      </c>
      <c r="BF21" s="59">
        <v>100</v>
      </c>
      <c r="BG21" s="48">
        <v>90</v>
      </c>
      <c r="BH21" s="48">
        <v>100</v>
      </c>
      <c r="BI21" s="48">
        <v>100</v>
      </c>
      <c r="BJ21" s="56">
        <f t="shared" si="13"/>
        <v>99</v>
      </c>
      <c r="BK21" s="31">
        <v>100</v>
      </c>
      <c r="BL21" s="31">
        <v>100</v>
      </c>
      <c r="BM21" s="31">
        <v>100</v>
      </c>
      <c r="BN21" s="48">
        <v>100</v>
      </c>
      <c r="BO21" s="48">
        <v>100</v>
      </c>
      <c r="BP21" s="48">
        <v>100</v>
      </c>
      <c r="BQ21" s="48">
        <v>100</v>
      </c>
      <c r="BR21" s="48">
        <v>100</v>
      </c>
      <c r="BS21" s="56">
        <f t="shared" si="14"/>
        <v>100</v>
      </c>
      <c r="BT21" s="1" t="str">
        <f t="shared" si="15"/>
        <v>NN-NN</v>
      </c>
      <c r="BU21" s="32">
        <f t="shared" si="16"/>
        <v>99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53</v>
      </c>
      <c r="K22" s="26">
        <v>673</v>
      </c>
      <c r="L22" s="27">
        <f t="shared" si="0"/>
        <v>100</v>
      </c>
      <c r="M22" s="27">
        <f t="shared" si="1"/>
        <v>96</v>
      </c>
      <c r="N22" s="27">
        <f t="shared" si="17"/>
        <v>98</v>
      </c>
      <c r="O22" s="27">
        <f t="shared" si="3"/>
        <v>92</v>
      </c>
      <c r="P22" s="27">
        <f t="shared" si="4"/>
        <v>100</v>
      </c>
      <c r="Q22" s="27">
        <f t="shared" si="5"/>
        <v>89</v>
      </c>
      <c r="R22" s="27">
        <f t="shared" si="6"/>
        <v>100</v>
      </c>
      <c r="S22" s="62">
        <f t="shared" si="7"/>
        <v>0</v>
      </c>
      <c r="T22" s="38">
        <f t="array" ref="T22">ROUND(IF(N22&lt;55, MIN(N22,SUM(N22:R22*N$3:R$3)), SUM(N22:R22*N$3:R$3)),0)</f>
        <v>95</v>
      </c>
      <c r="U22" s="27">
        <v>20</v>
      </c>
      <c r="V22" s="33">
        <v>20</v>
      </c>
      <c r="W22" s="33">
        <v>60</v>
      </c>
      <c r="X22" s="56">
        <f t="shared" si="8"/>
        <v>100</v>
      </c>
      <c r="Y22" s="33">
        <v>26</v>
      </c>
      <c r="Z22" s="33">
        <v>70</v>
      </c>
      <c r="AA22" s="56">
        <f t="shared" si="18"/>
        <v>96</v>
      </c>
      <c r="AB22" s="33"/>
      <c r="AC22" s="33"/>
      <c r="AD22" s="56">
        <f t="shared" si="10"/>
        <v>0</v>
      </c>
      <c r="AE22" s="48">
        <v>100</v>
      </c>
      <c r="AF22" s="94">
        <v>90</v>
      </c>
      <c r="AG22" s="48">
        <v>100</v>
      </c>
      <c r="AH22" s="48">
        <v>50</v>
      </c>
      <c r="AI22" s="48">
        <v>90</v>
      </c>
      <c r="AJ22" s="48">
        <v>100</v>
      </c>
      <c r="AK22" s="48">
        <v>100</v>
      </c>
      <c r="AL22" s="48">
        <v>100</v>
      </c>
      <c r="AM22" s="48">
        <v>100</v>
      </c>
      <c r="AN22" s="56">
        <f t="shared" si="11"/>
        <v>92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2"/>
        <v>100</v>
      </c>
      <c r="AZ22" s="28">
        <v>100</v>
      </c>
      <c r="BA22" s="28">
        <v>80</v>
      </c>
      <c r="BB22" s="28">
        <v>100</v>
      </c>
      <c r="BC22" s="28">
        <v>95</v>
      </c>
      <c r="BD22" s="28">
        <v>95</v>
      </c>
      <c r="BE22" s="48">
        <v>100</v>
      </c>
      <c r="BF22" s="59">
        <v>100</v>
      </c>
      <c r="BG22" s="48">
        <v>100</v>
      </c>
      <c r="BH22" s="48">
        <v>35</v>
      </c>
      <c r="BI22" s="48">
        <v>80</v>
      </c>
      <c r="BJ22" s="56">
        <f t="shared" si="13"/>
        <v>89</v>
      </c>
      <c r="BK22" s="31">
        <v>100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4"/>
        <v>100</v>
      </c>
      <c r="BT22" s="1" t="str">
        <f t="shared" si="15"/>
        <v>NN-NN</v>
      </c>
      <c r="BU22" s="32">
        <f t="shared" si="16"/>
        <v>95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53</v>
      </c>
      <c r="K23" s="26"/>
      <c r="L23" s="27">
        <f t="shared" si="0"/>
        <v>100</v>
      </c>
      <c r="M23" s="27">
        <f t="shared" si="1"/>
        <v>95</v>
      </c>
      <c r="N23" s="27">
        <f t="shared" si="17"/>
        <v>98</v>
      </c>
      <c r="O23" s="27">
        <f t="shared" si="3"/>
        <v>97</v>
      </c>
      <c r="P23" s="27">
        <f t="shared" si="4"/>
        <v>100</v>
      </c>
      <c r="Q23" s="27">
        <f t="shared" si="5"/>
        <v>83</v>
      </c>
      <c r="R23" s="27">
        <f t="shared" si="6"/>
        <v>88</v>
      </c>
      <c r="S23" s="62">
        <f t="shared" si="7"/>
        <v>0</v>
      </c>
      <c r="T23" s="38">
        <f t="array" ref="T23">ROUND(IF(N23&lt;55, MIN(N23,SUM(N23:R23*N$3:R$3)), SUM(N23:R23*N$3:R$3)),0)</f>
        <v>94</v>
      </c>
      <c r="U23" s="27">
        <v>20</v>
      </c>
      <c r="V23" s="33">
        <v>20</v>
      </c>
      <c r="W23" s="33">
        <v>60</v>
      </c>
      <c r="X23" s="56">
        <f t="shared" si="8"/>
        <v>100</v>
      </c>
      <c r="Y23" s="33">
        <v>30</v>
      </c>
      <c r="Z23" s="33">
        <v>65</v>
      </c>
      <c r="AA23" s="56">
        <f t="shared" si="18"/>
        <v>95</v>
      </c>
      <c r="AB23" s="33"/>
      <c r="AC23" s="33"/>
      <c r="AD23" s="56">
        <f t="shared" si="10"/>
        <v>0</v>
      </c>
      <c r="AE23" s="48">
        <v>75</v>
      </c>
      <c r="AF23" s="94">
        <v>100</v>
      </c>
      <c r="AG23" s="48">
        <v>100</v>
      </c>
      <c r="AH23" s="48">
        <v>100</v>
      </c>
      <c r="AI23" s="48">
        <v>100</v>
      </c>
      <c r="AJ23" s="48">
        <v>100</v>
      </c>
      <c r="AK23" s="48">
        <v>100</v>
      </c>
      <c r="AL23" s="48">
        <v>100</v>
      </c>
      <c r="AM23" s="48">
        <v>100</v>
      </c>
      <c r="AN23" s="56">
        <f t="shared" si="11"/>
        <v>97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12"/>
        <v>100</v>
      </c>
      <c r="AZ23" s="28">
        <v>100</v>
      </c>
      <c r="BA23" s="28">
        <v>35</v>
      </c>
      <c r="BB23" s="28">
        <v>80</v>
      </c>
      <c r="BC23" s="28">
        <v>90</v>
      </c>
      <c r="BD23" s="28">
        <v>90</v>
      </c>
      <c r="BE23" s="48">
        <v>50</v>
      </c>
      <c r="BF23" s="59">
        <v>100</v>
      </c>
      <c r="BG23" s="48">
        <v>100</v>
      </c>
      <c r="BH23" s="48">
        <v>85</v>
      </c>
      <c r="BI23" s="48">
        <v>100</v>
      </c>
      <c r="BJ23" s="56">
        <f t="shared" si="13"/>
        <v>83</v>
      </c>
      <c r="BK23" s="31">
        <v>100</v>
      </c>
      <c r="BL23" s="31">
        <v>100</v>
      </c>
      <c r="BM23" s="31">
        <v>100</v>
      </c>
      <c r="BN23" s="48">
        <v>100</v>
      </c>
      <c r="BO23" s="48">
        <v>0</v>
      </c>
      <c r="BP23" s="48">
        <v>100</v>
      </c>
      <c r="BQ23" s="48">
        <v>100</v>
      </c>
      <c r="BR23" s="48">
        <v>100</v>
      </c>
      <c r="BS23" s="56">
        <f t="shared" si="14"/>
        <v>87.5</v>
      </c>
      <c r="BT23" s="1" t="str">
        <f t="shared" si="15"/>
        <v>NN-NN</v>
      </c>
      <c r="BU23" s="32">
        <f t="shared" si="16"/>
        <v>94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53</v>
      </c>
      <c r="K24" s="26">
        <v>730</v>
      </c>
      <c r="L24" s="27">
        <f t="shared" si="0"/>
        <v>93</v>
      </c>
      <c r="M24" s="27">
        <f t="shared" si="1"/>
        <v>0</v>
      </c>
      <c r="N24" s="27">
        <f t="shared" si="17"/>
        <v>47</v>
      </c>
      <c r="O24" s="27">
        <f t="shared" si="3"/>
        <v>69</v>
      </c>
      <c r="P24" s="27">
        <f t="shared" si="4"/>
        <v>60</v>
      </c>
      <c r="Q24" s="27">
        <f t="shared" si="5"/>
        <v>34</v>
      </c>
      <c r="R24" s="27">
        <f t="shared" si="6"/>
        <v>25</v>
      </c>
      <c r="S24" s="62">
        <f t="shared" si="7"/>
        <v>0</v>
      </c>
      <c r="T24" s="38">
        <f t="array" ref="T24">ROUND(IF(N24&lt;55, MIN(N24,SUM(N24:R24*N$3:R$3)), SUM(N24:R24*N$3:R$3)),0)</f>
        <v>47</v>
      </c>
      <c r="U24" s="27">
        <v>14</v>
      </c>
      <c r="V24" s="33">
        <v>19</v>
      </c>
      <c r="W24" s="33">
        <v>60</v>
      </c>
      <c r="X24" s="56">
        <f t="shared" si="8"/>
        <v>93</v>
      </c>
      <c r="Y24" s="33"/>
      <c r="Z24" s="33"/>
      <c r="AA24" s="56">
        <f t="shared" si="18"/>
        <v>0</v>
      </c>
      <c r="AB24" s="33"/>
      <c r="AC24" s="33"/>
      <c r="AD24" s="56">
        <f t="shared" si="10"/>
        <v>0</v>
      </c>
      <c r="AE24" s="48">
        <v>100</v>
      </c>
      <c r="AF24" s="94">
        <v>100</v>
      </c>
      <c r="AG24" s="48">
        <v>0</v>
      </c>
      <c r="AH24" s="48">
        <v>50</v>
      </c>
      <c r="AI24" s="48">
        <v>90</v>
      </c>
      <c r="AJ24" s="48">
        <v>80</v>
      </c>
      <c r="AK24" s="48">
        <v>100</v>
      </c>
      <c r="AL24" s="48">
        <v>0</v>
      </c>
      <c r="AM24" s="48">
        <v>100</v>
      </c>
      <c r="AN24" s="56">
        <f t="shared" si="11"/>
        <v>69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0</v>
      </c>
      <c r="AV24" s="48">
        <v>0</v>
      </c>
      <c r="AW24" s="48">
        <v>0</v>
      </c>
      <c r="AX24" s="48">
        <v>0</v>
      </c>
      <c r="AY24" s="56">
        <f t="shared" si="12"/>
        <v>60</v>
      </c>
      <c r="AZ24" s="28">
        <v>100</v>
      </c>
      <c r="BA24" s="28">
        <v>50</v>
      </c>
      <c r="BB24" s="28">
        <v>100</v>
      </c>
      <c r="BC24" s="28">
        <v>90</v>
      </c>
      <c r="BD24" s="28">
        <v>0</v>
      </c>
      <c r="BE24" s="48">
        <v>0</v>
      </c>
      <c r="BF24" s="59">
        <v>0</v>
      </c>
      <c r="BG24" s="48">
        <v>0</v>
      </c>
      <c r="BH24" s="48">
        <v>0</v>
      </c>
      <c r="BI24" s="48">
        <v>0</v>
      </c>
      <c r="BJ24" s="56">
        <f t="shared" si="13"/>
        <v>34</v>
      </c>
      <c r="BK24" s="31">
        <v>100</v>
      </c>
      <c r="BL24" s="31">
        <v>100</v>
      </c>
      <c r="BM24" s="31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56">
        <f t="shared" si="14"/>
        <v>25</v>
      </c>
      <c r="BT24" s="1" t="str">
        <f t="shared" si="15"/>
        <v>NN-NN</v>
      </c>
      <c r="BU24" s="32">
        <f t="shared" si="16"/>
        <v>47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53</v>
      </c>
      <c r="K25" s="26">
        <v>802</v>
      </c>
      <c r="L25" s="27">
        <f t="shared" si="0"/>
        <v>67</v>
      </c>
      <c r="M25" s="27">
        <f t="shared" si="1"/>
        <v>22</v>
      </c>
      <c r="N25" s="27">
        <f t="shared" si="17"/>
        <v>62</v>
      </c>
      <c r="O25" s="27">
        <f t="shared" si="3"/>
        <v>79</v>
      </c>
      <c r="P25" s="27">
        <f t="shared" si="4"/>
        <v>100</v>
      </c>
      <c r="Q25" s="27">
        <f t="shared" si="5"/>
        <v>63</v>
      </c>
      <c r="R25" s="27">
        <f t="shared" si="6"/>
        <v>88</v>
      </c>
      <c r="S25" s="62">
        <f t="shared" si="7"/>
        <v>57</v>
      </c>
      <c r="T25" s="38">
        <f t="array" ref="T25">ROUND(IF(N25&lt;55, MIN(N25,SUM(N25:R25*N$3:R$3)), SUM(N25:R25*N$3:R$3)),0)</f>
        <v>69</v>
      </c>
      <c r="U25" s="27">
        <v>20</v>
      </c>
      <c r="V25" s="33">
        <v>20</v>
      </c>
      <c r="W25" s="33">
        <v>27</v>
      </c>
      <c r="X25" s="56">
        <f t="shared" si="8"/>
        <v>67</v>
      </c>
      <c r="Y25" s="33">
        <v>22</v>
      </c>
      <c r="Z25" s="33">
        <v>0</v>
      </c>
      <c r="AA25" s="56">
        <f t="shared" si="18"/>
        <v>22</v>
      </c>
      <c r="AB25" s="33">
        <v>20</v>
      </c>
      <c r="AC25" s="33">
        <v>37</v>
      </c>
      <c r="AD25" s="56">
        <f t="shared" si="10"/>
        <v>57</v>
      </c>
      <c r="AE25" s="48">
        <v>50</v>
      </c>
      <c r="AF25" s="94">
        <v>80</v>
      </c>
      <c r="AG25" s="48">
        <v>100</v>
      </c>
      <c r="AH25" s="48">
        <v>100</v>
      </c>
      <c r="AI25" s="48">
        <v>80</v>
      </c>
      <c r="AJ25" s="48">
        <v>0</v>
      </c>
      <c r="AK25" s="48">
        <v>100</v>
      </c>
      <c r="AL25" s="48">
        <v>100</v>
      </c>
      <c r="AM25" s="48">
        <v>100</v>
      </c>
      <c r="AN25" s="56">
        <f t="shared" si="11"/>
        <v>79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100</v>
      </c>
      <c r="AY25" s="56">
        <f t="shared" si="12"/>
        <v>100</v>
      </c>
      <c r="AZ25" s="28">
        <v>97</v>
      </c>
      <c r="BA25" s="28">
        <v>90</v>
      </c>
      <c r="BB25" s="28">
        <v>100</v>
      </c>
      <c r="BC25" s="28">
        <v>100</v>
      </c>
      <c r="BD25" s="28">
        <v>100</v>
      </c>
      <c r="BE25" s="48">
        <v>65</v>
      </c>
      <c r="BF25" s="59">
        <v>50</v>
      </c>
      <c r="BG25" s="48">
        <v>0</v>
      </c>
      <c r="BH25" s="48">
        <v>25</v>
      </c>
      <c r="BI25" s="48">
        <v>0</v>
      </c>
      <c r="BJ25" s="56">
        <f t="shared" si="13"/>
        <v>63</v>
      </c>
      <c r="BK25" s="31">
        <v>100</v>
      </c>
      <c r="BL25" s="31">
        <v>100</v>
      </c>
      <c r="BM25" s="31">
        <v>100</v>
      </c>
      <c r="BN25" s="48">
        <v>100</v>
      </c>
      <c r="BO25" s="48">
        <v>100</v>
      </c>
      <c r="BP25" s="48">
        <v>100</v>
      </c>
      <c r="BQ25" s="48">
        <v>0</v>
      </c>
      <c r="BR25" s="48">
        <v>100</v>
      </c>
      <c r="BS25" s="56">
        <f t="shared" si="14"/>
        <v>87.5</v>
      </c>
      <c r="BT25" s="1" t="str">
        <f t="shared" si="15"/>
        <v>NN-NN</v>
      </c>
      <c r="BU25" s="32">
        <f t="shared" si="16"/>
        <v>69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53</v>
      </c>
      <c r="K26" s="26">
        <v>612</v>
      </c>
      <c r="L26" s="27">
        <f t="shared" si="0"/>
        <v>100</v>
      </c>
      <c r="M26" s="27">
        <f t="shared" si="1"/>
        <v>95</v>
      </c>
      <c r="N26" s="27">
        <f t="shared" si="17"/>
        <v>98</v>
      </c>
      <c r="O26" s="27">
        <f t="shared" si="3"/>
        <v>100</v>
      </c>
      <c r="P26" s="27">
        <f t="shared" si="4"/>
        <v>100</v>
      </c>
      <c r="Q26" s="27">
        <f t="shared" si="5"/>
        <v>92</v>
      </c>
      <c r="R26" s="27">
        <f t="shared" si="6"/>
        <v>100</v>
      </c>
      <c r="S26" s="62">
        <f t="shared" si="7"/>
        <v>0</v>
      </c>
      <c r="T26" s="38">
        <f t="array" ref="T26">ROUND(IF(N26&lt;55, MIN(N26,SUM(N26:R26*N$3:R$3)), SUM(N26:R26*N$3:R$3)),0)</f>
        <v>97</v>
      </c>
      <c r="U26" s="27">
        <v>20</v>
      </c>
      <c r="V26" s="33">
        <v>20</v>
      </c>
      <c r="W26" s="33">
        <v>60</v>
      </c>
      <c r="X26" s="56">
        <f t="shared" si="8"/>
        <v>100</v>
      </c>
      <c r="Y26" s="33">
        <v>30</v>
      </c>
      <c r="Z26" s="33">
        <v>65</v>
      </c>
      <c r="AA26" s="56">
        <f t="shared" si="18"/>
        <v>95</v>
      </c>
      <c r="AB26" s="33"/>
      <c r="AC26" s="33"/>
      <c r="AD26" s="56">
        <f t="shared" si="10"/>
        <v>0</v>
      </c>
      <c r="AE26" s="48">
        <v>100</v>
      </c>
      <c r="AF26" s="94">
        <v>100</v>
      </c>
      <c r="AG26" s="48">
        <v>100</v>
      </c>
      <c r="AH26" s="48">
        <v>100</v>
      </c>
      <c r="AI26" s="48">
        <v>100</v>
      </c>
      <c r="AJ26" s="48">
        <v>100</v>
      </c>
      <c r="AK26" s="48">
        <v>100</v>
      </c>
      <c r="AL26" s="48">
        <v>100</v>
      </c>
      <c r="AM26" s="48">
        <v>100</v>
      </c>
      <c r="AN26" s="56">
        <f t="shared" si="11"/>
        <v>100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2"/>
        <v>100</v>
      </c>
      <c r="AZ26" s="28">
        <v>100</v>
      </c>
      <c r="BA26" s="28">
        <v>80</v>
      </c>
      <c r="BB26" s="28">
        <v>100</v>
      </c>
      <c r="BC26" s="28">
        <v>100</v>
      </c>
      <c r="BD26" s="28">
        <v>100</v>
      </c>
      <c r="BE26" s="48">
        <v>100</v>
      </c>
      <c r="BF26" s="59">
        <v>100</v>
      </c>
      <c r="BG26" s="48">
        <v>100</v>
      </c>
      <c r="BH26" s="48">
        <v>35</v>
      </c>
      <c r="BI26" s="48">
        <v>100</v>
      </c>
      <c r="BJ26" s="56">
        <f t="shared" si="13"/>
        <v>92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4"/>
        <v>100</v>
      </c>
      <c r="BT26" s="1" t="str">
        <f t="shared" si="15"/>
        <v>NN-NN</v>
      </c>
      <c r="BU26" s="32">
        <f t="shared" si="16"/>
        <v>97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53</v>
      </c>
      <c r="K27" s="26">
        <v>820</v>
      </c>
      <c r="L27" s="27">
        <f t="shared" si="0"/>
        <v>95</v>
      </c>
      <c r="M27" s="27">
        <f t="shared" si="1"/>
        <v>30</v>
      </c>
      <c r="N27" s="27">
        <f t="shared" si="17"/>
        <v>63</v>
      </c>
      <c r="O27" s="27">
        <f t="shared" si="3"/>
        <v>90</v>
      </c>
      <c r="P27" s="27">
        <f t="shared" si="4"/>
        <v>100</v>
      </c>
      <c r="Q27" s="27">
        <f t="shared" si="5"/>
        <v>71</v>
      </c>
      <c r="R27" s="27">
        <f t="shared" si="6"/>
        <v>88</v>
      </c>
      <c r="S27" s="62">
        <f t="shared" si="7"/>
        <v>0</v>
      </c>
      <c r="T27" s="38">
        <f t="array" ref="T27">ROUND(IF(N27&lt;55, MIN(N27,SUM(N27:R27*N$3:R$3)), SUM(N27:R27*N$3:R$3)),0)</f>
        <v>73</v>
      </c>
      <c r="U27" s="27">
        <v>20</v>
      </c>
      <c r="V27" s="33">
        <v>20</v>
      </c>
      <c r="W27" s="33">
        <v>55</v>
      </c>
      <c r="X27" s="56">
        <f t="shared" si="8"/>
        <v>95</v>
      </c>
      <c r="Y27" s="33">
        <v>30</v>
      </c>
      <c r="Z27" s="33">
        <v>0</v>
      </c>
      <c r="AA27" s="56">
        <f t="shared" si="18"/>
        <v>30</v>
      </c>
      <c r="AB27" s="33"/>
      <c r="AC27" s="33"/>
      <c r="AD27" s="56">
        <f t="shared" si="10"/>
        <v>0</v>
      </c>
      <c r="AE27" s="48">
        <v>50</v>
      </c>
      <c r="AF27" s="94">
        <v>100</v>
      </c>
      <c r="AG27" s="48">
        <v>100</v>
      </c>
      <c r="AH27" s="48">
        <v>100</v>
      </c>
      <c r="AI27" s="48">
        <v>80</v>
      </c>
      <c r="AJ27" s="48">
        <v>83</v>
      </c>
      <c r="AK27" s="48">
        <v>100</v>
      </c>
      <c r="AL27" s="48">
        <v>100</v>
      </c>
      <c r="AM27" s="48">
        <v>100</v>
      </c>
      <c r="AN27" s="56">
        <f t="shared" si="11"/>
        <v>90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12"/>
        <v>100</v>
      </c>
      <c r="AZ27" s="28">
        <v>100</v>
      </c>
      <c r="BA27" s="28">
        <v>100</v>
      </c>
      <c r="BB27" s="28">
        <v>100</v>
      </c>
      <c r="BC27" s="28">
        <v>90</v>
      </c>
      <c r="BD27" s="28">
        <v>90</v>
      </c>
      <c r="BE27" s="48">
        <v>70</v>
      </c>
      <c r="BF27" s="59">
        <v>70</v>
      </c>
      <c r="BG27" s="48">
        <v>0</v>
      </c>
      <c r="BH27" s="48">
        <v>85</v>
      </c>
      <c r="BI27" s="48">
        <v>0</v>
      </c>
      <c r="BJ27" s="56">
        <f t="shared" si="13"/>
        <v>71</v>
      </c>
      <c r="BK27" s="31">
        <v>100</v>
      </c>
      <c r="BL27" s="31">
        <v>100</v>
      </c>
      <c r="BM27" s="31">
        <v>100</v>
      </c>
      <c r="BN27" s="48">
        <v>100</v>
      </c>
      <c r="BO27" s="48">
        <v>100</v>
      </c>
      <c r="BP27" s="48">
        <v>0</v>
      </c>
      <c r="BQ27" s="48">
        <v>100</v>
      </c>
      <c r="BR27" s="48">
        <v>100</v>
      </c>
      <c r="BS27" s="56">
        <f t="shared" si="14"/>
        <v>87.5</v>
      </c>
      <c r="BT27" s="1" t="str">
        <f t="shared" si="15"/>
        <v>NN-NN</v>
      </c>
      <c r="BU27" s="32">
        <f t="shared" si="16"/>
        <v>73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53</v>
      </c>
      <c r="K28" s="26">
        <v>609</v>
      </c>
      <c r="L28" s="27">
        <f t="shared" si="0"/>
        <v>98</v>
      </c>
      <c r="M28" s="27">
        <f t="shared" si="1"/>
        <v>0</v>
      </c>
      <c r="N28" s="27">
        <f t="shared" si="17"/>
        <v>49</v>
      </c>
      <c r="O28" s="27">
        <f t="shared" si="3"/>
        <v>57</v>
      </c>
      <c r="P28" s="27">
        <f t="shared" si="4"/>
        <v>60</v>
      </c>
      <c r="Q28" s="27">
        <f t="shared" si="5"/>
        <v>55</v>
      </c>
      <c r="R28" s="27">
        <f t="shared" si="6"/>
        <v>63</v>
      </c>
      <c r="S28" s="62">
        <f t="shared" si="7"/>
        <v>0</v>
      </c>
      <c r="T28" s="38">
        <f t="array" ref="T28">ROUND(IF(N28&lt;55, MIN(N28,SUM(N28:R28*N$3:R$3)), SUM(N28:R28*N$3:R$3)),0)</f>
        <v>49</v>
      </c>
      <c r="U28" s="27">
        <v>20</v>
      </c>
      <c r="V28" s="33">
        <v>20</v>
      </c>
      <c r="W28" s="33">
        <v>58</v>
      </c>
      <c r="X28" s="56">
        <f t="shared" si="8"/>
        <v>98</v>
      </c>
      <c r="Y28" s="33"/>
      <c r="Z28" s="33"/>
      <c r="AA28" s="56">
        <f t="shared" si="18"/>
        <v>0</v>
      </c>
      <c r="AB28" s="33"/>
      <c r="AC28" s="33"/>
      <c r="AD28" s="56">
        <f t="shared" si="10"/>
        <v>0</v>
      </c>
      <c r="AE28" s="48">
        <v>100</v>
      </c>
      <c r="AF28" s="94">
        <v>30</v>
      </c>
      <c r="AG28" s="48">
        <v>100</v>
      </c>
      <c r="AH28" s="48">
        <v>100</v>
      </c>
      <c r="AI28" s="48">
        <v>80</v>
      </c>
      <c r="AJ28" s="48">
        <v>100</v>
      </c>
      <c r="AK28" s="48">
        <v>0</v>
      </c>
      <c r="AL28" s="48">
        <v>0</v>
      </c>
      <c r="AM28" s="48">
        <v>0</v>
      </c>
      <c r="AN28" s="56">
        <f t="shared" si="11"/>
        <v>57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0</v>
      </c>
      <c r="AV28" s="48">
        <v>0</v>
      </c>
      <c r="AW28" s="48">
        <v>0</v>
      </c>
      <c r="AX28" s="48">
        <v>0</v>
      </c>
      <c r="AY28" s="56">
        <f t="shared" si="12"/>
        <v>60</v>
      </c>
      <c r="AZ28" s="28">
        <v>100</v>
      </c>
      <c r="BA28" s="28">
        <v>100</v>
      </c>
      <c r="BB28" s="28">
        <v>100</v>
      </c>
      <c r="BC28" s="28">
        <v>80</v>
      </c>
      <c r="BD28" s="28">
        <v>90</v>
      </c>
      <c r="BE28" s="48">
        <v>80</v>
      </c>
      <c r="BF28" s="59">
        <v>0</v>
      </c>
      <c r="BG28" s="48">
        <v>0</v>
      </c>
      <c r="BH28" s="48">
        <v>0</v>
      </c>
      <c r="BI28" s="48">
        <v>0</v>
      </c>
      <c r="BJ28" s="56">
        <f t="shared" si="13"/>
        <v>55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0</v>
      </c>
      <c r="BQ28" s="48">
        <v>0</v>
      </c>
      <c r="BR28" s="48">
        <v>0</v>
      </c>
      <c r="BS28" s="56">
        <f t="shared" si="14"/>
        <v>62.5</v>
      </c>
      <c r="BT28" s="1" t="str">
        <f t="shared" si="15"/>
        <v>NN-NN</v>
      </c>
      <c r="BU28" s="32">
        <f t="shared" si="16"/>
        <v>49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1</v>
      </c>
      <c r="J29" s="26" t="s">
        <v>53</v>
      </c>
      <c r="K29" s="26">
        <v>662</v>
      </c>
      <c r="L29" s="27">
        <f t="shared" si="0"/>
        <v>93</v>
      </c>
      <c r="M29" s="27">
        <f t="shared" si="1"/>
        <v>90</v>
      </c>
      <c r="N29" s="27">
        <f t="shared" si="17"/>
        <v>92</v>
      </c>
      <c r="O29" s="27">
        <f t="shared" si="3"/>
        <v>94</v>
      </c>
      <c r="P29" s="27">
        <f t="shared" si="4"/>
        <v>100</v>
      </c>
      <c r="Q29" s="27">
        <f t="shared" si="5"/>
        <v>85</v>
      </c>
      <c r="R29" s="27">
        <f t="shared" si="6"/>
        <v>100</v>
      </c>
      <c r="S29" s="62">
        <f t="shared" si="7"/>
        <v>0</v>
      </c>
      <c r="T29" s="38">
        <f t="array" ref="T29">ROUND(IF(N29&lt;55, MIN(N29,SUM(N29:R29*N$3:R$3)), SUM(N29:R29*N$3:R$3)),0)</f>
        <v>92</v>
      </c>
      <c r="U29" s="27">
        <v>18</v>
      </c>
      <c r="V29" s="33">
        <v>18</v>
      </c>
      <c r="W29" s="33">
        <v>57</v>
      </c>
      <c r="X29" s="56">
        <f t="shared" si="8"/>
        <v>93</v>
      </c>
      <c r="Y29" s="33">
        <v>30</v>
      </c>
      <c r="Z29" s="33">
        <v>60</v>
      </c>
      <c r="AA29" s="56">
        <f t="shared" si="18"/>
        <v>90</v>
      </c>
      <c r="AB29" s="33"/>
      <c r="AC29" s="33"/>
      <c r="AD29" s="56">
        <f t="shared" si="10"/>
        <v>0</v>
      </c>
      <c r="AE29" s="48">
        <v>100</v>
      </c>
      <c r="AF29" s="94">
        <v>100</v>
      </c>
      <c r="AG29" s="48">
        <v>100</v>
      </c>
      <c r="AH29" s="48">
        <v>50</v>
      </c>
      <c r="AI29" s="48">
        <v>100</v>
      </c>
      <c r="AJ29" s="48">
        <v>100</v>
      </c>
      <c r="AK29" s="48">
        <v>100</v>
      </c>
      <c r="AL29" s="48">
        <v>100</v>
      </c>
      <c r="AM29" s="48">
        <v>100</v>
      </c>
      <c r="AN29" s="56">
        <f t="shared" si="11"/>
        <v>94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100</v>
      </c>
      <c r="AU29" s="48">
        <v>100</v>
      </c>
      <c r="AV29" s="48">
        <v>100</v>
      </c>
      <c r="AW29" s="48">
        <v>100</v>
      </c>
      <c r="AX29" s="48">
        <v>100</v>
      </c>
      <c r="AY29" s="56">
        <f t="shared" si="12"/>
        <v>100</v>
      </c>
      <c r="AZ29" s="28">
        <v>100</v>
      </c>
      <c r="BA29" s="28">
        <v>80</v>
      </c>
      <c r="BB29" s="28">
        <v>90</v>
      </c>
      <c r="BC29" s="28">
        <v>95</v>
      </c>
      <c r="BD29" s="28">
        <v>90</v>
      </c>
      <c r="BE29" s="48">
        <v>95</v>
      </c>
      <c r="BF29" s="59">
        <v>100</v>
      </c>
      <c r="BG29" s="48">
        <v>50</v>
      </c>
      <c r="BH29" s="48">
        <v>55</v>
      </c>
      <c r="BI29" s="48">
        <v>90</v>
      </c>
      <c r="BJ29" s="56">
        <f t="shared" si="13"/>
        <v>85</v>
      </c>
      <c r="BK29" s="31">
        <v>100</v>
      </c>
      <c r="BL29" s="31">
        <v>100</v>
      </c>
      <c r="BM29" s="31">
        <v>100</v>
      </c>
      <c r="BN29" s="48">
        <v>100</v>
      </c>
      <c r="BO29" s="48">
        <v>100</v>
      </c>
      <c r="BP29" s="48">
        <v>100</v>
      </c>
      <c r="BQ29" s="48">
        <v>100</v>
      </c>
      <c r="BR29" s="48">
        <v>100</v>
      </c>
      <c r="BS29" s="56">
        <f t="shared" si="14"/>
        <v>100</v>
      </c>
      <c r="BT29" s="1" t="str">
        <f t="shared" si="15"/>
        <v>NN-NN</v>
      </c>
      <c r="BU29" s="32">
        <f t="shared" si="16"/>
        <v>92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53</v>
      </c>
      <c r="K30" s="26">
        <v>607</v>
      </c>
      <c r="L30" s="27">
        <f t="shared" si="0"/>
        <v>99</v>
      </c>
      <c r="M30" s="27">
        <f t="shared" si="1"/>
        <v>95</v>
      </c>
      <c r="N30" s="27">
        <f t="shared" si="17"/>
        <v>97</v>
      </c>
      <c r="O30" s="27">
        <f t="shared" si="3"/>
        <v>100</v>
      </c>
      <c r="P30" s="27">
        <f t="shared" si="4"/>
        <v>80</v>
      </c>
      <c r="Q30" s="27">
        <f t="shared" si="5"/>
        <v>89</v>
      </c>
      <c r="R30" s="27">
        <f t="shared" si="6"/>
        <v>69</v>
      </c>
      <c r="S30" s="62">
        <f t="shared" si="7"/>
        <v>0</v>
      </c>
      <c r="T30" s="38">
        <f t="array" ref="T30">ROUND(IF(N30&lt;55, MIN(N30,SUM(N30:R30*N$3:R$3)), SUM(N30:R30*N$3:R$3)),0)</f>
        <v>94</v>
      </c>
      <c r="U30" s="27">
        <v>20</v>
      </c>
      <c r="V30" s="33">
        <v>19</v>
      </c>
      <c r="W30" s="33">
        <v>60</v>
      </c>
      <c r="X30" s="56">
        <f t="shared" si="8"/>
        <v>99</v>
      </c>
      <c r="Y30" s="33">
        <v>30</v>
      </c>
      <c r="Z30" s="33">
        <v>65</v>
      </c>
      <c r="AA30" s="56">
        <f t="shared" si="18"/>
        <v>95</v>
      </c>
      <c r="AB30" s="33"/>
      <c r="AC30" s="33"/>
      <c r="AD30" s="56">
        <f t="shared" si="10"/>
        <v>0</v>
      </c>
      <c r="AE30" s="48">
        <v>100</v>
      </c>
      <c r="AF30" s="94">
        <v>100</v>
      </c>
      <c r="AG30" s="48">
        <v>100</v>
      </c>
      <c r="AH30" s="48">
        <v>100</v>
      </c>
      <c r="AI30" s="48">
        <v>100</v>
      </c>
      <c r="AJ30" s="48">
        <v>100</v>
      </c>
      <c r="AK30" s="48">
        <v>100</v>
      </c>
      <c r="AL30" s="48">
        <v>100</v>
      </c>
      <c r="AM30" s="48">
        <v>100</v>
      </c>
      <c r="AN30" s="56">
        <f t="shared" si="11"/>
        <v>100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100</v>
      </c>
      <c r="AU30" s="48">
        <v>100</v>
      </c>
      <c r="AV30" s="48">
        <v>100</v>
      </c>
      <c r="AW30" s="48">
        <v>0</v>
      </c>
      <c r="AX30" s="48">
        <v>0</v>
      </c>
      <c r="AY30" s="56">
        <f t="shared" si="12"/>
        <v>80</v>
      </c>
      <c r="AZ30" s="28">
        <v>100</v>
      </c>
      <c r="BA30" s="28">
        <v>100</v>
      </c>
      <c r="BB30" s="28">
        <v>100</v>
      </c>
      <c r="BC30" s="28">
        <v>100</v>
      </c>
      <c r="BD30" s="28">
        <v>90</v>
      </c>
      <c r="BE30" s="48">
        <v>100</v>
      </c>
      <c r="BF30" s="59">
        <v>100</v>
      </c>
      <c r="BG30" s="48">
        <v>100</v>
      </c>
      <c r="BH30" s="48">
        <v>100</v>
      </c>
      <c r="BI30" s="48">
        <v>0</v>
      </c>
      <c r="BJ30" s="56">
        <f t="shared" si="13"/>
        <v>89</v>
      </c>
      <c r="BK30" s="31">
        <v>0</v>
      </c>
      <c r="BL30" s="31">
        <v>100</v>
      </c>
      <c r="BM30" s="31">
        <v>100</v>
      </c>
      <c r="BN30" s="48">
        <v>100</v>
      </c>
      <c r="BO30" s="48">
        <v>100</v>
      </c>
      <c r="BP30" s="48">
        <v>50</v>
      </c>
      <c r="BQ30" s="48">
        <v>0</v>
      </c>
      <c r="BR30" s="48">
        <v>100</v>
      </c>
      <c r="BS30" s="56">
        <f t="shared" si="14"/>
        <v>68.75</v>
      </c>
      <c r="BT30" s="1" t="str">
        <f t="shared" si="15"/>
        <v>NN-NN</v>
      </c>
      <c r="BU30" s="32">
        <f t="shared" si="16"/>
        <v>94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50</v>
      </c>
      <c r="K31" s="26"/>
      <c r="L31" s="27">
        <f t="shared" si="0"/>
        <v>59</v>
      </c>
      <c r="M31" s="27">
        <f t="shared" si="1"/>
        <v>55</v>
      </c>
      <c r="N31" s="27">
        <f t="shared" si="17"/>
        <v>57</v>
      </c>
      <c r="O31" s="27">
        <f t="shared" si="3"/>
        <v>85</v>
      </c>
      <c r="P31" s="27">
        <f t="shared" si="4"/>
        <v>80</v>
      </c>
      <c r="Q31" s="27">
        <f t="shared" si="5"/>
        <v>51</v>
      </c>
      <c r="R31" s="27">
        <f t="shared" si="6"/>
        <v>63</v>
      </c>
      <c r="S31" s="62">
        <f t="shared" si="7"/>
        <v>0</v>
      </c>
      <c r="T31" s="38">
        <f t="array" ref="T31">ROUND(IF(N31&lt;55, MIN(N31,SUM(N31:R31*N$3:R$3)), SUM(N31:R31*N$3:R$3)),0)</f>
        <v>63</v>
      </c>
      <c r="U31" s="27">
        <v>16</v>
      </c>
      <c r="V31" s="33">
        <v>19</v>
      </c>
      <c r="W31" s="33">
        <v>24</v>
      </c>
      <c r="X31" s="56">
        <f t="shared" si="8"/>
        <v>59</v>
      </c>
      <c r="Y31" s="33">
        <v>30</v>
      </c>
      <c r="Z31" s="33">
        <v>25</v>
      </c>
      <c r="AA31" s="56">
        <f t="shared" si="18"/>
        <v>55</v>
      </c>
      <c r="AB31" s="33"/>
      <c r="AC31" s="33"/>
      <c r="AD31" s="56">
        <f t="shared" si="10"/>
        <v>0</v>
      </c>
      <c r="AE31" s="48">
        <v>88</v>
      </c>
      <c r="AF31" s="94">
        <v>100</v>
      </c>
      <c r="AG31" s="48">
        <v>100</v>
      </c>
      <c r="AH31" s="48">
        <v>50</v>
      </c>
      <c r="AI31" s="48">
        <v>100</v>
      </c>
      <c r="AJ31" s="48">
        <v>80</v>
      </c>
      <c r="AK31" s="48">
        <v>100</v>
      </c>
      <c r="AL31" s="48">
        <v>100</v>
      </c>
      <c r="AM31" s="48">
        <v>44</v>
      </c>
      <c r="AN31" s="56">
        <f t="shared" si="11"/>
        <v>85</v>
      </c>
      <c r="AO31" s="48">
        <v>100</v>
      </c>
      <c r="AP31" s="48">
        <v>100</v>
      </c>
      <c r="AQ31" s="48">
        <v>100</v>
      </c>
      <c r="AR31" s="48">
        <v>1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1</v>
      </c>
      <c r="AY31" s="56">
        <f t="shared" si="12"/>
        <v>80</v>
      </c>
      <c r="AZ31" s="28">
        <v>95</v>
      </c>
      <c r="BA31" s="28">
        <v>100</v>
      </c>
      <c r="BB31" s="28">
        <v>100</v>
      </c>
      <c r="BC31" s="28">
        <v>0</v>
      </c>
      <c r="BD31" s="28">
        <v>90</v>
      </c>
      <c r="BE31" s="48">
        <v>0</v>
      </c>
      <c r="BF31" s="59">
        <v>60</v>
      </c>
      <c r="BG31" s="48">
        <v>40</v>
      </c>
      <c r="BH31" s="48">
        <v>0</v>
      </c>
      <c r="BI31" s="48">
        <v>20</v>
      </c>
      <c r="BJ31" s="56">
        <f t="shared" si="13"/>
        <v>51</v>
      </c>
      <c r="BK31" s="31">
        <v>100</v>
      </c>
      <c r="BL31" s="31">
        <v>100</v>
      </c>
      <c r="BM31" s="31">
        <v>100</v>
      </c>
      <c r="BN31" s="48">
        <v>0</v>
      </c>
      <c r="BO31" s="48">
        <v>0</v>
      </c>
      <c r="BP31" s="48">
        <v>100</v>
      </c>
      <c r="BQ31" s="48">
        <v>0</v>
      </c>
      <c r="BR31" s="48">
        <v>100</v>
      </c>
      <c r="BS31" s="56">
        <f t="shared" si="14"/>
        <v>62.5</v>
      </c>
      <c r="BT31" s="1" t="str">
        <f t="shared" si="15"/>
        <v>NN-NN</v>
      </c>
      <c r="BU31" s="32">
        <f t="shared" si="16"/>
        <v>63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2</v>
      </c>
      <c r="J32" s="26" t="s">
        <v>46</v>
      </c>
      <c r="K32" s="26">
        <v>846</v>
      </c>
      <c r="L32" s="27">
        <f t="shared" si="0"/>
        <v>60</v>
      </c>
      <c r="M32" s="27">
        <f t="shared" si="1"/>
        <v>0</v>
      </c>
      <c r="N32" s="27">
        <f t="shared" si="17"/>
        <v>80</v>
      </c>
      <c r="O32" s="27">
        <f t="shared" si="3"/>
        <v>80</v>
      </c>
      <c r="P32" s="27">
        <f t="shared" si="4"/>
        <v>100</v>
      </c>
      <c r="Q32" s="27">
        <f t="shared" si="5"/>
        <v>75</v>
      </c>
      <c r="R32" s="27">
        <f t="shared" si="6"/>
        <v>100</v>
      </c>
      <c r="S32" s="62">
        <f t="shared" si="7"/>
        <v>100</v>
      </c>
      <c r="T32" s="38">
        <f t="array" ref="T32">ROUND(IF(N32&lt;55, MIN(N32,SUM(N32:R32*N$3:R$3)), SUM(N32:R32*N$3:R$3)),0)</f>
        <v>81</v>
      </c>
      <c r="U32" s="27">
        <v>18</v>
      </c>
      <c r="V32" s="33">
        <v>18</v>
      </c>
      <c r="W32" s="33">
        <v>24</v>
      </c>
      <c r="X32" s="56">
        <f t="shared" si="8"/>
        <v>60</v>
      </c>
      <c r="Y32" s="33"/>
      <c r="Z32" s="33"/>
      <c r="AA32" s="56">
        <v>0</v>
      </c>
      <c r="AB32" s="33">
        <v>40</v>
      </c>
      <c r="AC32" s="33">
        <v>60</v>
      </c>
      <c r="AD32" s="56">
        <f t="shared" si="10"/>
        <v>100</v>
      </c>
      <c r="AE32" s="48">
        <v>50</v>
      </c>
      <c r="AF32" s="94">
        <v>100</v>
      </c>
      <c r="AG32" s="48">
        <v>0</v>
      </c>
      <c r="AH32" s="48">
        <v>100</v>
      </c>
      <c r="AI32" s="48">
        <v>100</v>
      </c>
      <c r="AJ32" s="48">
        <v>100</v>
      </c>
      <c r="AK32" s="48">
        <v>100</v>
      </c>
      <c r="AL32" s="48">
        <v>100</v>
      </c>
      <c r="AM32" s="48">
        <v>67</v>
      </c>
      <c r="AN32" s="56">
        <f t="shared" si="11"/>
        <v>80</v>
      </c>
      <c r="AO32" s="48">
        <v>100</v>
      </c>
      <c r="AP32" s="48">
        <v>100</v>
      </c>
      <c r="AQ32" s="48">
        <v>100</v>
      </c>
      <c r="AR32" s="48">
        <v>100</v>
      </c>
      <c r="AS32" s="48">
        <v>100</v>
      </c>
      <c r="AT32" s="48">
        <v>100</v>
      </c>
      <c r="AU32" s="48">
        <v>100</v>
      </c>
      <c r="AV32" s="48">
        <v>100</v>
      </c>
      <c r="AW32" s="48">
        <v>100</v>
      </c>
      <c r="AX32" s="48">
        <v>100</v>
      </c>
      <c r="AY32" s="56">
        <f t="shared" si="12"/>
        <v>100</v>
      </c>
      <c r="AZ32" s="28">
        <v>100</v>
      </c>
      <c r="BA32" s="28">
        <v>85</v>
      </c>
      <c r="BB32" s="28">
        <v>97</v>
      </c>
      <c r="BC32" s="28">
        <v>70</v>
      </c>
      <c r="BD32" s="28">
        <v>85</v>
      </c>
      <c r="BE32" s="48">
        <v>100</v>
      </c>
      <c r="BF32" s="59">
        <v>100</v>
      </c>
      <c r="BG32" s="48">
        <v>0</v>
      </c>
      <c r="BH32" s="48">
        <v>80</v>
      </c>
      <c r="BI32" s="48">
        <v>35</v>
      </c>
      <c r="BJ32" s="56">
        <f t="shared" si="13"/>
        <v>75</v>
      </c>
      <c r="BK32" s="31">
        <v>100</v>
      </c>
      <c r="BL32" s="31">
        <v>100</v>
      </c>
      <c r="BM32" s="31">
        <v>100</v>
      </c>
      <c r="BN32" s="48">
        <v>100</v>
      </c>
      <c r="BO32" s="48">
        <v>100</v>
      </c>
      <c r="BP32" s="48">
        <v>100</v>
      </c>
      <c r="BQ32" s="48">
        <v>100</v>
      </c>
      <c r="BR32" s="48">
        <v>100</v>
      </c>
      <c r="BS32" s="56">
        <f t="shared" si="14"/>
        <v>100</v>
      </c>
      <c r="BT32" s="1" t="str">
        <f t="shared" si="15"/>
        <v>NN-NN</v>
      </c>
      <c r="BU32" s="32">
        <f t="shared" si="16"/>
        <v>81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53</v>
      </c>
      <c r="K33" s="26">
        <v>608</v>
      </c>
      <c r="L33" s="27">
        <f t="shared" si="0"/>
        <v>95</v>
      </c>
      <c r="M33" s="27">
        <f t="shared" si="1"/>
        <v>100</v>
      </c>
      <c r="N33" s="27">
        <f t="shared" si="17"/>
        <v>98</v>
      </c>
      <c r="O33" s="27">
        <f t="shared" si="3"/>
        <v>85</v>
      </c>
      <c r="P33" s="27">
        <f t="shared" si="4"/>
        <v>100</v>
      </c>
      <c r="Q33" s="27">
        <f t="shared" si="5"/>
        <v>96</v>
      </c>
      <c r="R33" s="27">
        <f t="shared" si="6"/>
        <v>88</v>
      </c>
      <c r="S33" s="62">
        <f t="shared" si="7"/>
        <v>0</v>
      </c>
      <c r="T33" s="38">
        <f t="array" ref="T33">ROUND(IF(N33&lt;55, MIN(N33,SUM(N33:R33*N$3:R$3)), SUM(N33:R33*N$3:R$3)),0)</f>
        <v>95</v>
      </c>
      <c r="U33" s="27">
        <v>18</v>
      </c>
      <c r="V33" s="33">
        <v>20</v>
      </c>
      <c r="W33" s="33">
        <v>57</v>
      </c>
      <c r="X33" s="56">
        <f t="shared" si="8"/>
        <v>95</v>
      </c>
      <c r="Y33" s="33">
        <v>30</v>
      </c>
      <c r="Z33" s="33">
        <v>70</v>
      </c>
      <c r="AA33" s="56">
        <f>IF(COUNTBLANK(Y33:Z33)&lt;&gt;2,SUM(Y33:Z33),)</f>
        <v>100</v>
      </c>
      <c r="AB33" s="33"/>
      <c r="AC33" s="33"/>
      <c r="AD33" s="56">
        <f t="shared" si="10"/>
        <v>0</v>
      </c>
      <c r="AE33" s="48">
        <v>13</v>
      </c>
      <c r="AF33" s="94">
        <v>80</v>
      </c>
      <c r="AG33" s="48">
        <v>100</v>
      </c>
      <c r="AH33" s="48">
        <v>100</v>
      </c>
      <c r="AI33" s="48">
        <v>90</v>
      </c>
      <c r="AJ33" s="48">
        <v>83</v>
      </c>
      <c r="AK33" s="48">
        <v>100</v>
      </c>
      <c r="AL33" s="48">
        <v>100</v>
      </c>
      <c r="AM33" s="48">
        <v>100</v>
      </c>
      <c r="AN33" s="56">
        <f t="shared" si="11"/>
        <v>85</v>
      </c>
      <c r="AO33" s="48">
        <v>100</v>
      </c>
      <c r="AP33" s="48">
        <v>100</v>
      </c>
      <c r="AQ33" s="48">
        <v>100</v>
      </c>
      <c r="AR33" s="48">
        <v>100</v>
      </c>
      <c r="AS33" s="48">
        <v>100</v>
      </c>
      <c r="AT33" s="48">
        <v>100</v>
      </c>
      <c r="AU33" s="48">
        <v>100</v>
      </c>
      <c r="AV33" s="48">
        <v>100</v>
      </c>
      <c r="AW33" s="48">
        <v>100</v>
      </c>
      <c r="AX33" s="48">
        <v>100</v>
      </c>
      <c r="AY33" s="56">
        <f t="shared" si="12"/>
        <v>100</v>
      </c>
      <c r="AZ33" s="28">
        <v>90</v>
      </c>
      <c r="BA33" s="28">
        <v>95</v>
      </c>
      <c r="BB33" s="28">
        <v>100</v>
      </c>
      <c r="BC33" s="28">
        <v>100</v>
      </c>
      <c r="BD33" s="28">
        <v>85</v>
      </c>
      <c r="BE33" s="48">
        <v>100</v>
      </c>
      <c r="BF33" s="59">
        <v>100</v>
      </c>
      <c r="BG33" s="48">
        <v>90</v>
      </c>
      <c r="BH33" s="48">
        <v>100</v>
      </c>
      <c r="BI33" s="48">
        <v>100</v>
      </c>
      <c r="BJ33" s="56">
        <f t="shared" si="13"/>
        <v>96</v>
      </c>
      <c r="BK33" s="31">
        <v>100</v>
      </c>
      <c r="BL33" s="31">
        <v>100</v>
      </c>
      <c r="BM33" s="31">
        <v>100</v>
      </c>
      <c r="BN33" s="48">
        <v>100</v>
      </c>
      <c r="BO33" s="48">
        <v>100</v>
      </c>
      <c r="BP33" s="48">
        <v>100</v>
      </c>
      <c r="BQ33" s="48">
        <v>0</v>
      </c>
      <c r="BR33" s="48">
        <v>100</v>
      </c>
      <c r="BS33" s="56">
        <f t="shared" si="14"/>
        <v>87.5</v>
      </c>
      <c r="BT33" s="1" t="str">
        <f t="shared" si="15"/>
        <v>NN-NN</v>
      </c>
      <c r="BU33" s="32">
        <f t="shared" si="16"/>
        <v>95</v>
      </c>
      <c r="BV33" s="36"/>
    </row>
    <row r="34" spans="1:74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53</v>
      </c>
      <c r="K34" s="26">
        <v>843</v>
      </c>
      <c r="L34" s="27">
        <f t="shared" si="0"/>
        <v>88</v>
      </c>
      <c r="M34" s="27">
        <f t="shared" si="1"/>
        <v>35</v>
      </c>
      <c r="N34" s="27">
        <f t="shared" si="17"/>
        <v>62</v>
      </c>
      <c r="O34" s="27">
        <f t="shared" si="3"/>
        <v>77</v>
      </c>
      <c r="P34" s="27">
        <f t="shared" si="4"/>
        <v>100</v>
      </c>
      <c r="Q34" s="27">
        <f t="shared" si="5"/>
        <v>78</v>
      </c>
      <c r="R34" s="27">
        <f t="shared" si="6"/>
        <v>88</v>
      </c>
      <c r="S34" s="62">
        <f t="shared" si="7"/>
        <v>0</v>
      </c>
      <c r="T34" s="38">
        <f t="array" ref="T34">ROUND(IF(N34&lt;55, MIN(N34,SUM(N34:R34*N$3:R$3)), SUM(N34:R34*N$3:R$3)),0)</f>
        <v>71</v>
      </c>
      <c r="U34" s="27">
        <v>14</v>
      </c>
      <c r="V34" s="33">
        <v>20</v>
      </c>
      <c r="W34" s="33">
        <v>54</v>
      </c>
      <c r="X34" s="56">
        <f t="shared" si="8"/>
        <v>88</v>
      </c>
      <c r="Y34" s="33">
        <v>0</v>
      </c>
      <c r="Z34" s="33">
        <v>35</v>
      </c>
      <c r="AA34" s="56">
        <f>IF(COUNTBLANK(Y34:Z34)&lt;&gt;2,SUM(Y34:Z34),)</f>
        <v>35</v>
      </c>
      <c r="AB34" s="33"/>
      <c r="AC34" s="33"/>
      <c r="AD34" s="56">
        <f t="shared" si="10"/>
        <v>0</v>
      </c>
      <c r="AE34" s="48">
        <v>25</v>
      </c>
      <c r="AF34" s="94">
        <v>90</v>
      </c>
      <c r="AG34" s="48">
        <v>100</v>
      </c>
      <c r="AH34" s="48">
        <v>100</v>
      </c>
      <c r="AI34" s="48">
        <v>90</v>
      </c>
      <c r="AJ34" s="48">
        <v>40</v>
      </c>
      <c r="AK34" s="48">
        <v>100</v>
      </c>
      <c r="AL34" s="48">
        <v>100</v>
      </c>
      <c r="AM34" s="48">
        <v>50</v>
      </c>
      <c r="AN34" s="56">
        <f t="shared" si="11"/>
        <v>77</v>
      </c>
      <c r="AO34" s="48">
        <v>100</v>
      </c>
      <c r="AP34" s="48">
        <v>100</v>
      </c>
      <c r="AQ34" s="48">
        <v>100</v>
      </c>
      <c r="AR34" s="48">
        <v>100</v>
      </c>
      <c r="AS34" s="48">
        <v>100</v>
      </c>
      <c r="AT34" s="48">
        <v>100</v>
      </c>
      <c r="AU34" s="48">
        <v>100</v>
      </c>
      <c r="AV34" s="48">
        <v>100</v>
      </c>
      <c r="AW34" s="48">
        <v>100</v>
      </c>
      <c r="AX34" s="48">
        <v>100</v>
      </c>
      <c r="AY34" s="56">
        <f t="shared" si="12"/>
        <v>100</v>
      </c>
      <c r="AZ34" s="28">
        <v>70</v>
      </c>
      <c r="BA34" s="28">
        <v>100</v>
      </c>
      <c r="BB34" s="28">
        <v>100</v>
      </c>
      <c r="BC34" s="28">
        <v>100</v>
      </c>
      <c r="BD34" s="28">
        <v>55</v>
      </c>
      <c r="BE34" s="48">
        <v>50</v>
      </c>
      <c r="BF34" s="59">
        <v>100</v>
      </c>
      <c r="BG34" s="48">
        <v>0</v>
      </c>
      <c r="BH34" s="48">
        <v>100</v>
      </c>
      <c r="BI34" s="48">
        <v>100</v>
      </c>
      <c r="BJ34" s="56">
        <f t="shared" si="13"/>
        <v>78</v>
      </c>
      <c r="BK34" s="31">
        <v>100</v>
      </c>
      <c r="BL34" s="31">
        <v>100</v>
      </c>
      <c r="BM34" s="31">
        <v>100</v>
      </c>
      <c r="BN34" s="48">
        <v>100</v>
      </c>
      <c r="BO34" s="48">
        <v>0</v>
      </c>
      <c r="BP34" s="48">
        <v>100</v>
      </c>
      <c r="BQ34" s="48">
        <v>100</v>
      </c>
      <c r="BR34" s="48">
        <v>100</v>
      </c>
      <c r="BS34" s="56">
        <f t="shared" si="14"/>
        <v>87.5</v>
      </c>
      <c r="BT34" s="1" t="str">
        <f t="shared" si="15"/>
        <v>NN-NN</v>
      </c>
      <c r="BU34" s="32">
        <f t="shared" si="16"/>
        <v>71</v>
      </c>
      <c r="BV34" s="36"/>
    </row>
    <row r="35" spans="1:74" ht="15.75" customHeight="1" x14ac:dyDescent="0.2">
      <c r="A35" s="44"/>
      <c r="B35" s="47" t="s">
        <v>10</v>
      </c>
      <c r="C35" s="47" t="s">
        <v>10</v>
      </c>
      <c r="D35" s="47" t="s">
        <v>10</v>
      </c>
      <c r="E35" s="47" t="s">
        <v>10</v>
      </c>
      <c r="F35" s="47" t="s">
        <v>10</v>
      </c>
      <c r="G35" s="47" t="s">
        <v>10</v>
      </c>
      <c r="H35" s="47" t="s">
        <v>10</v>
      </c>
      <c r="I35" s="26">
        <v>1</v>
      </c>
      <c r="J35" s="26" t="s">
        <v>53</v>
      </c>
      <c r="K35" s="26">
        <v>751</v>
      </c>
      <c r="L35" s="27">
        <f t="shared" si="0"/>
        <v>95</v>
      </c>
      <c r="M35" s="27">
        <f t="shared" si="1"/>
        <v>91</v>
      </c>
      <c r="N35" s="27">
        <f t="shared" si="17"/>
        <v>93</v>
      </c>
      <c r="O35" s="27">
        <f t="shared" si="3"/>
        <v>96</v>
      </c>
      <c r="P35" s="27">
        <f t="shared" si="4"/>
        <v>100</v>
      </c>
      <c r="Q35" s="27">
        <f t="shared" si="5"/>
        <v>87</v>
      </c>
      <c r="R35" s="27">
        <f t="shared" si="6"/>
        <v>96</v>
      </c>
      <c r="S35" s="62">
        <f t="shared" si="7"/>
        <v>0</v>
      </c>
      <c r="T35" s="38">
        <f t="array" ref="T35">ROUND(IF(N35&lt;55, MIN(N35,SUM(N35:R35*N$3:R$3)), SUM(N35:R35*N$3:R$3)),0)</f>
        <v>93</v>
      </c>
      <c r="U35" s="27">
        <v>18</v>
      </c>
      <c r="V35" s="33">
        <v>20</v>
      </c>
      <c r="W35" s="33">
        <v>57</v>
      </c>
      <c r="X35" s="56">
        <f t="shared" si="8"/>
        <v>95</v>
      </c>
      <c r="Y35" s="33">
        <v>26</v>
      </c>
      <c r="Z35" s="33">
        <v>65</v>
      </c>
      <c r="AA35" s="56">
        <f>IF(COUNTBLANK(Y35:Z35)&lt;&gt;2,SUM(Y35:Z35),)</f>
        <v>91</v>
      </c>
      <c r="AB35" s="33"/>
      <c r="AC35" s="33"/>
      <c r="AD35" s="56">
        <f t="shared" si="10"/>
        <v>0</v>
      </c>
      <c r="AE35" s="48">
        <v>100</v>
      </c>
      <c r="AF35" s="94">
        <v>100</v>
      </c>
      <c r="AG35" s="48">
        <v>100</v>
      </c>
      <c r="AH35" s="48">
        <v>100</v>
      </c>
      <c r="AI35" s="48">
        <v>100</v>
      </c>
      <c r="AJ35" s="48">
        <v>67</v>
      </c>
      <c r="AK35" s="48">
        <v>100</v>
      </c>
      <c r="AL35" s="48">
        <v>100</v>
      </c>
      <c r="AM35" s="48">
        <v>100</v>
      </c>
      <c r="AN35" s="56">
        <f t="shared" si="11"/>
        <v>96</v>
      </c>
      <c r="AO35" s="48">
        <v>100</v>
      </c>
      <c r="AP35" s="48">
        <v>100</v>
      </c>
      <c r="AQ35" s="48">
        <v>100</v>
      </c>
      <c r="AR35" s="48">
        <v>100</v>
      </c>
      <c r="AS35" s="48">
        <v>100</v>
      </c>
      <c r="AT35" s="48">
        <v>100</v>
      </c>
      <c r="AU35" s="48">
        <v>100</v>
      </c>
      <c r="AV35" s="48">
        <v>100</v>
      </c>
      <c r="AW35" s="48">
        <v>100</v>
      </c>
      <c r="AX35" s="48">
        <v>100</v>
      </c>
      <c r="AY35" s="56">
        <f t="shared" si="12"/>
        <v>100</v>
      </c>
      <c r="AZ35" s="28">
        <v>90</v>
      </c>
      <c r="BA35" s="28">
        <v>55</v>
      </c>
      <c r="BB35" s="28">
        <v>95</v>
      </c>
      <c r="BC35" s="28">
        <v>100</v>
      </c>
      <c r="BD35" s="28">
        <v>100</v>
      </c>
      <c r="BE35" s="48">
        <v>90</v>
      </c>
      <c r="BF35" s="59">
        <v>95</v>
      </c>
      <c r="BG35" s="48">
        <v>63</v>
      </c>
      <c r="BH35" s="48">
        <v>85</v>
      </c>
      <c r="BI35" s="48">
        <v>100</v>
      </c>
      <c r="BJ35" s="56">
        <f t="shared" si="13"/>
        <v>87</v>
      </c>
      <c r="BK35" s="31">
        <v>67</v>
      </c>
      <c r="BL35" s="31">
        <v>100</v>
      </c>
      <c r="BM35" s="31">
        <v>100</v>
      </c>
      <c r="BN35" s="48">
        <v>100</v>
      </c>
      <c r="BO35" s="48">
        <v>100</v>
      </c>
      <c r="BP35" s="48">
        <v>100</v>
      </c>
      <c r="BQ35" s="48">
        <v>100</v>
      </c>
      <c r="BR35" s="48">
        <v>100</v>
      </c>
      <c r="BS35" s="56">
        <f t="shared" si="14"/>
        <v>95.875</v>
      </c>
      <c r="BT35" s="1" t="str">
        <f t="shared" si="15"/>
        <v>NN-NN</v>
      </c>
      <c r="BU35" s="32">
        <f t="shared" si="16"/>
        <v>93</v>
      </c>
      <c r="BV35" s="36"/>
    </row>
    <row r="36" spans="1:74" ht="15.75" customHeight="1" x14ac:dyDescent="0.2">
      <c r="A36" s="44"/>
      <c r="B36" s="47" t="s">
        <v>10</v>
      </c>
      <c r="C36" s="47" t="s">
        <v>10</v>
      </c>
      <c r="D36" s="47" t="s">
        <v>10</v>
      </c>
      <c r="E36" s="47" t="s">
        <v>10</v>
      </c>
      <c r="F36" s="47" t="s">
        <v>10</v>
      </c>
      <c r="G36" s="47" t="s">
        <v>10</v>
      </c>
      <c r="H36" s="47" t="s">
        <v>10</v>
      </c>
      <c r="I36" s="26">
        <v>1</v>
      </c>
      <c r="J36" s="26" t="s">
        <v>53</v>
      </c>
      <c r="K36" s="26">
        <v>815</v>
      </c>
      <c r="L36" s="27">
        <f t="shared" si="0"/>
        <v>78</v>
      </c>
      <c r="M36" s="27">
        <f t="shared" si="1"/>
        <v>95</v>
      </c>
      <c r="N36" s="27">
        <f t="shared" si="17"/>
        <v>87</v>
      </c>
      <c r="O36" s="27">
        <f t="shared" si="3"/>
        <v>79</v>
      </c>
      <c r="P36" s="27">
        <f t="shared" si="4"/>
        <v>100</v>
      </c>
      <c r="Q36" s="27">
        <f t="shared" si="5"/>
        <v>60</v>
      </c>
      <c r="R36" s="27">
        <f t="shared" si="6"/>
        <v>88</v>
      </c>
      <c r="S36" s="62">
        <f t="shared" si="7"/>
        <v>0</v>
      </c>
      <c r="T36" s="38">
        <f t="array" ref="T36">ROUND(IF(N36&lt;55, MIN(N36,SUM(N36:R36*N$3:R$3)), SUM(N36:R36*N$3:R$3)),0)</f>
        <v>81</v>
      </c>
      <c r="U36" s="27">
        <v>16</v>
      </c>
      <c r="V36" s="33">
        <v>19</v>
      </c>
      <c r="W36" s="33">
        <v>43</v>
      </c>
      <c r="X36" s="56">
        <f t="shared" si="8"/>
        <v>78</v>
      </c>
      <c r="Y36" s="33">
        <v>30</v>
      </c>
      <c r="Z36" s="33">
        <v>65</v>
      </c>
      <c r="AA36" s="56">
        <f>IF(COUNTBLANK(Y36:Z36)&lt;&gt;2,SUM(Y36:Z36),)</f>
        <v>95</v>
      </c>
      <c r="AB36" s="33"/>
      <c r="AC36" s="33"/>
      <c r="AD36" s="56">
        <f t="shared" si="10"/>
        <v>0</v>
      </c>
      <c r="AE36" s="48">
        <v>75</v>
      </c>
      <c r="AF36" s="94">
        <v>40</v>
      </c>
      <c r="AG36" s="48">
        <v>100</v>
      </c>
      <c r="AH36" s="48">
        <v>50</v>
      </c>
      <c r="AI36" s="48">
        <v>80</v>
      </c>
      <c r="AJ36" s="48">
        <v>67</v>
      </c>
      <c r="AK36" s="48">
        <v>100</v>
      </c>
      <c r="AL36" s="48">
        <v>100</v>
      </c>
      <c r="AM36" s="48">
        <v>100</v>
      </c>
      <c r="AN36" s="56">
        <f t="shared" si="11"/>
        <v>79</v>
      </c>
      <c r="AO36" s="48">
        <v>100</v>
      </c>
      <c r="AP36" s="48">
        <v>100</v>
      </c>
      <c r="AQ36" s="48">
        <v>100</v>
      </c>
      <c r="AR36" s="48">
        <v>100</v>
      </c>
      <c r="AS36" s="48">
        <v>100</v>
      </c>
      <c r="AT36" s="48">
        <v>100</v>
      </c>
      <c r="AU36" s="48">
        <v>100</v>
      </c>
      <c r="AV36" s="48">
        <v>100</v>
      </c>
      <c r="AW36" s="48">
        <v>100</v>
      </c>
      <c r="AX36" s="48">
        <v>100</v>
      </c>
      <c r="AY36" s="56">
        <f t="shared" si="12"/>
        <v>100</v>
      </c>
      <c r="AZ36" s="28">
        <v>80</v>
      </c>
      <c r="BA36" s="28">
        <v>95</v>
      </c>
      <c r="BB36" s="28">
        <v>100</v>
      </c>
      <c r="BC36" s="28">
        <v>70</v>
      </c>
      <c r="BD36" s="28">
        <v>95</v>
      </c>
      <c r="BE36" s="48">
        <v>0</v>
      </c>
      <c r="BF36" s="59">
        <v>80</v>
      </c>
      <c r="BG36" s="48">
        <v>0</v>
      </c>
      <c r="BH36" s="48">
        <v>0</v>
      </c>
      <c r="BI36" s="48">
        <v>75</v>
      </c>
      <c r="BJ36" s="56">
        <f t="shared" si="13"/>
        <v>60</v>
      </c>
      <c r="BK36" s="31">
        <v>0</v>
      </c>
      <c r="BL36" s="31">
        <v>100</v>
      </c>
      <c r="BM36" s="31">
        <v>100</v>
      </c>
      <c r="BN36" s="48">
        <v>100</v>
      </c>
      <c r="BO36" s="48">
        <v>100</v>
      </c>
      <c r="BP36" s="48">
        <v>100</v>
      </c>
      <c r="BQ36" s="48">
        <v>100</v>
      </c>
      <c r="BR36" s="48">
        <v>100</v>
      </c>
      <c r="BS36" s="56">
        <f t="shared" si="14"/>
        <v>87.5</v>
      </c>
      <c r="BT36" s="1" t="str">
        <f t="shared" si="15"/>
        <v>NN-NN</v>
      </c>
      <c r="BU36" s="32">
        <f t="shared" si="16"/>
        <v>81</v>
      </c>
      <c r="BV36" s="36"/>
    </row>
    <row r="37" spans="1:74" ht="15.75" customHeight="1" x14ac:dyDescent="0.2">
      <c r="A37" s="44"/>
      <c r="B37" s="47" t="s">
        <v>10</v>
      </c>
      <c r="C37" s="47" t="s">
        <v>10</v>
      </c>
      <c r="D37" s="47" t="s">
        <v>10</v>
      </c>
      <c r="E37" s="47" t="s">
        <v>10</v>
      </c>
      <c r="F37" s="47" t="s">
        <v>10</v>
      </c>
      <c r="G37" s="47" t="s">
        <v>10</v>
      </c>
      <c r="H37" s="47" t="s">
        <v>10</v>
      </c>
      <c r="I37" s="26">
        <v>1</v>
      </c>
      <c r="J37" s="26" t="s">
        <v>53</v>
      </c>
      <c r="K37" s="26">
        <v>644</v>
      </c>
      <c r="L37" s="27">
        <f t="shared" si="0"/>
        <v>95</v>
      </c>
      <c r="M37" s="27">
        <f t="shared" si="1"/>
        <v>0</v>
      </c>
      <c r="N37" s="27">
        <f>ROUND(SUM(L37,M37,S37)/3,0)</f>
        <v>65</v>
      </c>
      <c r="O37" s="27">
        <f t="shared" si="3"/>
        <v>89</v>
      </c>
      <c r="P37" s="27">
        <f t="shared" si="4"/>
        <v>100</v>
      </c>
      <c r="Q37" s="27">
        <f t="shared" si="5"/>
        <v>96</v>
      </c>
      <c r="R37" s="27">
        <f t="shared" si="6"/>
        <v>96</v>
      </c>
      <c r="S37" s="62">
        <f t="shared" si="7"/>
        <v>100</v>
      </c>
      <c r="T37" s="38">
        <f t="array" ref="T37">ROUND(IF(N37&lt;55, MIN(N37,SUM(N37:R37*N$3:R$3)), SUM(N37:R37*N$3:R$3)),0)</f>
        <v>79</v>
      </c>
      <c r="U37" s="27">
        <v>16</v>
      </c>
      <c r="V37" s="33">
        <v>19</v>
      </c>
      <c r="W37" s="33">
        <v>60</v>
      </c>
      <c r="X37" s="56">
        <f t="shared" si="8"/>
        <v>95</v>
      </c>
      <c r="Y37" s="33">
        <v>30</v>
      </c>
      <c r="Z37" s="33">
        <v>70</v>
      </c>
      <c r="AA37" s="56">
        <v>0</v>
      </c>
      <c r="AB37" s="33">
        <v>40</v>
      </c>
      <c r="AC37" s="33">
        <v>60</v>
      </c>
      <c r="AD37" s="56">
        <f t="shared" si="10"/>
        <v>100</v>
      </c>
      <c r="AE37" s="48">
        <v>100</v>
      </c>
      <c r="AF37" s="94">
        <v>100</v>
      </c>
      <c r="AG37" s="48">
        <v>0</v>
      </c>
      <c r="AH37" s="48">
        <v>100</v>
      </c>
      <c r="AI37" s="48">
        <v>100</v>
      </c>
      <c r="AJ37" s="48">
        <v>100</v>
      </c>
      <c r="AK37" s="48">
        <v>100</v>
      </c>
      <c r="AL37" s="48">
        <v>100</v>
      </c>
      <c r="AM37" s="48">
        <v>100</v>
      </c>
      <c r="AN37" s="56">
        <f t="shared" si="11"/>
        <v>89</v>
      </c>
      <c r="AO37" s="48">
        <v>100</v>
      </c>
      <c r="AP37" s="48">
        <v>100</v>
      </c>
      <c r="AQ37" s="48">
        <v>100</v>
      </c>
      <c r="AR37" s="48">
        <v>100</v>
      </c>
      <c r="AS37" s="48">
        <v>100</v>
      </c>
      <c r="AT37" s="48">
        <v>100</v>
      </c>
      <c r="AU37" s="48">
        <v>100</v>
      </c>
      <c r="AV37" s="48">
        <v>100</v>
      </c>
      <c r="AW37" s="48">
        <v>100</v>
      </c>
      <c r="AX37" s="48">
        <v>100</v>
      </c>
      <c r="AY37" s="56">
        <f t="shared" si="12"/>
        <v>100</v>
      </c>
      <c r="AZ37" s="28">
        <v>100</v>
      </c>
      <c r="BA37" s="28">
        <v>90</v>
      </c>
      <c r="BB37" s="28">
        <v>100</v>
      </c>
      <c r="BC37" s="28">
        <v>100</v>
      </c>
      <c r="BD37" s="28">
        <v>100</v>
      </c>
      <c r="BE37" s="48">
        <v>90</v>
      </c>
      <c r="BF37" s="59">
        <v>100</v>
      </c>
      <c r="BG37" s="48">
        <v>100</v>
      </c>
      <c r="BH37" s="48">
        <v>85</v>
      </c>
      <c r="BI37" s="48">
        <v>90</v>
      </c>
      <c r="BJ37" s="56">
        <f t="shared" si="13"/>
        <v>96</v>
      </c>
      <c r="BK37" s="31">
        <v>100</v>
      </c>
      <c r="BL37" s="31">
        <v>100</v>
      </c>
      <c r="BM37" s="31">
        <v>100</v>
      </c>
      <c r="BN37" s="48">
        <v>67</v>
      </c>
      <c r="BO37" s="48">
        <v>100</v>
      </c>
      <c r="BP37" s="48">
        <v>100</v>
      </c>
      <c r="BQ37" s="48">
        <v>100</v>
      </c>
      <c r="BR37" s="48">
        <v>100</v>
      </c>
      <c r="BS37" s="56">
        <f t="shared" si="14"/>
        <v>95.875</v>
      </c>
      <c r="BT37" s="1" t="str">
        <f t="shared" si="15"/>
        <v>NN-NN</v>
      </c>
      <c r="BU37" s="32">
        <f t="shared" si="16"/>
        <v>79</v>
      </c>
      <c r="BV37" s="36"/>
    </row>
    <row r="38" spans="1:74" ht="15.75" customHeight="1" x14ac:dyDescent="0.15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>
        <f t="shared" si="0"/>
        <v>0</v>
      </c>
      <c r="M38" s="48"/>
      <c r="N38" s="27"/>
      <c r="O38" s="27">
        <f t="shared" si="3"/>
        <v>0</v>
      </c>
      <c r="P38" s="27"/>
      <c r="Q38" s="27"/>
      <c r="R38" s="27"/>
      <c r="S38" s="62"/>
      <c r="T38" s="38"/>
      <c r="U38" s="27"/>
      <c r="V38" s="33"/>
      <c r="W38" s="33"/>
      <c r="X38" s="56">
        <f t="shared" si="8"/>
        <v>0</v>
      </c>
      <c r="Y38" s="33"/>
      <c r="Z38" s="33"/>
      <c r="AA38" s="56"/>
      <c r="AB38" s="33"/>
      <c r="AC38" s="33"/>
      <c r="AD38" s="48">
        <f t="shared" ref="AD38:AM38" si="19">COUNT(AD5:AD37)</f>
        <v>33</v>
      </c>
      <c r="AE38" s="48">
        <f t="shared" si="19"/>
        <v>33</v>
      </c>
      <c r="AF38" s="48">
        <f t="shared" si="19"/>
        <v>33</v>
      </c>
      <c r="AG38" s="48">
        <f t="shared" si="19"/>
        <v>33</v>
      </c>
      <c r="AH38" s="48">
        <f t="shared" si="19"/>
        <v>33</v>
      </c>
      <c r="AI38" s="48">
        <f t="shared" si="19"/>
        <v>33</v>
      </c>
      <c r="AJ38" s="48">
        <f t="shared" si="19"/>
        <v>33</v>
      </c>
      <c r="AK38" s="48">
        <f t="shared" si="19"/>
        <v>33</v>
      </c>
      <c r="AL38" s="48">
        <f t="shared" si="19"/>
        <v>33</v>
      </c>
      <c r="AM38" s="48">
        <f t="shared" si="19"/>
        <v>33</v>
      </c>
      <c r="AN38" s="56"/>
      <c r="AO38" s="48">
        <f t="shared" ref="AO38:AX38" si="20">COUNT(AO5:AO37)</f>
        <v>33</v>
      </c>
      <c r="AP38" s="48">
        <f t="shared" si="20"/>
        <v>33</v>
      </c>
      <c r="AQ38" s="48">
        <f t="shared" si="20"/>
        <v>33</v>
      </c>
      <c r="AR38" s="48">
        <f t="shared" si="20"/>
        <v>33</v>
      </c>
      <c r="AS38" s="48">
        <f t="shared" si="20"/>
        <v>33</v>
      </c>
      <c r="AT38" s="48">
        <f t="shared" si="20"/>
        <v>33</v>
      </c>
      <c r="AU38" s="48">
        <f t="shared" si="20"/>
        <v>33</v>
      </c>
      <c r="AV38" s="48">
        <f t="shared" si="20"/>
        <v>33</v>
      </c>
      <c r="AW38" s="48">
        <f t="shared" si="20"/>
        <v>33</v>
      </c>
      <c r="AX38" s="48">
        <f t="shared" si="20"/>
        <v>33</v>
      </c>
      <c r="AY38" s="56"/>
      <c r="AZ38" s="48">
        <f t="shared" ref="AZ38:BI38" si="21">COUNT(AZ5:AZ37)</f>
        <v>33</v>
      </c>
      <c r="BA38" s="48">
        <f t="shared" si="21"/>
        <v>33</v>
      </c>
      <c r="BB38" s="48">
        <f t="shared" si="21"/>
        <v>33</v>
      </c>
      <c r="BC38" s="48">
        <f t="shared" si="21"/>
        <v>33</v>
      </c>
      <c r="BD38" s="48">
        <f t="shared" si="21"/>
        <v>33</v>
      </c>
      <c r="BE38" s="48">
        <f t="shared" si="21"/>
        <v>33</v>
      </c>
      <c r="BF38" s="48">
        <f t="shared" si="21"/>
        <v>33</v>
      </c>
      <c r="BG38" s="48">
        <f t="shared" si="21"/>
        <v>33</v>
      </c>
      <c r="BH38" s="48">
        <f t="shared" si="21"/>
        <v>33</v>
      </c>
      <c r="BI38" s="48">
        <f t="shared" si="21"/>
        <v>33</v>
      </c>
      <c r="BJ38" s="56"/>
      <c r="BK38" s="48">
        <f t="shared" ref="BK38:BR38" si="22">COUNT(BK5:BK37)</f>
        <v>33</v>
      </c>
      <c r="BL38" s="48">
        <f t="shared" si="22"/>
        <v>33</v>
      </c>
      <c r="BM38" s="48">
        <f t="shared" si="22"/>
        <v>33</v>
      </c>
      <c r="BN38" s="48">
        <f t="shared" si="22"/>
        <v>33</v>
      </c>
      <c r="BO38" s="48">
        <f t="shared" si="22"/>
        <v>33</v>
      </c>
      <c r="BP38" s="48">
        <f t="shared" si="22"/>
        <v>33</v>
      </c>
      <c r="BQ38" s="48">
        <f t="shared" si="22"/>
        <v>33</v>
      </c>
      <c r="BR38" s="48">
        <f t="shared" si="22"/>
        <v>33</v>
      </c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>
        <f t="shared" si="0"/>
        <v>0</v>
      </c>
      <c r="M39" s="27">
        <f>AA39</f>
        <v>0</v>
      </c>
      <c r="N39" s="27"/>
      <c r="O39" s="27">
        <f t="shared" si="3"/>
        <v>0</v>
      </c>
      <c r="P39" s="27"/>
      <c r="Q39" s="27"/>
      <c r="R39" s="27"/>
      <c r="S39" s="62"/>
      <c r="T39" s="38"/>
      <c r="U39" s="27"/>
      <c r="V39" s="33"/>
      <c r="W39" s="33"/>
      <c r="X39" s="56">
        <f t="shared" si="8"/>
        <v>0</v>
      </c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>
        <f t="shared" si="0"/>
        <v>0</v>
      </c>
      <c r="M40" s="27">
        <f>AA40</f>
        <v>0</v>
      </c>
      <c r="N40" s="27"/>
      <c r="O40" s="27">
        <f t="shared" si="3"/>
        <v>0</v>
      </c>
      <c r="P40" s="27"/>
      <c r="Q40" s="27"/>
      <c r="R40" s="27"/>
      <c r="S40" s="62"/>
      <c r="T40" s="38"/>
      <c r="U40" s="27"/>
      <c r="V40" s="33"/>
      <c r="W40" s="33"/>
      <c r="X40" s="56">
        <f t="shared" si="8"/>
        <v>0</v>
      </c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>
        <f t="shared" si="0"/>
        <v>0</v>
      </c>
      <c r="M41" s="27">
        <f>AA41</f>
        <v>0</v>
      </c>
      <c r="N41" s="27"/>
      <c r="O41" s="27">
        <f t="shared" si="3"/>
        <v>0</v>
      </c>
      <c r="P41" s="27"/>
      <c r="Q41" s="27"/>
      <c r="R41" s="27"/>
      <c r="S41" s="62"/>
      <c r="T41" s="38"/>
      <c r="U41" s="27"/>
      <c r="V41" s="33"/>
      <c r="W41" s="33"/>
      <c r="X41" s="56">
        <f t="shared" si="8"/>
        <v>0</v>
      </c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>
        <f t="shared" si="0"/>
        <v>0</v>
      </c>
      <c r="M42" s="27">
        <f>AA42</f>
        <v>0</v>
      </c>
      <c r="N42" s="27"/>
      <c r="O42" s="27">
        <f t="shared" si="3"/>
        <v>0</v>
      </c>
      <c r="P42" s="27"/>
      <c r="Q42" s="27"/>
      <c r="R42" s="27"/>
      <c r="S42" s="62"/>
      <c r="T42" s="38"/>
      <c r="U42" s="27"/>
      <c r="V42" s="33"/>
      <c r="W42" s="33"/>
      <c r="X42" s="56">
        <f t="shared" si="8"/>
        <v>0</v>
      </c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79</v>
      </c>
      <c r="M43" s="50">
        <f>IF(COUNT(M5:M42)&gt;0,ROUND(SUM(M5:M42)/COUNTIF(M5:M42,"&lt;&gt;"),0),0)</f>
        <v>63</v>
      </c>
      <c r="N43" s="50">
        <f>IF(COUNT(N5:N42)&gt;0,ROUND(SUM(N5:N42)/COUNTIF(N5:N42,"&lt;&gt;"),0),0)</f>
        <v>84</v>
      </c>
      <c r="O43" s="50">
        <f>IF(COUNT(O5:O42)&gt;0,ROUND(SUM(O5:O42)/COUNTIF(O5:O42,"&lt;&gt;"),0),0)</f>
        <v>77</v>
      </c>
      <c r="P43" s="50"/>
      <c r="Q43" s="50">
        <f>IF(COUNT(Q5:Q42)&gt;0,ROUND(SUM(Q5:Q42)/COUNTIF(Q5:Q42,"&lt;&gt;"),0),0)</f>
        <v>82</v>
      </c>
      <c r="R43" s="50"/>
      <c r="S43" s="50">
        <f t="shared" ref="S43:AH43" si="23">IF(COUNT(S5:S42)&gt;0,ROUND(SUM(S5:S42)/COUNTIF(S5:S42,"&lt;&gt;"),0),0)</f>
        <v>12</v>
      </c>
      <c r="T43" s="50">
        <f t="shared" si="23"/>
        <v>85</v>
      </c>
      <c r="U43" s="51">
        <f t="shared" si="23"/>
        <v>19</v>
      </c>
      <c r="V43" s="51">
        <f t="shared" si="23"/>
        <v>19</v>
      </c>
      <c r="W43" s="51">
        <f t="shared" si="23"/>
        <v>53</v>
      </c>
      <c r="X43" s="51">
        <f t="shared" si="23"/>
        <v>79</v>
      </c>
      <c r="Y43" s="51">
        <f t="shared" si="23"/>
        <v>28</v>
      </c>
      <c r="Z43" s="51">
        <f t="shared" si="23"/>
        <v>56</v>
      </c>
      <c r="AA43" s="51">
        <f t="shared" si="23"/>
        <v>70</v>
      </c>
      <c r="AB43" s="51">
        <f t="shared" si="23"/>
        <v>30</v>
      </c>
      <c r="AC43" s="51">
        <f t="shared" si="23"/>
        <v>47</v>
      </c>
      <c r="AD43" s="51">
        <f t="shared" si="23"/>
        <v>12</v>
      </c>
      <c r="AE43" s="51">
        <f t="shared" si="23"/>
        <v>82</v>
      </c>
      <c r="AF43" s="51">
        <f t="shared" si="23"/>
        <v>90</v>
      </c>
      <c r="AG43" s="51">
        <f t="shared" si="23"/>
        <v>83</v>
      </c>
      <c r="AH43" s="51">
        <f t="shared" si="23"/>
        <v>83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88</v>
      </c>
      <c r="AO43" s="51">
        <f>IF(COUNT(AO5:AO42)&gt;0,ROUND(SUM(AO5:AO42)/COUNTIF(AO5:AO42,"&lt;&gt;"),0),0)</f>
        <v>95</v>
      </c>
      <c r="AP43" s="51">
        <f>IF(COUNT(AP5:AP42)&gt;0,ROUND(SUM(AP5:AP42)/COUNTIF(AP5:AP42,"&lt;&gt;"),0),0)</f>
        <v>98</v>
      </c>
      <c r="AQ43" s="51"/>
      <c r="AR43" s="51"/>
      <c r="AS43" s="51"/>
      <c r="AT43" s="51"/>
      <c r="AU43" s="51">
        <f>IF(COUNT(AU5:AU42)&gt;0,ROUND(SUM(AU5:AU42)/COUNTIF(AU5:AU42,"&lt;&gt;"),0),0)</f>
        <v>89</v>
      </c>
      <c r="AV43" s="51"/>
      <c r="AW43" s="51"/>
      <c r="AX43" s="51">
        <f>IF(COUNT(AX5:AX42)&gt;0,ROUND(SUM(AX5:AX42)/COUNTIF(AX5:AX42,"&lt;&gt;"),0),0)</f>
        <v>80</v>
      </c>
      <c r="AY43" s="51">
        <f>IF(COUNT(AY5:AY42)&gt;0,ROUND(SUM(AY5:AY42)/COUNTIF(AY5:AY42,"&lt;&gt;"),0),0)</f>
        <v>93</v>
      </c>
      <c r="AZ43" s="51">
        <f>IF(COUNT(AZ5:AZ42)&gt;0,ROUND(SUM(AZ5:AZ42)/COUNTIF(AZ5:AZ42,"&lt;&gt;"),0),0)</f>
        <v>91</v>
      </c>
      <c r="BA43" s="51">
        <f>IF(COUNT(BA5:BA42)&gt;0,ROUND(SUM(BA5:BA42)/COUNTIF(BA5:BA42,"&lt;&gt;"),0),0)</f>
        <v>87</v>
      </c>
      <c r="BB43" s="51"/>
      <c r="BC43" s="51"/>
      <c r="BD43" s="51"/>
      <c r="BE43" s="51"/>
      <c r="BF43" s="51">
        <f>IF(COUNT(BF5:BF42)&gt;0,ROUND(SUM(BF5:BF42)/COUNTIF(BF5:BF42,"&lt;&gt;"),0),0)</f>
        <v>83</v>
      </c>
      <c r="BG43" s="51"/>
      <c r="BH43" s="51"/>
      <c r="BI43" s="51">
        <f>IF(COUNT(BI5:BI42)&gt;0,ROUND(SUM(BI5:BI42)/COUNTIF(BI5:BI42,"&lt;&gt;"),0),0)</f>
        <v>69</v>
      </c>
      <c r="BJ43" s="51">
        <f>IF(COUNT(BJ5:BJ42)&gt;0,ROUND(SUM(BJ5:BJ42)/COUNTIF(BJ5:BJ42,"&lt;&gt;"),0),0)</f>
        <v>82</v>
      </c>
      <c r="BK43" s="51">
        <f>IF(COUNT(BK5:BK42)&gt;0,ROUND(SUM(BK5:BK42)/COUNTIF(BK5:BK42,"&lt;&gt;"),0),0)</f>
        <v>90</v>
      </c>
      <c r="BL43" s="51">
        <f>IF(COUNT(BL5:BL42)&gt;0,ROUND(SUM(BL5:BL42)/COUNTIF(BL5:BL42,"&lt;&gt;"),0),0)</f>
        <v>86</v>
      </c>
      <c r="BM43" s="51">
        <f>IF(COUNT(BM5:BM42)&gt;0,ROUND(SUM(BM5:BM42)/COUNTIF(BM5:BM42,"&lt;&gt;"),0),0)</f>
        <v>88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85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100</v>
      </c>
      <c r="O44" s="51">
        <f>MAX(O5:O42)</f>
        <v>100</v>
      </c>
      <c r="P44" s="51"/>
      <c r="Q44" s="51">
        <f>MAX(Q5:Q42)</f>
        <v>99</v>
      </c>
      <c r="R44" s="51"/>
      <c r="S44" s="51">
        <f t="shared" ref="S44:AH44" si="24">MAX(S5:S42)</f>
        <v>100</v>
      </c>
      <c r="T44" s="51">
        <f t="shared" si="24"/>
        <v>99</v>
      </c>
      <c r="U44" s="51">
        <f t="shared" si="24"/>
        <v>20</v>
      </c>
      <c r="V44" s="51">
        <f t="shared" si="24"/>
        <v>20</v>
      </c>
      <c r="W44" s="51">
        <f t="shared" si="24"/>
        <v>60</v>
      </c>
      <c r="X44" s="51">
        <f t="shared" si="24"/>
        <v>100</v>
      </c>
      <c r="Y44" s="51">
        <f t="shared" si="24"/>
        <v>30</v>
      </c>
      <c r="Z44" s="51">
        <f t="shared" si="24"/>
        <v>70</v>
      </c>
      <c r="AA44" s="51">
        <f t="shared" si="24"/>
        <v>100</v>
      </c>
      <c r="AB44" s="51">
        <f t="shared" si="24"/>
        <v>40</v>
      </c>
      <c r="AC44" s="51">
        <f t="shared" si="24"/>
        <v>60</v>
      </c>
      <c r="AD44" s="51">
        <f t="shared" si="24"/>
        <v>100</v>
      </c>
      <c r="AE44" s="51">
        <f t="shared" si="24"/>
        <v>100</v>
      </c>
      <c r="AF44" s="51">
        <f t="shared" si="24"/>
        <v>100</v>
      </c>
      <c r="AG44" s="51">
        <f t="shared" si="24"/>
        <v>100</v>
      </c>
      <c r="AH44" s="51">
        <f t="shared" si="24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99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47</v>
      </c>
      <c r="O45" s="51">
        <f>MIN(O5:O42)</f>
        <v>0</v>
      </c>
      <c r="P45" s="51"/>
      <c r="Q45" s="51">
        <f>MIN(Q5:Q42)</f>
        <v>34</v>
      </c>
      <c r="R45" s="51"/>
      <c r="S45" s="51">
        <f t="shared" ref="S45:AH45" si="25">MIN(S5:S42)</f>
        <v>0</v>
      </c>
      <c r="T45" s="51">
        <f t="shared" si="25"/>
        <v>47</v>
      </c>
      <c r="U45" s="51">
        <f t="shared" si="25"/>
        <v>14</v>
      </c>
      <c r="V45" s="51">
        <f t="shared" si="25"/>
        <v>15</v>
      </c>
      <c r="W45" s="51">
        <f t="shared" si="25"/>
        <v>10</v>
      </c>
      <c r="X45" s="51">
        <f t="shared" si="25"/>
        <v>0</v>
      </c>
      <c r="Y45" s="51">
        <f t="shared" si="25"/>
        <v>0</v>
      </c>
      <c r="Z45" s="51">
        <f t="shared" si="25"/>
        <v>0</v>
      </c>
      <c r="AA45" s="51">
        <f t="shared" si="25"/>
        <v>0</v>
      </c>
      <c r="AB45" s="51">
        <f t="shared" si="25"/>
        <v>19</v>
      </c>
      <c r="AC45" s="51">
        <f t="shared" si="25"/>
        <v>37</v>
      </c>
      <c r="AD45" s="51">
        <f t="shared" si="25"/>
        <v>0</v>
      </c>
      <c r="AE45" s="51">
        <f t="shared" si="25"/>
        <v>13</v>
      </c>
      <c r="AF45" s="51">
        <f t="shared" si="25"/>
        <v>30</v>
      </c>
      <c r="AG45" s="51">
        <f t="shared" si="25"/>
        <v>0</v>
      </c>
      <c r="AH45" s="51">
        <f t="shared" si="25"/>
        <v>33</v>
      </c>
      <c r="AI45" s="51"/>
      <c r="AJ45" s="51"/>
      <c r="AK45" s="51"/>
      <c r="AL45" s="51"/>
      <c r="AM45" s="51"/>
      <c r="AN45" s="51">
        <f>MIN(AN5:AN42)</f>
        <v>57</v>
      </c>
      <c r="AO45" s="51">
        <f>MIN(AO5:AO42)</f>
        <v>0</v>
      </c>
      <c r="AP45" s="51">
        <f>MIN(AP5:AP42)</f>
        <v>33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50</v>
      </c>
      <c r="AZ45" s="51">
        <f>MIN(AZ5:AZ42)</f>
        <v>33</v>
      </c>
      <c r="BA45" s="51">
        <f>MIN(BA5:BA42)</f>
        <v>33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34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25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32</v>
      </c>
      <c r="M46" s="53">
        <f>COUNTIF(M5:M42,"&gt;=55")</f>
        <v>23</v>
      </c>
      <c r="N46" s="53">
        <f>COUNTIF(N5:N42,"&gt;=55")</f>
        <v>30</v>
      </c>
      <c r="O46" s="53">
        <f>COUNTIF(O5:O42,"&gt;=55")</f>
        <v>33</v>
      </c>
      <c r="P46" s="53"/>
      <c r="Q46" s="53">
        <f>COUNTIF(Q5:Q42,"&gt;=55")</f>
        <v>31</v>
      </c>
      <c r="R46" s="53"/>
      <c r="S46" s="53">
        <f t="shared" ref="S46:AH46" si="26">COUNTIF(S5:S42,"&gt;=55")</f>
        <v>5</v>
      </c>
      <c r="T46" s="53">
        <f t="shared" si="26"/>
        <v>30</v>
      </c>
      <c r="U46" s="53">
        <f t="shared" si="26"/>
        <v>0</v>
      </c>
      <c r="V46" s="53">
        <f t="shared" si="26"/>
        <v>0</v>
      </c>
      <c r="W46" s="53">
        <f t="shared" si="26"/>
        <v>25</v>
      </c>
      <c r="X46" s="53">
        <f t="shared" si="26"/>
        <v>32</v>
      </c>
      <c r="Y46" s="53">
        <f t="shared" si="26"/>
        <v>0</v>
      </c>
      <c r="Z46" s="53">
        <f t="shared" si="26"/>
        <v>23</v>
      </c>
      <c r="AA46" s="53">
        <f t="shared" si="26"/>
        <v>23</v>
      </c>
      <c r="AB46" s="53">
        <f t="shared" si="26"/>
        <v>0</v>
      </c>
      <c r="AC46" s="53">
        <f t="shared" si="26"/>
        <v>2</v>
      </c>
      <c r="AD46" s="53">
        <f t="shared" si="26"/>
        <v>5</v>
      </c>
      <c r="AE46" s="53">
        <f t="shared" si="26"/>
        <v>25</v>
      </c>
      <c r="AF46" s="53">
        <f t="shared" si="26"/>
        <v>30</v>
      </c>
      <c r="AG46" s="53">
        <f t="shared" si="26"/>
        <v>28</v>
      </c>
      <c r="AH46" s="53">
        <f t="shared" si="26"/>
        <v>23</v>
      </c>
      <c r="AI46" s="53"/>
      <c r="AJ46" s="53"/>
      <c r="AK46" s="53"/>
      <c r="AL46" s="53"/>
      <c r="AM46" s="53"/>
      <c r="AN46" s="51">
        <f>COUNTIF(AN5:AN42,"&gt;=55")</f>
        <v>33</v>
      </c>
      <c r="AO46" s="53">
        <f>COUNTIF(AO5:AO42,"&gt;=55")</f>
        <v>32</v>
      </c>
      <c r="AP46" s="53">
        <f>COUNTIF(AP5:AP42,"&gt;=55")</f>
        <v>33</v>
      </c>
      <c r="AQ46" s="53"/>
      <c r="AR46" s="53"/>
      <c r="AS46" s="53"/>
      <c r="AT46" s="53"/>
      <c r="AU46" s="53">
        <f>COUNTIF(AU5:AU42,"&gt;=55")</f>
        <v>30</v>
      </c>
      <c r="AV46" s="53"/>
      <c r="AW46" s="53"/>
      <c r="AX46" s="53">
        <f>COUNTIF(AX5:AX42,"&gt;=55")</f>
        <v>27</v>
      </c>
      <c r="AY46" s="52">
        <f>COUNTIF(AY5:AY42,"&gt;=55")</f>
        <v>32</v>
      </c>
      <c r="AZ46" s="53">
        <f>COUNTIF(AZ5:AZ42,"&gt;=55")</f>
        <v>32</v>
      </c>
      <c r="BA46" s="53">
        <f>COUNTIF(BA5:BA42,"&gt;=55")</f>
        <v>31</v>
      </c>
      <c r="BB46" s="53"/>
      <c r="BC46" s="53"/>
      <c r="BD46" s="53"/>
      <c r="BE46" s="53"/>
      <c r="BF46" s="53">
        <f>COUNTIF(BF5:BF42,"&gt;=55")</f>
        <v>29</v>
      </c>
      <c r="BG46" s="53"/>
      <c r="BH46" s="53"/>
      <c r="BI46" s="53">
        <f>COUNTIF(BI5:BI42,"&gt;=55")</f>
        <v>24</v>
      </c>
      <c r="BJ46" s="52">
        <f>COUNTIF(BJ5:BJ42,"&gt;=55")</f>
        <v>31</v>
      </c>
      <c r="BK46" s="53">
        <f>COUNTIF(BK5:BK42,"&gt;=55")</f>
        <v>31</v>
      </c>
      <c r="BL46" s="53">
        <f>COUNTIF(BL5:BL42,"&gt;=55")</f>
        <v>29</v>
      </c>
      <c r="BM46" s="53">
        <f>COUNTIF(BM5:BM42,"&gt;=55")</f>
        <v>30</v>
      </c>
      <c r="BN46" s="53"/>
      <c r="BO46" s="53"/>
      <c r="BP46" s="53"/>
      <c r="BQ46" s="53"/>
      <c r="BR46" s="53"/>
      <c r="BS46" s="52">
        <f>COUNTIF(BS5:BS42,"&gt;=55")</f>
        <v>31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1</v>
      </c>
      <c r="M47" s="53">
        <f>+$H$48-M46</f>
        <v>10</v>
      </c>
      <c r="N47" s="53">
        <f>+$H$48-N46</f>
        <v>3</v>
      </c>
      <c r="O47" s="53">
        <f>+$H$48-O46</f>
        <v>0</v>
      </c>
      <c r="P47" s="53"/>
      <c r="Q47" s="53">
        <f>+$H$48-Q46</f>
        <v>2</v>
      </c>
      <c r="R47" s="53"/>
      <c r="S47" s="53">
        <f t="shared" ref="S47:AH47" si="27">+$H$48-S46</f>
        <v>28</v>
      </c>
      <c r="T47" s="53">
        <f t="shared" si="27"/>
        <v>3</v>
      </c>
      <c r="U47" s="53">
        <f t="shared" si="27"/>
        <v>33</v>
      </c>
      <c r="V47" s="53">
        <f t="shared" si="27"/>
        <v>33</v>
      </c>
      <c r="W47" s="53">
        <f t="shared" si="27"/>
        <v>8</v>
      </c>
      <c r="X47" s="53">
        <f t="shared" si="27"/>
        <v>1</v>
      </c>
      <c r="Y47" s="53">
        <f t="shared" si="27"/>
        <v>33</v>
      </c>
      <c r="Z47" s="53">
        <f t="shared" si="27"/>
        <v>10</v>
      </c>
      <c r="AA47" s="53">
        <f t="shared" si="27"/>
        <v>10</v>
      </c>
      <c r="AB47" s="53">
        <f t="shared" si="27"/>
        <v>33</v>
      </c>
      <c r="AC47" s="53">
        <f t="shared" si="27"/>
        <v>31</v>
      </c>
      <c r="AD47" s="53">
        <f t="shared" si="27"/>
        <v>28</v>
      </c>
      <c r="AE47" s="53">
        <f t="shared" si="27"/>
        <v>8</v>
      </c>
      <c r="AF47" s="53">
        <f t="shared" si="27"/>
        <v>3</v>
      </c>
      <c r="AG47" s="53">
        <f t="shared" si="27"/>
        <v>5</v>
      </c>
      <c r="AH47" s="53">
        <f t="shared" si="27"/>
        <v>10</v>
      </c>
      <c r="AI47" s="53"/>
      <c r="AJ47" s="53"/>
      <c r="AK47" s="53"/>
      <c r="AL47" s="53"/>
      <c r="AM47" s="53"/>
      <c r="AN47" s="51">
        <f>+$H$48-AN46</f>
        <v>0</v>
      </c>
      <c r="AO47" s="53">
        <f>+$H$48-AO46</f>
        <v>1</v>
      </c>
      <c r="AP47" s="53">
        <f>+$H$48-AP46</f>
        <v>0</v>
      </c>
      <c r="AQ47" s="53"/>
      <c r="AR47" s="53"/>
      <c r="AS47" s="53"/>
      <c r="AT47" s="53"/>
      <c r="AU47" s="53">
        <f>+$H$48-AU46</f>
        <v>3</v>
      </c>
      <c r="AV47" s="53"/>
      <c r="AW47" s="53"/>
      <c r="AX47" s="53">
        <f>+$H$48-AX46</f>
        <v>6</v>
      </c>
      <c r="AY47" s="52">
        <f>+$H$48-AY46</f>
        <v>1</v>
      </c>
      <c r="AZ47" s="53">
        <f>+$H$48-AZ46</f>
        <v>1</v>
      </c>
      <c r="BA47" s="53">
        <f>+$H$48-BA46</f>
        <v>2</v>
      </c>
      <c r="BB47" s="53"/>
      <c r="BC47" s="53"/>
      <c r="BD47" s="53"/>
      <c r="BE47" s="53"/>
      <c r="BF47" s="53">
        <f>+$H$48-BF46</f>
        <v>4</v>
      </c>
      <c r="BG47" s="53"/>
      <c r="BH47" s="53"/>
      <c r="BI47" s="53">
        <f>+$H$48-BI46</f>
        <v>9</v>
      </c>
      <c r="BJ47" s="52">
        <f>+$H$48-BJ46</f>
        <v>2</v>
      </c>
      <c r="BK47" s="53">
        <f>+$H$48-BK46</f>
        <v>2</v>
      </c>
      <c r="BL47" s="53">
        <f>+$H$48-BL46</f>
        <v>4</v>
      </c>
      <c r="BM47" s="53">
        <f>+$H$48-BM46</f>
        <v>3</v>
      </c>
      <c r="BN47" s="53"/>
      <c r="BO47" s="53"/>
      <c r="BP47" s="53"/>
      <c r="BQ47" s="53"/>
      <c r="BR47" s="53"/>
      <c r="BS47" s="52">
        <f>+$H$48-BS46</f>
        <v>2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33</v>
      </c>
      <c r="T48" s="54">
        <f>T46/H48</f>
        <v>0.90909090909090906</v>
      </c>
    </row>
    <row r="49" spans="8:20" ht="15.75" customHeight="1" x14ac:dyDescent="0.15">
      <c r="H49" s="59" t="s">
        <v>54</v>
      </c>
      <c r="T49" s="63">
        <f>COUNTIF(T5:T42,"&lt;=30")/COUNT(T5:T42)</f>
        <v>0</v>
      </c>
    </row>
    <row r="50" spans="8:20" ht="15.75" customHeight="1" x14ac:dyDescent="0.15">
      <c r="H50" s="59" t="s">
        <v>55</v>
      </c>
      <c r="T50" s="63">
        <f>COUNTIF(T5:T42,"&gt;=50 and &lt;=54")*COUNT(T5:T42)</f>
        <v>0</v>
      </c>
    </row>
    <row r="51" spans="8:20" ht="15.75" customHeight="1" x14ac:dyDescent="0.15">
      <c r="H51" s="59" t="s">
        <v>56</v>
      </c>
      <c r="T51" s="63">
        <f>COUNTIF(T5:T42,"&gt;75")/COUNT(T5:T42)</f>
        <v>0.75757575757575757</v>
      </c>
    </row>
    <row r="52" spans="8:20" ht="15.75" customHeight="1" x14ac:dyDescent="0.15"/>
    <row r="53" spans="8:20" ht="15.75" customHeight="1" x14ac:dyDescent="0.15"/>
    <row r="54" spans="8:20" ht="15.75" customHeight="1" x14ac:dyDescent="0.15"/>
    <row r="55" spans="8:20" ht="15.75" customHeight="1" x14ac:dyDescent="0.15"/>
    <row r="56" spans="8:20" ht="15.75" customHeight="1" x14ac:dyDescent="0.15"/>
    <row r="57" spans="8:20" ht="15.75" customHeight="1" x14ac:dyDescent="0.15"/>
    <row r="58" spans="8:20" ht="15.75" customHeight="1" x14ac:dyDescent="0.15"/>
    <row r="59" spans="8:20" ht="15.75" customHeight="1" x14ac:dyDescent="0.15"/>
    <row r="60" spans="8:20" ht="15.75" customHeight="1" x14ac:dyDescent="0.15"/>
    <row r="61" spans="8:20" ht="15.75" customHeight="1" x14ac:dyDescent="0.15"/>
    <row r="62" spans="8:20" ht="15.75" customHeight="1" x14ac:dyDescent="0.15"/>
    <row r="63" spans="8:20" ht="15.75" customHeight="1" x14ac:dyDescent="0.15"/>
    <row r="64" spans="8:2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66" priority="1" operator="lessThan">
      <formula>54.5</formula>
    </cfRule>
  </conditionalFormatting>
  <conditionalFormatting sqref="X5:X42 AA5:AA42 AD5:BE42 BG5:BI42 BK5:BR42 M38 BF38:BF42">
    <cfRule type="containsText" dxfId="65" priority="2" operator="containsText" text="A">
      <formula>NOT(ISERROR(SEARCH(("A"),(X5))))</formula>
    </cfRule>
  </conditionalFormatting>
  <conditionalFormatting sqref="AY44:AY47 BJ44:BV47">
    <cfRule type="cellIs" dxfId="64" priority="3" operator="lessThan">
      <formula>54.5</formula>
    </cfRule>
  </conditionalFormatting>
  <conditionalFormatting sqref="AY45 BJ45:BV45">
    <cfRule type="cellIs" dxfId="63" priority="4" operator="lessThan">
      <formula>54.5</formula>
    </cfRule>
  </conditionalFormatting>
  <conditionalFormatting sqref="AY46 BJ46:BV46">
    <cfRule type="cellIs" dxfId="62" priority="5" operator="lessThan">
      <formula>54.5</formula>
    </cfRule>
  </conditionalFormatting>
  <conditionalFormatting sqref="AY47 BJ47:BV47">
    <cfRule type="cellIs" dxfId="61" priority="6" operator="lessThan">
      <formula>54.5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39</v>
      </c>
      <c r="K5" s="26">
        <v>756</v>
      </c>
      <c r="L5" s="27">
        <f t="shared" ref="L5:L36" si="0">X5</f>
        <v>94</v>
      </c>
      <c r="M5" s="27">
        <f t="shared" ref="M5:M36" si="1">AA5</f>
        <v>100</v>
      </c>
      <c r="N5" s="27">
        <f t="shared" ref="N5:N14" si="2">IF(ISBLANK(S5), (L5+M5)/2,(SUM(L5,M5,S5)-MIN(L5,M5,S5))/2)</f>
        <v>97</v>
      </c>
      <c r="O5" s="27">
        <f t="shared" ref="O5:O36" si="3">AN5</f>
        <v>100</v>
      </c>
      <c r="P5" s="27">
        <f t="shared" ref="P5:P36" si="4">AY5</f>
        <v>100</v>
      </c>
      <c r="Q5" s="27">
        <f t="shared" ref="Q5:Q36" si="5">BJ5</f>
        <v>98</v>
      </c>
      <c r="R5" s="27">
        <f t="shared" ref="R5:R36" si="6">ROUND(BS5,0)</f>
        <v>96</v>
      </c>
      <c r="S5" s="62">
        <f t="shared" ref="S5:S36" si="7">AD5</f>
        <v>0</v>
      </c>
      <c r="T5" s="38">
        <f t="array" ref="T5">IF(N5&lt;55, MIN(N5,SUM(N5:R5*N$3:R$3)), SUM(N5:R5*N$3:R$3))</f>
        <v>97.899999999999991</v>
      </c>
      <c r="U5" s="27">
        <v>20</v>
      </c>
      <c r="V5" s="33">
        <v>20</v>
      </c>
      <c r="W5" s="33">
        <v>54</v>
      </c>
      <c r="X5" s="56">
        <f t="shared" ref="X5:X11" si="8">SUM(U5:W5)</f>
        <v>94</v>
      </c>
      <c r="Y5" s="33">
        <v>30</v>
      </c>
      <c r="Z5" s="33">
        <v>70</v>
      </c>
      <c r="AA5" s="56">
        <f t="shared" ref="AA5:AA11" si="9">IF(COUNTBLANK(Y5:Z5)&lt;&gt;2,SUM(Y5:Z5),)</f>
        <v>100</v>
      </c>
      <c r="AB5" s="33"/>
      <c r="AC5" s="33"/>
      <c r="AD5" s="56">
        <f t="shared" ref="AD5:AD36" si="10">IF(COUNTBLANK(AB5:AC5)&lt;&gt;2,SUM(AB5:AC5),)</f>
        <v>0</v>
      </c>
      <c r="AE5" s="48">
        <v>100</v>
      </c>
      <c r="AF5" s="94">
        <v>100</v>
      </c>
      <c r="AG5" s="48">
        <v>100</v>
      </c>
      <c r="AH5" s="48">
        <v>100</v>
      </c>
      <c r="AI5" s="48">
        <v>100</v>
      </c>
      <c r="AJ5" s="48">
        <v>100</v>
      </c>
      <c r="AK5" s="48">
        <v>100</v>
      </c>
      <c r="AL5" s="48">
        <v>100</v>
      </c>
      <c r="AM5" s="48">
        <v>100</v>
      </c>
      <c r="AN5" s="56">
        <f t="shared" ref="AN5:AN36" si="11">ROUND(AVERAGE(AE5:AM5),0)</f>
        <v>100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100</v>
      </c>
      <c r="AY5" s="56">
        <f t="shared" ref="AY5:AY36" si="12">ROUND(AVERAGE(AO5:AX5),0)</f>
        <v>100</v>
      </c>
      <c r="AZ5" s="89">
        <v>90</v>
      </c>
      <c r="BA5" s="89">
        <v>95</v>
      </c>
      <c r="BB5" s="64">
        <v>100</v>
      </c>
      <c r="BC5" s="64">
        <v>100</v>
      </c>
      <c r="BD5" s="64">
        <v>100</v>
      </c>
      <c r="BE5" s="64">
        <v>100</v>
      </c>
      <c r="BF5" s="64">
        <v>100</v>
      </c>
      <c r="BG5" s="65">
        <v>95</v>
      </c>
      <c r="BH5" s="65">
        <v>100</v>
      </c>
      <c r="BI5" s="65">
        <v>95</v>
      </c>
      <c r="BJ5" s="56">
        <f t="shared" ref="BJ5:BJ36" si="13">ROUND(AVERAGE(AZ5:BI5),0)</f>
        <v>98</v>
      </c>
      <c r="BK5" s="31">
        <v>100</v>
      </c>
      <c r="BL5" s="31">
        <v>100</v>
      </c>
      <c r="BM5" s="31">
        <v>67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 t="shared" ref="BS5:BS36" si="14">AVERAGE(BK5:BR5)</f>
        <v>95.875</v>
      </c>
      <c r="BT5" s="1" t="str">
        <f t="shared" ref="BT5:BT36" si="15">CONCATENATE(B5,"-",C5)</f>
        <v>NN-NN</v>
      </c>
      <c r="BU5" s="32">
        <f t="shared" ref="BU5:BU36" si="16">T5</f>
        <v>97.899999999999991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39</v>
      </c>
      <c r="K6" s="26">
        <v>651</v>
      </c>
      <c r="L6" s="27">
        <f t="shared" si="0"/>
        <v>95</v>
      </c>
      <c r="M6" s="27">
        <f t="shared" si="1"/>
        <v>100</v>
      </c>
      <c r="N6" s="27">
        <f t="shared" si="2"/>
        <v>97.5</v>
      </c>
      <c r="O6" s="27">
        <f t="shared" si="3"/>
        <v>94</v>
      </c>
      <c r="P6" s="27">
        <f t="shared" si="4"/>
        <v>100</v>
      </c>
      <c r="Q6" s="27">
        <f t="shared" si="5"/>
        <v>100</v>
      </c>
      <c r="R6" s="27">
        <f t="shared" si="6"/>
        <v>100</v>
      </c>
      <c r="S6" s="62">
        <f t="shared" si="7"/>
        <v>0</v>
      </c>
      <c r="T6" s="38">
        <f t="array" ref="T6">IF(N6&lt;55, MIN(N6,SUM(N6:R6*N$3:R$3)), SUM(N6:R6*N$3:R$3))</f>
        <v>97.55</v>
      </c>
      <c r="U6" s="27">
        <v>20</v>
      </c>
      <c r="V6" s="33">
        <v>15</v>
      </c>
      <c r="W6" s="33">
        <v>60</v>
      </c>
      <c r="X6" s="56">
        <f t="shared" si="8"/>
        <v>95</v>
      </c>
      <c r="Y6" s="33">
        <v>30</v>
      </c>
      <c r="Z6" s="33">
        <v>70</v>
      </c>
      <c r="AA6" s="56">
        <f t="shared" si="9"/>
        <v>100</v>
      </c>
      <c r="AB6" s="33"/>
      <c r="AC6" s="33"/>
      <c r="AD6" s="56">
        <f t="shared" si="10"/>
        <v>0</v>
      </c>
      <c r="AE6" s="48">
        <v>50</v>
      </c>
      <c r="AF6" s="94">
        <v>100</v>
      </c>
      <c r="AG6" s="48">
        <v>100</v>
      </c>
      <c r="AH6" s="48">
        <v>100</v>
      </c>
      <c r="AI6" s="48">
        <v>100</v>
      </c>
      <c r="AJ6" s="48">
        <v>100</v>
      </c>
      <c r="AK6" s="48">
        <v>100</v>
      </c>
      <c r="AL6" s="48">
        <v>100</v>
      </c>
      <c r="AM6" s="48">
        <v>100</v>
      </c>
      <c r="AN6" s="56">
        <f t="shared" si="11"/>
        <v>94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12"/>
        <v>100</v>
      </c>
      <c r="AZ6" s="92">
        <v>100</v>
      </c>
      <c r="BA6" s="92">
        <v>100</v>
      </c>
      <c r="BB6" s="65">
        <v>100</v>
      </c>
      <c r="BC6" s="65">
        <v>100</v>
      </c>
      <c r="BD6" s="64">
        <v>95</v>
      </c>
      <c r="BE6" s="65">
        <v>100</v>
      </c>
      <c r="BF6" s="65">
        <v>100</v>
      </c>
      <c r="BG6" s="65">
        <v>100</v>
      </c>
      <c r="BH6" s="65">
        <v>100</v>
      </c>
      <c r="BI6" s="65">
        <v>100</v>
      </c>
      <c r="BJ6" s="56">
        <f t="shared" si="13"/>
        <v>100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4"/>
        <v>100</v>
      </c>
      <c r="BT6" s="1" t="str">
        <f t="shared" si="15"/>
        <v>NN-NN</v>
      </c>
      <c r="BU6" s="32">
        <f t="shared" si="16"/>
        <v>97.55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39</v>
      </c>
      <c r="K7" s="26">
        <v>752</v>
      </c>
      <c r="L7" s="27">
        <f t="shared" si="0"/>
        <v>100</v>
      </c>
      <c r="M7" s="27">
        <f t="shared" si="1"/>
        <v>95</v>
      </c>
      <c r="N7" s="27">
        <f t="shared" si="2"/>
        <v>97.5</v>
      </c>
      <c r="O7" s="27">
        <f t="shared" si="3"/>
        <v>86</v>
      </c>
      <c r="P7" s="27">
        <f t="shared" si="4"/>
        <v>100</v>
      </c>
      <c r="Q7" s="27">
        <f t="shared" si="5"/>
        <v>99</v>
      </c>
      <c r="R7" s="27">
        <f t="shared" si="6"/>
        <v>100</v>
      </c>
      <c r="S7" s="62">
        <f t="shared" si="7"/>
        <v>0</v>
      </c>
      <c r="T7" s="38">
        <f t="array" ref="T7">IF(N7&lt;55, MIN(N7,SUM(N7:R7*N$3:R$3)), SUM(N7:R7*N$3:R$3))</f>
        <v>95.75</v>
      </c>
      <c r="U7" s="27">
        <v>20</v>
      </c>
      <c r="V7" s="33">
        <v>20</v>
      </c>
      <c r="W7" s="33">
        <v>60</v>
      </c>
      <c r="X7" s="56">
        <f t="shared" si="8"/>
        <v>100</v>
      </c>
      <c r="Y7" s="33">
        <v>30</v>
      </c>
      <c r="Z7" s="33">
        <v>65</v>
      </c>
      <c r="AA7" s="56">
        <f t="shared" si="9"/>
        <v>95</v>
      </c>
      <c r="AB7" s="33"/>
      <c r="AC7" s="33"/>
      <c r="AD7" s="56">
        <f t="shared" si="10"/>
        <v>0</v>
      </c>
      <c r="AE7" s="48">
        <v>100</v>
      </c>
      <c r="AF7" s="94">
        <v>100</v>
      </c>
      <c r="AG7" s="48">
        <v>100</v>
      </c>
      <c r="AH7" s="48">
        <v>100</v>
      </c>
      <c r="AI7" s="48">
        <v>90</v>
      </c>
      <c r="AJ7" s="48">
        <v>80</v>
      </c>
      <c r="AK7" s="48">
        <v>100</v>
      </c>
      <c r="AL7" s="48">
        <v>100</v>
      </c>
      <c r="AM7" s="48">
        <v>0</v>
      </c>
      <c r="AN7" s="56">
        <f t="shared" si="11"/>
        <v>86</v>
      </c>
      <c r="AO7" s="48">
        <v>100</v>
      </c>
      <c r="AP7" s="48">
        <v>100</v>
      </c>
      <c r="AQ7" s="48">
        <v>100</v>
      </c>
      <c r="AR7" s="48">
        <v>100</v>
      </c>
      <c r="AS7" s="48">
        <v>100</v>
      </c>
      <c r="AT7" s="48">
        <v>100</v>
      </c>
      <c r="AU7" s="48">
        <v>100</v>
      </c>
      <c r="AV7" s="48">
        <v>100</v>
      </c>
      <c r="AW7" s="48">
        <v>100</v>
      </c>
      <c r="AX7" s="48">
        <v>100</v>
      </c>
      <c r="AY7" s="56">
        <f t="shared" si="12"/>
        <v>100</v>
      </c>
      <c r="AZ7" s="92">
        <v>100</v>
      </c>
      <c r="BA7" s="92">
        <v>100</v>
      </c>
      <c r="BB7" s="92">
        <v>100</v>
      </c>
      <c r="BC7" s="65">
        <v>100</v>
      </c>
      <c r="BD7" s="64">
        <v>85</v>
      </c>
      <c r="BE7" s="92">
        <v>100</v>
      </c>
      <c r="BF7" s="65">
        <v>100</v>
      </c>
      <c r="BG7" s="65">
        <v>100</v>
      </c>
      <c r="BH7" s="65">
        <v>100</v>
      </c>
      <c r="BI7" s="65">
        <v>100</v>
      </c>
      <c r="BJ7" s="56">
        <f t="shared" si="13"/>
        <v>99</v>
      </c>
      <c r="BK7" s="31">
        <v>100</v>
      </c>
      <c r="BL7" s="31">
        <v>100</v>
      </c>
      <c r="BM7" s="31">
        <v>100</v>
      </c>
      <c r="BN7" s="48">
        <v>100</v>
      </c>
      <c r="BO7" s="48">
        <v>100</v>
      </c>
      <c r="BP7" s="48">
        <v>100</v>
      </c>
      <c r="BQ7" s="48">
        <v>100</v>
      </c>
      <c r="BR7" s="48">
        <v>100</v>
      </c>
      <c r="BS7" s="56">
        <f t="shared" si="14"/>
        <v>100</v>
      </c>
      <c r="BT7" s="1" t="str">
        <f t="shared" si="15"/>
        <v>NN-NN</v>
      </c>
      <c r="BU7" s="32">
        <f t="shared" si="16"/>
        <v>95.75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39</v>
      </c>
      <c r="K8" s="26">
        <v>746</v>
      </c>
      <c r="L8" s="27">
        <f t="shared" si="0"/>
        <v>95</v>
      </c>
      <c r="M8" s="27">
        <f t="shared" si="1"/>
        <v>100</v>
      </c>
      <c r="N8" s="27">
        <f t="shared" si="2"/>
        <v>97.5</v>
      </c>
      <c r="O8" s="27">
        <f t="shared" si="3"/>
        <v>78</v>
      </c>
      <c r="P8" s="27">
        <f t="shared" si="4"/>
        <v>100</v>
      </c>
      <c r="Q8" s="27">
        <f t="shared" si="5"/>
        <v>99</v>
      </c>
      <c r="R8" s="27">
        <f t="shared" si="6"/>
        <v>100</v>
      </c>
      <c r="S8" s="62">
        <f t="shared" si="7"/>
        <v>0</v>
      </c>
      <c r="T8" s="38">
        <f t="array" ref="T8">IF(N8&lt;55, MIN(N8,SUM(N8:R8*N$3:R$3)), SUM(N8:R8*N$3:R$3))</f>
        <v>94.149999999999991</v>
      </c>
      <c r="U8" s="27">
        <v>16</v>
      </c>
      <c r="V8" s="33">
        <v>19</v>
      </c>
      <c r="W8" s="33">
        <v>60</v>
      </c>
      <c r="X8" s="56">
        <f t="shared" si="8"/>
        <v>95</v>
      </c>
      <c r="Y8" s="33">
        <v>30</v>
      </c>
      <c r="Z8" s="33">
        <v>70</v>
      </c>
      <c r="AA8" s="56">
        <f t="shared" si="9"/>
        <v>100</v>
      </c>
      <c r="AB8" s="33"/>
      <c r="AC8" s="33"/>
      <c r="AD8" s="56">
        <f t="shared" si="10"/>
        <v>0</v>
      </c>
      <c r="AE8" s="48">
        <v>50</v>
      </c>
      <c r="AF8" s="94">
        <v>100</v>
      </c>
      <c r="AG8" s="48">
        <v>100</v>
      </c>
      <c r="AH8" s="48">
        <v>50</v>
      </c>
      <c r="AI8" s="48">
        <v>100</v>
      </c>
      <c r="AJ8" s="48">
        <v>100</v>
      </c>
      <c r="AK8" s="48">
        <v>100</v>
      </c>
      <c r="AL8" s="48">
        <v>100</v>
      </c>
      <c r="AM8" s="48">
        <v>0</v>
      </c>
      <c r="AN8" s="56">
        <f t="shared" si="11"/>
        <v>78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100</v>
      </c>
      <c r="AV8" s="48">
        <v>100</v>
      </c>
      <c r="AW8" s="48">
        <v>100</v>
      </c>
      <c r="AX8" s="48">
        <v>100</v>
      </c>
      <c r="AY8" s="56">
        <f t="shared" si="12"/>
        <v>100</v>
      </c>
      <c r="AZ8" s="92">
        <v>90</v>
      </c>
      <c r="BA8" s="92">
        <v>100</v>
      </c>
      <c r="BB8" s="92">
        <v>100</v>
      </c>
      <c r="BC8" s="65">
        <v>100</v>
      </c>
      <c r="BD8" s="64">
        <v>100</v>
      </c>
      <c r="BE8" s="92">
        <v>100</v>
      </c>
      <c r="BF8" s="65">
        <v>100</v>
      </c>
      <c r="BG8" s="65">
        <v>100</v>
      </c>
      <c r="BH8" s="65">
        <v>100</v>
      </c>
      <c r="BI8" s="65">
        <v>100</v>
      </c>
      <c r="BJ8" s="56">
        <f t="shared" si="13"/>
        <v>99</v>
      </c>
      <c r="BK8" s="31">
        <v>100</v>
      </c>
      <c r="BL8" s="31">
        <v>100</v>
      </c>
      <c r="BM8" s="31">
        <v>100</v>
      </c>
      <c r="BN8" s="48">
        <v>100</v>
      </c>
      <c r="BO8" s="48">
        <v>100</v>
      </c>
      <c r="BP8" s="48">
        <v>100</v>
      </c>
      <c r="BQ8" s="48">
        <v>100</v>
      </c>
      <c r="BR8" s="48">
        <v>100</v>
      </c>
      <c r="BS8" s="56">
        <f t="shared" si="14"/>
        <v>100</v>
      </c>
      <c r="BT8" s="1" t="str">
        <f t="shared" si="15"/>
        <v>NN-NN</v>
      </c>
      <c r="BU8" s="32">
        <f t="shared" si="16"/>
        <v>94.149999999999991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39</v>
      </c>
      <c r="K9" s="26">
        <v>771</v>
      </c>
      <c r="L9" s="27">
        <f t="shared" si="0"/>
        <v>96</v>
      </c>
      <c r="M9" s="27">
        <f t="shared" si="1"/>
        <v>100</v>
      </c>
      <c r="N9" s="27">
        <f t="shared" si="2"/>
        <v>98</v>
      </c>
      <c r="O9" s="27">
        <f t="shared" si="3"/>
        <v>99</v>
      </c>
      <c r="P9" s="27">
        <f t="shared" si="4"/>
        <v>100</v>
      </c>
      <c r="Q9" s="27">
        <f t="shared" si="5"/>
        <v>98</v>
      </c>
      <c r="R9" s="27">
        <f t="shared" si="6"/>
        <v>100</v>
      </c>
      <c r="S9" s="62">
        <f t="shared" si="7"/>
        <v>0</v>
      </c>
      <c r="T9" s="38">
        <f t="array" ref="T9">IF(N9&lt;55, MIN(N9,SUM(N9:R9*N$3:R$3)), SUM(N9:R9*N$3:R$3))</f>
        <v>98.4</v>
      </c>
      <c r="U9" s="27">
        <v>18</v>
      </c>
      <c r="V9" s="33">
        <v>18</v>
      </c>
      <c r="W9" s="33">
        <v>60</v>
      </c>
      <c r="X9" s="56">
        <f t="shared" si="8"/>
        <v>96</v>
      </c>
      <c r="Y9" s="33">
        <v>30</v>
      </c>
      <c r="Z9" s="33">
        <v>70</v>
      </c>
      <c r="AA9" s="56">
        <f t="shared" si="9"/>
        <v>100</v>
      </c>
      <c r="AB9" s="33"/>
      <c r="AC9" s="33"/>
      <c r="AD9" s="56">
        <f t="shared" si="10"/>
        <v>0</v>
      </c>
      <c r="AE9" s="48">
        <v>100</v>
      </c>
      <c r="AF9" s="94">
        <v>100</v>
      </c>
      <c r="AG9" s="48">
        <v>100</v>
      </c>
      <c r="AH9" s="48">
        <v>100</v>
      </c>
      <c r="AI9" s="48">
        <v>90</v>
      </c>
      <c r="AJ9" s="48">
        <v>100</v>
      </c>
      <c r="AK9" s="48">
        <v>100</v>
      </c>
      <c r="AL9" s="48">
        <v>100</v>
      </c>
      <c r="AM9" s="48">
        <v>100</v>
      </c>
      <c r="AN9" s="56">
        <f t="shared" si="11"/>
        <v>99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12"/>
        <v>100</v>
      </c>
      <c r="AZ9" s="92">
        <v>95</v>
      </c>
      <c r="BA9" s="92">
        <v>100</v>
      </c>
      <c r="BB9" s="92">
        <v>100</v>
      </c>
      <c r="BC9" s="65">
        <v>90</v>
      </c>
      <c r="BD9" s="64">
        <v>100</v>
      </c>
      <c r="BE9" s="92">
        <v>100</v>
      </c>
      <c r="BF9" s="65">
        <v>100</v>
      </c>
      <c r="BG9" s="65">
        <v>100</v>
      </c>
      <c r="BH9" s="65">
        <v>100</v>
      </c>
      <c r="BI9" s="65">
        <v>95</v>
      </c>
      <c r="BJ9" s="56">
        <f t="shared" si="13"/>
        <v>98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4"/>
        <v>100</v>
      </c>
      <c r="BT9" s="1" t="str">
        <f t="shared" si="15"/>
        <v>NN-NN</v>
      </c>
      <c r="BU9" s="32">
        <f t="shared" si="16"/>
        <v>98.4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39</v>
      </c>
      <c r="K10" s="26">
        <v>684</v>
      </c>
      <c r="L10" s="27">
        <f t="shared" si="0"/>
        <v>97</v>
      </c>
      <c r="M10" s="27">
        <f t="shared" si="1"/>
        <v>91</v>
      </c>
      <c r="N10" s="27">
        <f t="shared" si="2"/>
        <v>94</v>
      </c>
      <c r="O10" s="27">
        <f t="shared" si="3"/>
        <v>94</v>
      </c>
      <c r="P10" s="27">
        <f t="shared" si="4"/>
        <v>100</v>
      </c>
      <c r="Q10" s="27">
        <f t="shared" si="5"/>
        <v>98</v>
      </c>
      <c r="R10" s="27">
        <f t="shared" si="6"/>
        <v>88</v>
      </c>
      <c r="S10" s="62">
        <f t="shared" si="7"/>
        <v>0</v>
      </c>
      <c r="T10" s="38">
        <f t="array" ref="T10">IF(N10&lt;55, MIN(N10,SUM(N10:R10*N$3:R$3)), SUM(N10:R10*N$3:R$3))</f>
        <v>94.800000000000011</v>
      </c>
      <c r="U10" s="27">
        <v>20</v>
      </c>
      <c r="V10" s="33">
        <v>17</v>
      </c>
      <c r="W10" s="33">
        <v>60</v>
      </c>
      <c r="X10" s="56">
        <f t="shared" si="8"/>
        <v>97</v>
      </c>
      <c r="Y10" s="33">
        <v>26</v>
      </c>
      <c r="Z10" s="33">
        <v>65</v>
      </c>
      <c r="AA10" s="56">
        <f t="shared" si="9"/>
        <v>91</v>
      </c>
      <c r="AB10" s="33"/>
      <c r="AC10" s="33"/>
      <c r="AD10" s="56">
        <f t="shared" si="10"/>
        <v>0</v>
      </c>
      <c r="AE10" s="48">
        <v>100</v>
      </c>
      <c r="AF10" s="94">
        <v>100</v>
      </c>
      <c r="AG10" s="48">
        <v>100</v>
      </c>
      <c r="AH10" s="48">
        <v>50</v>
      </c>
      <c r="AI10" s="48">
        <v>100</v>
      </c>
      <c r="AJ10" s="48">
        <v>100</v>
      </c>
      <c r="AK10" s="48">
        <v>100</v>
      </c>
      <c r="AL10" s="48">
        <v>100</v>
      </c>
      <c r="AM10" s="48">
        <v>100</v>
      </c>
      <c r="AN10" s="56">
        <f t="shared" si="11"/>
        <v>94</v>
      </c>
      <c r="AO10" s="48">
        <v>100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100</v>
      </c>
      <c r="AV10" s="48">
        <v>100</v>
      </c>
      <c r="AW10" s="48">
        <v>100</v>
      </c>
      <c r="AX10" s="48">
        <v>100</v>
      </c>
      <c r="AY10" s="56">
        <f t="shared" si="12"/>
        <v>100</v>
      </c>
      <c r="AZ10" s="92">
        <v>100</v>
      </c>
      <c r="BA10" s="92">
        <v>95</v>
      </c>
      <c r="BB10" s="65">
        <v>100</v>
      </c>
      <c r="BC10" s="65">
        <v>100</v>
      </c>
      <c r="BD10" s="64">
        <v>100</v>
      </c>
      <c r="BE10" s="65">
        <v>90</v>
      </c>
      <c r="BF10" s="65">
        <v>100</v>
      </c>
      <c r="BG10" s="65">
        <v>100</v>
      </c>
      <c r="BH10" s="65">
        <v>100</v>
      </c>
      <c r="BI10" s="65">
        <v>90</v>
      </c>
      <c r="BJ10" s="56">
        <f t="shared" si="13"/>
        <v>98</v>
      </c>
      <c r="BK10" s="31">
        <v>100</v>
      </c>
      <c r="BL10" s="31">
        <v>100</v>
      </c>
      <c r="BM10" s="31">
        <v>100</v>
      </c>
      <c r="BN10" s="48">
        <v>100</v>
      </c>
      <c r="BO10" s="48">
        <v>0</v>
      </c>
      <c r="BP10" s="48">
        <v>100</v>
      </c>
      <c r="BQ10" s="48">
        <v>100</v>
      </c>
      <c r="BR10" s="48">
        <v>100</v>
      </c>
      <c r="BS10" s="56">
        <f t="shared" si="14"/>
        <v>87.5</v>
      </c>
      <c r="BT10" s="1" t="str">
        <f t="shared" si="15"/>
        <v>NN-NN</v>
      </c>
      <c r="BU10" s="32">
        <f t="shared" si="16"/>
        <v>94.800000000000011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39</v>
      </c>
      <c r="K11" s="26"/>
      <c r="L11" s="27">
        <f t="shared" si="0"/>
        <v>99</v>
      </c>
      <c r="M11" s="27">
        <f t="shared" si="1"/>
        <v>100</v>
      </c>
      <c r="N11" s="27">
        <f t="shared" si="2"/>
        <v>99.5</v>
      </c>
      <c r="O11" s="27">
        <f t="shared" si="3"/>
        <v>79</v>
      </c>
      <c r="P11" s="27">
        <f t="shared" si="4"/>
        <v>100</v>
      </c>
      <c r="Q11" s="27">
        <f t="shared" si="5"/>
        <v>98</v>
      </c>
      <c r="R11" s="27">
        <f t="shared" si="6"/>
        <v>88</v>
      </c>
      <c r="S11" s="62">
        <f t="shared" si="7"/>
        <v>0</v>
      </c>
      <c r="T11" s="38">
        <f t="array" ref="T11">IF(N11&lt;55, MIN(N11,SUM(N11:R11*N$3:R$3)), SUM(N11:R11*N$3:R$3))</f>
        <v>94.550000000000011</v>
      </c>
      <c r="U11" s="27">
        <v>20</v>
      </c>
      <c r="V11" s="33">
        <v>19</v>
      </c>
      <c r="W11" s="33">
        <v>60</v>
      </c>
      <c r="X11" s="56">
        <f t="shared" si="8"/>
        <v>99</v>
      </c>
      <c r="Y11" s="33">
        <v>30</v>
      </c>
      <c r="Z11" s="33">
        <v>70</v>
      </c>
      <c r="AA11" s="56">
        <f t="shared" si="9"/>
        <v>100</v>
      </c>
      <c r="AB11" s="33"/>
      <c r="AC11" s="33"/>
      <c r="AD11" s="56">
        <f t="shared" si="10"/>
        <v>0</v>
      </c>
      <c r="AE11" s="48">
        <v>100</v>
      </c>
      <c r="AF11" s="94">
        <v>100</v>
      </c>
      <c r="AG11" s="48">
        <v>100</v>
      </c>
      <c r="AH11" s="48">
        <v>66.7</v>
      </c>
      <c r="AI11" s="48">
        <v>100</v>
      </c>
      <c r="AJ11" s="48">
        <v>40</v>
      </c>
      <c r="AK11" s="48">
        <v>0</v>
      </c>
      <c r="AL11" s="48">
        <v>100</v>
      </c>
      <c r="AM11" s="48">
        <v>100</v>
      </c>
      <c r="AN11" s="56">
        <f t="shared" si="11"/>
        <v>79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12"/>
        <v>100</v>
      </c>
      <c r="AZ11" s="92">
        <v>100</v>
      </c>
      <c r="BA11" s="92">
        <v>100</v>
      </c>
      <c r="BB11" s="65">
        <v>100</v>
      </c>
      <c r="BC11" s="65">
        <v>100</v>
      </c>
      <c r="BD11" s="64">
        <v>95</v>
      </c>
      <c r="BE11" s="65">
        <v>100</v>
      </c>
      <c r="BF11" s="65">
        <v>100</v>
      </c>
      <c r="BG11" s="65">
        <v>85</v>
      </c>
      <c r="BH11" s="65">
        <v>100</v>
      </c>
      <c r="BI11" s="65">
        <v>100</v>
      </c>
      <c r="BJ11" s="56">
        <f t="shared" si="13"/>
        <v>98</v>
      </c>
      <c r="BK11" s="31">
        <v>100</v>
      </c>
      <c r="BL11" s="31">
        <v>100</v>
      </c>
      <c r="BM11" s="31">
        <v>0</v>
      </c>
      <c r="BN11" s="48">
        <v>100</v>
      </c>
      <c r="BO11" s="48">
        <v>100</v>
      </c>
      <c r="BP11" s="48">
        <v>100</v>
      </c>
      <c r="BQ11" s="48">
        <v>100</v>
      </c>
      <c r="BR11" s="48">
        <v>100</v>
      </c>
      <c r="BS11" s="56">
        <f t="shared" si="14"/>
        <v>87.5</v>
      </c>
      <c r="BT11" s="1" t="str">
        <f t="shared" si="15"/>
        <v>NN-NN</v>
      </c>
      <c r="BU11" s="32">
        <f t="shared" si="16"/>
        <v>94.550000000000011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39</v>
      </c>
      <c r="K12" s="26">
        <v>661</v>
      </c>
      <c r="L12" s="27">
        <f t="shared" si="0"/>
        <v>0</v>
      </c>
      <c r="M12" s="27">
        <f t="shared" si="1"/>
        <v>0</v>
      </c>
      <c r="N12" s="27">
        <f t="shared" si="2"/>
        <v>0</v>
      </c>
      <c r="O12" s="27">
        <f t="shared" si="3"/>
        <v>88</v>
      </c>
      <c r="P12" s="27">
        <f t="shared" si="4"/>
        <v>90</v>
      </c>
      <c r="Q12" s="27">
        <f t="shared" si="5"/>
        <v>99</v>
      </c>
      <c r="R12" s="27">
        <f t="shared" si="6"/>
        <v>100</v>
      </c>
      <c r="S12" s="62">
        <f t="shared" si="7"/>
        <v>0</v>
      </c>
      <c r="T12" s="38" t="s">
        <v>51</v>
      </c>
      <c r="U12" s="66">
        <v>20</v>
      </c>
      <c r="V12" s="68">
        <v>19</v>
      </c>
      <c r="W12" s="68">
        <v>0</v>
      </c>
      <c r="X12" s="67">
        <v>0</v>
      </c>
      <c r="Y12" s="68"/>
      <c r="Z12" s="68"/>
      <c r="AA12" s="67">
        <v>0</v>
      </c>
      <c r="AB12" s="33"/>
      <c r="AC12" s="33"/>
      <c r="AD12" s="56">
        <f t="shared" si="10"/>
        <v>0</v>
      </c>
      <c r="AE12" s="48">
        <v>100</v>
      </c>
      <c r="AF12" s="94">
        <v>100</v>
      </c>
      <c r="AG12" s="48">
        <v>100</v>
      </c>
      <c r="AH12" s="48">
        <v>100</v>
      </c>
      <c r="AI12" s="48">
        <v>90</v>
      </c>
      <c r="AJ12" s="48">
        <v>100</v>
      </c>
      <c r="AK12" s="48">
        <v>0</v>
      </c>
      <c r="AL12" s="48">
        <v>100</v>
      </c>
      <c r="AM12" s="48">
        <v>100</v>
      </c>
      <c r="AN12" s="56">
        <f t="shared" si="11"/>
        <v>88</v>
      </c>
      <c r="AO12" s="48">
        <v>100</v>
      </c>
      <c r="AP12" s="48">
        <v>100</v>
      </c>
      <c r="AQ12" s="48">
        <v>100</v>
      </c>
      <c r="AR12" s="48">
        <v>100</v>
      </c>
      <c r="AS12" s="48">
        <v>100</v>
      </c>
      <c r="AT12" s="48">
        <v>100</v>
      </c>
      <c r="AU12" s="48">
        <v>100</v>
      </c>
      <c r="AV12" s="48">
        <v>100</v>
      </c>
      <c r="AW12" s="48">
        <v>100</v>
      </c>
      <c r="AX12" s="48">
        <v>0</v>
      </c>
      <c r="AY12" s="56">
        <f t="shared" si="12"/>
        <v>90</v>
      </c>
      <c r="AZ12" s="92">
        <v>100</v>
      </c>
      <c r="BA12" s="92">
        <v>95</v>
      </c>
      <c r="BB12" s="65">
        <v>100</v>
      </c>
      <c r="BC12" s="65">
        <v>100</v>
      </c>
      <c r="BD12" s="64">
        <v>100</v>
      </c>
      <c r="BE12" s="65">
        <v>100</v>
      </c>
      <c r="BF12" s="65">
        <v>95</v>
      </c>
      <c r="BG12" s="65">
        <v>95</v>
      </c>
      <c r="BH12" s="65">
        <v>100</v>
      </c>
      <c r="BI12" s="64">
        <v>100</v>
      </c>
      <c r="BJ12" s="56">
        <f t="shared" si="13"/>
        <v>99</v>
      </c>
      <c r="BK12" s="31">
        <v>100</v>
      </c>
      <c r="BL12" s="31">
        <v>100</v>
      </c>
      <c r="BM12" s="31">
        <v>100</v>
      </c>
      <c r="BN12" s="48">
        <v>100</v>
      </c>
      <c r="BO12" s="48">
        <v>100</v>
      </c>
      <c r="BP12" s="48">
        <v>100</v>
      </c>
      <c r="BQ12" s="48">
        <v>100</v>
      </c>
      <c r="BR12" s="48">
        <v>100</v>
      </c>
      <c r="BS12" s="56">
        <f t="shared" si="14"/>
        <v>100</v>
      </c>
      <c r="BT12" s="1" t="str">
        <f t="shared" si="15"/>
        <v>NN-NN</v>
      </c>
      <c r="BU12" s="32" t="str">
        <f t="shared" si="16"/>
        <v>i</v>
      </c>
      <c r="BV12" s="69" t="s">
        <v>52</v>
      </c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39</v>
      </c>
      <c r="K13" s="26"/>
      <c r="L13" s="27">
        <f t="shared" si="0"/>
        <v>0</v>
      </c>
      <c r="M13" s="27">
        <f t="shared" si="1"/>
        <v>0</v>
      </c>
      <c r="N13" s="27">
        <f t="shared" si="2"/>
        <v>0</v>
      </c>
      <c r="O13" s="27">
        <f t="shared" si="3"/>
        <v>0</v>
      </c>
      <c r="P13" s="27">
        <f t="shared" si="4"/>
        <v>0</v>
      </c>
      <c r="Q13" s="27">
        <f t="shared" si="5"/>
        <v>0</v>
      </c>
      <c r="R13" s="27">
        <f t="shared" si="6"/>
        <v>0</v>
      </c>
      <c r="S13" s="62">
        <f t="shared" si="7"/>
        <v>0</v>
      </c>
      <c r="T13" s="38">
        <f t="array" ref="T13">IF(N13&lt;55, MIN(N13,SUM(N13:R13*N$3:R$3)), SUM(N13:R13*N$3:R$3))</f>
        <v>0</v>
      </c>
      <c r="U13" s="27"/>
      <c r="V13" s="33"/>
      <c r="W13" s="33"/>
      <c r="X13" s="56"/>
      <c r="Y13" s="33"/>
      <c r="Z13" s="33"/>
      <c r="AA13" s="56">
        <f>IF(COUNTBLANK(Y13:Z13)&lt;&gt;2,SUM(Y13:Z13),)</f>
        <v>0</v>
      </c>
      <c r="AB13" s="33"/>
      <c r="AC13" s="33"/>
      <c r="AD13" s="56">
        <f t="shared" si="10"/>
        <v>0</v>
      </c>
      <c r="AE13" s="48">
        <v>0</v>
      </c>
      <c r="AF13" s="94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56">
        <f t="shared" si="11"/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56">
        <f t="shared" si="12"/>
        <v>0</v>
      </c>
      <c r="AZ13" s="92">
        <v>0</v>
      </c>
      <c r="BA13" s="92">
        <v>0</v>
      </c>
      <c r="BB13" s="92">
        <v>0</v>
      </c>
      <c r="BC13" s="70">
        <v>0</v>
      </c>
      <c r="BD13" s="70">
        <v>0</v>
      </c>
      <c r="BE13" s="92">
        <v>0</v>
      </c>
      <c r="BF13" s="65">
        <v>0</v>
      </c>
      <c r="BG13" s="65">
        <v>0</v>
      </c>
      <c r="BH13" s="65">
        <v>0</v>
      </c>
      <c r="BI13" s="65">
        <v>0</v>
      </c>
      <c r="BJ13" s="56">
        <f t="shared" si="13"/>
        <v>0</v>
      </c>
      <c r="BK13" s="31">
        <v>0</v>
      </c>
      <c r="BL13" s="31">
        <v>0</v>
      </c>
      <c r="BM13" s="31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56">
        <f t="shared" si="14"/>
        <v>0</v>
      </c>
      <c r="BT13" s="39" t="str">
        <f t="shared" si="15"/>
        <v>NN-NN</v>
      </c>
      <c r="BU13" s="40">
        <f t="shared" si="16"/>
        <v>0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39</v>
      </c>
      <c r="K14" s="26">
        <v>831</v>
      </c>
      <c r="L14" s="27">
        <f t="shared" si="0"/>
        <v>98</v>
      </c>
      <c r="M14" s="27">
        <f t="shared" si="1"/>
        <v>0</v>
      </c>
      <c r="N14" s="27">
        <f t="shared" si="2"/>
        <v>49</v>
      </c>
      <c r="O14" s="27">
        <f t="shared" si="3"/>
        <v>39</v>
      </c>
      <c r="P14" s="27">
        <f t="shared" si="4"/>
        <v>10</v>
      </c>
      <c r="Q14" s="27">
        <f t="shared" si="5"/>
        <v>60</v>
      </c>
      <c r="R14" s="27">
        <f t="shared" si="6"/>
        <v>50</v>
      </c>
      <c r="S14" s="62">
        <f t="shared" si="7"/>
        <v>0</v>
      </c>
      <c r="T14" s="38">
        <f t="array" ref="T14">IF(N14&lt;55, MIN(N14,SUM(N14:R14*N$3:R$3)), SUM(N14:R14*N$3:R$3))</f>
        <v>47.3</v>
      </c>
      <c r="U14" s="27">
        <v>20</v>
      </c>
      <c r="V14" s="33">
        <v>18</v>
      </c>
      <c r="W14" s="33">
        <v>60</v>
      </c>
      <c r="X14" s="56">
        <f t="shared" ref="X14:X26" si="17">SUM(U14:W14)</f>
        <v>98</v>
      </c>
      <c r="Y14" s="33"/>
      <c r="Z14" s="33"/>
      <c r="AA14" s="56">
        <f>IF(COUNTBLANK(Y14:Z14)&lt;&gt;2,SUM(Y14:Z14),)</f>
        <v>0</v>
      </c>
      <c r="AB14" s="33"/>
      <c r="AC14" s="33"/>
      <c r="AD14" s="56">
        <f t="shared" si="10"/>
        <v>0</v>
      </c>
      <c r="AE14" s="48">
        <v>50</v>
      </c>
      <c r="AF14" s="94">
        <v>0</v>
      </c>
      <c r="AG14" s="48">
        <v>0</v>
      </c>
      <c r="AH14" s="48">
        <v>100</v>
      </c>
      <c r="AI14" s="48">
        <v>100</v>
      </c>
      <c r="AJ14" s="48">
        <v>100</v>
      </c>
      <c r="AK14" s="48">
        <v>0</v>
      </c>
      <c r="AL14" s="48">
        <v>0</v>
      </c>
      <c r="AM14" s="48">
        <v>0</v>
      </c>
      <c r="AN14" s="56">
        <f t="shared" si="11"/>
        <v>39</v>
      </c>
      <c r="AO14" s="48">
        <v>100</v>
      </c>
      <c r="AP14" s="48">
        <v>1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56">
        <f t="shared" si="12"/>
        <v>10</v>
      </c>
      <c r="AZ14" s="92">
        <v>100</v>
      </c>
      <c r="BA14" s="92">
        <v>100</v>
      </c>
      <c r="BB14" s="65">
        <v>100</v>
      </c>
      <c r="BC14" s="64">
        <v>100</v>
      </c>
      <c r="BD14" s="64">
        <v>100</v>
      </c>
      <c r="BE14" s="65">
        <v>100</v>
      </c>
      <c r="BF14" s="65">
        <v>0</v>
      </c>
      <c r="BG14" s="65">
        <v>0</v>
      </c>
      <c r="BH14" s="65">
        <v>0</v>
      </c>
      <c r="BI14" s="65">
        <v>0</v>
      </c>
      <c r="BJ14" s="56">
        <f t="shared" si="13"/>
        <v>60</v>
      </c>
      <c r="BK14" s="31">
        <v>100</v>
      </c>
      <c r="BL14" s="31">
        <v>100</v>
      </c>
      <c r="BM14" s="31">
        <v>100</v>
      </c>
      <c r="BN14" s="48">
        <v>100</v>
      </c>
      <c r="BO14" s="48">
        <v>0</v>
      </c>
      <c r="BP14" s="48">
        <v>0</v>
      </c>
      <c r="BQ14" s="48">
        <v>0</v>
      </c>
      <c r="BR14" s="48">
        <v>0</v>
      </c>
      <c r="BS14" s="56">
        <f t="shared" si="14"/>
        <v>50</v>
      </c>
      <c r="BT14" s="1" t="str">
        <f t="shared" si="15"/>
        <v>NN-NN</v>
      </c>
      <c r="BU14" s="32">
        <f t="shared" si="16"/>
        <v>47.3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39</v>
      </c>
      <c r="K15" s="26">
        <v>747</v>
      </c>
      <c r="L15" s="27">
        <f t="shared" si="0"/>
        <v>92</v>
      </c>
      <c r="M15" s="27">
        <f t="shared" si="1"/>
        <v>0</v>
      </c>
      <c r="N15" s="71">
        <f>IF(ISBLANK(S15), (L15+M15)/2,(SUM(L15,M15,S15))/3)</f>
        <v>64</v>
      </c>
      <c r="O15" s="27">
        <f t="shared" si="3"/>
        <v>48</v>
      </c>
      <c r="P15" s="27">
        <f t="shared" si="4"/>
        <v>100</v>
      </c>
      <c r="Q15" s="27">
        <f t="shared" si="5"/>
        <v>94</v>
      </c>
      <c r="R15" s="27">
        <f t="shared" si="6"/>
        <v>88</v>
      </c>
      <c r="S15" s="62">
        <f t="shared" si="7"/>
        <v>100</v>
      </c>
      <c r="T15" s="38">
        <f t="array" ref="T15">IF(N15&lt;55, MIN(N15,SUM(N15:R15*N$3:R$3)), SUM(N15:R15*N$3:R$3))</f>
        <v>69.800000000000011</v>
      </c>
      <c r="U15" s="27">
        <v>16</v>
      </c>
      <c r="V15" s="33">
        <v>19</v>
      </c>
      <c r="W15" s="33">
        <v>57</v>
      </c>
      <c r="X15" s="56">
        <f t="shared" si="17"/>
        <v>92</v>
      </c>
      <c r="Y15" s="68"/>
      <c r="Z15" s="68"/>
      <c r="AA15" s="67">
        <v>0</v>
      </c>
      <c r="AB15" s="33">
        <f>40</f>
        <v>40</v>
      </c>
      <c r="AC15" s="33">
        <f>60</f>
        <v>60</v>
      </c>
      <c r="AD15" s="56">
        <f t="shared" si="10"/>
        <v>100</v>
      </c>
      <c r="AE15" s="48">
        <v>100</v>
      </c>
      <c r="AF15" s="94">
        <v>0</v>
      </c>
      <c r="AG15" s="48">
        <v>0</v>
      </c>
      <c r="AH15" s="48">
        <v>100</v>
      </c>
      <c r="AI15" s="48">
        <v>90</v>
      </c>
      <c r="AJ15" s="48">
        <v>40</v>
      </c>
      <c r="AK15" s="48">
        <v>0</v>
      </c>
      <c r="AL15" s="48">
        <v>100</v>
      </c>
      <c r="AM15" s="48">
        <v>0</v>
      </c>
      <c r="AN15" s="56">
        <f t="shared" si="11"/>
        <v>48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100</v>
      </c>
      <c r="AU15" s="48">
        <v>100</v>
      </c>
      <c r="AV15" s="48">
        <v>100</v>
      </c>
      <c r="AW15" s="48">
        <v>100</v>
      </c>
      <c r="AX15" s="48">
        <v>100</v>
      </c>
      <c r="AY15" s="56">
        <f t="shared" si="12"/>
        <v>100</v>
      </c>
      <c r="AZ15" s="92">
        <v>100</v>
      </c>
      <c r="BA15" s="92">
        <v>90</v>
      </c>
      <c r="BB15" s="92">
        <v>90</v>
      </c>
      <c r="BC15" s="65">
        <v>90</v>
      </c>
      <c r="BD15" s="64">
        <v>100</v>
      </c>
      <c r="BE15" s="92">
        <v>80</v>
      </c>
      <c r="BF15" s="65">
        <v>90</v>
      </c>
      <c r="BG15" s="65">
        <v>100</v>
      </c>
      <c r="BH15" s="65">
        <v>100</v>
      </c>
      <c r="BI15" s="65">
        <v>95</v>
      </c>
      <c r="BJ15" s="56">
        <f t="shared" si="13"/>
        <v>94</v>
      </c>
      <c r="BK15" s="31">
        <v>100</v>
      </c>
      <c r="BL15" s="31">
        <v>100</v>
      </c>
      <c r="BM15" s="31">
        <v>100</v>
      </c>
      <c r="BN15" s="48">
        <v>100</v>
      </c>
      <c r="BO15" s="48">
        <v>0</v>
      </c>
      <c r="BP15" s="48">
        <v>100</v>
      </c>
      <c r="BQ15" s="48">
        <v>100</v>
      </c>
      <c r="BR15" s="48">
        <v>100</v>
      </c>
      <c r="BS15" s="56">
        <f t="shared" si="14"/>
        <v>87.5</v>
      </c>
      <c r="BT15" s="1" t="str">
        <f t="shared" si="15"/>
        <v>NN-NN</v>
      </c>
      <c r="BU15" s="32">
        <f t="shared" si="16"/>
        <v>69.800000000000011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39</v>
      </c>
      <c r="K16" s="26">
        <v>713</v>
      </c>
      <c r="L16" s="27">
        <f t="shared" si="0"/>
        <v>38</v>
      </c>
      <c r="M16" s="27">
        <f t="shared" si="1"/>
        <v>0</v>
      </c>
      <c r="N16" s="27">
        <f t="shared" ref="N16:N27" si="18">IF(ISBLANK(S16), (L16+M16)/2,(SUM(L16,M16,S16)-MIN(L16,M16,S16))/2)</f>
        <v>19</v>
      </c>
      <c r="O16" s="27">
        <f t="shared" si="3"/>
        <v>71</v>
      </c>
      <c r="P16" s="27">
        <f t="shared" si="4"/>
        <v>100</v>
      </c>
      <c r="Q16" s="27">
        <f t="shared" si="5"/>
        <v>93</v>
      </c>
      <c r="R16" s="27">
        <f t="shared" si="6"/>
        <v>100</v>
      </c>
      <c r="S16" s="62">
        <f t="shared" si="7"/>
        <v>0</v>
      </c>
      <c r="T16" s="38">
        <f t="array" ref="T16">IF(N16&lt;55, MIN(N16,SUM(N16:R16*N$3:R$3)), SUM(N16:R16*N$3:R$3))</f>
        <v>19</v>
      </c>
      <c r="U16" s="27">
        <v>18</v>
      </c>
      <c r="V16" s="33">
        <v>20</v>
      </c>
      <c r="W16" s="42">
        <v>0</v>
      </c>
      <c r="X16" s="56">
        <f t="shared" si="17"/>
        <v>38</v>
      </c>
      <c r="Y16" s="68"/>
      <c r="Z16" s="68"/>
      <c r="AA16" s="67">
        <v>0</v>
      </c>
      <c r="AB16" s="33"/>
      <c r="AC16" s="33"/>
      <c r="AD16" s="56">
        <f t="shared" si="10"/>
        <v>0</v>
      </c>
      <c r="AE16" s="48">
        <v>100</v>
      </c>
      <c r="AF16" s="94">
        <v>100</v>
      </c>
      <c r="AG16" s="48">
        <v>100</v>
      </c>
      <c r="AH16" s="48">
        <v>33.299999999999997</v>
      </c>
      <c r="AI16" s="48">
        <v>70</v>
      </c>
      <c r="AJ16" s="48">
        <v>40</v>
      </c>
      <c r="AK16" s="48">
        <v>0</v>
      </c>
      <c r="AL16" s="48">
        <v>100</v>
      </c>
      <c r="AM16" s="48">
        <v>100</v>
      </c>
      <c r="AN16" s="56">
        <f t="shared" si="11"/>
        <v>71</v>
      </c>
      <c r="AO16" s="48">
        <v>100</v>
      </c>
      <c r="AP16" s="48">
        <v>100</v>
      </c>
      <c r="AQ16" s="48">
        <v>100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100</v>
      </c>
      <c r="AX16" s="48">
        <v>100</v>
      </c>
      <c r="AY16" s="56">
        <f t="shared" si="12"/>
        <v>100</v>
      </c>
      <c r="AZ16" s="92">
        <v>90</v>
      </c>
      <c r="BA16" s="92">
        <v>100</v>
      </c>
      <c r="BB16" s="92">
        <v>100</v>
      </c>
      <c r="BC16" s="65">
        <v>100</v>
      </c>
      <c r="BD16" s="64">
        <v>100</v>
      </c>
      <c r="BE16" s="92">
        <v>80</v>
      </c>
      <c r="BF16" s="65">
        <v>90</v>
      </c>
      <c r="BG16" s="65">
        <v>80</v>
      </c>
      <c r="BH16" s="65">
        <v>100</v>
      </c>
      <c r="BI16" s="65">
        <v>90</v>
      </c>
      <c r="BJ16" s="56">
        <f t="shared" si="13"/>
        <v>93</v>
      </c>
      <c r="BK16" s="31">
        <v>100</v>
      </c>
      <c r="BL16" s="31">
        <v>100</v>
      </c>
      <c r="BM16" s="31">
        <v>100</v>
      </c>
      <c r="BN16" s="48">
        <v>100</v>
      </c>
      <c r="BO16" s="48">
        <v>100</v>
      </c>
      <c r="BP16" s="48">
        <v>100</v>
      </c>
      <c r="BQ16" s="48">
        <v>100</v>
      </c>
      <c r="BR16" s="48">
        <v>100</v>
      </c>
      <c r="BS16" s="56">
        <f t="shared" si="14"/>
        <v>100</v>
      </c>
      <c r="BT16" s="1" t="str">
        <f t="shared" si="15"/>
        <v>NN-NN</v>
      </c>
      <c r="BU16" s="32">
        <f t="shared" si="16"/>
        <v>19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39</v>
      </c>
      <c r="K17" s="26">
        <v>867</v>
      </c>
      <c r="L17" s="27">
        <f t="shared" si="0"/>
        <v>99.4</v>
      </c>
      <c r="M17" s="27">
        <f t="shared" si="1"/>
        <v>100</v>
      </c>
      <c r="N17" s="27">
        <f t="shared" si="18"/>
        <v>99.7</v>
      </c>
      <c r="O17" s="27">
        <f t="shared" si="3"/>
        <v>100</v>
      </c>
      <c r="P17" s="27">
        <f t="shared" si="4"/>
        <v>100</v>
      </c>
      <c r="Q17" s="27">
        <f t="shared" si="5"/>
        <v>100</v>
      </c>
      <c r="R17" s="27">
        <f t="shared" si="6"/>
        <v>100</v>
      </c>
      <c r="S17" s="62">
        <f t="shared" si="7"/>
        <v>0</v>
      </c>
      <c r="T17" s="38">
        <f t="array" ref="T17">IF(N17&lt;55, MIN(N17,SUM(N17:R17*N$3:R$3)), SUM(N17:R17*N$3:R$3))</f>
        <v>99.85</v>
      </c>
      <c r="U17" s="27">
        <v>20</v>
      </c>
      <c r="V17" s="33">
        <v>20</v>
      </c>
      <c r="W17" s="33">
        <v>59.4</v>
      </c>
      <c r="X17" s="56">
        <f t="shared" si="17"/>
        <v>99.4</v>
      </c>
      <c r="Y17" s="33">
        <v>30</v>
      </c>
      <c r="Z17" s="33">
        <v>70</v>
      </c>
      <c r="AA17" s="56">
        <f>IF(COUNTBLANK(Y17:Z17)&lt;&gt;2,SUM(Y17:Z17),)</f>
        <v>100</v>
      </c>
      <c r="AB17" s="33"/>
      <c r="AC17" s="33"/>
      <c r="AD17" s="56">
        <f t="shared" si="10"/>
        <v>0</v>
      </c>
      <c r="AE17" s="48">
        <v>100</v>
      </c>
      <c r="AF17" s="94">
        <v>100</v>
      </c>
      <c r="AG17" s="48">
        <v>100</v>
      </c>
      <c r="AH17" s="48">
        <v>100</v>
      </c>
      <c r="AI17" s="48">
        <v>100</v>
      </c>
      <c r="AJ17" s="48">
        <v>100</v>
      </c>
      <c r="AK17" s="48">
        <v>100</v>
      </c>
      <c r="AL17" s="48">
        <v>100</v>
      </c>
      <c r="AM17" s="48">
        <v>100</v>
      </c>
      <c r="AN17" s="56">
        <f t="shared" si="11"/>
        <v>100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100</v>
      </c>
      <c r="AV17" s="48">
        <v>100</v>
      </c>
      <c r="AW17" s="48">
        <v>100</v>
      </c>
      <c r="AX17" s="48">
        <v>100</v>
      </c>
      <c r="AY17" s="56">
        <f t="shared" si="12"/>
        <v>100</v>
      </c>
      <c r="AZ17" s="92">
        <v>100</v>
      </c>
      <c r="BA17" s="92">
        <v>100</v>
      </c>
      <c r="BB17" s="65">
        <v>100</v>
      </c>
      <c r="BC17" s="65">
        <v>100</v>
      </c>
      <c r="BD17" s="64">
        <v>100</v>
      </c>
      <c r="BE17" s="65">
        <v>100</v>
      </c>
      <c r="BF17" s="65">
        <v>100</v>
      </c>
      <c r="BG17" s="65">
        <v>100</v>
      </c>
      <c r="BH17" s="65">
        <v>100</v>
      </c>
      <c r="BI17" s="65">
        <v>100</v>
      </c>
      <c r="BJ17" s="56">
        <f t="shared" si="13"/>
        <v>100</v>
      </c>
      <c r="BK17" s="31">
        <v>100</v>
      </c>
      <c r="BL17" s="31">
        <v>100</v>
      </c>
      <c r="BM17" s="31">
        <v>100</v>
      </c>
      <c r="BN17" s="48">
        <v>100</v>
      </c>
      <c r="BO17" s="48">
        <v>100</v>
      </c>
      <c r="BP17" s="48">
        <v>100</v>
      </c>
      <c r="BQ17" s="48">
        <v>100</v>
      </c>
      <c r="BR17" s="48">
        <v>100</v>
      </c>
      <c r="BS17" s="56">
        <f t="shared" si="14"/>
        <v>100</v>
      </c>
      <c r="BT17" s="1" t="str">
        <f t="shared" si="15"/>
        <v>NN-NN</v>
      </c>
      <c r="BU17" s="32">
        <f t="shared" si="16"/>
        <v>99.85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39</v>
      </c>
      <c r="K18" s="26">
        <v>779</v>
      </c>
      <c r="L18" s="27">
        <f t="shared" si="0"/>
        <v>18</v>
      </c>
      <c r="M18" s="27">
        <f t="shared" si="1"/>
        <v>0</v>
      </c>
      <c r="N18" s="27">
        <f t="shared" si="18"/>
        <v>9</v>
      </c>
      <c r="O18" s="27">
        <f t="shared" si="3"/>
        <v>31</v>
      </c>
      <c r="P18" s="27">
        <f t="shared" si="4"/>
        <v>10</v>
      </c>
      <c r="Q18" s="27">
        <f t="shared" si="5"/>
        <v>48</v>
      </c>
      <c r="R18" s="27">
        <f t="shared" si="6"/>
        <v>0</v>
      </c>
      <c r="S18" s="62">
        <f t="shared" si="7"/>
        <v>0</v>
      </c>
      <c r="T18" s="38">
        <f t="array" ref="T18">IF(N18&lt;55, MIN(N18,SUM(N18:R18*N$3:R$3)), SUM(N18:R18*N$3:R$3))</f>
        <v>9</v>
      </c>
      <c r="U18" s="27">
        <v>14</v>
      </c>
      <c r="V18" s="33">
        <v>4</v>
      </c>
      <c r="W18" s="33">
        <v>0</v>
      </c>
      <c r="X18" s="56">
        <f t="shared" si="17"/>
        <v>18</v>
      </c>
      <c r="Y18" s="33"/>
      <c r="Z18" s="33"/>
      <c r="AA18" s="56">
        <f>IF(COUNTBLANK(Y18:Z18)&lt;&gt;2,SUM(Y18:Z18),)</f>
        <v>0</v>
      </c>
      <c r="AB18" s="33"/>
      <c r="AC18" s="33"/>
      <c r="AD18" s="56">
        <f t="shared" si="10"/>
        <v>0</v>
      </c>
      <c r="AE18" s="48">
        <v>50</v>
      </c>
      <c r="AF18" s="94">
        <v>0</v>
      </c>
      <c r="AG18" s="48">
        <v>0</v>
      </c>
      <c r="AH18" s="48">
        <v>50</v>
      </c>
      <c r="AI18" s="48">
        <v>80</v>
      </c>
      <c r="AJ18" s="48">
        <v>50</v>
      </c>
      <c r="AK18" s="48">
        <v>0</v>
      </c>
      <c r="AL18" s="48">
        <v>50</v>
      </c>
      <c r="AM18" s="48">
        <v>0</v>
      </c>
      <c r="AN18" s="56">
        <f t="shared" si="11"/>
        <v>31</v>
      </c>
      <c r="AO18" s="48">
        <v>100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56">
        <f t="shared" si="12"/>
        <v>10</v>
      </c>
      <c r="AZ18" s="92">
        <v>90</v>
      </c>
      <c r="BA18" s="92">
        <v>100</v>
      </c>
      <c r="BB18" s="92">
        <v>95</v>
      </c>
      <c r="BC18" s="65">
        <v>100</v>
      </c>
      <c r="BD18" s="64">
        <v>95</v>
      </c>
      <c r="BE18" s="65">
        <v>0</v>
      </c>
      <c r="BF18" s="65">
        <v>0</v>
      </c>
      <c r="BG18" s="65">
        <v>0</v>
      </c>
      <c r="BH18" s="65">
        <v>0</v>
      </c>
      <c r="BI18" s="65">
        <v>0</v>
      </c>
      <c r="BJ18" s="56">
        <f t="shared" si="13"/>
        <v>48</v>
      </c>
      <c r="BK18" s="31">
        <v>0</v>
      </c>
      <c r="BL18" s="31">
        <v>0</v>
      </c>
      <c r="BM18" s="31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56">
        <f t="shared" si="14"/>
        <v>0</v>
      </c>
      <c r="BT18" s="39" t="str">
        <f t="shared" si="15"/>
        <v>NN-NN</v>
      </c>
      <c r="BU18" s="40">
        <f t="shared" si="16"/>
        <v>9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39</v>
      </c>
      <c r="K19" s="26">
        <v>750</v>
      </c>
      <c r="L19" s="27">
        <f t="shared" si="0"/>
        <v>100</v>
      </c>
      <c r="M19" s="27">
        <f t="shared" si="1"/>
        <v>100</v>
      </c>
      <c r="N19" s="27">
        <f t="shared" si="18"/>
        <v>100</v>
      </c>
      <c r="O19" s="27">
        <f t="shared" si="3"/>
        <v>96</v>
      </c>
      <c r="P19" s="27">
        <f t="shared" si="4"/>
        <v>100</v>
      </c>
      <c r="Q19" s="27">
        <f t="shared" si="5"/>
        <v>95</v>
      </c>
      <c r="R19" s="27">
        <f t="shared" si="6"/>
        <v>79</v>
      </c>
      <c r="S19" s="62">
        <f t="shared" si="7"/>
        <v>0</v>
      </c>
      <c r="T19" s="38">
        <f t="array" ref="T19">IF(N19&lt;55, MIN(N19,SUM(N19:R19*N$3:R$3)), SUM(N19:R19*N$3:R$3))</f>
        <v>97.15</v>
      </c>
      <c r="U19" s="27">
        <v>20</v>
      </c>
      <c r="V19" s="33">
        <v>20</v>
      </c>
      <c r="W19" s="33">
        <v>60</v>
      </c>
      <c r="X19" s="56">
        <f t="shared" si="17"/>
        <v>100</v>
      </c>
      <c r="Y19" s="33">
        <v>30</v>
      </c>
      <c r="Z19" s="33">
        <v>70</v>
      </c>
      <c r="AA19" s="56">
        <f>IF(COUNTBLANK(Y19:Z19)&lt;&gt;2,SUM(Y19:Z19),)</f>
        <v>100</v>
      </c>
      <c r="AB19" s="33"/>
      <c r="AC19" s="33"/>
      <c r="AD19" s="56">
        <f t="shared" si="10"/>
        <v>0</v>
      </c>
      <c r="AE19" s="48">
        <v>100</v>
      </c>
      <c r="AF19" s="94">
        <v>100</v>
      </c>
      <c r="AG19" s="48">
        <v>100</v>
      </c>
      <c r="AH19" s="48">
        <v>66.7</v>
      </c>
      <c r="AI19" s="48">
        <v>100</v>
      </c>
      <c r="AJ19" s="48">
        <v>100</v>
      </c>
      <c r="AK19" s="48">
        <v>100</v>
      </c>
      <c r="AL19" s="48">
        <v>100</v>
      </c>
      <c r="AM19" s="48">
        <v>100</v>
      </c>
      <c r="AN19" s="56">
        <f t="shared" si="11"/>
        <v>96</v>
      </c>
      <c r="AO19" s="48">
        <v>100</v>
      </c>
      <c r="AP19" s="48">
        <v>100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 t="shared" si="12"/>
        <v>100</v>
      </c>
      <c r="AZ19" s="92">
        <v>90</v>
      </c>
      <c r="BA19" s="92">
        <v>95</v>
      </c>
      <c r="BB19" s="65">
        <v>100</v>
      </c>
      <c r="BC19" s="65">
        <v>100</v>
      </c>
      <c r="BD19" s="64">
        <v>100</v>
      </c>
      <c r="BE19" s="65">
        <v>100</v>
      </c>
      <c r="BF19" s="65">
        <v>60</v>
      </c>
      <c r="BG19" s="65">
        <v>100</v>
      </c>
      <c r="BH19" s="65">
        <v>100</v>
      </c>
      <c r="BI19" s="65">
        <v>100</v>
      </c>
      <c r="BJ19" s="56">
        <f t="shared" si="13"/>
        <v>95</v>
      </c>
      <c r="BK19" s="31">
        <v>33</v>
      </c>
      <c r="BL19" s="31">
        <v>100</v>
      </c>
      <c r="BM19" s="31">
        <v>100</v>
      </c>
      <c r="BN19" s="48">
        <v>100</v>
      </c>
      <c r="BO19" s="48">
        <v>100</v>
      </c>
      <c r="BP19" s="48">
        <v>0</v>
      </c>
      <c r="BQ19" s="48">
        <v>100</v>
      </c>
      <c r="BR19" s="48">
        <v>100</v>
      </c>
      <c r="BS19" s="56">
        <f t="shared" si="14"/>
        <v>79.125</v>
      </c>
      <c r="BT19" s="1" t="str">
        <f t="shared" si="15"/>
        <v>NN-NN</v>
      </c>
      <c r="BU19" s="32">
        <f t="shared" si="16"/>
        <v>97.15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39</v>
      </c>
      <c r="K20" s="26">
        <v>655</v>
      </c>
      <c r="L20" s="27">
        <f t="shared" si="0"/>
        <v>100</v>
      </c>
      <c r="M20" s="27">
        <f t="shared" si="1"/>
        <v>100</v>
      </c>
      <c r="N20" s="27">
        <f t="shared" si="18"/>
        <v>100</v>
      </c>
      <c r="O20" s="27">
        <f t="shared" si="3"/>
        <v>100</v>
      </c>
      <c r="P20" s="27">
        <f t="shared" si="4"/>
        <v>80</v>
      </c>
      <c r="Q20" s="27">
        <f t="shared" si="5"/>
        <v>100</v>
      </c>
      <c r="R20" s="27">
        <f t="shared" si="6"/>
        <v>100</v>
      </c>
      <c r="S20" s="62">
        <f t="shared" si="7"/>
        <v>0</v>
      </c>
      <c r="T20" s="38">
        <f t="array" ref="T20">IF(N20&lt;55, MIN(N20,SUM(N20:R20*N$3:R$3)), SUM(N20:R20*N$3:R$3))</f>
        <v>99</v>
      </c>
      <c r="U20" s="27">
        <v>20</v>
      </c>
      <c r="V20" s="33">
        <v>20</v>
      </c>
      <c r="W20" s="33">
        <v>60</v>
      </c>
      <c r="X20" s="56">
        <f t="shared" si="17"/>
        <v>100</v>
      </c>
      <c r="Y20" s="33">
        <v>30</v>
      </c>
      <c r="Z20" s="33">
        <v>70</v>
      </c>
      <c r="AA20" s="56">
        <f>IF(COUNTBLANK(Y20:Z20)&lt;&gt;2,SUM(Y20:Z20),)</f>
        <v>100</v>
      </c>
      <c r="AB20" s="33"/>
      <c r="AC20" s="33"/>
      <c r="AD20" s="56">
        <f t="shared" si="10"/>
        <v>0</v>
      </c>
      <c r="AE20" s="48">
        <v>100</v>
      </c>
      <c r="AF20" s="94">
        <v>100</v>
      </c>
      <c r="AG20" s="48">
        <v>100</v>
      </c>
      <c r="AH20" s="48">
        <v>100</v>
      </c>
      <c r="AI20" s="48">
        <v>100</v>
      </c>
      <c r="AJ20" s="48">
        <v>100</v>
      </c>
      <c r="AK20" s="48">
        <v>100</v>
      </c>
      <c r="AL20" s="48">
        <v>100</v>
      </c>
      <c r="AM20" s="48">
        <v>100</v>
      </c>
      <c r="AN20" s="56">
        <f t="shared" si="11"/>
        <v>100</v>
      </c>
      <c r="AO20" s="48">
        <v>100</v>
      </c>
      <c r="AP20" s="48">
        <v>100</v>
      </c>
      <c r="AQ20" s="48">
        <v>100</v>
      </c>
      <c r="AR20" s="48">
        <v>100</v>
      </c>
      <c r="AS20" s="48">
        <v>100</v>
      </c>
      <c r="AT20" s="48">
        <v>100</v>
      </c>
      <c r="AU20" s="48">
        <v>1</v>
      </c>
      <c r="AV20" s="48">
        <v>1</v>
      </c>
      <c r="AW20" s="48">
        <v>100</v>
      </c>
      <c r="AX20" s="48">
        <v>100</v>
      </c>
      <c r="AY20" s="56">
        <f t="shared" si="12"/>
        <v>80</v>
      </c>
      <c r="AZ20" s="92">
        <v>100</v>
      </c>
      <c r="BA20" s="92">
        <v>95</v>
      </c>
      <c r="BB20" s="92">
        <v>100</v>
      </c>
      <c r="BC20" s="65">
        <v>100</v>
      </c>
      <c r="BD20" s="64">
        <v>100</v>
      </c>
      <c r="BE20" s="92">
        <v>100</v>
      </c>
      <c r="BF20" s="65">
        <v>100</v>
      </c>
      <c r="BG20" s="65">
        <v>100</v>
      </c>
      <c r="BH20" s="65">
        <v>100</v>
      </c>
      <c r="BI20" s="65">
        <v>100</v>
      </c>
      <c r="BJ20" s="56">
        <f t="shared" si="13"/>
        <v>100</v>
      </c>
      <c r="BK20" s="31">
        <v>100</v>
      </c>
      <c r="BL20" s="31">
        <v>100</v>
      </c>
      <c r="BM20" s="31">
        <v>100</v>
      </c>
      <c r="BN20" s="48">
        <v>100</v>
      </c>
      <c r="BO20" s="48">
        <v>100</v>
      </c>
      <c r="BP20" s="48">
        <v>100</v>
      </c>
      <c r="BQ20" s="48">
        <v>100</v>
      </c>
      <c r="BR20" s="48">
        <v>100</v>
      </c>
      <c r="BS20" s="56">
        <f t="shared" si="14"/>
        <v>100</v>
      </c>
      <c r="BT20" s="1" t="str">
        <f t="shared" si="15"/>
        <v>NN-NN</v>
      </c>
      <c r="BU20" s="32">
        <f t="shared" si="16"/>
        <v>99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39</v>
      </c>
      <c r="K21" s="26">
        <v>549</v>
      </c>
      <c r="L21" s="27">
        <f t="shared" si="0"/>
        <v>63</v>
      </c>
      <c r="M21" s="27">
        <f t="shared" si="1"/>
        <v>85</v>
      </c>
      <c r="N21" s="27">
        <f t="shared" si="18"/>
        <v>74</v>
      </c>
      <c r="O21" s="27">
        <f t="shared" si="3"/>
        <v>82</v>
      </c>
      <c r="P21" s="27">
        <f t="shared" si="4"/>
        <v>100</v>
      </c>
      <c r="Q21" s="27">
        <f t="shared" si="5"/>
        <v>97</v>
      </c>
      <c r="R21" s="27">
        <f t="shared" si="6"/>
        <v>92</v>
      </c>
      <c r="S21" s="62">
        <f t="shared" si="7"/>
        <v>0</v>
      </c>
      <c r="T21" s="38">
        <f t="array" ref="T21">IF(N21&lt;55, MIN(N21,SUM(N21:R21*N$3:R$3)), SUM(N21:R21*N$3:R$3))</f>
        <v>82.4</v>
      </c>
      <c r="U21" s="27">
        <v>18</v>
      </c>
      <c r="V21" s="33">
        <v>18</v>
      </c>
      <c r="W21" s="33">
        <v>27</v>
      </c>
      <c r="X21" s="56">
        <f t="shared" si="17"/>
        <v>63</v>
      </c>
      <c r="Y21" s="33">
        <v>30</v>
      </c>
      <c r="Z21" s="33">
        <v>55</v>
      </c>
      <c r="AA21" s="56">
        <f>IF(COUNTBLANK(Y21:Z21)&lt;&gt;2,SUM(Y21:Z21),)</f>
        <v>85</v>
      </c>
      <c r="AB21" s="33"/>
      <c r="AC21" s="33"/>
      <c r="AD21" s="56">
        <f t="shared" si="10"/>
        <v>0</v>
      </c>
      <c r="AE21" s="48">
        <v>100</v>
      </c>
      <c r="AF21" s="94">
        <v>100</v>
      </c>
      <c r="AG21" s="48">
        <v>100</v>
      </c>
      <c r="AH21" s="48">
        <v>100</v>
      </c>
      <c r="AI21" s="48">
        <v>80</v>
      </c>
      <c r="AJ21" s="48">
        <v>60</v>
      </c>
      <c r="AK21" s="48">
        <v>100</v>
      </c>
      <c r="AL21" s="48">
        <v>100</v>
      </c>
      <c r="AM21" s="48">
        <v>0</v>
      </c>
      <c r="AN21" s="56">
        <f t="shared" si="11"/>
        <v>82</v>
      </c>
      <c r="AO21" s="48">
        <v>100</v>
      </c>
      <c r="AP21" s="48">
        <v>100</v>
      </c>
      <c r="AQ21" s="48">
        <v>100</v>
      </c>
      <c r="AR21" s="48">
        <v>100</v>
      </c>
      <c r="AS21" s="48">
        <v>100</v>
      </c>
      <c r="AT21" s="48">
        <v>100</v>
      </c>
      <c r="AU21" s="48">
        <v>100</v>
      </c>
      <c r="AV21" s="48">
        <v>100</v>
      </c>
      <c r="AW21" s="48">
        <v>100</v>
      </c>
      <c r="AX21" s="48">
        <v>100</v>
      </c>
      <c r="AY21" s="56">
        <f t="shared" si="12"/>
        <v>100</v>
      </c>
      <c r="AZ21" s="92">
        <v>100</v>
      </c>
      <c r="BA21" s="92">
        <v>95</v>
      </c>
      <c r="BB21" s="92">
        <v>100</v>
      </c>
      <c r="BC21" s="65">
        <v>100</v>
      </c>
      <c r="BD21" s="64">
        <v>100</v>
      </c>
      <c r="BE21" s="92">
        <v>80</v>
      </c>
      <c r="BF21" s="65">
        <v>100</v>
      </c>
      <c r="BG21" s="65">
        <v>100</v>
      </c>
      <c r="BH21" s="65">
        <v>100</v>
      </c>
      <c r="BI21" s="65">
        <v>90</v>
      </c>
      <c r="BJ21" s="56">
        <f t="shared" si="13"/>
        <v>97</v>
      </c>
      <c r="BK21" s="31">
        <v>33</v>
      </c>
      <c r="BL21" s="31">
        <v>100</v>
      </c>
      <c r="BM21" s="31">
        <v>100</v>
      </c>
      <c r="BN21" s="48">
        <v>100</v>
      </c>
      <c r="BO21" s="48">
        <v>100</v>
      </c>
      <c r="BP21" s="48">
        <v>100</v>
      </c>
      <c r="BQ21" s="48">
        <v>100</v>
      </c>
      <c r="BR21" s="48">
        <v>100</v>
      </c>
      <c r="BS21" s="56">
        <f t="shared" si="14"/>
        <v>91.625</v>
      </c>
      <c r="BT21" s="1" t="str">
        <f t="shared" si="15"/>
        <v>NN-NN</v>
      </c>
      <c r="BU21" s="32">
        <f t="shared" si="16"/>
        <v>82.4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39</v>
      </c>
      <c r="K22" s="26">
        <v>749</v>
      </c>
      <c r="L22" s="27">
        <f t="shared" si="0"/>
        <v>95</v>
      </c>
      <c r="M22" s="27">
        <f t="shared" si="1"/>
        <v>100</v>
      </c>
      <c r="N22" s="27">
        <f t="shared" si="18"/>
        <v>97.5</v>
      </c>
      <c r="O22" s="27">
        <f t="shared" si="3"/>
        <v>72</v>
      </c>
      <c r="P22" s="27">
        <f t="shared" si="4"/>
        <v>100</v>
      </c>
      <c r="Q22" s="27">
        <f t="shared" si="5"/>
        <v>95</v>
      </c>
      <c r="R22" s="27">
        <f t="shared" si="6"/>
        <v>100</v>
      </c>
      <c r="S22" s="62">
        <f t="shared" si="7"/>
        <v>0</v>
      </c>
      <c r="T22" s="38">
        <f t="array" ref="T22">IF(N22&lt;55, MIN(N22,SUM(N22:R22*N$3:R$3)), SUM(N22:R22*N$3:R$3))</f>
        <v>92.15</v>
      </c>
      <c r="U22" s="27">
        <v>16</v>
      </c>
      <c r="V22" s="33">
        <v>19</v>
      </c>
      <c r="W22" s="33">
        <v>60</v>
      </c>
      <c r="X22" s="56">
        <f t="shared" si="17"/>
        <v>95</v>
      </c>
      <c r="Y22" s="33">
        <v>30</v>
      </c>
      <c r="Z22" s="33">
        <v>70</v>
      </c>
      <c r="AA22" s="56">
        <v>100</v>
      </c>
      <c r="AB22" s="33"/>
      <c r="AC22" s="33"/>
      <c r="AD22" s="56">
        <f t="shared" si="10"/>
        <v>0</v>
      </c>
      <c r="AE22" s="48">
        <v>50</v>
      </c>
      <c r="AF22" s="94">
        <v>100</v>
      </c>
      <c r="AG22" s="48">
        <v>100</v>
      </c>
      <c r="AH22" s="48">
        <v>0</v>
      </c>
      <c r="AI22" s="48">
        <v>100</v>
      </c>
      <c r="AJ22" s="48">
        <v>100</v>
      </c>
      <c r="AK22" s="48">
        <v>100</v>
      </c>
      <c r="AL22" s="48">
        <v>100</v>
      </c>
      <c r="AM22" s="48">
        <v>0</v>
      </c>
      <c r="AN22" s="56">
        <f t="shared" si="11"/>
        <v>72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2"/>
        <v>100</v>
      </c>
      <c r="AZ22" s="92">
        <v>100</v>
      </c>
      <c r="BA22" s="92">
        <v>100</v>
      </c>
      <c r="BB22" s="92">
        <v>90</v>
      </c>
      <c r="BC22" s="65">
        <v>85</v>
      </c>
      <c r="BD22" s="64">
        <v>90</v>
      </c>
      <c r="BE22" s="92">
        <v>90</v>
      </c>
      <c r="BF22" s="65">
        <v>100</v>
      </c>
      <c r="BG22" s="65">
        <v>100</v>
      </c>
      <c r="BH22" s="65">
        <v>100</v>
      </c>
      <c r="BI22" s="65">
        <v>95</v>
      </c>
      <c r="BJ22" s="56">
        <f t="shared" si="13"/>
        <v>95</v>
      </c>
      <c r="BK22" s="31">
        <v>100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4"/>
        <v>100</v>
      </c>
      <c r="BT22" s="1" t="str">
        <f t="shared" si="15"/>
        <v>NN-NN</v>
      </c>
      <c r="BU22" s="32">
        <f t="shared" si="16"/>
        <v>92.15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39</v>
      </c>
      <c r="K23" s="26">
        <v>803</v>
      </c>
      <c r="L23" s="27">
        <f t="shared" si="0"/>
        <v>100</v>
      </c>
      <c r="M23" s="27">
        <f t="shared" si="1"/>
        <v>100</v>
      </c>
      <c r="N23" s="27">
        <f t="shared" si="18"/>
        <v>100</v>
      </c>
      <c r="O23" s="27">
        <f t="shared" si="3"/>
        <v>99</v>
      </c>
      <c r="P23" s="27">
        <f t="shared" si="4"/>
        <v>90</v>
      </c>
      <c r="Q23" s="27">
        <f t="shared" si="5"/>
        <v>97</v>
      </c>
      <c r="R23" s="27">
        <f t="shared" si="6"/>
        <v>100</v>
      </c>
      <c r="S23" s="62">
        <f t="shared" si="7"/>
        <v>0</v>
      </c>
      <c r="T23" s="38">
        <f t="array" ref="T23">IF(N23&lt;55, MIN(N23,SUM(N23:R23*N$3:R$3)), SUM(N23:R23*N$3:R$3))</f>
        <v>98.7</v>
      </c>
      <c r="U23" s="27">
        <v>20</v>
      </c>
      <c r="V23" s="33">
        <v>20</v>
      </c>
      <c r="W23" s="33">
        <v>60</v>
      </c>
      <c r="X23" s="56">
        <f t="shared" si="17"/>
        <v>100</v>
      </c>
      <c r="Y23" s="33">
        <v>30</v>
      </c>
      <c r="Z23" s="33">
        <v>70</v>
      </c>
      <c r="AA23" s="56">
        <f t="shared" ref="AA23:AA29" si="19">IF(COUNTBLANK(Y23:Z23)&lt;&gt;2,SUM(Y23:Z23),)</f>
        <v>100</v>
      </c>
      <c r="AB23" s="33"/>
      <c r="AC23" s="33"/>
      <c r="AD23" s="56">
        <f t="shared" si="10"/>
        <v>0</v>
      </c>
      <c r="AE23" s="48">
        <v>100</v>
      </c>
      <c r="AF23" s="94">
        <v>100</v>
      </c>
      <c r="AG23" s="48">
        <v>100</v>
      </c>
      <c r="AH23" s="48">
        <v>100</v>
      </c>
      <c r="AI23" s="48">
        <v>90</v>
      </c>
      <c r="AJ23" s="48">
        <v>100</v>
      </c>
      <c r="AK23" s="48">
        <v>100</v>
      </c>
      <c r="AL23" s="48">
        <v>100</v>
      </c>
      <c r="AM23" s="48">
        <v>100</v>
      </c>
      <c r="AN23" s="56">
        <f t="shared" si="11"/>
        <v>99</v>
      </c>
      <c r="AO23" s="48">
        <v>100</v>
      </c>
      <c r="AP23" s="48">
        <v>100</v>
      </c>
      <c r="AQ23" s="48">
        <v>1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12"/>
        <v>90</v>
      </c>
      <c r="AZ23" s="92">
        <v>100</v>
      </c>
      <c r="BA23" s="92">
        <v>100</v>
      </c>
      <c r="BB23" s="92">
        <v>100</v>
      </c>
      <c r="BC23" s="65">
        <v>100</v>
      </c>
      <c r="BD23" s="64">
        <v>97</v>
      </c>
      <c r="BE23" s="92">
        <v>100</v>
      </c>
      <c r="BF23" s="65">
        <v>100</v>
      </c>
      <c r="BG23" s="65">
        <v>100</v>
      </c>
      <c r="BH23" s="65">
        <v>100</v>
      </c>
      <c r="BI23" s="65">
        <v>75</v>
      </c>
      <c r="BJ23" s="56">
        <f t="shared" si="13"/>
        <v>97</v>
      </c>
      <c r="BK23" s="31">
        <v>100</v>
      </c>
      <c r="BL23" s="31">
        <v>100</v>
      </c>
      <c r="BM23" s="31">
        <v>100</v>
      </c>
      <c r="BN23" s="48">
        <v>100</v>
      </c>
      <c r="BO23" s="48">
        <v>100</v>
      </c>
      <c r="BP23" s="48">
        <v>100</v>
      </c>
      <c r="BQ23" s="48">
        <v>100</v>
      </c>
      <c r="BR23" s="48">
        <v>100</v>
      </c>
      <c r="BS23" s="56">
        <f t="shared" si="14"/>
        <v>100</v>
      </c>
      <c r="BT23" s="1" t="str">
        <f t="shared" si="15"/>
        <v>NN-NN</v>
      </c>
      <c r="BU23" s="32">
        <f t="shared" si="16"/>
        <v>98.7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46</v>
      </c>
      <c r="K24" s="26">
        <v>830</v>
      </c>
      <c r="L24" s="27">
        <f t="shared" si="0"/>
        <v>100</v>
      </c>
      <c r="M24" s="27">
        <f t="shared" si="1"/>
        <v>100</v>
      </c>
      <c r="N24" s="27">
        <f t="shared" si="18"/>
        <v>100</v>
      </c>
      <c r="O24" s="27">
        <f t="shared" si="3"/>
        <v>86</v>
      </c>
      <c r="P24" s="27">
        <f t="shared" si="4"/>
        <v>100</v>
      </c>
      <c r="Q24" s="27">
        <f t="shared" si="5"/>
        <v>98</v>
      </c>
      <c r="R24" s="27">
        <f t="shared" si="6"/>
        <v>88</v>
      </c>
      <c r="S24" s="62">
        <f t="shared" si="7"/>
        <v>0</v>
      </c>
      <c r="T24" s="38">
        <f t="array" ref="T24">IF(N24&lt;55, MIN(N24,SUM(N24:R24*N$3:R$3)), SUM(N24:R24*N$3:R$3))</f>
        <v>96.200000000000017</v>
      </c>
      <c r="U24" s="27">
        <v>20</v>
      </c>
      <c r="V24" s="33">
        <v>20</v>
      </c>
      <c r="W24" s="33">
        <v>60</v>
      </c>
      <c r="X24" s="56">
        <f t="shared" si="17"/>
        <v>100</v>
      </c>
      <c r="Y24" s="33">
        <v>30</v>
      </c>
      <c r="Z24" s="33">
        <v>70</v>
      </c>
      <c r="AA24" s="56">
        <f t="shared" si="19"/>
        <v>100</v>
      </c>
      <c r="AB24" s="33"/>
      <c r="AC24" s="33"/>
      <c r="AD24" s="56">
        <f t="shared" si="10"/>
        <v>0</v>
      </c>
      <c r="AE24" s="48">
        <v>50</v>
      </c>
      <c r="AF24" s="94">
        <v>100</v>
      </c>
      <c r="AG24" s="48">
        <v>100</v>
      </c>
      <c r="AH24" s="48">
        <v>66.7</v>
      </c>
      <c r="AI24" s="48">
        <v>80</v>
      </c>
      <c r="AJ24" s="48">
        <v>80</v>
      </c>
      <c r="AK24" s="48">
        <v>100</v>
      </c>
      <c r="AL24" s="48">
        <v>100</v>
      </c>
      <c r="AM24" s="48">
        <v>100</v>
      </c>
      <c r="AN24" s="56">
        <f t="shared" si="11"/>
        <v>86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100</v>
      </c>
      <c r="AV24" s="48">
        <v>100</v>
      </c>
      <c r="AW24" s="48">
        <v>100</v>
      </c>
      <c r="AX24" s="48">
        <v>100</v>
      </c>
      <c r="AY24" s="56">
        <f t="shared" si="12"/>
        <v>100</v>
      </c>
      <c r="AZ24" s="92">
        <v>100</v>
      </c>
      <c r="BA24" s="92">
        <v>100</v>
      </c>
      <c r="BB24" s="92">
        <v>100</v>
      </c>
      <c r="BC24" s="65">
        <v>90</v>
      </c>
      <c r="BD24" s="64">
        <v>97</v>
      </c>
      <c r="BE24" s="92">
        <v>100</v>
      </c>
      <c r="BF24" s="65">
        <v>100</v>
      </c>
      <c r="BG24" s="65">
        <v>95</v>
      </c>
      <c r="BH24" s="65">
        <v>100</v>
      </c>
      <c r="BI24" s="65">
        <v>100</v>
      </c>
      <c r="BJ24" s="56">
        <f t="shared" si="13"/>
        <v>98</v>
      </c>
      <c r="BK24" s="31">
        <v>100</v>
      </c>
      <c r="BL24" s="31">
        <v>100</v>
      </c>
      <c r="BM24" s="31">
        <v>100</v>
      </c>
      <c r="BN24" s="48">
        <v>100</v>
      </c>
      <c r="BO24" s="48">
        <v>0</v>
      </c>
      <c r="BP24" s="48">
        <v>100</v>
      </c>
      <c r="BQ24" s="48">
        <v>100</v>
      </c>
      <c r="BR24" s="48">
        <v>100</v>
      </c>
      <c r="BS24" s="56">
        <f t="shared" si="14"/>
        <v>87.5</v>
      </c>
      <c r="BT24" s="1" t="str">
        <f t="shared" si="15"/>
        <v>NN-NN</v>
      </c>
      <c r="BU24" s="32">
        <f t="shared" si="16"/>
        <v>96.200000000000017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39</v>
      </c>
      <c r="K25" s="26">
        <v>783</v>
      </c>
      <c r="L25" s="27">
        <f t="shared" si="0"/>
        <v>98</v>
      </c>
      <c r="M25" s="27">
        <f t="shared" si="1"/>
        <v>100</v>
      </c>
      <c r="N25" s="27">
        <f t="shared" si="18"/>
        <v>99</v>
      </c>
      <c r="O25" s="27">
        <f t="shared" si="3"/>
        <v>89</v>
      </c>
      <c r="P25" s="27">
        <f t="shared" si="4"/>
        <v>90</v>
      </c>
      <c r="Q25" s="27">
        <f t="shared" si="5"/>
        <v>89</v>
      </c>
      <c r="R25" s="27">
        <f t="shared" si="6"/>
        <v>100</v>
      </c>
      <c r="S25" s="62">
        <f t="shared" si="7"/>
        <v>0</v>
      </c>
      <c r="T25" s="38">
        <f t="array" ref="T25">IF(N25&lt;55, MIN(N25,SUM(N25:R25*N$3:R$3)), SUM(N25:R25*N$3:R$3))</f>
        <v>94.6</v>
      </c>
      <c r="U25" s="27">
        <v>20</v>
      </c>
      <c r="V25" s="33">
        <v>18</v>
      </c>
      <c r="W25" s="33">
        <v>60</v>
      </c>
      <c r="X25" s="56">
        <f t="shared" si="17"/>
        <v>98</v>
      </c>
      <c r="Y25" s="33">
        <v>30</v>
      </c>
      <c r="Z25" s="33">
        <v>70</v>
      </c>
      <c r="AA25" s="56">
        <f t="shared" si="19"/>
        <v>100</v>
      </c>
      <c r="AB25" s="33"/>
      <c r="AC25" s="33"/>
      <c r="AD25" s="56">
        <f t="shared" si="10"/>
        <v>0</v>
      </c>
      <c r="AE25" s="48">
        <v>100</v>
      </c>
      <c r="AF25" s="94">
        <v>100</v>
      </c>
      <c r="AG25" s="48">
        <v>100</v>
      </c>
      <c r="AH25" s="48">
        <v>100</v>
      </c>
      <c r="AI25" s="48">
        <v>100</v>
      </c>
      <c r="AJ25" s="48">
        <v>100</v>
      </c>
      <c r="AK25" s="48">
        <v>100</v>
      </c>
      <c r="AL25" s="48">
        <v>100</v>
      </c>
      <c r="AM25" s="48">
        <v>0</v>
      </c>
      <c r="AN25" s="56">
        <f t="shared" si="11"/>
        <v>89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0</v>
      </c>
      <c r="AY25" s="56">
        <f t="shared" si="12"/>
        <v>90</v>
      </c>
      <c r="AZ25" s="92">
        <v>100</v>
      </c>
      <c r="BA25" s="92">
        <v>100</v>
      </c>
      <c r="BB25" s="92">
        <v>100</v>
      </c>
      <c r="BC25" s="65">
        <v>100</v>
      </c>
      <c r="BD25" s="64">
        <v>95</v>
      </c>
      <c r="BE25" s="92">
        <v>100</v>
      </c>
      <c r="BF25" s="65">
        <v>100</v>
      </c>
      <c r="BG25" s="65">
        <v>0</v>
      </c>
      <c r="BH25" s="65">
        <v>100</v>
      </c>
      <c r="BI25" s="65">
        <v>95</v>
      </c>
      <c r="BJ25" s="56">
        <f t="shared" si="13"/>
        <v>89</v>
      </c>
      <c r="BK25" s="31">
        <v>100</v>
      </c>
      <c r="BL25" s="31">
        <v>100</v>
      </c>
      <c r="BM25" s="31">
        <v>100</v>
      </c>
      <c r="BN25" s="48">
        <v>100</v>
      </c>
      <c r="BO25" s="48">
        <v>100</v>
      </c>
      <c r="BP25" s="48">
        <v>100</v>
      </c>
      <c r="BQ25" s="48">
        <v>100</v>
      </c>
      <c r="BR25" s="48">
        <v>100</v>
      </c>
      <c r="BS25" s="56">
        <f t="shared" si="14"/>
        <v>100</v>
      </c>
      <c r="BT25" s="1" t="str">
        <f t="shared" si="15"/>
        <v>NN-NN</v>
      </c>
      <c r="BU25" s="32">
        <f t="shared" si="16"/>
        <v>94.6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46</v>
      </c>
      <c r="K26" s="26">
        <v>865</v>
      </c>
      <c r="L26" s="27">
        <f t="shared" si="0"/>
        <v>100</v>
      </c>
      <c r="M26" s="27">
        <f t="shared" si="1"/>
        <v>96</v>
      </c>
      <c r="N26" s="27">
        <f t="shared" si="18"/>
        <v>98</v>
      </c>
      <c r="O26" s="27">
        <f t="shared" si="3"/>
        <v>89</v>
      </c>
      <c r="P26" s="27">
        <f t="shared" si="4"/>
        <v>100</v>
      </c>
      <c r="Q26" s="27">
        <f t="shared" si="5"/>
        <v>100</v>
      </c>
      <c r="R26" s="27">
        <f t="shared" si="6"/>
        <v>100</v>
      </c>
      <c r="S26" s="62">
        <f t="shared" si="7"/>
        <v>0</v>
      </c>
      <c r="T26" s="38">
        <f t="array" ref="T26">IF(N26&lt;55, MIN(N26,SUM(N26:R26*N$3:R$3)), SUM(N26:R26*N$3:R$3))</f>
        <v>96.8</v>
      </c>
      <c r="U26" s="27">
        <v>20</v>
      </c>
      <c r="V26" s="33">
        <v>20</v>
      </c>
      <c r="W26" s="33">
        <v>60</v>
      </c>
      <c r="X26" s="56">
        <f t="shared" si="17"/>
        <v>100</v>
      </c>
      <c r="Y26" s="33">
        <v>26</v>
      </c>
      <c r="Z26" s="33">
        <v>70</v>
      </c>
      <c r="AA26" s="56">
        <f t="shared" si="19"/>
        <v>96</v>
      </c>
      <c r="AB26" s="33"/>
      <c r="AC26" s="33"/>
      <c r="AD26" s="56">
        <f t="shared" si="10"/>
        <v>0</v>
      </c>
      <c r="AE26" s="48">
        <v>100</v>
      </c>
      <c r="AF26" s="94">
        <v>100</v>
      </c>
      <c r="AG26" s="48">
        <v>100</v>
      </c>
      <c r="AH26" s="48">
        <v>100</v>
      </c>
      <c r="AI26" s="48">
        <v>100</v>
      </c>
      <c r="AJ26" s="48">
        <v>100</v>
      </c>
      <c r="AK26" s="48">
        <v>100</v>
      </c>
      <c r="AL26" s="48">
        <v>100</v>
      </c>
      <c r="AM26" s="48">
        <v>0</v>
      </c>
      <c r="AN26" s="56">
        <f t="shared" si="11"/>
        <v>89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2"/>
        <v>100</v>
      </c>
      <c r="AZ26" s="92">
        <v>100</v>
      </c>
      <c r="BA26" s="92">
        <v>100</v>
      </c>
      <c r="BB26" s="92">
        <v>100</v>
      </c>
      <c r="BC26" s="65">
        <v>100</v>
      </c>
      <c r="BD26" s="64">
        <v>100</v>
      </c>
      <c r="BE26" s="92">
        <v>100</v>
      </c>
      <c r="BF26" s="65">
        <v>100</v>
      </c>
      <c r="BG26" s="65">
        <v>95</v>
      </c>
      <c r="BH26" s="65">
        <v>100</v>
      </c>
      <c r="BI26" s="65">
        <v>100</v>
      </c>
      <c r="BJ26" s="56">
        <f t="shared" si="13"/>
        <v>100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4"/>
        <v>100</v>
      </c>
      <c r="BT26" s="1" t="str">
        <f t="shared" si="15"/>
        <v>NN-NN</v>
      </c>
      <c r="BU26" s="32">
        <f t="shared" si="16"/>
        <v>96.8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39</v>
      </c>
      <c r="K27" s="26">
        <v>744</v>
      </c>
      <c r="L27" s="27">
        <f t="shared" si="0"/>
        <v>0</v>
      </c>
      <c r="M27" s="27">
        <f t="shared" si="1"/>
        <v>100</v>
      </c>
      <c r="N27" s="27">
        <f t="shared" si="18"/>
        <v>50</v>
      </c>
      <c r="O27" s="27">
        <f t="shared" si="3"/>
        <v>100</v>
      </c>
      <c r="P27" s="27">
        <f t="shared" si="4"/>
        <v>100</v>
      </c>
      <c r="Q27" s="27">
        <f t="shared" si="5"/>
        <v>97</v>
      </c>
      <c r="R27" s="27">
        <f t="shared" si="6"/>
        <v>100</v>
      </c>
      <c r="S27" s="62">
        <f t="shared" si="7"/>
        <v>0</v>
      </c>
      <c r="T27" s="38">
        <f t="array" ref="T27">IF(N27&lt;55, MIN(N27,SUM(N27:R27*N$3:R$3)), SUM(N27:R27*N$3:R$3))</f>
        <v>50</v>
      </c>
      <c r="U27" s="66">
        <v>20</v>
      </c>
      <c r="V27" s="68">
        <v>20</v>
      </c>
      <c r="W27" s="68">
        <v>0</v>
      </c>
      <c r="X27" s="67">
        <v>0</v>
      </c>
      <c r="Y27" s="33">
        <v>30</v>
      </c>
      <c r="Z27" s="33">
        <v>70</v>
      </c>
      <c r="AA27" s="56">
        <f t="shared" si="19"/>
        <v>100</v>
      </c>
      <c r="AB27" s="33"/>
      <c r="AC27" s="33"/>
      <c r="AD27" s="56">
        <f t="shared" si="10"/>
        <v>0</v>
      </c>
      <c r="AE27" s="48">
        <v>100</v>
      </c>
      <c r="AF27" s="94">
        <v>100</v>
      </c>
      <c r="AG27" s="48">
        <v>100</v>
      </c>
      <c r="AH27" s="48">
        <v>100</v>
      </c>
      <c r="AI27" s="48">
        <v>100</v>
      </c>
      <c r="AJ27" s="48">
        <v>100</v>
      </c>
      <c r="AK27" s="48">
        <v>100</v>
      </c>
      <c r="AL27" s="48">
        <v>100</v>
      </c>
      <c r="AM27" s="48">
        <v>100</v>
      </c>
      <c r="AN27" s="56">
        <f t="shared" si="11"/>
        <v>100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12"/>
        <v>100</v>
      </c>
      <c r="AZ27" s="92">
        <v>90</v>
      </c>
      <c r="BA27" s="92">
        <v>100</v>
      </c>
      <c r="BB27" s="92">
        <v>95</v>
      </c>
      <c r="BC27" s="65">
        <v>100</v>
      </c>
      <c r="BD27" s="64">
        <v>100</v>
      </c>
      <c r="BE27" s="92">
        <v>100</v>
      </c>
      <c r="BF27" s="65">
        <v>95</v>
      </c>
      <c r="BG27" s="65">
        <v>90</v>
      </c>
      <c r="BH27" s="65">
        <v>100</v>
      </c>
      <c r="BI27" s="65">
        <v>100</v>
      </c>
      <c r="BJ27" s="56">
        <f t="shared" si="13"/>
        <v>97</v>
      </c>
      <c r="BK27" s="31">
        <v>100</v>
      </c>
      <c r="BL27" s="31">
        <v>100</v>
      </c>
      <c r="BM27" s="31">
        <v>100</v>
      </c>
      <c r="BN27" s="48">
        <v>100</v>
      </c>
      <c r="BO27" s="48">
        <v>100</v>
      </c>
      <c r="BP27" s="48">
        <v>100</v>
      </c>
      <c r="BQ27" s="48">
        <v>100</v>
      </c>
      <c r="BR27" s="48">
        <v>100</v>
      </c>
      <c r="BS27" s="56">
        <f t="shared" si="14"/>
        <v>100</v>
      </c>
      <c r="BT27" s="1" t="str">
        <f t="shared" si="15"/>
        <v>NN-NN</v>
      </c>
      <c r="BU27" s="32">
        <f t="shared" si="16"/>
        <v>50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39</v>
      </c>
      <c r="K28" s="26">
        <v>799</v>
      </c>
      <c r="L28" s="27">
        <f t="shared" si="0"/>
        <v>0</v>
      </c>
      <c r="M28" s="27">
        <f t="shared" si="1"/>
        <v>100</v>
      </c>
      <c r="N28" s="71">
        <f>IF(ISBLANK(S28), (L28+M28)/2,(SUM(L28,M28,S28))/3)</f>
        <v>66.666666666666671</v>
      </c>
      <c r="O28" s="27">
        <f t="shared" si="3"/>
        <v>96</v>
      </c>
      <c r="P28" s="27">
        <f t="shared" si="4"/>
        <v>100</v>
      </c>
      <c r="Q28" s="27">
        <f t="shared" si="5"/>
        <v>99</v>
      </c>
      <c r="R28" s="27">
        <f t="shared" si="6"/>
        <v>100</v>
      </c>
      <c r="S28" s="62">
        <f t="shared" si="7"/>
        <v>100</v>
      </c>
      <c r="T28" s="38">
        <f t="array" ref="T28">IF(N28&lt;55, MIN(N28,SUM(N28:R28*N$3:R$3)), SUM(N28:R28*N$3:R$3))</f>
        <v>82.333333333333343</v>
      </c>
      <c r="U28" s="66">
        <v>18</v>
      </c>
      <c r="V28" s="68">
        <v>20</v>
      </c>
      <c r="W28" s="68">
        <v>60</v>
      </c>
      <c r="X28" s="67">
        <v>0</v>
      </c>
      <c r="Y28" s="33">
        <v>30</v>
      </c>
      <c r="Z28" s="33">
        <v>70</v>
      </c>
      <c r="AA28" s="56">
        <f t="shared" si="19"/>
        <v>100</v>
      </c>
      <c r="AB28" s="33">
        <v>40</v>
      </c>
      <c r="AC28" s="33">
        <v>60</v>
      </c>
      <c r="AD28" s="56">
        <f t="shared" si="10"/>
        <v>100</v>
      </c>
      <c r="AE28" s="48">
        <v>100</v>
      </c>
      <c r="AF28" s="94">
        <v>100</v>
      </c>
      <c r="AG28" s="48">
        <v>100</v>
      </c>
      <c r="AH28" s="48">
        <v>100</v>
      </c>
      <c r="AI28" s="48">
        <v>100</v>
      </c>
      <c r="AJ28" s="48">
        <v>60</v>
      </c>
      <c r="AK28" s="48">
        <v>100</v>
      </c>
      <c r="AL28" s="48">
        <v>100</v>
      </c>
      <c r="AM28" s="48">
        <v>100</v>
      </c>
      <c r="AN28" s="56">
        <f t="shared" si="11"/>
        <v>96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100</v>
      </c>
      <c r="AY28" s="56">
        <f t="shared" si="12"/>
        <v>100</v>
      </c>
      <c r="AZ28" s="92">
        <v>100</v>
      </c>
      <c r="BA28" s="92">
        <v>100</v>
      </c>
      <c r="BB28" s="92">
        <v>100</v>
      </c>
      <c r="BC28" s="65">
        <v>100</v>
      </c>
      <c r="BD28" s="64">
        <v>100</v>
      </c>
      <c r="BE28" s="92">
        <v>100</v>
      </c>
      <c r="BF28" s="65">
        <v>95</v>
      </c>
      <c r="BG28" s="65">
        <v>100</v>
      </c>
      <c r="BH28" s="65">
        <v>95</v>
      </c>
      <c r="BI28" s="65">
        <v>95</v>
      </c>
      <c r="BJ28" s="56">
        <f t="shared" si="13"/>
        <v>99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100</v>
      </c>
      <c r="BQ28" s="48">
        <v>100</v>
      </c>
      <c r="BR28" s="48">
        <v>100</v>
      </c>
      <c r="BS28" s="56">
        <f t="shared" si="14"/>
        <v>100</v>
      </c>
      <c r="BT28" s="1" t="str">
        <f t="shared" si="15"/>
        <v>NN-NN</v>
      </c>
      <c r="BU28" s="32">
        <f t="shared" si="16"/>
        <v>82.333333333333343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1</v>
      </c>
      <c r="J29" s="26" t="s">
        <v>39</v>
      </c>
      <c r="K29" s="26">
        <v>722</v>
      </c>
      <c r="L29" s="27">
        <f t="shared" si="0"/>
        <v>94</v>
      </c>
      <c r="M29" s="27">
        <f t="shared" si="1"/>
        <v>96</v>
      </c>
      <c r="N29" s="27">
        <f>IF(ISBLANK(S29), (L29+M29)/2,(SUM(L29,M29,S29)-MIN(L29,M29,S29))/2)</f>
        <v>95</v>
      </c>
      <c r="O29" s="27">
        <f t="shared" si="3"/>
        <v>74</v>
      </c>
      <c r="P29" s="27">
        <f t="shared" si="4"/>
        <v>80</v>
      </c>
      <c r="Q29" s="27">
        <f t="shared" si="5"/>
        <v>95</v>
      </c>
      <c r="R29" s="27">
        <f t="shared" si="6"/>
        <v>100</v>
      </c>
      <c r="S29" s="62">
        <f t="shared" si="7"/>
        <v>0</v>
      </c>
      <c r="T29" s="38">
        <f t="array" ref="T29">IF(N29&lt;55, MIN(N29,SUM(N29:R29*N$3:R$3)), SUM(N29:R29*N$3:R$3))</f>
        <v>90.3</v>
      </c>
      <c r="U29" s="27">
        <v>20</v>
      </c>
      <c r="V29" s="33">
        <v>20</v>
      </c>
      <c r="W29" s="33">
        <v>54</v>
      </c>
      <c r="X29" s="56">
        <f t="shared" ref="X29:X36" si="20">SUM(U29:W29)</f>
        <v>94</v>
      </c>
      <c r="Y29" s="33">
        <v>26</v>
      </c>
      <c r="Z29" s="33">
        <v>70</v>
      </c>
      <c r="AA29" s="56">
        <f t="shared" si="19"/>
        <v>96</v>
      </c>
      <c r="AB29" s="33"/>
      <c r="AC29" s="33"/>
      <c r="AD29" s="56">
        <f t="shared" si="10"/>
        <v>0</v>
      </c>
      <c r="AE29" s="48">
        <v>50</v>
      </c>
      <c r="AF29" s="94">
        <v>100</v>
      </c>
      <c r="AG29" s="48">
        <v>100</v>
      </c>
      <c r="AH29" s="48">
        <v>33.299999999999997</v>
      </c>
      <c r="AI29" s="48">
        <v>100</v>
      </c>
      <c r="AJ29" s="48">
        <v>83.3</v>
      </c>
      <c r="AK29" s="48">
        <v>100</v>
      </c>
      <c r="AL29" s="48">
        <v>100</v>
      </c>
      <c r="AM29" s="48">
        <v>0</v>
      </c>
      <c r="AN29" s="56">
        <f t="shared" si="11"/>
        <v>74</v>
      </c>
      <c r="AO29" s="48">
        <v>100</v>
      </c>
      <c r="AP29" s="48">
        <v>100</v>
      </c>
      <c r="AQ29" s="48">
        <v>100</v>
      </c>
      <c r="AR29" s="48">
        <v>100</v>
      </c>
      <c r="AS29" s="48">
        <v>1</v>
      </c>
      <c r="AT29" s="48">
        <v>1</v>
      </c>
      <c r="AU29" s="48">
        <v>100</v>
      </c>
      <c r="AV29" s="48">
        <v>100</v>
      </c>
      <c r="AW29" s="48">
        <v>100</v>
      </c>
      <c r="AX29" s="48">
        <v>100</v>
      </c>
      <c r="AY29" s="56">
        <f t="shared" si="12"/>
        <v>80</v>
      </c>
      <c r="AZ29" s="92">
        <v>90</v>
      </c>
      <c r="BA29" s="92">
        <v>100</v>
      </c>
      <c r="BB29" s="92">
        <v>80</v>
      </c>
      <c r="BC29" s="65">
        <v>85</v>
      </c>
      <c r="BD29" s="64">
        <v>95</v>
      </c>
      <c r="BE29" s="92">
        <v>100</v>
      </c>
      <c r="BF29" s="65">
        <v>100</v>
      </c>
      <c r="BG29" s="65">
        <v>95</v>
      </c>
      <c r="BH29" s="65">
        <v>100</v>
      </c>
      <c r="BI29" s="65">
        <v>100</v>
      </c>
      <c r="BJ29" s="56">
        <f t="shared" si="13"/>
        <v>95</v>
      </c>
      <c r="BK29" s="31">
        <v>100</v>
      </c>
      <c r="BL29" s="31">
        <v>100</v>
      </c>
      <c r="BM29" s="31">
        <v>100</v>
      </c>
      <c r="BN29" s="48">
        <v>100</v>
      </c>
      <c r="BO29" s="48">
        <v>100</v>
      </c>
      <c r="BP29" s="48">
        <v>100</v>
      </c>
      <c r="BQ29" s="48">
        <v>100</v>
      </c>
      <c r="BR29" s="48">
        <v>100</v>
      </c>
      <c r="BS29" s="56">
        <f t="shared" si="14"/>
        <v>100</v>
      </c>
      <c r="BT29" s="1" t="str">
        <f t="shared" si="15"/>
        <v>NN-NN</v>
      </c>
      <c r="BU29" s="32">
        <f t="shared" si="16"/>
        <v>90.3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46</v>
      </c>
      <c r="K30" s="26">
        <v>862</v>
      </c>
      <c r="L30" s="27">
        <f t="shared" si="0"/>
        <v>64</v>
      </c>
      <c r="M30" s="27">
        <f t="shared" si="1"/>
        <v>0</v>
      </c>
      <c r="N30" s="71">
        <f>IF(ISBLANK(S30), (L30+M30)/2,(SUM(L30,M30,S30))/3)</f>
        <v>54.666666666666664</v>
      </c>
      <c r="O30" s="27">
        <f t="shared" si="3"/>
        <v>75</v>
      </c>
      <c r="P30" s="27">
        <f t="shared" si="4"/>
        <v>80</v>
      </c>
      <c r="Q30" s="27">
        <f t="shared" si="5"/>
        <v>83</v>
      </c>
      <c r="R30" s="27">
        <f t="shared" si="6"/>
        <v>58</v>
      </c>
      <c r="S30" s="62">
        <f t="shared" si="7"/>
        <v>100</v>
      </c>
      <c r="T30" s="38">
        <f t="array" ref="T30">IF(N30&lt;55, MIN(N30,SUM(N30:R30*N$3:R$3)), SUM(N30:R30*N$3:R$3))</f>
        <v>54.666666666666664</v>
      </c>
      <c r="U30" s="27">
        <v>20</v>
      </c>
      <c r="V30" s="33">
        <v>20</v>
      </c>
      <c r="W30" s="33">
        <v>24</v>
      </c>
      <c r="X30" s="56">
        <f t="shared" si="20"/>
        <v>64</v>
      </c>
      <c r="Y30" s="68"/>
      <c r="Z30" s="68"/>
      <c r="AA30" s="67">
        <v>0</v>
      </c>
      <c r="AB30" s="42">
        <f>40</f>
        <v>40</v>
      </c>
      <c r="AC30" s="42">
        <f>60</f>
        <v>60</v>
      </c>
      <c r="AD30" s="93">
        <f t="shared" si="10"/>
        <v>100</v>
      </c>
      <c r="AE30" s="48">
        <v>100</v>
      </c>
      <c r="AF30" s="94">
        <v>100</v>
      </c>
      <c r="AG30" s="48">
        <v>100</v>
      </c>
      <c r="AH30" s="48">
        <v>66.7</v>
      </c>
      <c r="AI30" s="48">
        <v>60</v>
      </c>
      <c r="AJ30" s="48">
        <v>100</v>
      </c>
      <c r="AK30" s="48">
        <v>100</v>
      </c>
      <c r="AL30" s="48">
        <v>50</v>
      </c>
      <c r="AM30" s="48">
        <v>0</v>
      </c>
      <c r="AN30" s="56">
        <f t="shared" si="11"/>
        <v>75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0</v>
      </c>
      <c r="AU30" s="48">
        <v>0</v>
      </c>
      <c r="AV30" s="48">
        <v>100</v>
      </c>
      <c r="AW30" s="48">
        <v>100</v>
      </c>
      <c r="AX30" s="48">
        <v>100</v>
      </c>
      <c r="AY30" s="56">
        <f t="shared" si="12"/>
        <v>80</v>
      </c>
      <c r="AZ30" s="92">
        <v>100</v>
      </c>
      <c r="BA30" s="92">
        <v>95</v>
      </c>
      <c r="BB30" s="92">
        <v>100</v>
      </c>
      <c r="BC30" s="65">
        <v>95</v>
      </c>
      <c r="BD30" s="64">
        <v>90</v>
      </c>
      <c r="BE30" s="92">
        <v>70</v>
      </c>
      <c r="BF30" s="65">
        <v>100</v>
      </c>
      <c r="BG30" s="65">
        <v>100</v>
      </c>
      <c r="BH30" s="65">
        <v>75</v>
      </c>
      <c r="BI30" s="65">
        <v>0</v>
      </c>
      <c r="BJ30" s="56">
        <f t="shared" si="13"/>
        <v>83</v>
      </c>
      <c r="BK30" s="31">
        <v>0</v>
      </c>
      <c r="BL30" s="31">
        <v>0</v>
      </c>
      <c r="BM30" s="31">
        <v>67</v>
      </c>
      <c r="BN30" s="48">
        <v>100</v>
      </c>
      <c r="BO30" s="48">
        <v>0</v>
      </c>
      <c r="BP30" s="48">
        <v>100</v>
      </c>
      <c r="BQ30" s="48">
        <v>100</v>
      </c>
      <c r="BR30" s="48">
        <v>100</v>
      </c>
      <c r="BS30" s="56">
        <f t="shared" si="14"/>
        <v>58.375</v>
      </c>
      <c r="BT30" s="1" t="str">
        <f t="shared" si="15"/>
        <v>NN-NN</v>
      </c>
      <c r="BU30" s="32">
        <f t="shared" si="16"/>
        <v>54.666666666666664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39</v>
      </c>
      <c r="K31" s="26">
        <v>842</v>
      </c>
      <c r="L31" s="27">
        <f t="shared" si="0"/>
        <v>98</v>
      </c>
      <c r="M31" s="27">
        <f t="shared" si="1"/>
        <v>76</v>
      </c>
      <c r="N31" s="27">
        <f t="shared" ref="N31:N36" si="21">IF(ISBLANK(S31), (L31+M31)/2,(SUM(L31,M31,S31)-MIN(L31,M31,S31))/2)</f>
        <v>87</v>
      </c>
      <c r="O31" s="27">
        <f t="shared" si="3"/>
        <v>96</v>
      </c>
      <c r="P31" s="27">
        <f t="shared" si="4"/>
        <v>90</v>
      </c>
      <c r="Q31" s="27">
        <f t="shared" si="5"/>
        <v>80</v>
      </c>
      <c r="R31" s="27">
        <f t="shared" si="6"/>
        <v>88</v>
      </c>
      <c r="S31" s="62">
        <f t="shared" si="7"/>
        <v>0</v>
      </c>
      <c r="T31" s="38">
        <f t="array" ref="T31">IF(N31&lt;55, MIN(N31,SUM(N31:R31*N$3:R$3)), SUM(N31:R31*N$3:R$3))</f>
        <v>87.600000000000009</v>
      </c>
      <c r="U31" s="27">
        <v>20</v>
      </c>
      <c r="V31" s="33">
        <v>18</v>
      </c>
      <c r="W31" s="33">
        <v>60</v>
      </c>
      <c r="X31" s="56">
        <f t="shared" si="20"/>
        <v>98</v>
      </c>
      <c r="Y31" s="33">
        <v>26</v>
      </c>
      <c r="Z31" s="33">
        <v>50</v>
      </c>
      <c r="AA31" s="56">
        <f t="shared" ref="AA31:AA36" si="22">IF(COUNTBLANK(Y31:Z31)&lt;&gt;2,SUM(Y31:Z31),)</f>
        <v>76</v>
      </c>
      <c r="AB31" s="33"/>
      <c r="AC31" s="33"/>
      <c r="AD31" s="56">
        <f t="shared" si="10"/>
        <v>0</v>
      </c>
      <c r="AE31" s="48">
        <v>100</v>
      </c>
      <c r="AF31" s="94">
        <v>100</v>
      </c>
      <c r="AG31" s="48">
        <v>100</v>
      </c>
      <c r="AH31" s="48">
        <v>100</v>
      </c>
      <c r="AI31" s="48">
        <v>80</v>
      </c>
      <c r="AJ31" s="48">
        <v>80</v>
      </c>
      <c r="AK31" s="48">
        <v>100</v>
      </c>
      <c r="AL31" s="48">
        <v>100</v>
      </c>
      <c r="AM31" s="48">
        <v>100</v>
      </c>
      <c r="AN31" s="56">
        <f t="shared" si="11"/>
        <v>96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0</v>
      </c>
      <c r="AY31" s="56">
        <f t="shared" si="12"/>
        <v>90</v>
      </c>
      <c r="AZ31" s="92">
        <v>100</v>
      </c>
      <c r="BA31" s="92">
        <v>100</v>
      </c>
      <c r="BB31" s="65">
        <v>100</v>
      </c>
      <c r="BC31" s="65">
        <v>100</v>
      </c>
      <c r="BD31" s="64">
        <v>95</v>
      </c>
      <c r="BE31" s="65">
        <v>100</v>
      </c>
      <c r="BF31" s="65">
        <v>100</v>
      </c>
      <c r="BG31" s="65">
        <v>0</v>
      </c>
      <c r="BH31" s="65">
        <v>100</v>
      </c>
      <c r="BI31" s="65">
        <v>0</v>
      </c>
      <c r="BJ31" s="56">
        <f t="shared" si="13"/>
        <v>80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100</v>
      </c>
      <c r="BQ31" s="48">
        <v>100</v>
      </c>
      <c r="BR31" s="48">
        <v>0</v>
      </c>
      <c r="BS31" s="56">
        <f t="shared" si="14"/>
        <v>87.5</v>
      </c>
      <c r="BT31" s="1" t="str">
        <f t="shared" si="15"/>
        <v>NN-NN</v>
      </c>
      <c r="BU31" s="32">
        <f t="shared" si="16"/>
        <v>87.600000000000009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1</v>
      </c>
      <c r="J32" s="26" t="s">
        <v>39</v>
      </c>
      <c r="K32" s="26">
        <v>721</v>
      </c>
      <c r="L32" s="27">
        <f t="shared" si="0"/>
        <v>88</v>
      </c>
      <c r="M32" s="27">
        <f t="shared" si="1"/>
        <v>100</v>
      </c>
      <c r="N32" s="27">
        <f t="shared" si="21"/>
        <v>94</v>
      </c>
      <c r="O32" s="27">
        <f t="shared" si="3"/>
        <v>88</v>
      </c>
      <c r="P32" s="27">
        <f t="shared" si="4"/>
        <v>80</v>
      </c>
      <c r="Q32" s="27">
        <f t="shared" si="5"/>
        <v>97</v>
      </c>
      <c r="R32" s="27">
        <f t="shared" si="6"/>
        <v>63</v>
      </c>
      <c r="S32" s="62">
        <f t="shared" si="7"/>
        <v>0</v>
      </c>
      <c r="T32" s="38">
        <f t="array" ref="T32">IF(N32&lt;55, MIN(N32,SUM(N32:R32*N$3:R$3)), SUM(N32:R32*N$3:R$3))</f>
        <v>91.15</v>
      </c>
      <c r="U32" s="27">
        <v>20</v>
      </c>
      <c r="V32" s="33">
        <v>17</v>
      </c>
      <c r="W32" s="33">
        <v>51</v>
      </c>
      <c r="X32" s="56">
        <f t="shared" si="20"/>
        <v>88</v>
      </c>
      <c r="Y32" s="33">
        <v>30</v>
      </c>
      <c r="Z32" s="33">
        <v>70</v>
      </c>
      <c r="AA32" s="56">
        <f t="shared" si="22"/>
        <v>100</v>
      </c>
      <c r="AB32" s="33"/>
      <c r="AC32" s="33"/>
      <c r="AD32" s="56">
        <f t="shared" si="10"/>
        <v>0</v>
      </c>
      <c r="AE32" s="48">
        <v>100</v>
      </c>
      <c r="AF32" s="94">
        <v>100</v>
      </c>
      <c r="AG32" s="48">
        <v>100</v>
      </c>
      <c r="AH32" s="48">
        <v>50</v>
      </c>
      <c r="AI32" s="48">
        <v>80</v>
      </c>
      <c r="AJ32" s="48">
        <v>60</v>
      </c>
      <c r="AK32" s="48">
        <v>100</v>
      </c>
      <c r="AL32" s="48">
        <v>100</v>
      </c>
      <c r="AM32" s="48">
        <v>100</v>
      </c>
      <c r="AN32" s="56">
        <f t="shared" si="11"/>
        <v>88</v>
      </c>
      <c r="AO32" s="48">
        <v>100</v>
      </c>
      <c r="AP32" s="48">
        <v>0</v>
      </c>
      <c r="AQ32" s="48">
        <v>1</v>
      </c>
      <c r="AR32" s="48">
        <v>100</v>
      </c>
      <c r="AS32" s="48">
        <v>100</v>
      </c>
      <c r="AT32" s="48">
        <v>100</v>
      </c>
      <c r="AU32" s="48">
        <v>100</v>
      </c>
      <c r="AV32" s="48">
        <v>100</v>
      </c>
      <c r="AW32" s="48">
        <v>100</v>
      </c>
      <c r="AX32" s="48">
        <v>100</v>
      </c>
      <c r="AY32" s="56">
        <f t="shared" si="12"/>
        <v>80</v>
      </c>
      <c r="AZ32" s="92">
        <v>90</v>
      </c>
      <c r="BA32" s="92">
        <v>100</v>
      </c>
      <c r="BB32" s="65">
        <v>100</v>
      </c>
      <c r="BC32" s="65">
        <v>100</v>
      </c>
      <c r="BD32" s="64">
        <v>90</v>
      </c>
      <c r="BE32" s="65">
        <v>100</v>
      </c>
      <c r="BF32" s="65">
        <v>100</v>
      </c>
      <c r="BG32" s="65">
        <v>90</v>
      </c>
      <c r="BH32" s="65">
        <v>100</v>
      </c>
      <c r="BI32" s="65">
        <v>100</v>
      </c>
      <c r="BJ32" s="56">
        <f t="shared" si="13"/>
        <v>97</v>
      </c>
      <c r="BK32" s="31">
        <v>100</v>
      </c>
      <c r="BL32" s="31">
        <v>0</v>
      </c>
      <c r="BM32" s="31">
        <v>0</v>
      </c>
      <c r="BN32" s="48">
        <v>100</v>
      </c>
      <c r="BO32" s="48">
        <v>0</v>
      </c>
      <c r="BP32" s="48">
        <v>100</v>
      </c>
      <c r="BQ32" s="48">
        <v>100</v>
      </c>
      <c r="BR32" s="48">
        <v>100</v>
      </c>
      <c r="BS32" s="56">
        <f t="shared" si="14"/>
        <v>62.5</v>
      </c>
      <c r="BT32" s="1" t="str">
        <f t="shared" si="15"/>
        <v>NN-NN</v>
      </c>
      <c r="BU32" s="32">
        <f t="shared" si="16"/>
        <v>91.15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46</v>
      </c>
      <c r="K33" s="26"/>
      <c r="L33" s="27">
        <f t="shared" si="0"/>
        <v>98</v>
      </c>
      <c r="M33" s="27">
        <f t="shared" si="1"/>
        <v>72</v>
      </c>
      <c r="N33" s="27">
        <f t="shared" si="21"/>
        <v>85</v>
      </c>
      <c r="O33" s="27">
        <f t="shared" si="3"/>
        <v>67</v>
      </c>
      <c r="P33" s="27">
        <f t="shared" si="4"/>
        <v>80</v>
      </c>
      <c r="Q33" s="27">
        <f t="shared" si="5"/>
        <v>98</v>
      </c>
      <c r="R33" s="27">
        <f t="shared" si="6"/>
        <v>50</v>
      </c>
      <c r="S33" s="62">
        <f t="shared" si="7"/>
        <v>0</v>
      </c>
      <c r="T33" s="38">
        <f t="array" ref="T33">IF(N33&lt;55, MIN(N33,SUM(N33:R33*N$3:R$3)), SUM(N33:R33*N$3:R$3))</f>
        <v>82</v>
      </c>
      <c r="U33" s="27">
        <v>20</v>
      </c>
      <c r="V33" s="33">
        <v>18</v>
      </c>
      <c r="W33" s="33">
        <v>60</v>
      </c>
      <c r="X33" s="56">
        <f t="shared" si="20"/>
        <v>98</v>
      </c>
      <c r="Y33" s="33">
        <v>27</v>
      </c>
      <c r="Z33" s="33">
        <v>45</v>
      </c>
      <c r="AA33" s="56">
        <f t="shared" si="22"/>
        <v>72</v>
      </c>
      <c r="AB33" s="33"/>
      <c r="AC33" s="33"/>
      <c r="AD33" s="56">
        <f t="shared" si="10"/>
        <v>0</v>
      </c>
      <c r="AE33" s="48">
        <v>100</v>
      </c>
      <c r="AF33" s="94">
        <v>0</v>
      </c>
      <c r="AG33" s="48">
        <v>100</v>
      </c>
      <c r="AH33" s="48">
        <v>0</v>
      </c>
      <c r="AI33" s="48">
        <v>100</v>
      </c>
      <c r="AJ33" s="48">
        <v>100</v>
      </c>
      <c r="AK33" s="48">
        <v>100</v>
      </c>
      <c r="AL33" s="48">
        <v>100</v>
      </c>
      <c r="AM33" s="48">
        <v>0</v>
      </c>
      <c r="AN33" s="56">
        <f t="shared" si="11"/>
        <v>67</v>
      </c>
      <c r="AO33" s="48">
        <v>100</v>
      </c>
      <c r="AP33" s="48">
        <v>100</v>
      </c>
      <c r="AQ33" s="48">
        <v>0</v>
      </c>
      <c r="AR33" s="48">
        <v>0</v>
      </c>
      <c r="AS33" s="48">
        <v>100</v>
      </c>
      <c r="AT33" s="48">
        <v>100</v>
      </c>
      <c r="AU33" s="48">
        <v>100</v>
      </c>
      <c r="AV33" s="48">
        <v>100</v>
      </c>
      <c r="AW33" s="48">
        <v>100</v>
      </c>
      <c r="AX33" s="48">
        <v>100</v>
      </c>
      <c r="AY33" s="56">
        <f t="shared" si="12"/>
        <v>80</v>
      </c>
      <c r="AZ33" s="92">
        <v>100</v>
      </c>
      <c r="BA33" s="92">
        <v>100</v>
      </c>
      <c r="BB33" s="92">
        <v>90</v>
      </c>
      <c r="BC33" s="65">
        <v>100</v>
      </c>
      <c r="BD33" s="64">
        <v>95</v>
      </c>
      <c r="BE33" s="92">
        <v>100</v>
      </c>
      <c r="BF33" s="65">
        <v>100</v>
      </c>
      <c r="BG33" s="65">
        <v>100</v>
      </c>
      <c r="BH33" s="65">
        <v>100</v>
      </c>
      <c r="BI33" s="65">
        <v>95</v>
      </c>
      <c r="BJ33" s="56">
        <f t="shared" si="13"/>
        <v>98</v>
      </c>
      <c r="BK33" s="31">
        <v>0</v>
      </c>
      <c r="BL33" s="31">
        <v>0</v>
      </c>
      <c r="BM33" s="31">
        <v>100</v>
      </c>
      <c r="BN33" s="48">
        <v>0</v>
      </c>
      <c r="BO33" s="48">
        <v>100</v>
      </c>
      <c r="BP33" s="48">
        <v>0</v>
      </c>
      <c r="BQ33" s="48">
        <v>100</v>
      </c>
      <c r="BR33" s="48">
        <v>100</v>
      </c>
      <c r="BS33" s="56">
        <f t="shared" si="14"/>
        <v>50</v>
      </c>
      <c r="BT33" s="1" t="str">
        <f t="shared" si="15"/>
        <v>NN-NN</v>
      </c>
      <c r="BU33" s="32">
        <f t="shared" si="16"/>
        <v>82</v>
      </c>
      <c r="BV33" s="36"/>
    </row>
    <row r="34" spans="1:74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39</v>
      </c>
      <c r="K34" s="26">
        <v>822</v>
      </c>
      <c r="L34" s="27">
        <f t="shared" si="0"/>
        <v>91</v>
      </c>
      <c r="M34" s="27">
        <f t="shared" si="1"/>
        <v>100</v>
      </c>
      <c r="N34" s="27">
        <f t="shared" si="21"/>
        <v>95.5</v>
      </c>
      <c r="O34" s="27">
        <f t="shared" si="3"/>
        <v>73</v>
      </c>
      <c r="P34" s="27">
        <f t="shared" si="4"/>
        <v>100</v>
      </c>
      <c r="Q34" s="27">
        <f t="shared" si="5"/>
        <v>77</v>
      </c>
      <c r="R34" s="27">
        <f t="shared" si="6"/>
        <v>63</v>
      </c>
      <c r="S34" s="62">
        <f t="shared" si="7"/>
        <v>0</v>
      </c>
      <c r="T34" s="38">
        <f t="array" ref="T34">IF(N34&lt;55, MIN(N34,SUM(N34:R34*N$3:R$3)), SUM(N34:R34*N$3:R$3))</f>
        <v>85.9</v>
      </c>
      <c r="U34" s="27">
        <v>20</v>
      </c>
      <c r="V34" s="33">
        <v>20</v>
      </c>
      <c r="W34" s="33">
        <v>51</v>
      </c>
      <c r="X34" s="56">
        <f t="shared" si="20"/>
        <v>91</v>
      </c>
      <c r="Y34" s="33">
        <v>30</v>
      </c>
      <c r="Z34" s="33">
        <v>70</v>
      </c>
      <c r="AA34" s="56">
        <f t="shared" si="22"/>
        <v>100</v>
      </c>
      <c r="AB34" s="33"/>
      <c r="AC34" s="33"/>
      <c r="AD34" s="56">
        <f t="shared" si="10"/>
        <v>0</v>
      </c>
      <c r="AE34" s="48">
        <v>50</v>
      </c>
      <c r="AF34" s="94">
        <v>100</v>
      </c>
      <c r="AG34" s="48">
        <v>100</v>
      </c>
      <c r="AH34" s="48">
        <v>50</v>
      </c>
      <c r="AI34" s="48">
        <v>100</v>
      </c>
      <c r="AJ34" s="48">
        <v>60</v>
      </c>
      <c r="AK34" s="48">
        <v>0</v>
      </c>
      <c r="AL34" s="48">
        <v>100</v>
      </c>
      <c r="AM34" s="48">
        <v>100</v>
      </c>
      <c r="AN34" s="56">
        <f t="shared" si="11"/>
        <v>73</v>
      </c>
      <c r="AO34" s="48">
        <v>100</v>
      </c>
      <c r="AP34" s="48">
        <v>100</v>
      </c>
      <c r="AQ34" s="48">
        <v>100</v>
      </c>
      <c r="AR34" s="48">
        <v>100</v>
      </c>
      <c r="AS34" s="48">
        <v>100</v>
      </c>
      <c r="AT34" s="48">
        <v>100</v>
      </c>
      <c r="AU34" s="48">
        <v>100</v>
      </c>
      <c r="AV34" s="48">
        <v>100</v>
      </c>
      <c r="AW34" s="48">
        <v>100</v>
      </c>
      <c r="AX34" s="48">
        <v>100</v>
      </c>
      <c r="AY34" s="56">
        <f t="shared" si="12"/>
        <v>100</v>
      </c>
      <c r="AZ34" s="92">
        <v>100</v>
      </c>
      <c r="BA34" s="92">
        <v>100</v>
      </c>
      <c r="BB34" s="65">
        <v>100</v>
      </c>
      <c r="BC34" s="65">
        <v>100</v>
      </c>
      <c r="BD34" s="64">
        <v>95</v>
      </c>
      <c r="BE34" s="65">
        <v>70</v>
      </c>
      <c r="BF34" s="65">
        <v>100</v>
      </c>
      <c r="BG34" s="65">
        <v>55</v>
      </c>
      <c r="BH34" s="65">
        <v>0</v>
      </c>
      <c r="BI34" s="65">
        <v>50</v>
      </c>
      <c r="BJ34" s="56">
        <f t="shared" si="13"/>
        <v>77</v>
      </c>
      <c r="BK34" s="31">
        <v>100</v>
      </c>
      <c r="BL34" s="31">
        <v>100</v>
      </c>
      <c r="BM34" s="31">
        <v>100</v>
      </c>
      <c r="BN34" s="48">
        <v>100</v>
      </c>
      <c r="BO34" s="48">
        <v>0</v>
      </c>
      <c r="BP34" s="48">
        <v>0</v>
      </c>
      <c r="BQ34" s="48">
        <v>100</v>
      </c>
      <c r="BR34" s="48">
        <v>0</v>
      </c>
      <c r="BS34" s="56">
        <f t="shared" si="14"/>
        <v>62.5</v>
      </c>
      <c r="BT34" s="1" t="str">
        <f t="shared" si="15"/>
        <v>NN-NN</v>
      </c>
      <c r="BU34" s="32">
        <f t="shared" si="16"/>
        <v>85.9</v>
      </c>
      <c r="BV34" s="36"/>
    </row>
    <row r="35" spans="1:74" ht="15.75" customHeight="1" x14ac:dyDescent="0.2">
      <c r="A35" s="44"/>
      <c r="B35" s="47" t="s">
        <v>10</v>
      </c>
      <c r="C35" s="47" t="s">
        <v>10</v>
      </c>
      <c r="D35" s="47" t="s">
        <v>10</v>
      </c>
      <c r="E35" s="47" t="s">
        <v>10</v>
      </c>
      <c r="F35" s="47" t="s">
        <v>10</v>
      </c>
      <c r="G35" s="47" t="s">
        <v>10</v>
      </c>
      <c r="H35" s="47" t="s">
        <v>10</v>
      </c>
      <c r="I35" s="26">
        <v>1</v>
      </c>
      <c r="J35" s="26" t="s">
        <v>39</v>
      </c>
      <c r="K35" s="26">
        <v>737</v>
      </c>
      <c r="L35" s="27">
        <f t="shared" si="0"/>
        <v>98</v>
      </c>
      <c r="M35" s="27">
        <f t="shared" si="1"/>
        <v>55</v>
      </c>
      <c r="N35" s="27">
        <f t="shared" si="21"/>
        <v>76.5</v>
      </c>
      <c r="O35" s="27">
        <f t="shared" si="3"/>
        <v>87</v>
      </c>
      <c r="P35" s="27">
        <f t="shared" si="4"/>
        <v>100</v>
      </c>
      <c r="Q35" s="27">
        <f t="shared" si="5"/>
        <v>89</v>
      </c>
      <c r="R35" s="27">
        <f t="shared" si="6"/>
        <v>80</v>
      </c>
      <c r="S35" s="62">
        <f t="shared" si="7"/>
        <v>0</v>
      </c>
      <c r="T35" s="38">
        <f t="array" ref="T35">IF(N35&lt;55, MIN(N35,SUM(N35:R35*N$3:R$3)), SUM(N35:R35*N$3:R$3))</f>
        <v>82.45</v>
      </c>
      <c r="U35" s="27">
        <v>20</v>
      </c>
      <c r="V35" s="33">
        <v>18</v>
      </c>
      <c r="W35" s="33">
        <v>60</v>
      </c>
      <c r="X35" s="56">
        <f t="shared" si="20"/>
        <v>98</v>
      </c>
      <c r="Y35" s="33">
        <v>30</v>
      </c>
      <c r="Z35" s="33">
        <v>25</v>
      </c>
      <c r="AA35" s="56">
        <f t="shared" si="22"/>
        <v>55</v>
      </c>
      <c r="AB35" s="33"/>
      <c r="AC35" s="33"/>
      <c r="AD35" s="56">
        <f t="shared" si="10"/>
        <v>0</v>
      </c>
      <c r="AE35" s="48">
        <v>100</v>
      </c>
      <c r="AF35" s="94">
        <v>100</v>
      </c>
      <c r="AG35" s="48">
        <v>100</v>
      </c>
      <c r="AH35" s="48">
        <v>100</v>
      </c>
      <c r="AI35" s="48">
        <v>100</v>
      </c>
      <c r="AJ35" s="48">
        <v>83.3</v>
      </c>
      <c r="AK35" s="48">
        <v>100</v>
      </c>
      <c r="AL35" s="48">
        <v>100</v>
      </c>
      <c r="AM35" s="48">
        <v>0</v>
      </c>
      <c r="AN35" s="56">
        <f t="shared" si="11"/>
        <v>87</v>
      </c>
      <c r="AO35" s="48">
        <v>100</v>
      </c>
      <c r="AP35" s="48">
        <v>100</v>
      </c>
      <c r="AQ35" s="48">
        <v>100</v>
      </c>
      <c r="AR35" s="48">
        <v>100</v>
      </c>
      <c r="AS35" s="48">
        <v>100</v>
      </c>
      <c r="AT35" s="48">
        <v>100</v>
      </c>
      <c r="AU35" s="48">
        <v>100</v>
      </c>
      <c r="AV35" s="48">
        <v>100</v>
      </c>
      <c r="AW35" s="48">
        <v>100</v>
      </c>
      <c r="AX35" s="48">
        <v>100</v>
      </c>
      <c r="AY35" s="56">
        <f t="shared" si="12"/>
        <v>100</v>
      </c>
      <c r="AZ35" s="92">
        <v>100</v>
      </c>
      <c r="BA35" s="92">
        <v>100</v>
      </c>
      <c r="BB35" s="92">
        <v>100</v>
      </c>
      <c r="BC35" s="65">
        <v>100</v>
      </c>
      <c r="BD35" s="64">
        <v>90</v>
      </c>
      <c r="BE35" s="92">
        <v>100</v>
      </c>
      <c r="BF35" s="65">
        <v>95</v>
      </c>
      <c r="BG35" s="65">
        <v>100</v>
      </c>
      <c r="BH35" s="65">
        <v>100</v>
      </c>
      <c r="BI35" s="65">
        <v>0</v>
      </c>
      <c r="BJ35" s="56">
        <f t="shared" si="13"/>
        <v>89</v>
      </c>
      <c r="BK35" s="31">
        <v>100</v>
      </c>
      <c r="BL35" s="31">
        <v>0</v>
      </c>
      <c r="BM35" s="31">
        <v>37</v>
      </c>
      <c r="BN35" s="48">
        <v>100</v>
      </c>
      <c r="BO35" s="48">
        <v>100</v>
      </c>
      <c r="BP35" s="48">
        <v>100</v>
      </c>
      <c r="BQ35" s="48">
        <v>100</v>
      </c>
      <c r="BR35" s="48">
        <v>100</v>
      </c>
      <c r="BS35" s="56">
        <f t="shared" si="14"/>
        <v>79.625</v>
      </c>
      <c r="BT35" s="1" t="str">
        <f t="shared" si="15"/>
        <v>NN-NN</v>
      </c>
      <c r="BU35" s="32">
        <f t="shared" si="16"/>
        <v>82.45</v>
      </c>
      <c r="BV35" s="36"/>
    </row>
    <row r="36" spans="1:74" ht="15.75" customHeight="1" x14ac:dyDescent="0.2">
      <c r="A36" s="44"/>
      <c r="B36" s="47" t="s">
        <v>10</v>
      </c>
      <c r="C36" s="47" t="s">
        <v>10</v>
      </c>
      <c r="D36" s="47" t="s">
        <v>10</v>
      </c>
      <c r="E36" s="47" t="s">
        <v>10</v>
      </c>
      <c r="F36" s="47" t="s">
        <v>10</v>
      </c>
      <c r="G36" s="47" t="s">
        <v>10</v>
      </c>
      <c r="H36" s="47" t="s">
        <v>10</v>
      </c>
      <c r="I36" s="26">
        <v>1</v>
      </c>
      <c r="J36" s="26" t="s">
        <v>39</v>
      </c>
      <c r="K36" s="26"/>
      <c r="L36" s="27">
        <f t="shared" si="0"/>
        <v>100</v>
      </c>
      <c r="M36" s="27">
        <f t="shared" si="1"/>
        <v>96</v>
      </c>
      <c r="N36" s="27">
        <f t="shared" si="21"/>
        <v>98</v>
      </c>
      <c r="O36" s="27">
        <f t="shared" si="3"/>
        <v>100</v>
      </c>
      <c r="P36" s="27">
        <f t="shared" si="4"/>
        <v>100</v>
      </c>
      <c r="Q36" s="27">
        <f t="shared" si="5"/>
        <v>100</v>
      </c>
      <c r="R36" s="27">
        <f t="shared" si="6"/>
        <v>100</v>
      </c>
      <c r="S36" s="62">
        <f t="shared" si="7"/>
        <v>0</v>
      </c>
      <c r="T36" s="38">
        <f t="array" ref="T36">IF(N36&lt;55, MIN(N36,SUM(N36:R36*N$3:R$3)), SUM(N36:R36*N$3:R$3))</f>
        <v>99</v>
      </c>
      <c r="U36" s="27">
        <v>20</v>
      </c>
      <c r="V36" s="33">
        <v>20</v>
      </c>
      <c r="W36" s="33">
        <v>60</v>
      </c>
      <c r="X36" s="56">
        <f t="shared" si="20"/>
        <v>100</v>
      </c>
      <c r="Y36" s="33">
        <v>26</v>
      </c>
      <c r="Z36" s="33">
        <v>70</v>
      </c>
      <c r="AA36" s="56">
        <f t="shared" si="22"/>
        <v>96</v>
      </c>
      <c r="AB36" s="33"/>
      <c r="AC36" s="33"/>
      <c r="AD36" s="56">
        <f t="shared" si="10"/>
        <v>0</v>
      </c>
      <c r="AE36" s="48">
        <v>100</v>
      </c>
      <c r="AF36" s="94">
        <v>100</v>
      </c>
      <c r="AG36" s="48">
        <v>100</v>
      </c>
      <c r="AH36" s="48">
        <v>100</v>
      </c>
      <c r="AI36" s="48">
        <v>100</v>
      </c>
      <c r="AJ36" s="48">
        <v>100</v>
      </c>
      <c r="AK36" s="48">
        <v>100</v>
      </c>
      <c r="AL36" s="48">
        <v>100</v>
      </c>
      <c r="AM36" s="48">
        <v>100</v>
      </c>
      <c r="AN36" s="56">
        <f t="shared" si="11"/>
        <v>100</v>
      </c>
      <c r="AO36" s="48">
        <v>100</v>
      </c>
      <c r="AP36" s="48">
        <v>100</v>
      </c>
      <c r="AQ36" s="48">
        <v>100</v>
      </c>
      <c r="AR36" s="48">
        <v>100</v>
      </c>
      <c r="AS36" s="48">
        <v>100</v>
      </c>
      <c r="AT36" s="48">
        <v>100</v>
      </c>
      <c r="AU36" s="48">
        <v>100</v>
      </c>
      <c r="AV36" s="48">
        <v>100</v>
      </c>
      <c r="AW36" s="48">
        <v>100</v>
      </c>
      <c r="AX36" s="48">
        <v>100</v>
      </c>
      <c r="AY36" s="56">
        <f t="shared" si="12"/>
        <v>100</v>
      </c>
      <c r="AZ36" s="92">
        <v>100</v>
      </c>
      <c r="BA36" s="92">
        <v>100</v>
      </c>
      <c r="BB36" s="65">
        <v>100</v>
      </c>
      <c r="BC36" s="65">
        <v>100</v>
      </c>
      <c r="BD36" s="64">
        <v>100</v>
      </c>
      <c r="BE36" s="65">
        <v>100</v>
      </c>
      <c r="BF36" s="65">
        <v>100</v>
      </c>
      <c r="BG36" s="65">
        <v>100</v>
      </c>
      <c r="BH36" s="65">
        <v>100</v>
      </c>
      <c r="BI36" s="65">
        <v>100</v>
      </c>
      <c r="BJ36" s="56">
        <f t="shared" si="13"/>
        <v>100</v>
      </c>
      <c r="BK36" s="31">
        <v>100</v>
      </c>
      <c r="BL36" s="31">
        <v>100</v>
      </c>
      <c r="BM36" s="31">
        <v>100</v>
      </c>
      <c r="BN36" s="48">
        <v>100</v>
      </c>
      <c r="BO36" s="48">
        <v>100</v>
      </c>
      <c r="BP36" s="48">
        <v>100</v>
      </c>
      <c r="BQ36" s="48">
        <v>100</v>
      </c>
      <c r="BR36" s="48">
        <v>100</v>
      </c>
      <c r="BS36" s="56">
        <f t="shared" si="14"/>
        <v>100</v>
      </c>
      <c r="BT36" s="1" t="str">
        <f t="shared" si="15"/>
        <v>NN-NN</v>
      </c>
      <c r="BU36" s="32">
        <f t="shared" si="16"/>
        <v>99</v>
      </c>
      <c r="BV36" s="36"/>
    </row>
    <row r="37" spans="1:74" ht="15.75" customHeight="1" x14ac:dyDescent="0.15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48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48">
        <f t="shared" ref="AD37:AM37" si="23">COUNT(AD5:AD36)</f>
        <v>32</v>
      </c>
      <c r="AE37" s="48">
        <f t="shared" si="23"/>
        <v>32</v>
      </c>
      <c r="AF37" s="48">
        <f t="shared" si="23"/>
        <v>32</v>
      </c>
      <c r="AG37" s="48">
        <f t="shared" si="23"/>
        <v>32</v>
      </c>
      <c r="AH37" s="48">
        <f t="shared" si="23"/>
        <v>32</v>
      </c>
      <c r="AI37" s="48">
        <f t="shared" si="23"/>
        <v>32</v>
      </c>
      <c r="AJ37" s="48">
        <f t="shared" si="23"/>
        <v>32</v>
      </c>
      <c r="AK37" s="48">
        <f t="shared" si="23"/>
        <v>32</v>
      </c>
      <c r="AL37" s="48">
        <f t="shared" si="23"/>
        <v>32</v>
      </c>
      <c r="AM37" s="48">
        <f t="shared" si="23"/>
        <v>32</v>
      </c>
      <c r="AN37" s="56"/>
      <c r="AO37" s="48">
        <f t="shared" ref="AO37:AX37" si="24">COUNT(AO5:AO36)</f>
        <v>32</v>
      </c>
      <c r="AP37" s="48">
        <f t="shared" si="24"/>
        <v>32</v>
      </c>
      <c r="AQ37" s="48">
        <f t="shared" si="24"/>
        <v>32</v>
      </c>
      <c r="AR37" s="48">
        <f t="shared" si="24"/>
        <v>32</v>
      </c>
      <c r="AS37" s="48">
        <f t="shared" si="24"/>
        <v>32</v>
      </c>
      <c r="AT37" s="48">
        <f t="shared" si="24"/>
        <v>32</v>
      </c>
      <c r="AU37" s="48">
        <f t="shared" si="24"/>
        <v>32</v>
      </c>
      <c r="AV37" s="48">
        <f t="shared" si="24"/>
        <v>32</v>
      </c>
      <c r="AW37" s="48">
        <f t="shared" si="24"/>
        <v>32</v>
      </c>
      <c r="AX37" s="48">
        <f t="shared" si="24"/>
        <v>32</v>
      </c>
      <c r="AY37" s="56"/>
      <c r="AZ37" s="48">
        <f t="shared" ref="AZ37:BI37" si="25">COUNT(AZ5:AZ36)</f>
        <v>32</v>
      </c>
      <c r="BA37" s="48">
        <f t="shared" si="25"/>
        <v>32</v>
      </c>
      <c r="BB37" s="48">
        <f t="shared" si="25"/>
        <v>32</v>
      </c>
      <c r="BC37" s="48">
        <f t="shared" si="25"/>
        <v>32</v>
      </c>
      <c r="BD37" s="48">
        <f t="shared" si="25"/>
        <v>32</v>
      </c>
      <c r="BE37" s="48">
        <f t="shared" si="25"/>
        <v>32</v>
      </c>
      <c r="BF37" s="48">
        <f t="shared" si="25"/>
        <v>32</v>
      </c>
      <c r="BG37" s="48">
        <f t="shared" si="25"/>
        <v>32</v>
      </c>
      <c r="BH37" s="48">
        <f t="shared" si="25"/>
        <v>32</v>
      </c>
      <c r="BI37" s="48">
        <f t="shared" si="25"/>
        <v>32</v>
      </c>
      <c r="BJ37" s="56"/>
      <c r="BK37" s="48">
        <f t="shared" ref="BK37:BR37" si="26">COUNT(BK5:BK36)</f>
        <v>32</v>
      </c>
      <c r="BL37" s="48">
        <f t="shared" si="26"/>
        <v>32</v>
      </c>
      <c r="BM37" s="48">
        <f t="shared" si="26"/>
        <v>32</v>
      </c>
      <c r="BN37" s="48">
        <f t="shared" si="26"/>
        <v>32</v>
      </c>
      <c r="BO37" s="48">
        <f t="shared" si="26"/>
        <v>32</v>
      </c>
      <c r="BP37" s="48">
        <f t="shared" si="26"/>
        <v>32</v>
      </c>
      <c r="BQ37" s="48">
        <f t="shared" si="26"/>
        <v>32</v>
      </c>
      <c r="BR37" s="48">
        <f t="shared" si="26"/>
        <v>32</v>
      </c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78</v>
      </c>
      <c r="M43" s="50">
        <f>IF(COUNT(M5:M42)&gt;0,ROUND(SUM(M5:M42)/COUNTIF(M5:M42,"&lt;&gt;"),0),0)</f>
        <v>74</v>
      </c>
      <c r="N43" s="50">
        <f>IF(COUNT(N5:N42)&gt;0,ROUND(SUM(N5:N42)/COUNTIF(N5:N42,"&lt;&gt;"),0),0)</f>
        <v>78</v>
      </c>
      <c r="O43" s="50">
        <f>IF(COUNT(O5:O42)&gt;0,ROUND(SUM(O5:O42)/COUNTIF(O5:O42,"&lt;&gt;"),0),0)</f>
        <v>81</v>
      </c>
      <c r="P43" s="50"/>
      <c r="Q43" s="50">
        <f>IF(COUNT(Q5:Q42)&gt;0,ROUND(SUM(Q5:Q42)/COUNTIF(Q5:Q42,"&lt;&gt;"),0),0)</f>
        <v>90</v>
      </c>
      <c r="R43" s="50"/>
      <c r="S43" s="50">
        <f t="shared" ref="S43:AH43" si="27">IF(COUNT(S5:S42)&gt;0,ROUND(SUM(S5:S42)/COUNTIF(S5:S42,"&lt;&gt;"),0),0)</f>
        <v>9</v>
      </c>
      <c r="T43" s="50">
        <f t="shared" si="27"/>
        <v>78</v>
      </c>
      <c r="U43" s="51">
        <f t="shared" si="27"/>
        <v>19</v>
      </c>
      <c r="V43" s="51">
        <f t="shared" si="27"/>
        <v>19</v>
      </c>
      <c r="W43" s="51">
        <f t="shared" si="27"/>
        <v>49</v>
      </c>
      <c r="X43" s="51">
        <f t="shared" si="27"/>
        <v>81</v>
      </c>
      <c r="Y43" s="51">
        <f t="shared" si="27"/>
        <v>29</v>
      </c>
      <c r="Z43" s="51">
        <f t="shared" si="27"/>
        <v>65</v>
      </c>
      <c r="AA43" s="51">
        <f t="shared" si="27"/>
        <v>74</v>
      </c>
      <c r="AB43" s="51">
        <f t="shared" si="27"/>
        <v>40</v>
      </c>
      <c r="AC43" s="51">
        <f t="shared" si="27"/>
        <v>60</v>
      </c>
      <c r="AD43" s="51">
        <f t="shared" si="27"/>
        <v>10</v>
      </c>
      <c r="AE43" s="51">
        <f t="shared" si="27"/>
        <v>83</v>
      </c>
      <c r="AF43" s="51">
        <f t="shared" si="27"/>
        <v>83</v>
      </c>
      <c r="AG43" s="51">
        <f t="shared" si="27"/>
        <v>86</v>
      </c>
      <c r="AH43" s="51">
        <f t="shared" si="27"/>
        <v>73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81</v>
      </c>
      <c r="AO43" s="51">
        <f>IF(COUNT(AO5:AO42)&gt;0,ROUND(SUM(AO5:AO42)/COUNTIF(AO5:AO42,"&lt;&gt;"),0),0)</f>
        <v>95</v>
      </c>
      <c r="AP43" s="51">
        <f>IF(COUNT(AP5:AP42)&gt;0,ROUND(SUM(AP5:AP42)/COUNTIF(AP5:AP42,"&lt;&gt;"),0),0)</f>
        <v>86</v>
      </c>
      <c r="AQ43" s="51"/>
      <c r="AR43" s="51"/>
      <c r="AS43" s="51"/>
      <c r="AT43" s="51"/>
      <c r="AU43" s="51">
        <f>IF(COUNT(AU5:AU42)&gt;0,ROUND(SUM(AU5:AU42)/COUNTIF(AU5:AU42,"&lt;&gt;"),0),0)</f>
        <v>83</v>
      </c>
      <c r="AV43" s="51"/>
      <c r="AW43" s="51"/>
      <c r="AX43" s="51">
        <f>IF(COUNT(AX5:AX42)&gt;0,ROUND(SUM(AX5:AX42)/COUNTIF(AX5:AX42,"&lt;&gt;"),0),0)</f>
        <v>80</v>
      </c>
      <c r="AY43" s="51">
        <f>IF(COUNT(AY5:AY42)&gt;0,ROUND(SUM(AY5:AY42)/COUNTIF(AY5:AY42,"&lt;&gt;"),0),0)</f>
        <v>87</v>
      </c>
      <c r="AZ43" s="51">
        <f>IF(COUNT(AZ5:AZ42)&gt;0,ROUND(SUM(AZ5:AZ42)/COUNTIF(AZ5:AZ42,"&lt;&gt;"),0),0)</f>
        <v>92</v>
      </c>
      <c r="BA43" s="51">
        <f>IF(COUNT(BA5:BA42)&gt;0,ROUND(SUM(BA5:BA42)/COUNTIF(BA5:BA42,"&lt;&gt;"),0),0)</f>
        <v>94</v>
      </c>
      <c r="BB43" s="51"/>
      <c r="BC43" s="51"/>
      <c r="BD43" s="51"/>
      <c r="BE43" s="51"/>
      <c r="BF43" s="51">
        <f>IF(COUNT(BF5:BF42)&gt;0,ROUND(SUM(BF5:BF42)/COUNTIF(BF5:BF42,"&lt;&gt;"),0),0)</f>
        <v>86</v>
      </c>
      <c r="BG43" s="51"/>
      <c r="BH43" s="51"/>
      <c r="BI43" s="51">
        <f>IF(COUNT(BI5:BI42)&gt;0,ROUND(SUM(BI5:BI42)/COUNTIF(BI5:BI42,"&lt;&gt;"),0),0)</f>
        <v>76</v>
      </c>
      <c r="BJ43" s="51">
        <f>IF(COUNT(BJ5:BJ42)&gt;0,ROUND(SUM(BJ5:BJ42)/COUNTIF(BJ5:BJ42,"&lt;&gt;"),0),0)</f>
        <v>90</v>
      </c>
      <c r="BK43" s="51">
        <f>IF(COUNT(BK5:BK42)&gt;0,ROUND(SUM(BK5:BK42)/COUNTIF(BK5:BK42,"&lt;&gt;"),0),0)</f>
        <v>82</v>
      </c>
      <c r="BL43" s="51">
        <f>IF(COUNT(BL5:BL42)&gt;0,ROUND(SUM(BL5:BL42)/COUNTIF(BL5:BL42,"&lt;&gt;"),0),0)</f>
        <v>80</v>
      </c>
      <c r="BM43" s="51">
        <f>IF(COUNT(BM5:BM42)&gt;0,ROUND(SUM(BM5:BM42)/COUNTIF(BM5:BM42,"&lt;&gt;"),0),0)</f>
        <v>82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83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100</v>
      </c>
      <c r="O44" s="51">
        <f>MAX(O5:O42)</f>
        <v>100</v>
      </c>
      <c r="P44" s="51"/>
      <c r="Q44" s="51">
        <f>MAX(Q5:Q42)</f>
        <v>100</v>
      </c>
      <c r="R44" s="51"/>
      <c r="S44" s="51">
        <f t="shared" ref="S44:AH44" si="28">MAX(S5:S42)</f>
        <v>100</v>
      </c>
      <c r="T44" s="51">
        <f t="shared" si="28"/>
        <v>99.85</v>
      </c>
      <c r="U44" s="51">
        <f t="shared" si="28"/>
        <v>20</v>
      </c>
      <c r="V44" s="51">
        <f t="shared" si="28"/>
        <v>20</v>
      </c>
      <c r="W44" s="51">
        <f t="shared" si="28"/>
        <v>60</v>
      </c>
      <c r="X44" s="51">
        <f t="shared" si="28"/>
        <v>100</v>
      </c>
      <c r="Y44" s="51">
        <f t="shared" si="28"/>
        <v>30</v>
      </c>
      <c r="Z44" s="51">
        <f t="shared" si="28"/>
        <v>70</v>
      </c>
      <c r="AA44" s="51">
        <f t="shared" si="28"/>
        <v>100</v>
      </c>
      <c r="AB44" s="51">
        <f t="shared" si="28"/>
        <v>40</v>
      </c>
      <c r="AC44" s="51">
        <f t="shared" si="28"/>
        <v>60</v>
      </c>
      <c r="AD44" s="51">
        <f t="shared" si="28"/>
        <v>100</v>
      </c>
      <c r="AE44" s="51">
        <f t="shared" si="28"/>
        <v>100</v>
      </c>
      <c r="AF44" s="51">
        <f t="shared" si="28"/>
        <v>100</v>
      </c>
      <c r="AG44" s="51">
        <f t="shared" si="28"/>
        <v>100</v>
      </c>
      <c r="AH44" s="51">
        <f t="shared" si="28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100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0</v>
      </c>
      <c r="O45" s="51">
        <f>MIN(O5:O42)</f>
        <v>0</v>
      </c>
      <c r="P45" s="51"/>
      <c r="Q45" s="51">
        <f>MIN(Q5:Q42)</f>
        <v>0</v>
      </c>
      <c r="R45" s="51"/>
      <c r="S45" s="51">
        <f t="shared" ref="S45:AH45" si="29">MIN(S5:S42)</f>
        <v>0</v>
      </c>
      <c r="T45" s="51">
        <f t="shared" si="29"/>
        <v>0</v>
      </c>
      <c r="U45" s="51">
        <f t="shared" si="29"/>
        <v>14</v>
      </c>
      <c r="V45" s="51">
        <f t="shared" si="29"/>
        <v>4</v>
      </c>
      <c r="W45" s="51">
        <f t="shared" si="29"/>
        <v>0</v>
      </c>
      <c r="X45" s="51">
        <f t="shared" si="29"/>
        <v>0</v>
      </c>
      <c r="Y45" s="51">
        <f t="shared" si="29"/>
        <v>26</v>
      </c>
      <c r="Z45" s="51">
        <f t="shared" si="29"/>
        <v>25</v>
      </c>
      <c r="AA45" s="51">
        <f t="shared" si="29"/>
        <v>0</v>
      </c>
      <c r="AB45" s="51">
        <f t="shared" si="29"/>
        <v>40</v>
      </c>
      <c r="AC45" s="51">
        <f t="shared" si="29"/>
        <v>60</v>
      </c>
      <c r="AD45" s="51">
        <f t="shared" si="29"/>
        <v>0</v>
      </c>
      <c r="AE45" s="51">
        <f t="shared" si="29"/>
        <v>0</v>
      </c>
      <c r="AF45" s="51">
        <f t="shared" si="29"/>
        <v>0</v>
      </c>
      <c r="AG45" s="51">
        <f t="shared" si="29"/>
        <v>0</v>
      </c>
      <c r="AH45" s="51">
        <f t="shared" si="29"/>
        <v>0</v>
      </c>
      <c r="AI45" s="51"/>
      <c r="AJ45" s="51"/>
      <c r="AK45" s="51"/>
      <c r="AL45" s="51"/>
      <c r="AM45" s="51"/>
      <c r="AN45" s="51">
        <f>MIN(AN5:AN42)</f>
        <v>0</v>
      </c>
      <c r="AO45" s="51">
        <f>MIN(AO5:AO42)</f>
        <v>0</v>
      </c>
      <c r="AP45" s="51">
        <f>MIN(AP5:AP42)</f>
        <v>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0</v>
      </c>
      <c r="AZ45" s="51">
        <f>MIN(AZ5:AZ42)</f>
        <v>0</v>
      </c>
      <c r="BA45" s="51">
        <f>MIN(BA5:BA42)</f>
        <v>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0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26</v>
      </c>
      <c r="M46" s="53">
        <f>COUNTIF(M5:M42,"&gt;=55")</f>
        <v>25</v>
      </c>
      <c r="N46" s="53">
        <f>COUNTIF(N5:N42,"&gt;=55")</f>
        <v>25</v>
      </c>
      <c r="O46" s="53">
        <f>COUNTIF(O5:O42,"&gt;=55")</f>
        <v>28</v>
      </c>
      <c r="P46" s="53"/>
      <c r="Q46" s="53">
        <f>COUNTIF(Q5:Q42,"&gt;=55")</f>
        <v>30</v>
      </c>
      <c r="R46" s="53"/>
      <c r="S46" s="53">
        <f t="shared" ref="S46:AH46" si="30">COUNTIF(S5:S42,"&gt;=55")</f>
        <v>3</v>
      </c>
      <c r="T46" s="53">
        <f t="shared" si="30"/>
        <v>25</v>
      </c>
      <c r="U46" s="53">
        <f t="shared" si="30"/>
        <v>0</v>
      </c>
      <c r="V46" s="53">
        <f t="shared" si="30"/>
        <v>0</v>
      </c>
      <c r="W46" s="53">
        <f t="shared" si="30"/>
        <v>21</v>
      </c>
      <c r="X46" s="53">
        <f t="shared" si="30"/>
        <v>26</v>
      </c>
      <c r="Y46" s="53">
        <f t="shared" si="30"/>
        <v>0</v>
      </c>
      <c r="Z46" s="53">
        <f t="shared" si="30"/>
        <v>22</v>
      </c>
      <c r="AA46" s="53">
        <f t="shared" si="30"/>
        <v>25</v>
      </c>
      <c r="AB46" s="53">
        <f t="shared" si="30"/>
        <v>0</v>
      </c>
      <c r="AC46" s="53">
        <f t="shared" si="30"/>
        <v>3</v>
      </c>
      <c r="AD46" s="53">
        <f t="shared" si="30"/>
        <v>3</v>
      </c>
      <c r="AE46" s="53">
        <f t="shared" si="30"/>
        <v>23</v>
      </c>
      <c r="AF46" s="53">
        <f t="shared" si="30"/>
        <v>27</v>
      </c>
      <c r="AG46" s="53">
        <f t="shared" si="30"/>
        <v>28</v>
      </c>
      <c r="AH46" s="53">
        <f t="shared" si="30"/>
        <v>22</v>
      </c>
      <c r="AI46" s="53"/>
      <c r="AJ46" s="53"/>
      <c r="AK46" s="53"/>
      <c r="AL46" s="53"/>
      <c r="AM46" s="53"/>
      <c r="AN46" s="51">
        <f>COUNTIF(AN5:AN42,"&gt;=55")</f>
        <v>28</v>
      </c>
      <c r="AO46" s="53">
        <f>COUNTIF(AO5:AO42,"&gt;=55")</f>
        <v>31</v>
      </c>
      <c r="AP46" s="53">
        <f>COUNTIF(AP5:AP42,"&gt;=55")</f>
        <v>28</v>
      </c>
      <c r="AQ46" s="53"/>
      <c r="AR46" s="53"/>
      <c r="AS46" s="53"/>
      <c r="AT46" s="53"/>
      <c r="AU46" s="53">
        <f>COUNTIF(AU5:AU42,"&gt;=55")</f>
        <v>27</v>
      </c>
      <c r="AV46" s="53"/>
      <c r="AW46" s="53"/>
      <c r="AX46" s="53">
        <f>COUNTIF(AX5:AX42,"&gt;=55")</f>
        <v>26</v>
      </c>
      <c r="AY46" s="52">
        <f>COUNTIF(AY5:AY42,"&gt;=55")</f>
        <v>29</v>
      </c>
      <c r="AZ46" s="53">
        <f>COUNTIF(AZ5:AZ42,"&gt;=55")</f>
        <v>31</v>
      </c>
      <c r="BA46" s="53">
        <f>COUNTIF(BA5:BA42,"&gt;=55")</f>
        <v>31</v>
      </c>
      <c r="BB46" s="53"/>
      <c r="BC46" s="53"/>
      <c r="BD46" s="53"/>
      <c r="BE46" s="53"/>
      <c r="BF46" s="53">
        <f>COUNTIF(BF5:BF42,"&gt;=55")</f>
        <v>29</v>
      </c>
      <c r="BG46" s="53"/>
      <c r="BH46" s="53"/>
      <c r="BI46" s="53">
        <f>COUNTIF(BI5:BI42,"&gt;=55")</f>
        <v>25</v>
      </c>
      <c r="BJ46" s="52">
        <f>COUNTIF(BJ5:BJ42,"&gt;=55")</f>
        <v>30</v>
      </c>
      <c r="BK46" s="53">
        <f>COUNTIF(BK5:BK42,"&gt;=55")</f>
        <v>26</v>
      </c>
      <c r="BL46" s="53">
        <f>COUNTIF(BL5:BL42,"&gt;=55")</f>
        <v>26</v>
      </c>
      <c r="BM46" s="53">
        <f>COUNTIF(BM5:BM42,"&gt;=55")</f>
        <v>27</v>
      </c>
      <c r="BN46" s="53"/>
      <c r="BO46" s="53"/>
      <c r="BP46" s="53"/>
      <c r="BQ46" s="53"/>
      <c r="BR46" s="53"/>
      <c r="BS46" s="52">
        <f>COUNTIF(BS5:BS42,"&gt;=55")</f>
        <v>28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6</v>
      </c>
      <c r="M47" s="53">
        <f>+$H$48-M46</f>
        <v>7</v>
      </c>
      <c r="N47" s="53">
        <f>+$H$48-N46</f>
        <v>7</v>
      </c>
      <c r="O47" s="53">
        <f>+$H$48-O46</f>
        <v>4</v>
      </c>
      <c r="P47" s="53"/>
      <c r="Q47" s="53">
        <f>+$H$48-Q46</f>
        <v>2</v>
      </c>
      <c r="R47" s="53"/>
      <c r="S47" s="53">
        <f t="shared" ref="S47:AH47" si="31">+$H$48-S46</f>
        <v>29</v>
      </c>
      <c r="T47" s="53">
        <f t="shared" si="31"/>
        <v>7</v>
      </c>
      <c r="U47" s="53">
        <f t="shared" si="31"/>
        <v>32</v>
      </c>
      <c r="V47" s="53">
        <f t="shared" si="31"/>
        <v>32</v>
      </c>
      <c r="W47" s="53">
        <f t="shared" si="31"/>
        <v>11</v>
      </c>
      <c r="X47" s="53">
        <f t="shared" si="31"/>
        <v>6</v>
      </c>
      <c r="Y47" s="53">
        <f t="shared" si="31"/>
        <v>32</v>
      </c>
      <c r="Z47" s="53">
        <f t="shared" si="31"/>
        <v>10</v>
      </c>
      <c r="AA47" s="53">
        <f t="shared" si="31"/>
        <v>7</v>
      </c>
      <c r="AB47" s="53">
        <f t="shared" si="31"/>
        <v>32</v>
      </c>
      <c r="AC47" s="53">
        <f t="shared" si="31"/>
        <v>29</v>
      </c>
      <c r="AD47" s="53">
        <f t="shared" si="31"/>
        <v>29</v>
      </c>
      <c r="AE47" s="53">
        <f t="shared" si="31"/>
        <v>9</v>
      </c>
      <c r="AF47" s="53">
        <f t="shared" si="31"/>
        <v>5</v>
      </c>
      <c r="AG47" s="53">
        <f t="shared" si="31"/>
        <v>4</v>
      </c>
      <c r="AH47" s="53">
        <f t="shared" si="31"/>
        <v>10</v>
      </c>
      <c r="AI47" s="53"/>
      <c r="AJ47" s="53"/>
      <c r="AK47" s="53"/>
      <c r="AL47" s="53"/>
      <c r="AM47" s="53"/>
      <c r="AN47" s="51">
        <f>+$H$48-AN46</f>
        <v>4</v>
      </c>
      <c r="AO47" s="53">
        <f>+$H$48-AO46</f>
        <v>1</v>
      </c>
      <c r="AP47" s="53">
        <f>+$H$48-AP46</f>
        <v>4</v>
      </c>
      <c r="AQ47" s="53"/>
      <c r="AR47" s="53"/>
      <c r="AS47" s="53"/>
      <c r="AT47" s="53"/>
      <c r="AU47" s="53">
        <f>+$H$48-AU46</f>
        <v>5</v>
      </c>
      <c r="AV47" s="53"/>
      <c r="AW47" s="53"/>
      <c r="AX47" s="53">
        <f>+$H$48-AX46</f>
        <v>6</v>
      </c>
      <c r="AY47" s="52">
        <f>+$H$48-AY46</f>
        <v>3</v>
      </c>
      <c r="AZ47" s="53">
        <f>+$H$48-AZ46</f>
        <v>1</v>
      </c>
      <c r="BA47" s="53">
        <f>+$H$48-BA46</f>
        <v>1</v>
      </c>
      <c r="BB47" s="53"/>
      <c r="BC47" s="53"/>
      <c r="BD47" s="53"/>
      <c r="BE47" s="53"/>
      <c r="BF47" s="53">
        <f>+$H$48-BF46</f>
        <v>3</v>
      </c>
      <c r="BG47" s="53"/>
      <c r="BH47" s="53"/>
      <c r="BI47" s="53">
        <f>+$H$48-BI46</f>
        <v>7</v>
      </c>
      <c r="BJ47" s="52">
        <f>+$H$48-BJ46</f>
        <v>2</v>
      </c>
      <c r="BK47" s="53">
        <f>+$H$48-BK46</f>
        <v>6</v>
      </c>
      <c r="BL47" s="53">
        <f>+$H$48-BL46</f>
        <v>6</v>
      </c>
      <c r="BM47" s="53">
        <f>+$H$48-BM46</f>
        <v>5</v>
      </c>
      <c r="BN47" s="53"/>
      <c r="BO47" s="53"/>
      <c r="BP47" s="53"/>
      <c r="BQ47" s="53"/>
      <c r="BR47" s="53"/>
      <c r="BS47" s="52">
        <f>+$H$48-BS46</f>
        <v>4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32</v>
      </c>
      <c r="T48" s="54">
        <f>T46/H48</f>
        <v>0.78125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60" priority="1" operator="lessThan">
      <formula>54.5</formula>
    </cfRule>
  </conditionalFormatting>
  <conditionalFormatting sqref="X5:X42 AA5:AA42 AD5:BI42 BK5:BR42 M37">
    <cfRule type="containsText" dxfId="59" priority="2" operator="containsText" text="A">
      <formula>NOT(ISERROR(SEARCH(("A"),(X5))))</formula>
    </cfRule>
  </conditionalFormatting>
  <conditionalFormatting sqref="AY44:AY47 BJ44:BV47">
    <cfRule type="cellIs" dxfId="58" priority="3" operator="lessThan">
      <formula>54.5</formula>
    </cfRule>
  </conditionalFormatting>
  <conditionalFormatting sqref="AY45 BJ45:BV45">
    <cfRule type="cellIs" dxfId="57" priority="4" operator="lessThan">
      <formula>54.5</formula>
    </cfRule>
  </conditionalFormatting>
  <conditionalFormatting sqref="AY46 BJ46:BV46">
    <cfRule type="cellIs" dxfId="56" priority="5" operator="lessThan">
      <formula>54.5</formula>
    </cfRule>
  </conditionalFormatting>
  <conditionalFormatting sqref="AY47 BJ47:BV47">
    <cfRule type="cellIs" dxfId="55" priority="6" operator="lessThan">
      <formula>54.5</formula>
    </cfRule>
  </conditionalFormatting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39</v>
      </c>
      <c r="K5" s="26">
        <v>596</v>
      </c>
      <c r="L5" s="27">
        <f t="shared" ref="L5:L34" si="0">X5</f>
        <v>0</v>
      </c>
      <c r="M5" s="27">
        <f>AA5</f>
        <v>100</v>
      </c>
      <c r="N5" s="27">
        <f>IF(ISBLANK(S5), (L5+M5)/2,(SUM(L5,M5,S5))/3)</f>
        <v>66.666666666666671</v>
      </c>
      <c r="O5" s="27">
        <f t="shared" ref="O5:O34" si="1">AN5</f>
        <v>96</v>
      </c>
      <c r="P5" s="27">
        <f t="shared" ref="P5:P34" si="2">AY5</f>
        <v>100</v>
      </c>
      <c r="Q5" s="27">
        <f t="shared" ref="Q5:Q34" si="3">BJ5</f>
        <v>94</v>
      </c>
      <c r="R5" s="27">
        <f t="shared" ref="R5:R34" si="4">ROUND(BS5,0)</f>
        <v>100</v>
      </c>
      <c r="S5" s="62">
        <f t="shared" ref="S5:S34" si="5">AD5</f>
        <v>100</v>
      </c>
      <c r="T5" s="38">
        <f t="array" ref="T5">IF(N5&lt;55, MIN(N5,SUM(N5:R5*N$3:R$3)), SUM(N5:R5*N$3:R$3))</f>
        <v>81.333333333333343</v>
      </c>
      <c r="U5" s="27">
        <v>20</v>
      </c>
      <c r="V5" s="33">
        <v>20</v>
      </c>
      <c r="W5" s="42"/>
      <c r="X5" s="82">
        <v>0</v>
      </c>
      <c r="Y5" s="33">
        <v>30</v>
      </c>
      <c r="Z5" s="33">
        <v>70</v>
      </c>
      <c r="AA5" s="56">
        <f t="shared" ref="AA5:AA25" si="6">IF(COUNTBLANK(Y5:Z5)&lt;&gt;2,SUM(Y5:Z5),)</f>
        <v>100</v>
      </c>
      <c r="AB5" s="33">
        <v>40</v>
      </c>
      <c r="AC5" s="33">
        <v>60</v>
      </c>
      <c r="AD5" s="56">
        <f t="shared" ref="AD5:AD25" si="7">IF(COUNTBLANK(AB5:AC5)&lt;&gt;2,SUM(AB5:AC5),)</f>
        <v>100</v>
      </c>
      <c r="AE5" s="48">
        <v>100</v>
      </c>
      <c r="AF5" s="94">
        <v>70</v>
      </c>
      <c r="AG5" s="48">
        <v>100</v>
      </c>
      <c r="AH5" s="48">
        <v>100</v>
      </c>
      <c r="AI5" s="48">
        <v>90</v>
      </c>
      <c r="AJ5" s="48">
        <v>100</v>
      </c>
      <c r="AK5" s="48">
        <v>100</v>
      </c>
      <c r="AL5" s="48">
        <v>100</v>
      </c>
      <c r="AM5" s="48">
        <v>100</v>
      </c>
      <c r="AN5" s="56">
        <f t="shared" ref="AN5:AN34" si="8">ROUND(AVERAGE(AE5:AM5),0)</f>
        <v>96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100</v>
      </c>
      <c r="AY5" s="56">
        <f t="shared" ref="AY5:AY34" si="9">ROUND(AVERAGE(AO5:AX5),0)</f>
        <v>100</v>
      </c>
      <c r="AZ5" s="72">
        <v>100</v>
      </c>
      <c r="BA5" s="72">
        <v>100</v>
      </c>
      <c r="BB5" s="72">
        <v>100</v>
      </c>
      <c r="BC5" s="72">
        <v>100</v>
      </c>
      <c r="BD5" s="72">
        <v>100</v>
      </c>
      <c r="BE5" s="73">
        <v>100</v>
      </c>
      <c r="BF5" s="73">
        <v>100</v>
      </c>
      <c r="BG5" s="73">
        <v>45</v>
      </c>
      <c r="BH5" s="48">
        <v>100</v>
      </c>
      <c r="BI5" s="48">
        <v>95</v>
      </c>
      <c r="BJ5" s="74">
        <f t="shared" ref="BJ5:BJ34" si="10">AVERAGE(AZ5:BI5)</f>
        <v>94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 t="shared" ref="BS5:BS34" si="11">AVERAGE(BK5:BR5)</f>
        <v>100</v>
      </c>
      <c r="BT5" s="1" t="str">
        <f t="shared" ref="BT5:BT34" si="12">CONCATENATE(B5,"-",C5)</f>
        <v>NN-NN</v>
      </c>
      <c r="BU5" s="32">
        <f t="shared" ref="BU5:BU34" si="13">T5</f>
        <v>81.333333333333343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39</v>
      </c>
      <c r="K6" s="26">
        <v>698</v>
      </c>
      <c r="L6" s="27">
        <f t="shared" si="0"/>
        <v>0</v>
      </c>
      <c r="M6" s="27">
        <f>AA6</f>
        <v>95</v>
      </c>
      <c r="N6" s="27">
        <f>IF(ISBLANK(S6), (L6+M6)/2,(SUM(L6,M6,S6))/3)</f>
        <v>65</v>
      </c>
      <c r="O6" s="27">
        <f t="shared" si="1"/>
        <v>94</v>
      </c>
      <c r="P6" s="27">
        <f t="shared" si="2"/>
        <v>100</v>
      </c>
      <c r="Q6" s="27">
        <f t="shared" si="3"/>
        <v>98.5</v>
      </c>
      <c r="R6" s="27">
        <f t="shared" si="4"/>
        <v>100</v>
      </c>
      <c r="S6" s="62">
        <f t="shared" si="5"/>
        <v>100</v>
      </c>
      <c r="T6" s="38">
        <f t="array" ref="T6">IF(N6&lt;55, MIN(N6,SUM(N6:R6*N$3:R$3)), SUM(N6:R6*N$3:R$3))</f>
        <v>81</v>
      </c>
      <c r="U6" s="27">
        <v>18</v>
      </c>
      <c r="V6" s="33">
        <v>19</v>
      </c>
      <c r="W6" s="33">
        <v>51</v>
      </c>
      <c r="X6" s="82">
        <v>0</v>
      </c>
      <c r="Y6" s="33">
        <v>30</v>
      </c>
      <c r="Z6" s="33">
        <v>65</v>
      </c>
      <c r="AA6" s="56">
        <f t="shared" si="6"/>
        <v>95</v>
      </c>
      <c r="AB6" s="33">
        <v>40</v>
      </c>
      <c r="AC6" s="33">
        <v>60</v>
      </c>
      <c r="AD6" s="56">
        <f t="shared" si="7"/>
        <v>100</v>
      </c>
      <c r="AE6" s="48">
        <v>100</v>
      </c>
      <c r="AF6" s="94">
        <v>100</v>
      </c>
      <c r="AG6" s="48">
        <v>100</v>
      </c>
      <c r="AH6" s="48">
        <v>50</v>
      </c>
      <c r="AI6" s="48">
        <v>100</v>
      </c>
      <c r="AJ6" s="48">
        <v>100</v>
      </c>
      <c r="AK6" s="48">
        <v>100</v>
      </c>
      <c r="AL6" s="48">
        <v>100</v>
      </c>
      <c r="AM6" s="48">
        <v>100</v>
      </c>
      <c r="AN6" s="56">
        <f t="shared" si="8"/>
        <v>94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9"/>
        <v>100</v>
      </c>
      <c r="AZ6" s="72">
        <v>100</v>
      </c>
      <c r="BA6" s="72">
        <v>100</v>
      </c>
      <c r="BB6" s="72">
        <v>100</v>
      </c>
      <c r="BC6" s="72">
        <v>100</v>
      </c>
      <c r="BD6" s="72">
        <v>95</v>
      </c>
      <c r="BE6" s="73">
        <v>100</v>
      </c>
      <c r="BF6" s="73">
        <v>100</v>
      </c>
      <c r="BG6" s="73">
        <v>100</v>
      </c>
      <c r="BH6" s="48">
        <v>100</v>
      </c>
      <c r="BI6" s="48">
        <v>90</v>
      </c>
      <c r="BJ6" s="74">
        <f t="shared" si="10"/>
        <v>98.5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1"/>
        <v>100</v>
      </c>
      <c r="BT6" s="1" t="str">
        <f t="shared" si="12"/>
        <v>NN-NN</v>
      </c>
      <c r="BU6" s="32">
        <f t="shared" si="13"/>
        <v>81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39</v>
      </c>
      <c r="K7" s="26">
        <v>581</v>
      </c>
      <c r="L7" s="27">
        <f t="shared" si="0"/>
        <v>97</v>
      </c>
      <c r="M7" s="27">
        <f>AA7</f>
        <v>100</v>
      </c>
      <c r="N7" s="27">
        <f t="shared" ref="N7:N25" si="14">IF(ISBLANK(S7), (L7+M7)/2,(SUM(L7,M7,S7)-MIN(L7,M7,S7))/2)</f>
        <v>98.5</v>
      </c>
      <c r="O7" s="27">
        <f t="shared" si="1"/>
        <v>58</v>
      </c>
      <c r="P7" s="27">
        <f t="shared" si="2"/>
        <v>100</v>
      </c>
      <c r="Q7" s="27">
        <f t="shared" si="3"/>
        <v>98.5</v>
      </c>
      <c r="R7" s="27">
        <f t="shared" si="4"/>
        <v>100</v>
      </c>
      <c r="S7" s="62">
        <f t="shared" si="5"/>
        <v>0</v>
      </c>
      <c r="T7" s="38">
        <f t="array" ref="T7">IF(N7&lt;55, MIN(N7,SUM(N7:R7*N$3:R$3)), SUM(N7:R7*N$3:R$3))</f>
        <v>90.55</v>
      </c>
      <c r="U7" s="27">
        <v>18</v>
      </c>
      <c r="V7" s="33">
        <v>19</v>
      </c>
      <c r="W7" s="42">
        <v>60</v>
      </c>
      <c r="X7" s="56">
        <f>SUM(U7:W7)</f>
        <v>97</v>
      </c>
      <c r="Y7" s="33">
        <v>30</v>
      </c>
      <c r="Z7" s="33">
        <v>70</v>
      </c>
      <c r="AA7" s="56">
        <f t="shared" si="6"/>
        <v>100</v>
      </c>
      <c r="AB7" s="33"/>
      <c r="AC7" s="33"/>
      <c r="AD7" s="56">
        <f t="shared" si="7"/>
        <v>0</v>
      </c>
      <c r="AE7" s="48">
        <v>50</v>
      </c>
      <c r="AF7" s="94">
        <v>100</v>
      </c>
      <c r="AG7" s="48">
        <v>100</v>
      </c>
      <c r="AH7" s="48">
        <v>50</v>
      </c>
      <c r="AI7" s="48">
        <v>80</v>
      </c>
      <c r="AJ7" s="48">
        <v>40</v>
      </c>
      <c r="AK7" s="48">
        <v>0</v>
      </c>
      <c r="AL7" s="48">
        <v>100</v>
      </c>
      <c r="AM7" s="48">
        <v>0</v>
      </c>
      <c r="AN7" s="56">
        <f t="shared" si="8"/>
        <v>58</v>
      </c>
      <c r="AO7" s="48">
        <v>100</v>
      </c>
      <c r="AP7" s="48">
        <v>100</v>
      </c>
      <c r="AQ7" s="48">
        <v>100</v>
      </c>
      <c r="AR7" s="48">
        <v>100</v>
      </c>
      <c r="AS7" s="48">
        <v>100</v>
      </c>
      <c r="AT7" s="48">
        <v>100</v>
      </c>
      <c r="AU7" s="48">
        <v>100</v>
      </c>
      <c r="AV7" s="48">
        <v>100</v>
      </c>
      <c r="AW7" s="48">
        <v>100</v>
      </c>
      <c r="AX7" s="48">
        <v>100</v>
      </c>
      <c r="AY7" s="56">
        <f t="shared" si="9"/>
        <v>100</v>
      </c>
      <c r="AZ7" s="72">
        <v>100</v>
      </c>
      <c r="BA7" s="72">
        <v>90</v>
      </c>
      <c r="BB7" s="72">
        <v>100</v>
      </c>
      <c r="BC7" s="72">
        <v>100</v>
      </c>
      <c r="BD7" s="72">
        <v>100</v>
      </c>
      <c r="BE7" s="73">
        <v>100</v>
      </c>
      <c r="BF7" s="73">
        <v>100</v>
      </c>
      <c r="BG7" s="73">
        <v>100</v>
      </c>
      <c r="BH7" s="48">
        <v>100</v>
      </c>
      <c r="BI7" s="48">
        <v>95</v>
      </c>
      <c r="BJ7" s="74">
        <f t="shared" si="10"/>
        <v>98.5</v>
      </c>
      <c r="BK7" s="31">
        <v>100</v>
      </c>
      <c r="BL7" s="31">
        <v>100</v>
      </c>
      <c r="BM7" s="31">
        <v>100</v>
      </c>
      <c r="BN7" s="48">
        <v>100</v>
      </c>
      <c r="BO7" s="48">
        <v>100</v>
      </c>
      <c r="BP7" s="48">
        <v>100</v>
      </c>
      <c r="BQ7" s="48">
        <v>100</v>
      </c>
      <c r="BR7" s="48">
        <v>100</v>
      </c>
      <c r="BS7" s="56">
        <f t="shared" si="11"/>
        <v>100</v>
      </c>
      <c r="BT7" s="1" t="str">
        <f t="shared" si="12"/>
        <v>NN-NN</v>
      </c>
      <c r="BU7" s="32">
        <f t="shared" si="13"/>
        <v>90.55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39</v>
      </c>
      <c r="K8" s="26">
        <v>816</v>
      </c>
      <c r="L8" s="27">
        <f t="shared" si="0"/>
        <v>0</v>
      </c>
      <c r="M8" s="27">
        <v>0</v>
      </c>
      <c r="N8" s="27">
        <f t="shared" si="14"/>
        <v>0</v>
      </c>
      <c r="O8" s="27">
        <f t="shared" si="1"/>
        <v>57</v>
      </c>
      <c r="P8" s="27">
        <f t="shared" si="2"/>
        <v>90</v>
      </c>
      <c r="Q8" s="27">
        <f t="shared" si="3"/>
        <v>97</v>
      </c>
      <c r="R8" s="27">
        <f t="shared" si="4"/>
        <v>88</v>
      </c>
      <c r="S8" s="62">
        <f t="shared" si="5"/>
        <v>0</v>
      </c>
      <c r="T8" s="38">
        <f t="array" ref="T8">SUM(N8:R8*N$3:R$3)</f>
        <v>39.700000000000003</v>
      </c>
      <c r="U8" s="27">
        <v>14</v>
      </c>
      <c r="V8" s="33">
        <v>16</v>
      </c>
      <c r="W8" s="78"/>
      <c r="X8" s="82">
        <v>0</v>
      </c>
      <c r="Y8" s="33"/>
      <c r="Z8" s="33"/>
      <c r="AA8" s="56">
        <f t="shared" si="6"/>
        <v>0</v>
      </c>
      <c r="AB8" s="33"/>
      <c r="AC8" s="33"/>
      <c r="AD8" s="56">
        <f t="shared" si="7"/>
        <v>0</v>
      </c>
      <c r="AE8" s="48">
        <v>0</v>
      </c>
      <c r="AF8" s="94">
        <v>100</v>
      </c>
      <c r="AG8" s="48">
        <v>100</v>
      </c>
      <c r="AH8" s="48">
        <v>100</v>
      </c>
      <c r="AI8" s="48">
        <v>60</v>
      </c>
      <c r="AJ8" s="48">
        <v>50</v>
      </c>
      <c r="AK8" s="48">
        <v>0</v>
      </c>
      <c r="AL8" s="48">
        <v>100</v>
      </c>
      <c r="AM8" s="48">
        <v>0</v>
      </c>
      <c r="AN8" s="56">
        <f t="shared" si="8"/>
        <v>57</v>
      </c>
      <c r="AO8" s="48">
        <v>100</v>
      </c>
      <c r="AP8" s="48">
        <v>100</v>
      </c>
      <c r="AQ8" s="48">
        <v>1</v>
      </c>
      <c r="AR8" s="48">
        <v>100</v>
      </c>
      <c r="AS8" s="48">
        <v>100</v>
      </c>
      <c r="AT8" s="48">
        <v>100</v>
      </c>
      <c r="AU8" s="48">
        <v>100</v>
      </c>
      <c r="AV8" s="48">
        <v>100</v>
      </c>
      <c r="AW8" s="48">
        <v>100</v>
      </c>
      <c r="AX8" s="48">
        <v>100</v>
      </c>
      <c r="AY8" s="56">
        <f t="shared" si="9"/>
        <v>90</v>
      </c>
      <c r="AZ8" s="72">
        <v>100</v>
      </c>
      <c r="BA8" s="72">
        <v>100</v>
      </c>
      <c r="BB8" s="72">
        <v>100</v>
      </c>
      <c r="BC8" s="72">
        <v>100</v>
      </c>
      <c r="BD8" s="72">
        <v>100</v>
      </c>
      <c r="BE8" s="73">
        <v>100</v>
      </c>
      <c r="BF8" s="73">
        <v>100</v>
      </c>
      <c r="BG8" s="73">
        <v>70</v>
      </c>
      <c r="BH8" s="48">
        <v>100</v>
      </c>
      <c r="BI8" s="48">
        <v>100</v>
      </c>
      <c r="BJ8" s="74">
        <f t="shared" si="10"/>
        <v>97</v>
      </c>
      <c r="BK8" s="31">
        <v>0</v>
      </c>
      <c r="BL8" s="31">
        <v>100</v>
      </c>
      <c r="BM8" s="31">
        <v>100</v>
      </c>
      <c r="BN8" s="48">
        <v>100</v>
      </c>
      <c r="BO8" s="48">
        <v>100</v>
      </c>
      <c r="BP8" s="48">
        <v>100</v>
      </c>
      <c r="BQ8" s="48">
        <v>100</v>
      </c>
      <c r="BR8" s="48">
        <v>100</v>
      </c>
      <c r="BS8" s="56">
        <f t="shared" si="11"/>
        <v>87.5</v>
      </c>
      <c r="BT8" s="1" t="str">
        <f t="shared" si="12"/>
        <v>NN-NN</v>
      </c>
      <c r="BU8" s="32">
        <f t="shared" si="13"/>
        <v>39.700000000000003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39</v>
      </c>
      <c r="K9" s="26">
        <v>594</v>
      </c>
      <c r="L9" s="27">
        <f t="shared" si="0"/>
        <v>97</v>
      </c>
      <c r="M9" s="27">
        <f t="shared" ref="M9:M14" si="15">AA9</f>
        <v>70</v>
      </c>
      <c r="N9" s="27">
        <f t="shared" si="14"/>
        <v>83.5</v>
      </c>
      <c r="O9" s="27">
        <f t="shared" si="1"/>
        <v>81</v>
      </c>
      <c r="P9" s="27">
        <f t="shared" si="2"/>
        <v>100</v>
      </c>
      <c r="Q9" s="27">
        <f t="shared" si="3"/>
        <v>93.5</v>
      </c>
      <c r="R9" s="27">
        <f t="shared" si="4"/>
        <v>86</v>
      </c>
      <c r="S9" s="62">
        <f t="shared" si="5"/>
        <v>0</v>
      </c>
      <c r="T9" s="38">
        <f t="array" ref="T9">IF(N9&lt;55, MIN(N9,SUM(N9:R9*N$3:R$3)), SUM(N9:R9*N$3:R$3))</f>
        <v>85.95</v>
      </c>
      <c r="U9" s="27">
        <v>20</v>
      </c>
      <c r="V9" s="33">
        <v>17</v>
      </c>
      <c r="W9" s="33">
        <v>60</v>
      </c>
      <c r="X9" s="56">
        <f t="shared" ref="X9:X16" si="16">SUM(U9:W9)</f>
        <v>97</v>
      </c>
      <c r="Y9" s="33">
        <v>30</v>
      </c>
      <c r="Z9" s="33">
        <v>40</v>
      </c>
      <c r="AA9" s="56">
        <f t="shared" si="6"/>
        <v>70</v>
      </c>
      <c r="AB9" s="33"/>
      <c r="AC9" s="33"/>
      <c r="AD9" s="56">
        <f t="shared" si="7"/>
        <v>0</v>
      </c>
      <c r="AE9" s="48">
        <v>100</v>
      </c>
      <c r="AF9" s="94">
        <v>100</v>
      </c>
      <c r="AG9" s="48">
        <v>100</v>
      </c>
      <c r="AH9" s="48">
        <v>50</v>
      </c>
      <c r="AI9" s="48">
        <v>100</v>
      </c>
      <c r="AJ9" s="48">
        <v>83</v>
      </c>
      <c r="AK9" s="48">
        <v>100</v>
      </c>
      <c r="AL9" s="48">
        <v>100</v>
      </c>
      <c r="AM9" s="48">
        <v>0</v>
      </c>
      <c r="AN9" s="56">
        <f t="shared" si="8"/>
        <v>81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9"/>
        <v>100</v>
      </c>
      <c r="AZ9" s="72">
        <v>100</v>
      </c>
      <c r="BA9" s="72">
        <v>100</v>
      </c>
      <c r="BB9" s="72">
        <v>100</v>
      </c>
      <c r="BC9" s="72">
        <v>100</v>
      </c>
      <c r="BD9" s="72">
        <v>100</v>
      </c>
      <c r="BE9" s="73">
        <v>100</v>
      </c>
      <c r="BF9" s="73">
        <v>100</v>
      </c>
      <c r="BG9" s="73">
        <v>100</v>
      </c>
      <c r="BH9" s="48">
        <v>35</v>
      </c>
      <c r="BI9" s="48">
        <v>100</v>
      </c>
      <c r="BJ9" s="74">
        <f t="shared" si="10"/>
        <v>93.5</v>
      </c>
      <c r="BK9" s="31">
        <v>100</v>
      </c>
      <c r="BL9" s="31">
        <v>100</v>
      </c>
      <c r="BM9" s="31">
        <v>88</v>
      </c>
      <c r="BN9" s="48">
        <v>100</v>
      </c>
      <c r="BO9" s="48">
        <v>100</v>
      </c>
      <c r="BP9" s="48">
        <v>100</v>
      </c>
      <c r="BQ9" s="48">
        <v>100</v>
      </c>
      <c r="BR9" s="48">
        <v>0</v>
      </c>
      <c r="BS9" s="56">
        <f t="shared" si="11"/>
        <v>86</v>
      </c>
      <c r="BT9" s="1" t="str">
        <f t="shared" si="12"/>
        <v>NN-NN</v>
      </c>
      <c r="BU9" s="32">
        <f t="shared" si="13"/>
        <v>85.95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39</v>
      </c>
      <c r="K10" s="26">
        <v>674</v>
      </c>
      <c r="L10" s="27">
        <f t="shared" si="0"/>
        <v>98</v>
      </c>
      <c r="M10" s="27">
        <f t="shared" si="15"/>
        <v>30</v>
      </c>
      <c r="N10" s="27">
        <f t="shared" si="14"/>
        <v>64</v>
      </c>
      <c r="O10" s="27">
        <f t="shared" si="1"/>
        <v>72</v>
      </c>
      <c r="P10" s="27">
        <f t="shared" si="2"/>
        <v>60</v>
      </c>
      <c r="Q10" s="27">
        <f t="shared" si="3"/>
        <v>74</v>
      </c>
      <c r="R10" s="27">
        <f t="shared" si="4"/>
        <v>100</v>
      </c>
      <c r="S10" s="62">
        <f t="shared" si="5"/>
        <v>0</v>
      </c>
      <c r="T10" s="38">
        <f t="array" ref="T10">IF(N10&lt;55, MIN(N10,SUM(N10:R10*N$3:R$3)), SUM(N10:R10*N$3:R$3))</f>
        <v>69.2</v>
      </c>
      <c r="U10" s="27">
        <v>20</v>
      </c>
      <c r="V10" s="33">
        <v>18</v>
      </c>
      <c r="W10" s="33">
        <v>60</v>
      </c>
      <c r="X10" s="56">
        <f t="shared" si="16"/>
        <v>98</v>
      </c>
      <c r="Y10" s="33">
        <v>30</v>
      </c>
      <c r="Z10" s="33">
        <v>0</v>
      </c>
      <c r="AA10" s="56">
        <f t="shared" si="6"/>
        <v>30</v>
      </c>
      <c r="AB10" s="33"/>
      <c r="AC10" s="33"/>
      <c r="AD10" s="56">
        <f t="shared" si="7"/>
        <v>0</v>
      </c>
      <c r="AE10" s="48">
        <v>50</v>
      </c>
      <c r="AF10" s="94">
        <v>100</v>
      </c>
      <c r="AG10" s="48">
        <v>100</v>
      </c>
      <c r="AH10" s="48">
        <v>50</v>
      </c>
      <c r="AI10" s="48">
        <v>80</v>
      </c>
      <c r="AJ10" s="48">
        <v>67</v>
      </c>
      <c r="AK10" s="48">
        <v>0</v>
      </c>
      <c r="AL10" s="48">
        <v>100</v>
      </c>
      <c r="AM10" s="48">
        <v>100</v>
      </c>
      <c r="AN10" s="56">
        <f t="shared" si="8"/>
        <v>72</v>
      </c>
      <c r="AO10" s="48">
        <v>100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0</v>
      </c>
      <c r="AV10" s="48">
        <v>0</v>
      </c>
      <c r="AW10" s="48">
        <v>1</v>
      </c>
      <c r="AX10" s="48">
        <v>0</v>
      </c>
      <c r="AY10" s="56">
        <f t="shared" si="9"/>
        <v>60</v>
      </c>
      <c r="AZ10" s="72">
        <v>100</v>
      </c>
      <c r="BA10" s="72">
        <v>100</v>
      </c>
      <c r="BB10" s="72">
        <v>100</v>
      </c>
      <c r="BC10" s="72">
        <v>100</v>
      </c>
      <c r="BD10" s="72">
        <v>100</v>
      </c>
      <c r="BE10" s="73">
        <v>60</v>
      </c>
      <c r="BF10" s="73">
        <v>100</v>
      </c>
      <c r="BG10" s="73">
        <v>80</v>
      </c>
      <c r="BH10" s="48">
        <v>0</v>
      </c>
      <c r="BI10" s="48">
        <v>0</v>
      </c>
      <c r="BJ10" s="74">
        <f t="shared" si="10"/>
        <v>74</v>
      </c>
      <c r="BK10" s="31">
        <v>100</v>
      </c>
      <c r="BL10" s="31">
        <v>100</v>
      </c>
      <c r="BM10" s="31">
        <v>100</v>
      </c>
      <c r="BN10" s="48">
        <v>100</v>
      </c>
      <c r="BO10" s="48">
        <v>100</v>
      </c>
      <c r="BP10" s="48">
        <v>100</v>
      </c>
      <c r="BQ10" s="48">
        <v>100</v>
      </c>
      <c r="BR10" s="48">
        <v>100</v>
      </c>
      <c r="BS10" s="56">
        <f t="shared" si="11"/>
        <v>100</v>
      </c>
      <c r="BT10" s="1" t="str">
        <f t="shared" si="12"/>
        <v>NN-NN</v>
      </c>
      <c r="BU10" s="32">
        <f t="shared" si="13"/>
        <v>69.2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39</v>
      </c>
      <c r="K11" s="26">
        <v>545</v>
      </c>
      <c r="L11" s="27">
        <f t="shared" si="0"/>
        <v>100</v>
      </c>
      <c r="M11" s="27">
        <f t="shared" si="15"/>
        <v>100</v>
      </c>
      <c r="N11" s="27">
        <f t="shared" si="14"/>
        <v>100</v>
      </c>
      <c r="O11" s="27">
        <f t="shared" si="1"/>
        <v>100</v>
      </c>
      <c r="P11" s="27">
        <f t="shared" si="2"/>
        <v>100</v>
      </c>
      <c r="Q11" s="27">
        <f t="shared" si="3"/>
        <v>97.5</v>
      </c>
      <c r="R11" s="27">
        <f t="shared" si="4"/>
        <v>100</v>
      </c>
      <c r="S11" s="62">
        <f t="shared" si="5"/>
        <v>0</v>
      </c>
      <c r="T11" s="38">
        <f t="array" ref="T11">IF(N11&lt;55, MIN(N11,SUM(N11:R11*N$3:R$3)), SUM(N11:R11*N$3:R$3))</f>
        <v>99.5</v>
      </c>
      <c r="U11" s="27">
        <v>20</v>
      </c>
      <c r="V11" s="33">
        <v>20</v>
      </c>
      <c r="W11" s="33">
        <v>60</v>
      </c>
      <c r="X11" s="56">
        <f t="shared" si="16"/>
        <v>100</v>
      </c>
      <c r="Y11" s="33">
        <v>30</v>
      </c>
      <c r="Z11" s="33">
        <v>70</v>
      </c>
      <c r="AA11" s="56">
        <f t="shared" si="6"/>
        <v>100</v>
      </c>
      <c r="AB11" s="33"/>
      <c r="AC11" s="33"/>
      <c r="AD11" s="56">
        <f t="shared" si="7"/>
        <v>0</v>
      </c>
      <c r="AE11" s="48">
        <v>100</v>
      </c>
      <c r="AF11" s="94">
        <v>100</v>
      </c>
      <c r="AG11" s="48">
        <v>100</v>
      </c>
      <c r="AH11" s="48">
        <v>100</v>
      </c>
      <c r="AI11" s="48">
        <v>100</v>
      </c>
      <c r="AJ11" s="48">
        <v>100</v>
      </c>
      <c r="AK11" s="48">
        <v>100</v>
      </c>
      <c r="AL11" s="48">
        <v>100</v>
      </c>
      <c r="AM11" s="48">
        <v>100</v>
      </c>
      <c r="AN11" s="56">
        <f t="shared" si="8"/>
        <v>100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9"/>
        <v>100</v>
      </c>
      <c r="AZ11" s="72">
        <v>100</v>
      </c>
      <c r="BA11" s="72">
        <v>95</v>
      </c>
      <c r="BB11" s="72">
        <v>100</v>
      </c>
      <c r="BC11" s="72">
        <v>90</v>
      </c>
      <c r="BD11" s="72">
        <v>95</v>
      </c>
      <c r="BE11" s="73">
        <v>100</v>
      </c>
      <c r="BF11" s="73">
        <v>100</v>
      </c>
      <c r="BG11" s="73">
        <v>100</v>
      </c>
      <c r="BH11" s="48">
        <v>100</v>
      </c>
      <c r="BI11" s="48">
        <v>95</v>
      </c>
      <c r="BJ11" s="74">
        <f t="shared" si="10"/>
        <v>97.5</v>
      </c>
      <c r="BK11" s="31">
        <v>100</v>
      </c>
      <c r="BL11" s="31">
        <v>100</v>
      </c>
      <c r="BM11" s="31">
        <v>100</v>
      </c>
      <c r="BN11" s="48">
        <v>100</v>
      </c>
      <c r="BO11" s="48">
        <v>100</v>
      </c>
      <c r="BP11" s="48">
        <v>100</v>
      </c>
      <c r="BQ11" s="48">
        <v>100</v>
      </c>
      <c r="BR11" s="48">
        <v>100</v>
      </c>
      <c r="BS11" s="56">
        <f t="shared" si="11"/>
        <v>100</v>
      </c>
      <c r="BT11" s="1" t="str">
        <f t="shared" si="12"/>
        <v>NN-NN</v>
      </c>
      <c r="BU11" s="32">
        <f t="shared" si="13"/>
        <v>99.5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39</v>
      </c>
      <c r="K12" s="26">
        <v>538</v>
      </c>
      <c r="L12" s="27">
        <f t="shared" si="0"/>
        <v>96</v>
      </c>
      <c r="M12" s="27">
        <f t="shared" si="15"/>
        <v>100</v>
      </c>
      <c r="N12" s="27">
        <f t="shared" si="14"/>
        <v>98</v>
      </c>
      <c r="O12" s="27">
        <f t="shared" si="1"/>
        <v>99</v>
      </c>
      <c r="P12" s="27">
        <f t="shared" si="2"/>
        <v>100</v>
      </c>
      <c r="Q12" s="27">
        <f t="shared" si="3"/>
        <v>99</v>
      </c>
      <c r="R12" s="27">
        <f t="shared" si="4"/>
        <v>100</v>
      </c>
      <c r="S12" s="62">
        <f t="shared" si="5"/>
        <v>0</v>
      </c>
      <c r="T12" s="38">
        <f t="array" ref="T12">IF(N12&lt;55, MIN(N12,SUM(N12:R12*N$3:R$3)), SUM(N12:R12*N$3:R$3))</f>
        <v>98.6</v>
      </c>
      <c r="U12" s="27">
        <v>20</v>
      </c>
      <c r="V12" s="33">
        <v>20</v>
      </c>
      <c r="W12" s="33">
        <v>56</v>
      </c>
      <c r="X12" s="56">
        <f t="shared" si="16"/>
        <v>96</v>
      </c>
      <c r="Y12" s="33">
        <v>30</v>
      </c>
      <c r="Z12" s="33">
        <v>70</v>
      </c>
      <c r="AA12" s="56">
        <f t="shared" si="6"/>
        <v>100</v>
      </c>
      <c r="AB12" s="33"/>
      <c r="AC12" s="33"/>
      <c r="AD12" s="56">
        <f t="shared" si="7"/>
        <v>0</v>
      </c>
      <c r="AE12" s="48">
        <v>100</v>
      </c>
      <c r="AF12" s="94">
        <v>100</v>
      </c>
      <c r="AG12" s="48">
        <v>100</v>
      </c>
      <c r="AH12" s="48">
        <v>100</v>
      </c>
      <c r="AI12" s="48">
        <v>90</v>
      </c>
      <c r="AJ12" s="48">
        <v>100</v>
      </c>
      <c r="AK12" s="48">
        <v>100</v>
      </c>
      <c r="AL12" s="48">
        <v>100</v>
      </c>
      <c r="AM12" s="48">
        <v>100</v>
      </c>
      <c r="AN12" s="56">
        <f t="shared" si="8"/>
        <v>99</v>
      </c>
      <c r="AO12" s="48">
        <v>100</v>
      </c>
      <c r="AP12" s="48">
        <v>100</v>
      </c>
      <c r="AQ12" s="48">
        <v>100</v>
      </c>
      <c r="AR12" s="48">
        <v>100</v>
      </c>
      <c r="AS12" s="48">
        <v>100</v>
      </c>
      <c r="AT12" s="48">
        <v>100</v>
      </c>
      <c r="AU12" s="48">
        <v>100</v>
      </c>
      <c r="AV12" s="48">
        <v>100</v>
      </c>
      <c r="AW12" s="48">
        <v>100</v>
      </c>
      <c r="AX12" s="48">
        <v>100</v>
      </c>
      <c r="AY12" s="56">
        <f t="shared" si="9"/>
        <v>100</v>
      </c>
      <c r="AZ12" s="72">
        <v>100</v>
      </c>
      <c r="BA12" s="72">
        <v>95</v>
      </c>
      <c r="BB12" s="72">
        <v>100</v>
      </c>
      <c r="BC12" s="72">
        <v>100</v>
      </c>
      <c r="BD12" s="72">
        <v>100</v>
      </c>
      <c r="BE12" s="73">
        <v>100</v>
      </c>
      <c r="BF12" s="73">
        <v>100</v>
      </c>
      <c r="BG12" s="73">
        <v>100</v>
      </c>
      <c r="BH12" s="48">
        <v>100</v>
      </c>
      <c r="BI12" s="48">
        <v>95</v>
      </c>
      <c r="BJ12" s="74">
        <f t="shared" si="10"/>
        <v>99</v>
      </c>
      <c r="BK12" s="31">
        <v>100</v>
      </c>
      <c r="BL12" s="31">
        <v>100</v>
      </c>
      <c r="BM12" s="31">
        <v>100</v>
      </c>
      <c r="BN12" s="48">
        <v>100</v>
      </c>
      <c r="BO12" s="48">
        <v>100</v>
      </c>
      <c r="BP12" s="48">
        <v>100</v>
      </c>
      <c r="BQ12" s="48">
        <v>100</v>
      </c>
      <c r="BR12" s="48">
        <v>100</v>
      </c>
      <c r="BS12" s="56">
        <f t="shared" si="11"/>
        <v>100</v>
      </c>
      <c r="BT12" s="1" t="str">
        <f t="shared" si="12"/>
        <v>NN-NN</v>
      </c>
      <c r="BU12" s="32">
        <f t="shared" si="13"/>
        <v>98.6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39</v>
      </c>
      <c r="K13" s="26">
        <v>765</v>
      </c>
      <c r="L13" s="27">
        <f t="shared" si="0"/>
        <v>100</v>
      </c>
      <c r="M13" s="27">
        <f t="shared" si="15"/>
        <v>100</v>
      </c>
      <c r="N13" s="27">
        <f t="shared" si="14"/>
        <v>100</v>
      </c>
      <c r="O13" s="27">
        <f t="shared" si="1"/>
        <v>100</v>
      </c>
      <c r="P13" s="27">
        <f t="shared" si="2"/>
        <v>100</v>
      </c>
      <c r="Q13" s="27">
        <f t="shared" si="3"/>
        <v>98</v>
      </c>
      <c r="R13" s="27">
        <f t="shared" si="4"/>
        <v>100</v>
      </c>
      <c r="S13" s="62">
        <f t="shared" si="5"/>
        <v>0</v>
      </c>
      <c r="T13" s="38">
        <f t="array" ref="T13">IF(N13&lt;55, MIN(N13,SUM(N13:R13*N$3:R$3)), SUM(N13:R13*N$3:R$3))</f>
        <v>99.6</v>
      </c>
      <c r="U13" s="27">
        <v>20</v>
      </c>
      <c r="V13" s="33">
        <v>20</v>
      </c>
      <c r="W13" s="33">
        <v>60</v>
      </c>
      <c r="X13" s="56">
        <f t="shared" si="16"/>
        <v>100</v>
      </c>
      <c r="Y13" s="33">
        <v>30</v>
      </c>
      <c r="Z13" s="33">
        <v>70</v>
      </c>
      <c r="AA13" s="56">
        <f t="shared" si="6"/>
        <v>100</v>
      </c>
      <c r="AB13" s="33"/>
      <c r="AC13" s="33"/>
      <c r="AD13" s="56">
        <f t="shared" si="7"/>
        <v>0</v>
      </c>
      <c r="AE13" s="48">
        <v>100</v>
      </c>
      <c r="AF13" s="94">
        <v>100</v>
      </c>
      <c r="AG13" s="48">
        <v>100</v>
      </c>
      <c r="AH13" s="48">
        <v>100</v>
      </c>
      <c r="AI13" s="48">
        <v>100</v>
      </c>
      <c r="AJ13" s="48">
        <v>100</v>
      </c>
      <c r="AK13" s="48">
        <v>100</v>
      </c>
      <c r="AL13" s="48">
        <v>100</v>
      </c>
      <c r="AM13" s="48">
        <v>100</v>
      </c>
      <c r="AN13" s="56">
        <f t="shared" si="8"/>
        <v>100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9"/>
        <v>100</v>
      </c>
      <c r="AZ13" s="72">
        <v>90</v>
      </c>
      <c r="BA13" s="72">
        <v>100</v>
      </c>
      <c r="BB13" s="72">
        <v>100</v>
      </c>
      <c r="BC13" s="72">
        <v>100</v>
      </c>
      <c r="BD13" s="72">
        <v>100</v>
      </c>
      <c r="BE13" s="73">
        <v>90</v>
      </c>
      <c r="BF13" s="73">
        <v>100</v>
      </c>
      <c r="BG13" s="73">
        <v>100</v>
      </c>
      <c r="BH13" s="48">
        <v>100</v>
      </c>
      <c r="BI13" s="48">
        <v>100</v>
      </c>
      <c r="BJ13" s="74">
        <f t="shared" si="10"/>
        <v>98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100</v>
      </c>
      <c r="BQ13" s="48">
        <v>100</v>
      </c>
      <c r="BR13" s="48">
        <v>100</v>
      </c>
      <c r="BS13" s="56">
        <f t="shared" si="11"/>
        <v>100</v>
      </c>
      <c r="BT13" s="1" t="str">
        <f t="shared" si="12"/>
        <v>NN-NN</v>
      </c>
      <c r="BU13" s="32">
        <f t="shared" si="13"/>
        <v>99.6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39</v>
      </c>
      <c r="K14" s="26">
        <v>624</v>
      </c>
      <c r="L14" s="27">
        <f t="shared" si="0"/>
        <v>83</v>
      </c>
      <c r="M14" s="27">
        <f t="shared" si="15"/>
        <v>95</v>
      </c>
      <c r="N14" s="27">
        <f t="shared" si="14"/>
        <v>89</v>
      </c>
      <c r="O14" s="27">
        <f t="shared" si="1"/>
        <v>83</v>
      </c>
      <c r="P14" s="27">
        <f t="shared" si="2"/>
        <v>40</v>
      </c>
      <c r="Q14" s="27">
        <f t="shared" si="3"/>
        <v>88</v>
      </c>
      <c r="R14" s="27">
        <f t="shared" si="4"/>
        <v>100</v>
      </c>
      <c r="S14" s="62">
        <f t="shared" si="5"/>
        <v>0</v>
      </c>
      <c r="T14" s="38">
        <f t="array" ref="T14">IF(N14&lt;55, MIN(N14,SUM(N14:R14*N$3:R$3)), SUM(N14:R14*N$3:R$3))</f>
        <v>85.7</v>
      </c>
      <c r="U14" s="27">
        <v>16</v>
      </c>
      <c r="V14" s="33">
        <v>13</v>
      </c>
      <c r="W14" s="33">
        <v>54</v>
      </c>
      <c r="X14" s="56">
        <f t="shared" si="16"/>
        <v>83</v>
      </c>
      <c r="Y14" s="33">
        <v>30</v>
      </c>
      <c r="Z14" s="33">
        <v>65</v>
      </c>
      <c r="AA14" s="56">
        <f t="shared" si="6"/>
        <v>95</v>
      </c>
      <c r="AB14" s="33"/>
      <c r="AC14" s="33"/>
      <c r="AD14" s="56">
        <f t="shared" si="7"/>
        <v>0</v>
      </c>
      <c r="AE14" s="48">
        <v>100</v>
      </c>
      <c r="AF14" s="94">
        <v>100</v>
      </c>
      <c r="AG14" s="48">
        <v>100</v>
      </c>
      <c r="AH14" s="48">
        <v>50</v>
      </c>
      <c r="AI14" s="48">
        <v>100</v>
      </c>
      <c r="AJ14" s="48">
        <v>100</v>
      </c>
      <c r="AK14" s="48">
        <v>0</v>
      </c>
      <c r="AL14" s="48">
        <v>100</v>
      </c>
      <c r="AM14" s="48">
        <v>100</v>
      </c>
      <c r="AN14" s="56">
        <f t="shared" si="8"/>
        <v>83</v>
      </c>
      <c r="AO14" s="48">
        <v>100</v>
      </c>
      <c r="AP14" s="48">
        <v>100</v>
      </c>
      <c r="AQ14" s="48">
        <v>1</v>
      </c>
      <c r="AR14" s="48">
        <v>0</v>
      </c>
      <c r="AS14" s="48">
        <v>0</v>
      </c>
      <c r="AT14" s="48">
        <v>0</v>
      </c>
      <c r="AU14" s="48">
        <v>100</v>
      </c>
      <c r="AV14" s="48">
        <v>100</v>
      </c>
      <c r="AW14" s="48">
        <v>1</v>
      </c>
      <c r="AX14" s="48">
        <v>1</v>
      </c>
      <c r="AY14" s="56">
        <f t="shared" si="9"/>
        <v>40</v>
      </c>
      <c r="AZ14" s="72">
        <v>100</v>
      </c>
      <c r="BA14" s="72">
        <v>95</v>
      </c>
      <c r="BB14" s="72">
        <v>100</v>
      </c>
      <c r="BC14" s="72">
        <v>95</v>
      </c>
      <c r="BD14" s="72">
        <v>100</v>
      </c>
      <c r="BE14" s="73">
        <v>100</v>
      </c>
      <c r="BF14" s="73">
        <v>100</v>
      </c>
      <c r="BG14" s="73">
        <v>100</v>
      </c>
      <c r="BH14" s="75">
        <v>0</v>
      </c>
      <c r="BI14" s="76">
        <v>90</v>
      </c>
      <c r="BJ14" s="74">
        <f t="shared" si="10"/>
        <v>88</v>
      </c>
      <c r="BK14" s="31">
        <v>100</v>
      </c>
      <c r="BL14" s="31">
        <v>100</v>
      </c>
      <c r="BM14" s="31">
        <v>100</v>
      </c>
      <c r="BN14" s="48">
        <v>100</v>
      </c>
      <c r="BO14" s="48">
        <v>100</v>
      </c>
      <c r="BP14" s="48">
        <v>100</v>
      </c>
      <c r="BQ14" s="48">
        <v>100</v>
      </c>
      <c r="BR14" s="48">
        <v>100</v>
      </c>
      <c r="BS14" s="56">
        <f t="shared" si="11"/>
        <v>100</v>
      </c>
      <c r="BT14" s="1" t="str">
        <f t="shared" si="12"/>
        <v>NN-NN</v>
      </c>
      <c r="BU14" s="32">
        <f t="shared" si="13"/>
        <v>85.7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39</v>
      </c>
      <c r="K15" s="26">
        <v>595</v>
      </c>
      <c r="L15" s="27">
        <f t="shared" si="0"/>
        <v>51</v>
      </c>
      <c r="M15" s="27">
        <v>0</v>
      </c>
      <c r="N15" s="27">
        <f t="shared" si="14"/>
        <v>25.5</v>
      </c>
      <c r="O15" s="27">
        <f t="shared" si="1"/>
        <v>64</v>
      </c>
      <c r="P15" s="27">
        <f t="shared" si="2"/>
        <v>100</v>
      </c>
      <c r="Q15" s="27">
        <f t="shared" si="3"/>
        <v>50.5</v>
      </c>
      <c r="R15" s="27">
        <f t="shared" si="4"/>
        <v>33</v>
      </c>
      <c r="S15" s="62">
        <f t="shared" si="5"/>
        <v>0</v>
      </c>
      <c r="T15" s="38">
        <f t="array" ref="T15">IF(N15&lt;55, MIN(N15,SUM(N15:R15*N$3:R$3)), SUM(N15:R15*N$3:R$3))</f>
        <v>25.5</v>
      </c>
      <c r="U15" s="27">
        <v>18</v>
      </c>
      <c r="V15" s="33">
        <v>9</v>
      </c>
      <c r="W15" s="33">
        <v>24</v>
      </c>
      <c r="X15" s="56">
        <f t="shared" si="16"/>
        <v>51</v>
      </c>
      <c r="Y15" s="33"/>
      <c r="Z15" s="33"/>
      <c r="AA15" s="56">
        <f t="shared" si="6"/>
        <v>0</v>
      </c>
      <c r="AB15" s="33"/>
      <c r="AC15" s="33"/>
      <c r="AD15" s="56">
        <f t="shared" si="7"/>
        <v>0</v>
      </c>
      <c r="AE15" s="48">
        <v>0</v>
      </c>
      <c r="AF15" s="94">
        <v>80</v>
      </c>
      <c r="AG15" s="48">
        <v>100</v>
      </c>
      <c r="AH15" s="48">
        <v>100</v>
      </c>
      <c r="AI15" s="48">
        <v>60</v>
      </c>
      <c r="AJ15" s="48">
        <v>40</v>
      </c>
      <c r="AK15" s="48">
        <v>100</v>
      </c>
      <c r="AL15" s="48">
        <v>100</v>
      </c>
      <c r="AM15" s="48">
        <v>0</v>
      </c>
      <c r="AN15" s="56">
        <f t="shared" si="8"/>
        <v>64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100</v>
      </c>
      <c r="AU15" s="48">
        <v>100</v>
      </c>
      <c r="AV15" s="48">
        <v>100</v>
      </c>
      <c r="AW15" s="48">
        <v>100</v>
      </c>
      <c r="AX15" s="48">
        <v>100</v>
      </c>
      <c r="AY15" s="56">
        <f t="shared" si="9"/>
        <v>100</v>
      </c>
      <c r="AZ15" s="72">
        <v>100</v>
      </c>
      <c r="BA15" s="72">
        <v>90</v>
      </c>
      <c r="BB15" s="72">
        <v>90</v>
      </c>
      <c r="BC15" s="77">
        <v>0</v>
      </c>
      <c r="BD15" s="72">
        <v>100</v>
      </c>
      <c r="BE15" s="73">
        <v>60</v>
      </c>
      <c r="BF15" s="73">
        <v>30</v>
      </c>
      <c r="BG15" s="73">
        <v>30</v>
      </c>
      <c r="BH15" s="75">
        <v>0</v>
      </c>
      <c r="BI15" s="76">
        <v>5</v>
      </c>
      <c r="BJ15" s="74">
        <f t="shared" si="10"/>
        <v>50.5</v>
      </c>
      <c r="BK15" s="31">
        <v>67</v>
      </c>
      <c r="BL15" s="31">
        <v>100</v>
      </c>
      <c r="BM15" s="31">
        <v>0</v>
      </c>
      <c r="BN15" s="48">
        <v>100</v>
      </c>
      <c r="BO15" s="48">
        <v>0</v>
      </c>
      <c r="BP15" s="48">
        <v>0</v>
      </c>
      <c r="BQ15" s="48">
        <v>0</v>
      </c>
      <c r="BR15" s="48">
        <v>0</v>
      </c>
      <c r="BS15" s="56">
        <f t="shared" si="11"/>
        <v>33.375</v>
      </c>
      <c r="BT15" s="1" t="str">
        <f t="shared" si="12"/>
        <v>NN-NN</v>
      </c>
      <c r="BU15" s="32">
        <f t="shared" si="13"/>
        <v>25.5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39</v>
      </c>
      <c r="K16" s="26">
        <v>652</v>
      </c>
      <c r="L16" s="27">
        <f t="shared" si="0"/>
        <v>100</v>
      </c>
      <c r="M16" s="27">
        <f>AA16</f>
        <v>100</v>
      </c>
      <c r="N16" s="27">
        <f t="shared" si="14"/>
        <v>100</v>
      </c>
      <c r="O16" s="27">
        <f t="shared" si="1"/>
        <v>92</v>
      </c>
      <c r="P16" s="27">
        <f t="shared" si="2"/>
        <v>100</v>
      </c>
      <c r="Q16" s="27">
        <f t="shared" si="3"/>
        <v>99</v>
      </c>
      <c r="R16" s="27">
        <f t="shared" si="4"/>
        <v>100</v>
      </c>
      <c r="S16" s="62">
        <f t="shared" si="5"/>
        <v>0</v>
      </c>
      <c r="T16" s="38">
        <f t="array" ref="T16">IF(N16&lt;55, MIN(N16,SUM(N16:R16*N$3:R$3)), SUM(N16:R16*N$3:R$3))</f>
        <v>98.2</v>
      </c>
      <c r="U16" s="27">
        <v>20</v>
      </c>
      <c r="V16" s="33">
        <v>20</v>
      </c>
      <c r="W16" s="33">
        <v>60</v>
      </c>
      <c r="X16" s="56">
        <f t="shared" si="16"/>
        <v>100</v>
      </c>
      <c r="Y16" s="33">
        <v>30</v>
      </c>
      <c r="Z16" s="33">
        <v>70</v>
      </c>
      <c r="AA16" s="56">
        <f t="shared" si="6"/>
        <v>100</v>
      </c>
      <c r="AB16" s="33"/>
      <c r="AC16" s="33"/>
      <c r="AD16" s="56">
        <f t="shared" si="7"/>
        <v>0</v>
      </c>
      <c r="AE16" s="48">
        <v>100</v>
      </c>
      <c r="AF16" s="94">
        <v>100</v>
      </c>
      <c r="AG16" s="48">
        <v>100</v>
      </c>
      <c r="AH16" s="48">
        <v>50</v>
      </c>
      <c r="AI16" s="48">
        <v>80</v>
      </c>
      <c r="AJ16" s="48">
        <v>100</v>
      </c>
      <c r="AK16" s="48">
        <v>100</v>
      </c>
      <c r="AL16" s="48">
        <v>100</v>
      </c>
      <c r="AM16" s="48">
        <v>100</v>
      </c>
      <c r="AN16" s="56">
        <f t="shared" si="8"/>
        <v>92</v>
      </c>
      <c r="AO16" s="48">
        <v>100</v>
      </c>
      <c r="AP16" s="48">
        <v>100</v>
      </c>
      <c r="AQ16" s="48">
        <v>100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100</v>
      </c>
      <c r="AX16" s="48">
        <v>100</v>
      </c>
      <c r="AY16" s="56">
        <f t="shared" si="9"/>
        <v>100</v>
      </c>
      <c r="AZ16" s="72">
        <v>100</v>
      </c>
      <c r="BA16" s="72">
        <v>100</v>
      </c>
      <c r="BB16" s="72">
        <v>100</v>
      </c>
      <c r="BC16" s="72">
        <v>100</v>
      </c>
      <c r="BD16" s="72">
        <v>100</v>
      </c>
      <c r="BE16" s="73">
        <v>100</v>
      </c>
      <c r="BF16" s="73">
        <v>100</v>
      </c>
      <c r="BG16" s="73">
        <v>100</v>
      </c>
      <c r="BH16" s="48">
        <v>95</v>
      </c>
      <c r="BI16" s="48">
        <v>95</v>
      </c>
      <c r="BJ16" s="74">
        <f t="shared" si="10"/>
        <v>99</v>
      </c>
      <c r="BK16" s="31">
        <v>100</v>
      </c>
      <c r="BL16" s="31">
        <v>100</v>
      </c>
      <c r="BM16" s="31">
        <v>100</v>
      </c>
      <c r="BN16" s="48">
        <v>100</v>
      </c>
      <c r="BO16" s="48">
        <v>100</v>
      </c>
      <c r="BP16" s="48">
        <v>100</v>
      </c>
      <c r="BQ16" s="48">
        <v>100</v>
      </c>
      <c r="BR16" s="48">
        <v>100</v>
      </c>
      <c r="BS16" s="56">
        <f t="shared" si="11"/>
        <v>100</v>
      </c>
      <c r="BT16" s="1" t="str">
        <f t="shared" si="12"/>
        <v>NN-NN</v>
      </c>
      <c r="BU16" s="32">
        <f t="shared" si="13"/>
        <v>98.2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39</v>
      </c>
      <c r="K17" s="26">
        <v>617</v>
      </c>
      <c r="L17" s="27">
        <f t="shared" si="0"/>
        <v>0</v>
      </c>
      <c r="M17" s="27">
        <v>0</v>
      </c>
      <c r="N17" s="27">
        <f t="shared" si="14"/>
        <v>0</v>
      </c>
      <c r="O17" s="27">
        <f t="shared" si="1"/>
        <v>66</v>
      </c>
      <c r="P17" s="27">
        <f t="shared" si="2"/>
        <v>60</v>
      </c>
      <c r="Q17" s="27">
        <f t="shared" si="3"/>
        <v>33.5</v>
      </c>
      <c r="R17" s="27">
        <f t="shared" si="4"/>
        <v>20</v>
      </c>
      <c r="S17" s="62">
        <f t="shared" si="5"/>
        <v>0</v>
      </c>
      <c r="T17" s="38">
        <f t="array" ref="T17">SUM(N17:R17*N$3:R$3)</f>
        <v>23.900000000000002</v>
      </c>
      <c r="U17" s="27">
        <v>12</v>
      </c>
      <c r="V17" s="33">
        <v>11</v>
      </c>
      <c r="W17" s="78"/>
      <c r="X17" s="82">
        <v>0</v>
      </c>
      <c r="Y17" s="33"/>
      <c r="Z17" s="33"/>
      <c r="AA17" s="56">
        <f t="shared" si="6"/>
        <v>0</v>
      </c>
      <c r="AB17" s="33"/>
      <c r="AC17" s="33"/>
      <c r="AD17" s="56">
        <f t="shared" si="7"/>
        <v>0</v>
      </c>
      <c r="AE17" s="48">
        <v>100</v>
      </c>
      <c r="AF17" s="94">
        <v>100</v>
      </c>
      <c r="AG17" s="48">
        <v>100</v>
      </c>
      <c r="AH17" s="48">
        <v>50</v>
      </c>
      <c r="AI17" s="48">
        <v>90</v>
      </c>
      <c r="AJ17" s="48">
        <v>100</v>
      </c>
      <c r="AK17" s="48">
        <v>0</v>
      </c>
      <c r="AL17" s="48">
        <v>50</v>
      </c>
      <c r="AM17" s="48">
        <v>0</v>
      </c>
      <c r="AN17" s="56">
        <f t="shared" si="8"/>
        <v>66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0</v>
      </c>
      <c r="AV17" s="48">
        <v>0</v>
      </c>
      <c r="AW17" s="48">
        <v>0</v>
      </c>
      <c r="AX17" s="48">
        <v>0</v>
      </c>
      <c r="AY17" s="56">
        <f t="shared" si="9"/>
        <v>60</v>
      </c>
      <c r="AZ17" s="72">
        <v>100</v>
      </c>
      <c r="BA17" s="72">
        <v>95</v>
      </c>
      <c r="BB17" s="72">
        <v>90</v>
      </c>
      <c r="BC17" s="77">
        <v>0</v>
      </c>
      <c r="BD17" s="72">
        <v>50</v>
      </c>
      <c r="BE17" s="73">
        <v>0</v>
      </c>
      <c r="BF17" s="79">
        <v>0</v>
      </c>
      <c r="BG17" s="79">
        <v>0</v>
      </c>
      <c r="BH17" s="48">
        <v>0</v>
      </c>
      <c r="BI17" s="48">
        <v>0</v>
      </c>
      <c r="BJ17" s="74">
        <f t="shared" si="10"/>
        <v>33.5</v>
      </c>
      <c r="BK17" s="31">
        <v>100</v>
      </c>
      <c r="BL17" s="31">
        <v>56</v>
      </c>
      <c r="BM17" s="31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56">
        <f t="shared" si="11"/>
        <v>19.5</v>
      </c>
      <c r="BT17" s="1" t="str">
        <f t="shared" si="12"/>
        <v>NN-NN</v>
      </c>
      <c r="BU17" s="32">
        <f t="shared" si="13"/>
        <v>23.900000000000002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39</v>
      </c>
      <c r="K18" s="26">
        <v>561</v>
      </c>
      <c r="L18" s="27">
        <f t="shared" si="0"/>
        <v>99</v>
      </c>
      <c r="M18" s="27">
        <f t="shared" ref="M18:M33" si="17">AA18</f>
        <v>100</v>
      </c>
      <c r="N18" s="27">
        <f t="shared" si="14"/>
        <v>99.5</v>
      </c>
      <c r="O18" s="27">
        <f t="shared" si="1"/>
        <v>100</v>
      </c>
      <c r="P18" s="27">
        <f t="shared" si="2"/>
        <v>100</v>
      </c>
      <c r="Q18" s="27">
        <f t="shared" si="3"/>
        <v>99.5</v>
      </c>
      <c r="R18" s="27">
        <f t="shared" si="4"/>
        <v>100</v>
      </c>
      <c r="S18" s="62">
        <f t="shared" si="5"/>
        <v>0</v>
      </c>
      <c r="T18" s="38">
        <f t="array" ref="T18">IF(N18&lt;55, MIN(N18,SUM(N18:R18*N$3:R$3)), SUM(N18:R18*N$3:R$3))</f>
        <v>99.65</v>
      </c>
      <c r="U18" s="27">
        <v>20</v>
      </c>
      <c r="V18" s="33">
        <v>19</v>
      </c>
      <c r="W18" s="33">
        <v>60</v>
      </c>
      <c r="X18" s="56">
        <f t="shared" ref="X18:X25" si="18">SUM(U18:W18)</f>
        <v>99</v>
      </c>
      <c r="Y18" s="33">
        <v>30</v>
      </c>
      <c r="Z18" s="33">
        <v>70</v>
      </c>
      <c r="AA18" s="56">
        <f t="shared" si="6"/>
        <v>100</v>
      </c>
      <c r="AB18" s="33"/>
      <c r="AC18" s="33"/>
      <c r="AD18" s="56">
        <f t="shared" si="7"/>
        <v>0</v>
      </c>
      <c r="AE18" s="48">
        <v>100</v>
      </c>
      <c r="AF18" s="94">
        <v>100</v>
      </c>
      <c r="AG18" s="48">
        <v>100</v>
      </c>
      <c r="AH18" s="48">
        <v>100</v>
      </c>
      <c r="AI18" s="48">
        <v>100</v>
      </c>
      <c r="AJ18" s="48">
        <v>100</v>
      </c>
      <c r="AK18" s="48">
        <v>100</v>
      </c>
      <c r="AL18" s="48">
        <v>100</v>
      </c>
      <c r="AM18" s="48">
        <v>100</v>
      </c>
      <c r="AN18" s="56">
        <f t="shared" si="8"/>
        <v>100</v>
      </c>
      <c r="AO18" s="48">
        <v>100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48">
        <v>100</v>
      </c>
      <c r="AW18" s="48">
        <v>100</v>
      </c>
      <c r="AX18" s="48">
        <v>100</v>
      </c>
      <c r="AY18" s="56">
        <f t="shared" si="9"/>
        <v>100</v>
      </c>
      <c r="AZ18" s="72">
        <v>100</v>
      </c>
      <c r="BA18" s="72">
        <v>100</v>
      </c>
      <c r="BB18" s="72">
        <v>100</v>
      </c>
      <c r="BC18" s="72">
        <v>100</v>
      </c>
      <c r="BD18" s="72">
        <v>100</v>
      </c>
      <c r="BE18" s="73">
        <v>100</v>
      </c>
      <c r="BF18" s="73">
        <v>95</v>
      </c>
      <c r="BG18" s="73">
        <v>100</v>
      </c>
      <c r="BH18" s="48">
        <v>100</v>
      </c>
      <c r="BI18" s="48">
        <v>100</v>
      </c>
      <c r="BJ18" s="74">
        <f t="shared" si="10"/>
        <v>99.5</v>
      </c>
      <c r="BK18" s="31">
        <v>100</v>
      </c>
      <c r="BL18" s="31">
        <v>100</v>
      </c>
      <c r="BM18" s="31">
        <v>100</v>
      </c>
      <c r="BN18" s="48">
        <v>100</v>
      </c>
      <c r="BO18" s="48">
        <v>100</v>
      </c>
      <c r="BP18" s="48">
        <v>100</v>
      </c>
      <c r="BQ18" s="48">
        <v>100</v>
      </c>
      <c r="BR18" s="48">
        <v>100</v>
      </c>
      <c r="BS18" s="56">
        <f t="shared" si="11"/>
        <v>100</v>
      </c>
      <c r="BT18" s="1" t="str">
        <f t="shared" si="12"/>
        <v>NN-NN</v>
      </c>
      <c r="BU18" s="32">
        <f t="shared" si="13"/>
        <v>99.65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39</v>
      </c>
      <c r="K19" s="26">
        <v>653</v>
      </c>
      <c r="L19" s="27">
        <f t="shared" si="0"/>
        <v>90</v>
      </c>
      <c r="M19" s="27">
        <f t="shared" si="17"/>
        <v>90</v>
      </c>
      <c r="N19" s="27">
        <f t="shared" si="14"/>
        <v>90</v>
      </c>
      <c r="O19" s="27">
        <f t="shared" si="1"/>
        <v>81</v>
      </c>
      <c r="P19" s="27">
        <f t="shared" si="2"/>
        <v>100</v>
      </c>
      <c r="Q19" s="27">
        <f t="shared" si="3"/>
        <v>100</v>
      </c>
      <c r="R19" s="27">
        <f t="shared" si="4"/>
        <v>100</v>
      </c>
      <c r="S19" s="62">
        <f t="shared" si="5"/>
        <v>0</v>
      </c>
      <c r="T19" s="38">
        <f t="array" ref="T19">IF(N19&lt;55, MIN(N19,SUM(N19:R19*N$3:R$3)), SUM(N19:R19*N$3:R$3))</f>
        <v>91.2</v>
      </c>
      <c r="U19" s="27">
        <v>16</v>
      </c>
      <c r="V19" s="33">
        <v>19</v>
      </c>
      <c r="W19" s="33">
        <v>55</v>
      </c>
      <c r="X19" s="56">
        <f t="shared" si="18"/>
        <v>90</v>
      </c>
      <c r="Y19" s="33">
        <v>30</v>
      </c>
      <c r="Z19" s="33">
        <v>60</v>
      </c>
      <c r="AA19" s="56">
        <f t="shared" si="6"/>
        <v>90</v>
      </c>
      <c r="AB19" s="33"/>
      <c r="AC19" s="33"/>
      <c r="AD19" s="56">
        <f t="shared" si="7"/>
        <v>0</v>
      </c>
      <c r="AE19" s="48">
        <v>100</v>
      </c>
      <c r="AF19" s="94">
        <v>100</v>
      </c>
      <c r="AG19" s="48">
        <v>100</v>
      </c>
      <c r="AH19" s="48">
        <v>50</v>
      </c>
      <c r="AI19" s="48">
        <v>80</v>
      </c>
      <c r="AJ19" s="48">
        <v>100</v>
      </c>
      <c r="AK19" s="48">
        <v>0</v>
      </c>
      <c r="AL19" s="48">
        <v>100</v>
      </c>
      <c r="AM19" s="48">
        <v>100</v>
      </c>
      <c r="AN19" s="56">
        <f t="shared" si="8"/>
        <v>81</v>
      </c>
      <c r="AO19" s="48">
        <v>100</v>
      </c>
      <c r="AP19" s="48">
        <v>100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 t="shared" si="9"/>
        <v>100</v>
      </c>
      <c r="AZ19" s="72">
        <v>100</v>
      </c>
      <c r="BA19" s="72">
        <v>100</v>
      </c>
      <c r="BB19" s="72">
        <v>100</v>
      </c>
      <c r="BC19" s="72">
        <v>100</v>
      </c>
      <c r="BD19" s="72">
        <v>100</v>
      </c>
      <c r="BE19" s="73">
        <v>100</v>
      </c>
      <c r="BF19" s="73">
        <v>100</v>
      </c>
      <c r="BG19" s="73">
        <v>100</v>
      </c>
      <c r="BH19" s="48">
        <v>100</v>
      </c>
      <c r="BI19" s="48">
        <v>100</v>
      </c>
      <c r="BJ19" s="74">
        <f t="shared" si="10"/>
        <v>100</v>
      </c>
      <c r="BK19" s="31">
        <v>100</v>
      </c>
      <c r="BL19" s="31">
        <v>100</v>
      </c>
      <c r="BM19" s="31">
        <v>100</v>
      </c>
      <c r="BN19" s="48">
        <v>100</v>
      </c>
      <c r="BO19" s="48">
        <v>100</v>
      </c>
      <c r="BP19" s="48">
        <v>100</v>
      </c>
      <c r="BQ19" s="48">
        <v>100</v>
      </c>
      <c r="BR19" s="48">
        <v>100</v>
      </c>
      <c r="BS19" s="56">
        <f t="shared" si="11"/>
        <v>100</v>
      </c>
      <c r="BT19" s="1" t="str">
        <f t="shared" si="12"/>
        <v>NN-NN</v>
      </c>
      <c r="BU19" s="32">
        <f t="shared" si="13"/>
        <v>91.2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39</v>
      </c>
      <c r="K20" s="26">
        <v>588</v>
      </c>
      <c r="L20" s="27">
        <f t="shared" si="0"/>
        <v>99</v>
      </c>
      <c r="M20" s="27">
        <f t="shared" si="17"/>
        <v>79</v>
      </c>
      <c r="N20" s="27">
        <f t="shared" si="14"/>
        <v>89</v>
      </c>
      <c r="O20" s="27">
        <f t="shared" si="1"/>
        <v>94</v>
      </c>
      <c r="P20" s="27">
        <f t="shared" si="2"/>
        <v>100</v>
      </c>
      <c r="Q20" s="27">
        <f t="shared" si="3"/>
        <v>99.5</v>
      </c>
      <c r="R20" s="27">
        <f t="shared" si="4"/>
        <v>100</v>
      </c>
      <c r="S20" s="62">
        <f t="shared" si="5"/>
        <v>0</v>
      </c>
      <c r="T20" s="38">
        <f t="array" ref="T20">IF(N20&lt;55, MIN(N20,SUM(N20:R20*N$3:R$3)), SUM(N20:R20*N$3:R$3))</f>
        <v>93.2</v>
      </c>
      <c r="U20" s="27">
        <v>20</v>
      </c>
      <c r="V20" s="33">
        <v>19</v>
      </c>
      <c r="W20" s="33">
        <v>60</v>
      </c>
      <c r="X20" s="56">
        <f t="shared" si="18"/>
        <v>99</v>
      </c>
      <c r="Y20" s="33">
        <v>30</v>
      </c>
      <c r="Z20" s="33">
        <v>49</v>
      </c>
      <c r="AA20" s="56">
        <f t="shared" si="6"/>
        <v>79</v>
      </c>
      <c r="AB20" s="33"/>
      <c r="AC20" s="33"/>
      <c r="AD20" s="56">
        <f t="shared" si="7"/>
        <v>0</v>
      </c>
      <c r="AE20" s="48">
        <v>100</v>
      </c>
      <c r="AF20" s="94">
        <v>100</v>
      </c>
      <c r="AG20" s="48">
        <v>100</v>
      </c>
      <c r="AH20" s="48">
        <v>100</v>
      </c>
      <c r="AI20" s="48">
        <v>100</v>
      </c>
      <c r="AJ20" s="48">
        <v>50</v>
      </c>
      <c r="AK20" s="48">
        <v>100</v>
      </c>
      <c r="AL20" s="48">
        <v>100</v>
      </c>
      <c r="AM20" s="48">
        <v>100</v>
      </c>
      <c r="AN20" s="56">
        <f t="shared" si="8"/>
        <v>94</v>
      </c>
      <c r="AO20" s="48">
        <v>100</v>
      </c>
      <c r="AP20" s="48">
        <v>100</v>
      </c>
      <c r="AQ20" s="48">
        <v>100</v>
      </c>
      <c r="AR20" s="48">
        <v>100</v>
      </c>
      <c r="AS20" s="48">
        <v>100</v>
      </c>
      <c r="AT20" s="48">
        <v>100</v>
      </c>
      <c r="AU20" s="48">
        <v>100</v>
      </c>
      <c r="AV20" s="48">
        <v>100</v>
      </c>
      <c r="AW20" s="48">
        <v>100</v>
      </c>
      <c r="AX20" s="48">
        <v>100</v>
      </c>
      <c r="AY20" s="56">
        <f t="shared" si="9"/>
        <v>100</v>
      </c>
      <c r="AZ20" s="72">
        <v>100</v>
      </c>
      <c r="BA20" s="72">
        <v>100</v>
      </c>
      <c r="BB20" s="72">
        <v>100</v>
      </c>
      <c r="BC20" s="72">
        <v>100</v>
      </c>
      <c r="BD20" s="72">
        <v>100</v>
      </c>
      <c r="BE20" s="73">
        <v>100</v>
      </c>
      <c r="BF20" s="73">
        <v>100</v>
      </c>
      <c r="BG20" s="73">
        <v>100</v>
      </c>
      <c r="BH20" s="48">
        <v>100</v>
      </c>
      <c r="BI20" s="48">
        <v>95</v>
      </c>
      <c r="BJ20" s="74">
        <f t="shared" si="10"/>
        <v>99.5</v>
      </c>
      <c r="BK20" s="31">
        <v>100</v>
      </c>
      <c r="BL20" s="31">
        <v>100</v>
      </c>
      <c r="BM20" s="31">
        <v>100</v>
      </c>
      <c r="BN20" s="48">
        <v>100</v>
      </c>
      <c r="BO20" s="48">
        <v>100</v>
      </c>
      <c r="BP20" s="48">
        <v>100</v>
      </c>
      <c r="BQ20" s="48">
        <v>100</v>
      </c>
      <c r="BR20" s="48">
        <v>100</v>
      </c>
      <c r="BS20" s="56">
        <f t="shared" si="11"/>
        <v>100</v>
      </c>
      <c r="BT20" s="1" t="str">
        <f t="shared" si="12"/>
        <v>NN-NN</v>
      </c>
      <c r="BU20" s="32">
        <f t="shared" si="13"/>
        <v>93.2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39</v>
      </c>
      <c r="K21" s="26"/>
      <c r="L21" s="27">
        <f t="shared" si="0"/>
        <v>100</v>
      </c>
      <c r="M21" s="27">
        <f t="shared" si="17"/>
        <v>85</v>
      </c>
      <c r="N21" s="27">
        <f t="shared" si="14"/>
        <v>92.5</v>
      </c>
      <c r="O21" s="27">
        <f t="shared" si="1"/>
        <v>81</v>
      </c>
      <c r="P21" s="27">
        <f t="shared" si="2"/>
        <v>70</v>
      </c>
      <c r="Q21" s="27">
        <f t="shared" si="3"/>
        <v>78.5</v>
      </c>
      <c r="R21" s="27">
        <f t="shared" si="4"/>
        <v>100</v>
      </c>
      <c r="S21" s="62">
        <f t="shared" si="5"/>
        <v>0</v>
      </c>
      <c r="T21" s="38">
        <f t="array" ref="T21">IF(N21&lt;55, MIN(N21,SUM(N21:R21*N$3:R$3)), SUM(N21:R21*N$3:R$3))</f>
        <v>86.65</v>
      </c>
      <c r="U21" s="27">
        <v>20</v>
      </c>
      <c r="V21" s="33">
        <v>20</v>
      </c>
      <c r="W21" s="33">
        <v>60</v>
      </c>
      <c r="X21" s="56">
        <f t="shared" si="18"/>
        <v>100</v>
      </c>
      <c r="Y21" s="33">
        <v>30</v>
      </c>
      <c r="Z21" s="33">
        <v>55</v>
      </c>
      <c r="AA21" s="56">
        <f t="shared" si="6"/>
        <v>85</v>
      </c>
      <c r="AB21" s="33"/>
      <c r="AC21" s="33"/>
      <c r="AD21" s="56">
        <f t="shared" si="7"/>
        <v>0</v>
      </c>
      <c r="AE21" s="48">
        <v>50</v>
      </c>
      <c r="AF21" s="94">
        <v>100</v>
      </c>
      <c r="AG21" s="48">
        <v>100</v>
      </c>
      <c r="AH21" s="48">
        <v>100</v>
      </c>
      <c r="AI21" s="48">
        <v>80</v>
      </c>
      <c r="AJ21" s="48">
        <v>100</v>
      </c>
      <c r="AK21" s="48">
        <v>100</v>
      </c>
      <c r="AL21" s="48">
        <v>100</v>
      </c>
      <c r="AM21" s="48">
        <v>0</v>
      </c>
      <c r="AN21" s="56">
        <f t="shared" si="8"/>
        <v>81</v>
      </c>
      <c r="AO21" s="48">
        <v>100</v>
      </c>
      <c r="AP21" s="48">
        <v>100</v>
      </c>
      <c r="AQ21" s="48">
        <v>100</v>
      </c>
      <c r="AR21" s="48">
        <v>100</v>
      </c>
      <c r="AS21" s="48">
        <v>100</v>
      </c>
      <c r="AT21" s="48">
        <v>100</v>
      </c>
      <c r="AU21" s="48">
        <v>0</v>
      </c>
      <c r="AV21" s="48">
        <v>0</v>
      </c>
      <c r="AW21" s="48">
        <v>100</v>
      </c>
      <c r="AX21" s="48">
        <v>0</v>
      </c>
      <c r="AY21" s="56">
        <f t="shared" si="9"/>
        <v>70</v>
      </c>
      <c r="AZ21" s="72">
        <v>100</v>
      </c>
      <c r="BA21" s="72">
        <v>90</v>
      </c>
      <c r="BB21" s="72">
        <v>100</v>
      </c>
      <c r="BC21" s="72">
        <v>100</v>
      </c>
      <c r="BD21" s="72">
        <v>95</v>
      </c>
      <c r="BE21" s="73">
        <v>100</v>
      </c>
      <c r="BF21" s="73">
        <v>100</v>
      </c>
      <c r="BG21" s="73">
        <v>100</v>
      </c>
      <c r="BH21" s="48">
        <v>0</v>
      </c>
      <c r="BI21" s="48">
        <v>0</v>
      </c>
      <c r="BJ21" s="74">
        <f t="shared" si="10"/>
        <v>78.5</v>
      </c>
      <c r="BK21" s="31">
        <v>100</v>
      </c>
      <c r="BL21" s="31">
        <v>100</v>
      </c>
      <c r="BM21" s="31">
        <v>100</v>
      </c>
      <c r="BN21" s="48">
        <v>100</v>
      </c>
      <c r="BO21" s="48">
        <v>100</v>
      </c>
      <c r="BP21" s="48">
        <v>100</v>
      </c>
      <c r="BQ21" s="48">
        <v>100</v>
      </c>
      <c r="BR21" s="48">
        <v>100</v>
      </c>
      <c r="BS21" s="56">
        <f t="shared" si="11"/>
        <v>100</v>
      </c>
      <c r="BT21" s="1" t="str">
        <f t="shared" si="12"/>
        <v>NN-NN</v>
      </c>
      <c r="BU21" s="32">
        <f t="shared" si="13"/>
        <v>86.65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39</v>
      </c>
      <c r="K22" s="26">
        <v>559</v>
      </c>
      <c r="L22" s="27">
        <f t="shared" si="0"/>
        <v>76</v>
      </c>
      <c r="M22" s="27">
        <f t="shared" si="17"/>
        <v>65</v>
      </c>
      <c r="N22" s="27">
        <f t="shared" si="14"/>
        <v>70.5</v>
      </c>
      <c r="O22" s="27">
        <f t="shared" si="1"/>
        <v>72</v>
      </c>
      <c r="P22" s="27">
        <f t="shared" si="2"/>
        <v>100</v>
      </c>
      <c r="Q22" s="27">
        <f t="shared" si="3"/>
        <v>98.5</v>
      </c>
      <c r="R22" s="27">
        <f t="shared" si="4"/>
        <v>88</v>
      </c>
      <c r="S22" s="62">
        <f t="shared" si="5"/>
        <v>0</v>
      </c>
      <c r="T22" s="38">
        <f t="array" ref="T22">IF(N22&lt;55, MIN(N22,SUM(N22:R22*N$3:R$3)), SUM(N22:R22*N$3:R$3))</f>
        <v>78.75</v>
      </c>
      <c r="U22" s="27">
        <v>16</v>
      </c>
      <c r="V22" s="33">
        <v>19</v>
      </c>
      <c r="W22" s="33">
        <v>41</v>
      </c>
      <c r="X22" s="56">
        <f t="shared" si="18"/>
        <v>76</v>
      </c>
      <c r="Y22" s="33">
        <v>30</v>
      </c>
      <c r="Z22" s="33">
        <v>35</v>
      </c>
      <c r="AA22" s="56">
        <f t="shared" si="6"/>
        <v>65</v>
      </c>
      <c r="AB22" s="33"/>
      <c r="AC22" s="33"/>
      <c r="AD22" s="56">
        <f t="shared" si="7"/>
        <v>0</v>
      </c>
      <c r="AE22" s="48">
        <v>50</v>
      </c>
      <c r="AF22" s="94">
        <v>100</v>
      </c>
      <c r="AG22" s="48">
        <v>100</v>
      </c>
      <c r="AH22" s="48">
        <v>50</v>
      </c>
      <c r="AI22" s="48">
        <v>90</v>
      </c>
      <c r="AJ22" s="48">
        <v>60</v>
      </c>
      <c r="AK22" s="48">
        <v>100</v>
      </c>
      <c r="AL22" s="48">
        <v>100</v>
      </c>
      <c r="AM22" s="48">
        <v>0</v>
      </c>
      <c r="AN22" s="56">
        <f t="shared" si="8"/>
        <v>72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9"/>
        <v>100</v>
      </c>
      <c r="AZ22" s="72">
        <v>100</v>
      </c>
      <c r="BA22" s="72">
        <v>100</v>
      </c>
      <c r="BB22" s="72">
        <v>100</v>
      </c>
      <c r="BC22" s="72">
        <v>100</v>
      </c>
      <c r="BD22" s="72">
        <v>100</v>
      </c>
      <c r="BE22" s="73">
        <v>100</v>
      </c>
      <c r="BF22" s="73">
        <v>100</v>
      </c>
      <c r="BG22" s="73">
        <v>90</v>
      </c>
      <c r="BH22" s="48">
        <v>100</v>
      </c>
      <c r="BI22" s="48">
        <v>95</v>
      </c>
      <c r="BJ22" s="74">
        <f t="shared" si="10"/>
        <v>98.5</v>
      </c>
      <c r="BK22" s="31">
        <v>100</v>
      </c>
      <c r="BL22" s="31">
        <v>100</v>
      </c>
      <c r="BM22" s="31">
        <v>100</v>
      </c>
      <c r="BN22" s="48">
        <v>100</v>
      </c>
      <c r="BO22" s="48">
        <v>0</v>
      </c>
      <c r="BP22" s="48">
        <v>100</v>
      </c>
      <c r="BQ22" s="48">
        <v>100</v>
      </c>
      <c r="BR22" s="48">
        <v>100</v>
      </c>
      <c r="BS22" s="56">
        <f t="shared" si="11"/>
        <v>87.5</v>
      </c>
      <c r="BT22" s="1" t="str">
        <f t="shared" si="12"/>
        <v>NN-NN</v>
      </c>
      <c r="BU22" s="32">
        <f t="shared" si="13"/>
        <v>78.75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39</v>
      </c>
      <c r="K23" s="26">
        <v>626</v>
      </c>
      <c r="L23" s="27">
        <f t="shared" si="0"/>
        <v>99</v>
      </c>
      <c r="M23" s="27">
        <f t="shared" si="17"/>
        <v>76</v>
      </c>
      <c r="N23" s="27">
        <f t="shared" si="14"/>
        <v>87.5</v>
      </c>
      <c r="O23" s="27">
        <f t="shared" si="1"/>
        <v>98</v>
      </c>
      <c r="P23" s="27">
        <f t="shared" si="2"/>
        <v>100</v>
      </c>
      <c r="Q23" s="27">
        <f t="shared" si="3"/>
        <v>98.5</v>
      </c>
      <c r="R23" s="27">
        <f t="shared" si="4"/>
        <v>100</v>
      </c>
      <c r="S23" s="62">
        <f t="shared" si="5"/>
        <v>0</v>
      </c>
      <c r="T23" s="38">
        <f t="array" ref="T23">IF(N23&lt;55, MIN(N23,SUM(N23:R23*N$3:R$3)), SUM(N23:R23*N$3:R$3))</f>
        <v>93.05</v>
      </c>
      <c r="U23" s="27">
        <v>20</v>
      </c>
      <c r="V23" s="33">
        <v>19</v>
      </c>
      <c r="W23" s="33">
        <v>60</v>
      </c>
      <c r="X23" s="56">
        <f t="shared" si="18"/>
        <v>99</v>
      </c>
      <c r="Y23" s="33">
        <v>26</v>
      </c>
      <c r="Z23" s="33">
        <v>50</v>
      </c>
      <c r="AA23" s="56">
        <f t="shared" si="6"/>
        <v>76</v>
      </c>
      <c r="AB23" s="33"/>
      <c r="AC23" s="33"/>
      <c r="AD23" s="56">
        <f t="shared" si="7"/>
        <v>0</v>
      </c>
      <c r="AE23" s="48">
        <v>100</v>
      </c>
      <c r="AF23" s="94">
        <v>100</v>
      </c>
      <c r="AG23" s="48">
        <v>100</v>
      </c>
      <c r="AH23" s="48">
        <v>100</v>
      </c>
      <c r="AI23" s="48">
        <v>100</v>
      </c>
      <c r="AJ23" s="48">
        <v>80</v>
      </c>
      <c r="AK23" s="48">
        <v>100</v>
      </c>
      <c r="AL23" s="48">
        <v>100</v>
      </c>
      <c r="AM23" s="48">
        <v>100</v>
      </c>
      <c r="AN23" s="56">
        <f t="shared" si="8"/>
        <v>98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9"/>
        <v>100</v>
      </c>
      <c r="AZ23" s="72">
        <v>100</v>
      </c>
      <c r="BA23" s="72">
        <v>100</v>
      </c>
      <c r="BB23" s="72">
        <v>100</v>
      </c>
      <c r="BC23" s="72">
        <v>100</v>
      </c>
      <c r="BD23" s="72">
        <v>95</v>
      </c>
      <c r="BE23" s="73">
        <v>100</v>
      </c>
      <c r="BF23" s="73">
        <v>100</v>
      </c>
      <c r="BG23" s="73">
        <v>90</v>
      </c>
      <c r="BH23" s="48">
        <v>100</v>
      </c>
      <c r="BI23" s="48">
        <v>100</v>
      </c>
      <c r="BJ23" s="74">
        <f t="shared" si="10"/>
        <v>98.5</v>
      </c>
      <c r="BK23" s="31">
        <v>100</v>
      </c>
      <c r="BL23" s="31">
        <v>100</v>
      </c>
      <c r="BM23" s="31">
        <v>100</v>
      </c>
      <c r="BN23" s="48">
        <v>100</v>
      </c>
      <c r="BO23" s="48">
        <v>100</v>
      </c>
      <c r="BP23" s="48">
        <v>100</v>
      </c>
      <c r="BQ23" s="48">
        <v>100</v>
      </c>
      <c r="BR23" s="48">
        <v>100</v>
      </c>
      <c r="BS23" s="56">
        <f t="shared" si="11"/>
        <v>100</v>
      </c>
      <c r="BT23" s="1" t="str">
        <f t="shared" si="12"/>
        <v>NN-NN</v>
      </c>
      <c r="BU23" s="32">
        <f t="shared" si="13"/>
        <v>93.05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39</v>
      </c>
      <c r="K24" s="26">
        <v>600</v>
      </c>
      <c r="L24" s="27">
        <f t="shared" si="0"/>
        <v>99</v>
      </c>
      <c r="M24" s="27">
        <f t="shared" si="17"/>
        <v>91</v>
      </c>
      <c r="N24" s="27">
        <f t="shared" si="14"/>
        <v>95</v>
      </c>
      <c r="O24" s="27">
        <f t="shared" si="1"/>
        <v>98</v>
      </c>
      <c r="P24" s="27">
        <f t="shared" si="2"/>
        <v>100</v>
      </c>
      <c r="Q24" s="27">
        <f t="shared" si="3"/>
        <v>95.5</v>
      </c>
      <c r="R24" s="27">
        <f t="shared" si="4"/>
        <v>100</v>
      </c>
      <c r="S24" s="62">
        <f t="shared" si="5"/>
        <v>0</v>
      </c>
      <c r="T24" s="38">
        <f t="array" ref="T24">IF(N24&lt;55, MIN(N24,SUM(N24:R24*N$3:R$3)), SUM(N24:R24*N$3:R$3))</f>
        <v>96.199999999999989</v>
      </c>
      <c r="U24" s="27">
        <v>20</v>
      </c>
      <c r="V24" s="33">
        <v>19</v>
      </c>
      <c r="W24" s="33">
        <v>60</v>
      </c>
      <c r="X24" s="56">
        <f t="shared" si="18"/>
        <v>99</v>
      </c>
      <c r="Y24" s="33">
        <v>26</v>
      </c>
      <c r="Z24" s="33">
        <v>65</v>
      </c>
      <c r="AA24" s="56">
        <f t="shared" si="6"/>
        <v>91</v>
      </c>
      <c r="AB24" s="33"/>
      <c r="AC24" s="33"/>
      <c r="AD24" s="56">
        <f t="shared" si="7"/>
        <v>0</v>
      </c>
      <c r="AE24" s="48">
        <v>100</v>
      </c>
      <c r="AF24" s="94">
        <v>100</v>
      </c>
      <c r="AG24" s="48">
        <v>100</v>
      </c>
      <c r="AH24" s="48">
        <v>100</v>
      </c>
      <c r="AI24" s="48">
        <v>100</v>
      </c>
      <c r="AJ24" s="48">
        <v>83</v>
      </c>
      <c r="AK24" s="48">
        <v>100</v>
      </c>
      <c r="AL24" s="48">
        <v>100</v>
      </c>
      <c r="AM24" s="48">
        <v>100</v>
      </c>
      <c r="AN24" s="56">
        <f t="shared" si="8"/>
        <v>98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100</v>
      </c>
      <c r="AV24" s="48">
        <v>100</v>
      </c>
      <c r="AW24" s="48">
        <v>100</v>
      </c>
      <c r="AX24" s="48">
        <v>100</v>
      </c>
      <c r="AY24" s="56">
        <f t="shared" si="9"/>
        <v>100</v>
      </c>
      <c r="AZ24" s="72">
        <v>100</v>
      </c>
      <c r="BA24" s="72">
        <v>100</v>
      </c>
      <c r="BB24" s="72">
        <v>100</v>
      </c>
      <c r="BC24" s="72">
        <v>100</v>
      </c>
      <c r="BD24" s="72">
        <v>100</v>
      </c>
      <c r="BE24" s="73">
        <v>80</v>
      </c>
      <c r="BF24" s="73">
        <v>100</v>
      </c>
      <c r="BG24" s="73">
        <v>85</v>
      </c>
      <c r="BH24" s="48">
        <v>100</v>
      </c>
      <c r="BI24" s="48">
        <v>90</v>
      </c>
      <c r="BJ24" s="74">
        <f t="shared" si="10"/>
        <v>95.5</v>
      </c>
      <c r="BK24" s="31">
        <v>100</v>
      </c>
      <c r="BL24" s="31">
        <v>100</v>
      </c>
      <c r="BM24" s="31">
        <v>100</v>
      </c>
      <c r="BN24" s="48">
        <v>100</v>
      </c>
      <c r="BO24" s="48">
        <v>100</v>
      </c>
      <c r="BP24" s="48">
        <v>100</v>
      </c>
      <c r="BQ24" s="48">
        <v>100</v>
      </c>
      <c r="BR24" s="48">
        <v>100</v>
      </c>
      <c r="BS24" s="56">
        <f t="shared" si="11"/>
        <v>100</v>
      </c>
      <c r="BT24" s="1" t="str">
        <f t="shared" si="12"/>
        <v>NN-NN</v>
      </c>
      <c r="BU24" s="32">
        <f t="shared" si="13"/>
        <v>96.199999999999989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39</v>
      </c>
      <c r="K25" s="26">
        <v>633</v>
      </c>
      <c r="L25" s="27">
        <f t="shared" si="0"/>
        <v>99</v>
      </c>
      <c r="M25" s="27">
        <f t="shared" si="17"/>
        <v>100</v>
      </c>
      <c r="N25" s="27">
        <f t="shared" si="14"/>
        <v>99.5</v>
      </c>
      <c r="O25" s="27">
        <f t="shared" si="1"/>
        <v>100</v>
      </c>
      <c r="P25" s="27">
        <f t="shared" si="2"/>
        <v>100</v>
      </c>
      <c r="Q25" s="27">
        <f t="shared" si="3"/>
        <v>99</v>
      </c>
      <c r="R25" s="27">
        <f t="shared" si="4"/>
        <v>100</v>
      </c>
      <c r="S25" s="62">
        <f t="shared" si="5"/>
        <v>0</v>
      </c>
      <c r="T25" s="38">
        <f t="array" ref="T25">IF(N25&lt;55, MIN(N25,SUM(N25:R25*N$3:R$3)), SUM(N25:R25*N$3:R$3))</f>
        <v>99.55</v>
      </c>
      <c r="U25" s="27">
        <v>20</v>
      </c>
      <c r="V25" s="33">
        <v>19</v>
      </c>
      <c r="W25" s="33">
        <v>60</v>
      </c>
      <c r="X25" s="56">
        <f t="shared" si="18"/>
        <v>99</v>
      </c>
      <c r="Y25" s="33">
        <v>30</v>
      </c>
      <c r="Z25" s="33">
        <v>70</v>
      </c>
      <c r="AA25" s="56">
        <f t="shared" si="6"/>
        <v>100</v>
      </c>
      <c r="AB25" s="33"/>
      <c r="AC25" s="33"/>
      <c r="AD25" s="56">
        <f t="shared" si="7"/>
        <v>0</v>
      </c>
      <c r="AE25" s="48">
        <v>100</v>
      </c>
      <c r="AF25" s="94">
        <v>100</v>
      </c>
      <c r="AG25" s="48">
        <v>100</v>
      </c>
      <c r="AH25" s="48">
        <v>100</v>
      </c>
      <c r="AI25" s="48">
        <v>100</v>
      </c>
      <c r="AJ25" s="48">
        <v>100</v>
      </c>
      <c r="AK25" s="48">
        <v>100</v>
      </c>
      <c r="AL25" s="48">
        <v>100</v>
      </c>
      <c r="AM25" s="48">
        <v>100</v>
      </c>
      <c r="AN25" s="56">
        <f t="shared" si="8"/>
        <v>100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100</v>
      </c>
      <c r="AY25" s="56">
        <f t="shared" si="9"/>
        <v>100</v>
      </c>
      <c r="AZ25" s="72">
        <v>100</v>
      </c>
      <c r="BA25" s="72">
        <v>90</v>
      </c>
      <c r="BB25" s="72">
        <v>100</v>
      </c>
      <c r="BC25" s="72">
        <v>100</v>
      </c>
      <c r="BD25" s="72">
        <v>100</v>
      </c>
      <c r="BE25" s="73">
        <v>100</v>
      </c>
      <c r="BF25" s="73">
        <v>100</v>
      </c>
      <c r="BG25" s="73">
        <v>100</v>
      </c>
      <c r="BH25" s="48">
        <v>100</v>
      </c>
      <c r="BI25" s="48">
        <v>100</v>
      </c>
      <c r="BJ25" s="74">
        <f t="shared" si="10"/>
        <v>99</v>
      </c>
      <c r="BK25" s="31">
        <v>100</v>
      </c>
      <c r="BL25" s="31">
        <v>100</v>
      </c>
      <c r="BM25" s="31">
        <v>100</v>
      </c>
      <c r="BN25" s="48">
        <v>100</v>
      </c>
      <c r="BO25" s="48">
        <v>100</v>
      </c>
      <c r="BP25" s="48">
        <v>100</v>
      </c>
      <c r="BQ25" s="48">
        <v>100</v>
      </c>
      <c r="BR25" s="48">
        <v>100</v>
      </c>
      <c r="BS25" s="56">
        <f t="shared" si="11"/>
        <v>100</v>
      </c>
      <c r="BT25" s="1" t="str">
        <f t="shared" si="12"/>
        <v>NN-NN</v>
      </c>
      <c r="BU25" s="32">
        <f t="shared" si="13"/>
        <v>99.55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39</v>
      </c>
      <c r="K26" s="26">
        <v>536</v>
      </c>
      <c r="L26" s="27">
        <f t="shared" si="0"/>
        <v>0</v>
      </c>
      <c r="M26" s="27">
        <f t="shared" si="17"/>
        <v>68</v>
      </c>
      <c r="N26" s="27">
        <v>55</v>
      </c>
      <c r="O26" s="27">
        <f t="shared" si="1"/>
        <v>92</v>
      </c>
      <c r="P26" s="27">
        <f t="shared" si="2"/>
        <v>100</v>
      </c>
      <c r="Q26" s="27">
        <f t="shared" si="3"/>
        <v>94</v>
      </c>
      <c r="R26" s="27">
        <f t="shared" si="4"/>
        <v>100</v>
      </c>
      <c r="S26" s="62">
        <f t="shared" si="5"/>
        <v>96</v>
      </c>
      <c r="T26" s="38">
        <f t="array" ref="T26">IF(N26&lt;55, MIN(N26,SUM(N26:R26*N$3:R$3)), SUM(N26:R26*N$3:R$3))</f>
        <v>74.7</v>
      </c>
      <c r="U26" s="27">
        <v>18</v>
      </c>
      <c r="V26" s="33">
        <v>20</v>
      </c>
      <c r="W26" s="78"/>
      <c r="X26" s="82">
        <v>0</v>
      </c>
      <c r="Y26" s="33">
        <v>30</v>
      </c>
      <c r="Z26" s="33">
        <v>25</v>
      </c>
      <c r="AA26" s="56">
        <v>68</v>
      </c>
      <c r="AB26" s="33">
        <v>40</v>
      </c>
      <c r="AC26" s="33">
        <v>55</v>
      </c>
      <c r="AD26" s="56">
        <v>96</v>
      </c>
      <c r="AE26" s="48">
        <v>100</v>
      </c>
      <c r="AF26" s="94">
        <v>100</v>
      </c>
      <c r="AG26" s="48">
        <v>100</v>
      </c>
      <c r="AH26" s="48">
        <v>50</v>
      </c>
      <c r="AI26" s="48">
        <v>80</v>
      </c>
      <c r="AJ26" s="48">
        <v>100</v>
      </c>
      <c r="AK26" s="48">
        <v>100</v>
      </c>
      <c r="AL26" s="48">
        <v>100</v>
      </c>
      <c r="AM26" s="48">
        <v>100</v>
      </c>
      <c r="AN26" s="56">
        <f t="shared" si="8"/>
        <v>92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9"/>
        <v>100</v>
      </c>
      <c r="AZ26" s="72">
        <v>100</v>
      </c>
      <c r="BA26" s="72">
        <v>100</v>
      </c>
      <c r="BB26" s="72">
        <v>100</v>
      </c>
      <c r="BC26" s="72">
        <v>80</v>
      </c>
      <c r="BD26" s="72">
        <v>85</v>
      </c>
      <c r="BE26" s="73">
        <v>100</v>
      </c>
      <c r="BF26" s="73">
        <v>100</v>
      </c>
      <c r="BG26" s="73">
        <v>75</v>
      </c>
      <c r="BH26" s="48">
        <v>100</v>
      </c>
      <c r="BI26" s="48">
        <v>100</v>
      </c>
      <c r="BJ26" s="74">
        <f t="shared" si="10"/>
        <v>94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1"/>
        <v>100</v>
      </c>
      <c r="BT26" s="1" t="str">
        <f t="shared" si="12"/>
        <v>NN-NN</v>
      </c>
      <c r="BU26" s="32">
        <f t="shared" si="13"/>
        <v>74.7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39</v>
      </c>
      <c r="K27" s="26">
        <v>562</v>
      </c>
      <c r="L27" s="27">
        <f t="shared" si="0"/>
        <v>98</v>
      </c>
      <c r="M27" s="27">
        <f t="shared" si="17"/>
        <v>100</v>
      </c>
      <c r="N27" s="27">
        <f t="shared" ref="N27:N34" si="19">IF(ISBLANK(S27), (L27+M27)/2,(SUM(L27,M27,S27)-MIN(L27,M27,S27))/2)</f>
        <v>99</v>
      </c>
      <c r="O27" s="27">
        <f t="shared" si="1"/>
        <v>96</v>
      </c>
      <c r="P27" s="27">
        <f t="shared" si="2"/>
        <v>100</v>
      </c>
      <c r="Q27" s="27">
        <f t="shared" si="3"/>
        <v>99</v>
      </c>
      <c r="R27" s="27">
        <f t="shared" si="4"/>
        <v>100</v>
      </c>
      <c r="S27" s="62">
        <f t="shared" si="5"/>
        <v>0</v>
      </c>
      <c r="T27" s="38">
        <f t="array" ref="T27">IF(N27&lt;55, MIN(N27,SUM(N27:R27*N$3:R$3)), SUM(N27:R27*N$3:R$3))</f>
        <v>98.5</v>
      </c>
      <c r="U27" s="27">
        <v>20</v>
      </c>
      <c r="V27" s="33">
        <v>20</v>
      </c>
      <c r="W27" s="33">
        <v>58</v>
      </c>
      <c r="X27" s="56">
        <f t="shared" ref="X27:X34" si="20">SUM(U27:W27)</f>
        <v>98</v>
      </c>
      <c r="Y27" s="33">
        <v>30</v>
      </c>
      <c r="Z27" s="33">
        <v>70</v>
      </c>
      <c r="AA27" s="56">
        <f t="shared" ref="AA27:AA34" si="21">IF(COUNTBLANK(Y27:Z27)&lt;&gt;2,SUM(Y27:Z27),)</f>
        <v>100</v>
      </c>
      <c r="AB27" s="33"/>
      <c r="AC27" s="33"/>
      <c r="AD27" s="56">
        <f t="shared" ref="AD27:AD34" si="22">IF(COUNTBLANK(AB27:AC27)&lt;&gt;2,SUM(AB27:AC27),)</f>
        <v>0</v>
      </c>
      <c r="AE27" s="48">
        <v>100</v>
      </c>
      <c r="AF27" s="94">
        <v>100</v>
      </c>
      <c r="AG27" s="48">
        <v>100</v>
      </c>
      <c r="AH27" s="48">
        <v>100</v>
      </c>
      <c r="AI27" s="48">
        <v>100</v>
      </c>
      <c r="AJ27" s="48">
        <v>67</v>
      </c>
      <c r="AK27" s="48">
        <v>100</v>
      </c>
      <c r="AL27" s="48">
        <v>100</v>
      </c>
      <c r="AM27" s="48">
        <v>100</v>
      </c>
      <c r="AN27" s="56">
        <f t="shared" si="8"/>
        <v>96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9"/>
        <v>100</v>
      </c>
      <c r="AZ27" s="72">
        <v>100</v>
      </c>
      <c r="BA27" s="72">
        <v>100</v>
      </c>
      <c r="BB27" s="72">
        <v>100</v>
      </c>
      <c r="BC27" s="72">
        <v>100</v>
      </c>
      <c r="BD27" s="72">
        <v>100</v>
      </c>
      <c r="BE27" s="73">
        <v>100</v>
      </c>
      <c r="BF27" s="73">
        <v>100</v>
      </c>
      <c r="BG27" s="73">
        <v>90</v>
      </c>
      <c r="BH27" s="48">
        <v>100</v>
      </c>
      <c r="BI27" s="48">
        <v>100</v>
      </c>
      <c r="BJ27" s="74">
        <f t="shared" si="10"/>
        <v>99</v>
      </c>
      <c r="BK27" s="31">
        <v>100</v>
      </c>
      <c r="BL27" s="31">
        <v>100</v>
      </c>
      <c r="BM27" s="31">
        <v>100</v>
      </c>
      <c r="BN27" s="48">
        <v>100</v>
      </c>
      <c r="BO27" s="48">
        <v>100</v>
      </c>
      <c r="BP27" s="48">
        <v>100</v>
      </c>
      <c r="BQ27" s="48">
        <v>100</v>
      </c>
      <c r="BR27" s="48">
        <v>100</v>
      </c>
      <c r="BS27" s="56">
        <f t="shared" si="11"/>
        <v>100</v>
      </c>
      <c r="BT27" s="1" t="str">
        <f t="shared" si="12"/>
        <v>NN-NN</v>
      </c>
      <c r="BU27" s="32">
        <f t="shared" si="13"/>
        <v>98.5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39</v>
      </c>
      <c r="K28" s="26">
        <v>732</v>
      </c>
      <c r="L28" s="27">
        <f t="shared" si="0"/>
        <v>85</v>
      </c>
      <c r="M28" s="27">
        <f t="shared" si="17"/>
        <v>69</v>
      </c>
      <c r="N28" s="27">
        <f t="shared" si="19"/>
        <v>77</v>
      </c>
      <c r="O28" s="27">
        <f t="shared" si="1"/>
        <v>99</v>
      </c>
      <c r="P28" s="27">
        <f t="shared" si="2"/>
        <v>100</v>
      </c>
      <c r="Q28" s="27">
        <f t="shared" si="3"/>
        <v>97.5</v>
      </c>
      <c r="R28" s="27">
        <f t="shared" si="4"/>
        <v>100</v>
      </c>
      <c r="S28" s="62">
        <f t="shared" si="5"/>
        <v>0</v>
      </c>
      <c r="T28" s="38">
        <f t="array" ref="T28">IF(N28&lt;55, MIN(N28,SUM(N28:R28*N$3:R$3)), SUM(N28:R28*N$3:R$3))</f>
        <v>87.8</v>
      </c>
      <c r="U28" s="27">
        <v>20</v>
      </c>
      <c r="V28" s="33">
        <v>20</v>
      </c>
      <c r="W28" s="80">
        <v>45</v>
      </c>
      <c r="X28" s="56">
        <f t="shared" si="20"/>
        <v>85</v>
      </c>
      <c r="Y28" s="33">
        <v>30</v>
      </c>
      <c r="Z28" s="33">
        <v>39</v>
      </c>
      <c r="AA28" s="56">
        <f t="shared" si="21"/>
        <v>69</v>
      </c>
      <c r="AB28" s="33"/>
      <c r="AC28" s="33"/>
      <c r="AD28" s="56">
        <f t="shared" si="22"/>
        <v>0</v>
      </c>
      <c r="AE28" s="48">
        <v>100</v>
      </c>
      <c r="AF28" s="94">
        <v>100</v>
      </c>
      <c r="AG28" s="48">
        <v>100</v>
      </c>
      <c r="AH28" s="48">
        <v>100</v>
      </c>
      <c r="AI28" s="48">
        <v>90</v>
      </c>
      <c r="AJ28" s="48">
        <v>100</v>
      </c>
      <c r="AK28" s="48">
        <v>100</v>
      </c>
      <c r="AL28" s="48">
        <v>100</v>
      </c>
      <c r="AM28" s="48">
        <v>100</v>
      </c>
      <c r="AN28" s="56">
        <f t="shared" si="8"/>
        <v>99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100</v>
      </c>
      <c r="AY28" s="56">
        <f t="shared" si="9"/>
        <v>100</v>
      </c>
      <c r="AZ28" s="72">
        <v>100</v>
      </c>
      <c r="BA28" s="72">
        <v>100</v>
      </c>
      <c r="BB28" s="72">
        <v>90</v>
      </c>
      <c r="BC28" s="72">
        <v>100</v>
      </c>
      <c r="BD28" s="72">
        <v>100</v>
      </c>
      <c r="BE28" s="73">
        <v>100</v>
      </c>
      <c r="BF28" s="73">
        <v>100</v>
      </c>
      <c r="BG28" s="73">
        <v>90</v>
      </c>
      <c r="BH28" s="48">
        <v>100</v>
      </c>
      <c r="BI28" s="48">
        <v>95</v>
      </c>
      <c r="BJ28" s="74">
        <f t="shared" si="10"/>
        <v>97.5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100</v>
      </c>
      <c r="BQ28" s="48">
        <v>100</v>
      </c>
      <c r="BR28" s="48">
        <v>100</v>
      </c>
      <c r="BS28" s="56">
        <f t="shared" si="11"/>
        <v>100</v>
      </c>
      <c r="BT28" s="1" t="str">
        <f t="shared" si="12"/>
        <v>NN-NN</v>
      </c>
      <c r="BU28" s="32">
        <f t="shared" si="13"/>
        <v>87.8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1</v>
      </c>
      <c r="J29" s="26" t="s">
        <v>39</v>
      </c>
      <c r="K29" s="26">
        <v>638</v>
      </c>
      <c r="L29" s="27">
        <f t="shared" si="0"/>
        <v>100</v>
      </c>
      <c r="M29" s="27">
        <f t="shared" si="17"/>
        <v>100</v>
      </c>
      <c r="N29" s="27">
        <f t="shared" si="19"/>
        <v>100</v>
      </c>
      <c r="O29" s="27">
        <f t="shared" si="1"/>
        <v>100</v>
      </c>
      <c r="P29" s="27">
        <f t="shared" si="2"/>
        <v>100</v>
      </c>
      <c r="Q29" s="27">
        <f t="shared" si="3"/>
        <v>100</v>
      </c>
      <c r="R29" s="27">
        <f t="shared" si="4"/>
        <v>100</v>
      </c>
      <c r="S29" s="62">
        <f t="shared" si="5"/>
        <v>0</v>
      </c>
      <c r="T29" s="38">
        <f t="array" ref="T29">IF(N29&lt;55, MIN(N29,SUM(N29:R29*N$3:R$3)), SUM(N29:R29*N$3:R$3))</f>
        <v>100</v>
      </c>
      <c r="U29" s="27">
        <v>20</v>
      </c>
      <c r="V29" s="33">
        <v>20</v>
      </c>
      <c r="W29" s="33">
        <v>60</v>
      </c>
      <c r="X29" s="56">
        <f t="shared" si="20"/>
        <v>100</v>
      </c>
      <c r="Y29" s="33">
        <v>30</v>
      </c>
      <c r="Z29" s="33">
        <v>70</v>
      </c>
      <c r="AA29" s="56">
        <f t="shared" si="21"/>
        <v>100</v>
      </c>
      <c r="AB29" s="33"/>
      <c r="AC29" s="33"/>
      <c r="AD29" s="56">
        <f t="shared" si="22"/>
        <v>0</v>
      </c>
      <c r="AE29" s="48">
        <v>100</v>
      </c>
      <c r="AF29" s="94">
        <v>100</v>
      </c>
      <c r="AG29" s="48">
        <v>100</v>
      </c>
      <c r="AH29" s="48">
        <v>100</v>
      </c>
      <c r="AI29" s="48">
        <v>100</v>
      </c>
      <c r="AJ29" s="48">
        <v>100</v>
      </c>
      <c r="AK29" s="48">
        <v>100</v>
      </c>
      <c r="AL29" s="48">
        <v>100</v>
      </c>
      <c r="AM29" s="48">
        <v>100</v>
      </c>
      <c r="AN29" s="56">
        <f t="shared" si="8"/>
        <v>100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100</v>
      </c>
      <c r="AU29" s="48">
        <v>100</v>
      </c>
      <c r="AV29" s="48">
        <v>100</v>
      </c>
      <c r="AW29" s="48">
        <v>100</v>
      </c>
      <c r="AX29" s="48">
        <v>100</v>
      </c>
      <c r="AY29" s="56">
        <f t="shared" si="9"/>
        <v>100</v>
      </c>
      <c r="AZ29" s="72">
        <v>100</v>
      </c>
      <c r="BA29" s="72">
        <v>100</v>
      </c>
      <c r="BB29" s="72">
        <v>100</v>
      </c>
      <c r="BC29" s="72">
        <v>100</v>
      </c>
      <c r="BD29" s="72">
        <v>100</v>
      </c>
      <c r="BE29" s="73">
        <v>100</v>
      </c>
      <c r="BF29" s="73">
        <v>100</v>
      </c>
      <c r="BG29" s="73">
        <v>100</v>
      </c>
      <c r="BH29" s="48">
        <v>100</v>
      </c>
      <c r="BI29" s="48">
        <v>100</v>
      </c>
      <c r="BJ29" s="74">
        <f t="shared" si="10"/>
        <v>100</v>
      </c>
      <c r="BK29" s="31">
        <v>100</v>
      </c>
      <c r="BL29" s="31">
        <v>100</v>
      </c>
      <c r="BM29" s="31">
        <v>100</v>
      </c>
      <c r="BN29" s="48">
        <v>100</v>
      </c>
      <c r="BO29" s="48">
        <v>100</v>
      </c>
      <c r="BP29" s="48">
        <v>100</v>
      </c>
      <c r="BQ29" s="48">
        <v>100</v>
      </c>
      <c r="BR29" s="48">
        <v>100</v>
      </c>
      <c r="BS29" s="56">
        <f t="shared" si="11"/>
        <v>100</v>
      </c>
      <c r="BT29" s="1" t="str">
        <f t="shared" si="12"/>
        <v>NN-NN</v>
      </c>
      <c r="BU29" s="32">
        <f t="shared" si="13"/>
        <v>100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39</v>
      </c>
      <c r="K30" s="26">
        <v>537</v>
      </c>
      <c r="L30" s="27">
        <f t="shared" si="0"/>
        <v>100</v>
      </c>
      <c r="M30" s="27">
        <f t="shared" si="17"/>
        <v>96</v>
      </c>
      <c r="N30" s="27">
        <f t="shared" si="19"/>
        <v>98</v>
      </c>
      <c r="O30" s="27">
        <f t="shared" si="1"/>
        <v>94</v>
      </c>
      <c r="P30" s="27">
        <f t="shared" si="2"/>
        <v>100</v>
      </c>
      <c r="Q30" s="27">
        <f t="shared" si="3"/>
        <v>99</v>
      </c>
      <c r="R30" s="27">
        <f t="shared" si="4"/>
        <v>100</v>
      </c>
      <c r="S30" s="62">
        <f t="shared" si="5"/>
        <v>0</v>
      </c>
      <c r="T30" s="38">
        <f t="array" ref="T30">IF(N30&lt;55, MIN(N30,SUM(N30:R30*N$3:R$3)), SUM(N30:R30*N$3:R$3))</f>
        <v>97.6</v>
      </c>
      <c r="U30" s="27">
        <v>20</v>
      </c>
      <c r="V30" s="33">
        <v>20</v>
      </c>
      <c r="W30" s="33">
        <v>60</v>
      </c>
      <c r="X30" s="56">
        <f t="shared" si="20"/>
        <v>100</v>
      </c>
      <c r="Y30" s="33">
        <v>26</v>
      </c>
      <c r="Z30" s="33">
        <v>70</v>
      </c>
      <c r="AA30" s="56">
        <f t="shared" si="21"/>
        <v>96</v>
      </c>
      <c r="AB30" s="33"/>
      <c r="AC30" s="33"/>
      <c r="AD30" s="56">
        <f t="shared" si="22"/>
        <v>0</v>
      </c>
      <c r="AE30" s="48">
        <v>100</v>
      </c>
      <c r="AF30" s="94">
        <v>100</v>
      </c>
      <c r="AG30" s="48">
        <v>100</v>
      </c>
      <c r="AH30" s="48">
        <v>50</v>
      </c>
      <c r="AI30" s="48">
        <v>100</v>
      </c>
      <c r="AJ30" s="48">
        <v>100</v>
      </c>
      <c r="AK30" s="48">
        <v>100</v>
      </c>
      <c r="AL30" s="48">
        <v>100</v>
      </c>
      <c r="AM30" s="48">
        <v>100</v>
      </c>
      <c r="AN30" s="56">
        <f t="shared" si="8"/>
        <v>94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100</v>
      </c>
      <c r="AU30" s="48">
        <v>100</v>
      </c>
      <c r="AV30" s="48">
        <v>100</v>
      </c>
      <c r="AW30" s="48">
        <v>100</v>
      </c>
      <c r="AX30" s="48">
        <v>100</v>
      </c>
      <c r="AY30" s="56">
        <f t="shared" si="9"/>
        <v>100</v>
      </c>
      <c r="AZ30" s="72">
        <v>100</v>
      </c>
      <c r="BA30" s="72">
        <v>100</v>
      </c>
      <c r="BB30" s="72">
        <v>90</v>
      </c>
      <c r="BC30" s="72">
        <v>100</v>
      </c>
      <c r="BD30" s="72">
        <v>100</v>
      </c>
      <c r="BE30" s="73">
        <v>100</v>
      </c>
      <c r="BF30" s="73">
        <v>100</v>
      </c>
      <c r="BG30" s="73">
        <v>100</v>
      </c>
      <c r="BH30" s="48">
        <v>100</v>
      </c>
      <c r="BI30" s="48">
        <v>100</v>
      </c>
      <c r="BJ30" s="74">
        <f t="shared" si="10"/>
        <v>99</v>
      </c>
      <c r="BK30" s="31">
        <v>100</v>
      </c>
      <c r="BL30" s="31">
        <v>100</v>
      </c>
      <c r="BM30" s="31">
        <v>100</v>
      </c>
      <c r="BN30" s="48">
        <v>100</v>
      </c>
      <c r="BO30" s="48">
        <v>100</v>
      </c>
      <c r="BP30" s="48">
        <v>100</v>
      </c>
      <c r="BQ30" s="48">
        <v>100</v>
      </c>
      <c r="BR30" s="48">
        <v>100</v>
      </c>
      <c r="BS30" s="56">
        <f t="shared" si="11"/>
        <v>100</v>
      </c>
      <c r="BT30" s="1" t="str">
        <f t="shared" si="12"/>
        <v>NN-NN</v>
      </c>
      <c r="BU30" s="32">
        <f t="shared" si="13"/>
        <v>97.6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39</v>
      </c>
      <c r="K31" s="26">
        <v>777</v>
      </c>
      <c r="L31" s="27">
        <f t="shared" si="0"/>
        <v>82</v>
      </c>
      <c r="M31" s="27">
        <f t="shared" si="17"/>
        <v>30</v>
      </c>
      <c r="N31" s="27">
        <f t="shared" si="19"/>
        <v>56</v>
      </c>
      <c r="O31" s="27">
        <f t="shared" si="1"/>
        <v>70</v>
      </c>
      <c r="P31" s="27">
        <f t="shared" si="2"/>
        <v>100</v>
      </c>
      <c r="Q31" s="27">
        <f t="shared" si="3"/>
        <v>59.5</v>
      </c>
      <c r="R31" s="27">
        <f t="shared" si="4"/>
        <v>100</v>
      </c>
      <c r="S31" s="62">
        <f t="shared" si="5"/>
        <v>0</v>
      </c>
      <c r="T31" s="38">
        <f t="array" ref="T31">IF(N31&lt;55, MIN(N31,SUM(N31:R31*N$3:R$3)), SUM(N31:R31*N$3:R$3))</f>
        <v>63.9</v>
      </c>
      <c r="U31" s="27">
        <v>16</v>
      </c>
      <c r="V31" s="33">
        <v>18</v>
      </c>
      <c r="W31" s="80">
        <v>48</v>
      </c>
      <c r="X31" s="56">
        <f t="shared" si="20"/>
        <v>82</v>
      </c>
      <c r="Y31" s="33">
        <v>30</v>
      </c>
      <c r="Z31" s="33">
        <v>0</v>
      </c>
      <c r="AA31" s="56">
        <f t="shared" si="21"/>
        <v>30</v>
      </c>
      <c r="AB31" s="33"/>
      <c r="AC31" s="33"/>
      <c r="AD31" s="56">
        <f t="shared" si="22"/>
        <v>0</v>
      </c>
      <c r="AE31" s="48">
        <v>100</v>
      </c>
      <c r="AF31" s="94">
        <v>70</v>
      </c>
      <c r="AG31" s="48">
        <v>100</v>
      </c>
      <c r="AH31" s="48">
        <v>0</v>
      </c>
      <c r="AI31" s="48">
        <v>90</v>
      </c>
      <c r="AJ31" s="48">
        <v>67</v>
      </c>
      <c r="AK31" s="48">
        <v>100</v>
      </c>
      <c r="AL31" s="48">
        <v>100</v>
      </c>
      <c r="AM31" s="48">
        <v>0</v>
      </c>
      <c r="AN31" s="56">
        <f t="shared" si="8"/>
        <v>70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100</v>
      </c>
      <c r="AY31" s="56">
        <f t="shared" si="9"/>
        <v>100</v>
      </c>
      <c r="AZ31" s="72">
        <v>100</v>
      </c>
      <c r="BA31" s="72">
        <v>100</v>
      </c>
      <c r="BB31" s="72">
        <v>100</v>
      </c>
      <c r="BC31" s="72">
        <v>100</v>
      </c>
      <c r="BD31" s="72">
        <v>100</v>
      </c>
      <c r="BE31" s="73">
        <v>0</v>
      </c>
      <c r="BF31" s="73">
        <v>95</v>
      </c>
      <c r="BG31" s="73">
        <v>0</v>
      </c>
      <c r="BH31" s="48">
        <v>0</v>
      </c>
      <c r="BI31" s="48">
        <v>0</v>
      </c>
      <c r="BJ31" s="74">
        <f t="shared" si="10"/>
        <v>59.5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100</v>
      </c>
      <c r="BQ31" s="48">
        <v>100</v>
      </c>
      <c r="BR31" s="48">
        <v>100</v>
      </c>
      <c r="BS31" s="56">
        <f t="shared" si="11"/>
        <v>100</v>
      </c>
      <c r="BT31" s="1" t="str">
        <f t="shared" si="12"/>
        <v>NN-NN</v>
      </c>
      <c r="BU31" s="32">
        <f t="shared" si="13"/>
        <v>63.9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1</v>
      </c>
      <c r="J32" s="26" t="s">
        <v>39</v>
      </c>
      <c r="K32" s="26">
        <v>544</v>
      </c>
      <c r="L32" s="27">
        <f t="shared" si="0"/>
        <v>99</v>
      </c>
      <c r="M32" s="27">
        <f t="shared" si="17"/>
        <v>100</v>
      </c>
      <c r="N32" s="27">
        <f t="shared" si="19"/>
        <v>99.5</v>
      </c>
      <c r="O32" s="27">
        <f t="shared" si="1"/>
        <v>100</v>
      </c>
      <c r="P32" s="27">
        <f t="shared" si="2"/>
        <v>100</v>
      </c>
      <c r="Q32" s="27">
        <f t="shared" si="3"/>
        <v>100</v>
      </c>
      <c r="R32" s="27">
        <f t="shared" si="4"/>
        <v>100</v>
      </c>
      <c r="S32" s="62">
        <f t="shared" si="5"/>
        <v>0</v>
      </c>
      <c r="T32" s="38">
        <f t="array" ref="T32">IF(N32&lt;55, MIN(N32,SUM(N32:R32*N$3:R$3)), SUM(N32:R32*N$3:R$3))</f>
        <v>99.75</v>
      </c>
      <c r="U32" s="27">
        <v>20</v>
      </c>
      <c r="V32" s="33">
        <v>19</v>
      </c>
      <c r="W32" s="33">
        <v>60</v>
      </c>
      <c r="X32" s="56">
        <f t="shared" si="20"/>
        <v>99</v>
      </c>
      <c r="Y32" s="33">
        <v>30</v>
      </c>
      <c r="Z32" s="33">
        <v>70</v>
      </c>
      <c r="AA32" s="56">
        <f t="shared" si="21"/>
        <v>100</v>
      </c>
      <c r="AB32" s="33"/>
      <c r="AC32" s="33"/>
      <c r="AD32" s="56">
        <f t="shared" si="22"/>
        <v>0</v>
      </c>
      <c r="AE32" s="48">
        <v>100</v>
      </c>
      <c r="AF32" s="94">
        <v>100</v>
      </c>
      <c r="AG32" s="48">
        <v>100</v>
      </c>
      <c r="AH32" s="48">
        <v>100</v>
      </c>
      <c r="AI32" s="48">
        <v>100</v>
      </c>
      <c r="AJ32" s="48">
        <v>100</v>
      </c>
      <c r="AK32" s="48">
        <v>100</v>
      </c>
      <c r="AL32" s="48">
        <v>100</v>
      </c>
      <c r="AM32" s="48">
        <v>100</v>
      </c>
      <c r="AN32" s="56">
        <f t="shared" si="8"/>
        <v>100</v>
      </c>
      <c r="AO32" s="48">
        <v>100</v>
      </c>
      <c r="AP32" s="48">
        <v>100</v>
      </c>
      <c r="AQ32" s="48">
        <v>100</v>
      </c>
      <c r="AR32" s="48">
        <v>100</v>
      </c>
      <c r="AS32" s="48">
        <v>100</v>
      </c>
      <c r="AT32" s="48">
        <v>100</v>
      </c>
      <c r="AU32" s="48">
        <v>100</v>
      </c>
      <c r="AV32" s="48">
        <v>100</v>
      </c>
      <c r="AW32" s="48">
        <v>100</v>
      </c>
      <c r="AX32" s="48">
        <v>100</v>
      </c>
      <c r="AY32" s="56">
        <f t="shared" si="9"/>
        <v>100</v>
      </c>
      <c r="AZ32" s="72">
        <v>100</v>
      </c>
      <c r="BA32" s="72">
        <v>100</v>
      </c>
      <c r="BB32" s="72">
        <v>100</v>
      </c>
      <c r="BC32" s="72">
        <v>100</v>
      </c>
      <c r="BD32" s="72">
        <v>100</v>
      </c>
      <c r="BE32" s="73">
        <v>100</v>
      </c>
      <c r="BF32" s="73">
        <v>100</v>
      </c>
      <c r="BG32" s="73">
        <v>100</v>
      </c>
      <c r="BH32" s="48">
        <v>100</v>
      </c>
      <c r="BI32" s="48">
        <v>100</v>
      </c>
      <c r="BJ32" s="74">
        <f t="shared" si="10"/>
        <v>100</v>
      </c>
      <c r="BK32" s="31">
        <v>100</v>
      </c>
      <c r="BL32" s="31">
        <v>100</v>
      </c>
      <c r="BM32" s="31">
        <v>100</v>
      </c>
      <c r="BN32" s="48">
        <v>100</v>
      </c>
      <c r="BO32" s="48">
        <v>100</v>
      </c>
      <c r="BP32" s="48">
        <v>100</v>
      </c>
      <c r="BQ32" s="48">
        <v>100</v>
      </c>
      <c r="BR32" s="48">
        <v>100</v>
      </c>
      <c r="BS32" s="56">
        <f t="shared" si="11"/>
        <v>100</v>
      </c>
      <c r="BT32" s="1" t="str">
        <f t="shared" si="12"/>
        <v>NN-NN</v>
      </c>
      <c r="BU32" s="32">
        <f t="shared" si="13"/>
        <v>99.75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39</v>
      </c>
      <c r="K33" s="26">
        <v>615</v>
      </c>
      <c r="L33" s="27">
        <f t="shared" si="0"/>
        <v>100</v>
      </c>
      <c r="M33" s="27">
        <f t="shared" si="17"/>
        <v>100</v>
      </c>
      <c r="N33" s="27">
        <f t="shared" si="19"/>
        <v>100</v>
      </c>
      <c r="O33" s="27">
        <f t="shared" si="1"/>
        <v>86</v>
      </c>
      <c r="P33" s="27">
        <f t="shared" si="2"/>
        <v>100</v>
      </c>
      <c r="Q33" s="27">
        <f t="shared" si="3"/>
        <v>100</v>
      </c>
      <c r="R33" s="27">
        <f t="shared" si="4"/>
        <v>100</v>
      </c>
      <c r="S33" s="62">
        <f t="shared" si="5"/>
        <v>0</v>
      </c>
      <c r="T33" s="38">
        <f t="array" ref="T33">IF(N33&lt;55, MIN(N33,SUM(N33:R33*N$3:R$3)), SUM(N33:R33*N$3:R$3))</f>
        <v>97.2</v>
      </c>
      <c r="U33" s="27">
        <v>20</v>
      </c>
      <c r="V33" s="33">
        <v>20</v>
      </c>
      <c r="W33" s="33">
        <v>60</v>
      </c>
      <c r="X33" s="56">
        <f t="shared" si="20"/>
        <v>100</v>
      </c>
      <c r="Y33" s="33">
        <v>30</v>
      </c>
      <c r="Z33" s="33">
        <v>70</v>
      </c>
      <c r="AA33" s="56">
        <f t="shared" si="21"/>
        <v>100</v>
      </c>
      <c r="AB33" s="33"/>
      <c r="AC33" s="33"/>
      <c r="AD33" s="56">
        <f t="shared" si="22"/>
        <v>0</v>
      </c>
      <c r="AE33" s="48">
        <v>50</v>
      </c>
      <c r="AF33" s="94">
        <v>100</v>
      </c>
      <c r="AG33" s="48">
        <v>100</v>
      </c>
      <c r="AH33" s="48">
        <v>100</v>
      </c>
      <c r="AI33" s="48">
        <v>80</v>
      </c>
      <c r="AJ33" s="48">
        <v>40</v>
      </c>
      <c r="AK33" s="48">
        <v>100</v>
      </c>
      <c r="AL33" s="48">
        <v>100</v>
      </c>
      <c r="AM33" s="48">
        <v>100</v>
      </c>
      <c r="AN33" s="56">
        <f t="shared" si="8"/>
        <v>86</v>
      </c>
      <c r="AO33" s="48">
        <v>100</v>
      </c>
      <c r="AP33" s="48">
        <v>100</v>
      </c>
      <c r="AQ33" s="48">
        <v>100</v>
      </c>
      <c r="AR33" s="48">
        <v>100</v>
      </c>
      <c r="AS33" s="48">
        <v>100</v>
      </c>
      <c r="AT33" s="48">
        <v>100</v>
      </c>
      <c r="AU33" s="48">
        <v>100</v>
      </c>
      <c r="AV33" s="48">
        <v>100</v>
      </c>
      <c r="AW33" s="48">
        <v>100</v>
      </c>
      <c r="AX33" s="48">
        <v>100</v>
      </c>
      <c r="AY33" s="56">
        <f t="shared" si="9"/>
        <v>100</v>
      </c>
      <c r="AZ33" s="72">
        <v>100</v>
      </c>
      <c r="BA33" s="72">
        <v>100</v>
      </c>
      <c r="BB33" s="72">
        <v>100</v>
      </c>
      <c r="BC33" s="72">
        <v>100</v>
      </c>
      <c r="BD33" s="72">
        <v>100</v>
      </c>
      <c r="BE33" s="73">
        <v>100</v>
      </c>
      <c r="BF33" s="73">
        <v>100</v>
      </c>
      <c r="BG33" s="73">
        <v>100</v>
      </c>
      <c r="BH33" s="48">
        <v>100</v>
      </c>
      <c r="BI33" s="48">
        <v>100</v>
      </c>
      <c r="BJ33" s="74">
        <f t="shared" si="10"/>
        <v>100</v>
      </c>
      <c r="BK33" s="31">
        <v>100</v>
      </c>
      <c r="BL33" s="31">
        <v>100</v>
      </c>
      <c r="BM33" s="31">
        <v>100</v>
      </c>
      <c r="BN33" s="48">
        <v>100</v>
      </c>
      <c r="BO33" s="48">
        <v>100</v>
      </c>
      <c r="BP33" s="48">
        <v>100</v>
      </c>
      <c r="BQ33" s="48">
        <v>100</v>
      </c>
      <c r="BR33" s="48">
        <v>100</v>
      </c>
      <c r="BS33" s="56">
        <f t="shared" si="11"/>
        <v>100</v>
      </c>
      <c r="BT33" s="1" t="str">
        <f t="shared" si="12"/>
        <v>NN-NN</v>
      </c>
      <c r="BU33" s="32">
        <f t="shared" si="13"/>
        <v>97.2</v>
      </c>
      <c r="BV33" s="36"/>
    </row>
    <row r="34" spans="1:74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39</v>
      </c>
      <c r="K34" s="26">
        <v>614</v>
      </c>
      <c r="L34" s="27">
        <f t="shared" si="0"/>
        <v>97</v>
      </c>
      <c r="M34" s="27">
        <v>0</v>
      </c>
      <c r="N34" s="27">
        <f t="shared" si="19"/>
        <v>90</v>
      </c>
      <c r="O34" s="27">
        <f t="shared" si="1"/>
        <v>78</v>
      </c>
      <c r="P34" s="27">
        <f t="shared" si="2"/>
        <v>100</v>
      </c>
      <c r="Q34" s="27">
        <f t="shared" si="3"/>
        <v>89</v>
      </c>
      <c r="R34" s="27">
        <f t="shared" si="4"/>
        <v>94</v>
      </c>
      <c r="S34" s="62">
        <f t="shared" si="5"/>
        <v>83</v>
      </c>
      <c r="T34" s="38">
        <f t="array" ref="T34">IF(N34&lt;55, MIN(N34,SUM(N34:R34*N$3:R$3)), SUM(N34:R34*N$3:R$3))</f>
        <v>88.1</v>
      </c>
      <c r="U34" s="27">
        <v>20</v>
      </c>
      <c r="V34" s="33">
        <v>19</v>
      </c>
      <c r="W34" s="33">
        <v>58</v>
      </c>
      <c r="X34" s="56">
        <f t="shared" si="20"/>
        <v>97</v>
      </c>
      <c r="Y34" s="33"/>
      <c r="Z34" s="33"/>
      <c r="AA34" s="56">
        <f t="shared" si="21"/>
        <v>0</v>
      </c>
      <c r="AB34" s="33">
        <v>38</v>
      </c>
      <c r="AC34" s="33">
        <v>45</v>
      </c>
      <c r="AD34" s="56">
        <f t="shared" si="22"/>
        <v>83</v>
      </c>
      <c r="AE34" s="48">
        <v>100</v>
      </c>
      <c r="AF34" s="94">
        <v>100</v>
      </c>
      <c r="AG34" s="48">
        <v>100</v>
      </c>
      <c r="AH34" s="48">
        <v>50</v>
      </c>
      <c r="AI34" s="48">
        <v>90</v>
      </c>
      <c r="AJ34" s="48">
        <v>60</v>
      </c>
      <c r="AK34" s="48">
        <v>100</v>
      </c>
      <c r="AL34" s="48">
        <v>100</v>
      </c>
      <c r="AM34" s="48">
        <v>0</v>
      </c>
      <c r="AN34" s="56">
        <f t="shared" si="8"/>
        <v>78</v>
      </c>
      <c r="AO34" s="48">
        <v>100</v>
      </c>
      <c r="AP34" s="48">
        <v>100</v>
      </c>
      <c r="AQ34" s="48">
        <v>100</v>
      </c>
      <c r="AR34" s="48">
        <v>100</v>
      </c>
      <c r="AS34" s="48">
        <v>100</v>
      </c>
      <c r="AT34" s="48">
        <v>100</v>
      </c>
      <c r="AU34" s="48">
        <v>100</v>
      </c>
      <c r="AV34" s="48">
        <v>100</v>
      </c>
      <c r="AW34" s="48">
        <v>100</v>
      </c>
      <c r="AX34" s="48">
        <v>100</v>
      </c>
      <c r="AY34" s="56">
        <f t="shared" si="9"/>
        <v>100</v>
      </c>
      <c r="AZ34" s="72">
        <v>100</v>
      </c>
      <c r="BA34" s="72">
        <v>100</v>
      </c>
      <c r="BB34" s="72">
        <v>100</v>
      </c>
      <c r="BC34" s="72">
        <v>100</v>
      </c>
      <c r="BD34" s="72">
        <v>100</v>
      </c>
      <c r="BE34" s="73">
        <v>100</v>
      </c>
      <c r="BF34" s="73">
        <v>100</v>
      </c>
      <c r="BG34" s="73">
        <v>100</v>
      </c>
      <c r="BH34" s="48">
        <v>0</v>
      </c>
      <c r="BI34" s="48">
        <v>90</v>
      </c>
      <c r="BJ34" s="74">
        <f t="shared" si="10"/>
        <v>89</v>
      </c>
      <c r="BK34" s="31">
        <v>100</v>
      </c>
      <c r="BL34" s="31">
        <v>100</v>
      </c>
      <c r="BM34" s="31">
        <v>100</v>
      </c>
      <c r="BN34" s="48">
        <v>100</v>
      </c>
      <c r="BO34" s="48">
        <v>100</v>
      </c>
      <c r="BP34" s="48">
        <v>50</v>
      </c>
      <c r="BQ34" s="48">
        <v>100</v>
      </c>
      <c r="BR34" s="48">
        <v>100</v>
      </c>
      <c r="BS34" s="56">
        <f t="shared" si="11"/>
        <v>93.75</v>
      </c>
      <c r="BT34" s="1" t="str">
        <f t="shared" si="12"/>
        <v>NN-NN</v>
      </c>
      <c r="BU34" s="32">
        <f t="shared" si="13"/>
        <v>88.1</v>
      </c>
      <c r="BV34" s="36"/>
    </row>
    <row r="35" spans="1:74" ht="15.75" customHeight="1" x14ac:dyDescent="0.15">
      <c r="A35" s="44"/>
      <c r="B35" s="47"/>
      <c r="C35" s="47"/>
      <c r="D35" s="47"/>
      <c r="E35" s="47"/>
      <c r="F35" s="47"/>
      <c r="G35" s="47"/>
      <c r="H35" s="47"/>
      <c r="I35" s="26"/>
      <c r="J35" s="26"/>
      <c r="K35" s="26"/>
      <c r="L35" s="27"/>
      <c r="M35" s="48"/>
      <c r="N35" s="27"/>
      <c r="O35" s="27"/>
      <c r="P35" s="27"/>
      <c r="Q35" s="27"/>
      <c r="R35" s="27"/>
      <c r="S35" s="62"/>
      <c r="T35" s="38"/>
      <c r="U35" s="27"/>
      <c r="V35" s="33"/>
      <c r="W35" s="33"/>
      <c r="X35" s="56"/>
      <c r="Y35" s="33"/>
      <c r="Z35" s="33"/>
      <c r="AA35" s="56"/>
      <c r="AB35" s="33"/>
      <c r="AC35" s="33"/>
      <c r="AD35" s="48">
        <f t="shared" ref="AD35:AM35" si="23">COUNT(AD5:AD34)</f>
        <v>30</v>
      </c>
      <c r="AE35" s="48">
        <f t="shared" si="23"/>
        <v>30</v>
      </c>
      <c r="AF35" s="48">
        <f t="shared" si="23"/>
        <v>30</v>
      </c>
      <c r="AG35" s="48">
        <f t="shared" si="23"/>
        <v>30</v>
      </c>
      <c r="AH35" s="48">
        <f t="shared" si="23"/>
        <v>30</v>
      </c>
      <c r="AI35" s="48">
        <f t="shared" si="23"/>
        <v>30</v>
      </c>
      <c r="AJ35" s="48">
        <f t="shared" si="23"/>
        <v>30</v>
      </c>
      <c r="AK35" s="48">
        <f t="shared" si="23"/>
        <v>30</v>
      </c>
      <c r="AL35" s="48">
        <f t="shared" si="23"/>
        <v>30</v>
      </c>
      <c r="AM35" s="48">
        <f t="shared" si="23"/>
        <v>30</v>
      </c>
      <c r="AN35" s="56"/>
      <c r="AO35" s="48">
        <f t="shared" ref="AO35:AX35" si="24">COUNT(AO5:AO34)</f>
        <v>30</v>
      </c>
      <c r="AP35" s="48">
        <f t="shared" si="24"/>
        <v>30</v>
      </c>
      <c r="AQ35" s="48">
        <f t="shared" si="24"/>
        <v>30</v>
      </c>
      <c r="AR35" s="48">
        <f t="shared" si="24"/>
        <v>30</v>
      </c>
      <c r="AS35" s="48">
        <f t="shared" si="24"/>
        <v>30</v>
      </c>
      <c r="AT35" s="48">
        <f t="shared" si="24"/>
        <v>30</v>
      </c>
      <c r="AU35" s="48">
        <f t="shared" si="24"/>
        <v>30</v>
      </c>
      <c r="AV35" s="48">
        <f t="shared" si="24"/>
        <v>30</v>
      </c>
      <c r="AW35" s="48">
        <f t="shared" si="24"/>
        <v>30</v>
      </c>
      <c r="AX35" s="48">
        <f t="shared" si="24"/>
        <v>30</v>
      </c>
      <c r="AY35" s="56"/>
      <c r="AZ35" s="48">
        <f t="shared" ref="AZ35:BI35" si="25">COUNT(AZ5:AZ34)</f>
        <v>30</v>
      </c>
      <c r="BA35" s="48">
        <f t="shared" si="25"/>
        <v>30</v>
      </c>
      <c r="BB35" s="48">
        <f t="shared" si="25"/>
        <v>30</v>
      </c>
      <c r="BC35" s="48">
        <f t="shared" si="25"/>
        <v>30</v>
      </c>
      <c r="BD35" s="48">
        <f t="shared" si="25"/>
        <v>30</v>
      </c>
      <c r="BE35" s="48">
        <f t="shared" si="25"/>
        <v>30</v>
      </c>
      <c r="BF35" s="48">
        <f t="shared" si="25"/>
        <v>30</v>
      </c>
      <c r="BG35" s="48">
        <f t="shared" si="25"/>
        <v>30</v>
      </c>
      <c r="BH35" s="48">
        <f t="shared" si="25"/>
        <v>30</v>
      </c>
      <c r="BI35" s="48">
        <f t="shared" si="25"/>
        <v>30</v>
      </c>
      <c r="BJ35" s="56"/>
      <c r="BK35" s="48">
        <f t="shared" ref="BK35:BR35" si="26">COUNT(BK5:BK34)</f>
        <v>30</v>
      </c>
      <c r="BL35" s="48">
        <f t="shared" si="26"/>
        <v>30</v>
      </c>
      <c r="BM35" s="48">
        <f t="shared" si="26"/>
        <v>30</v>
      </c>
      <c r="BN35" s="48">
        <f t="shared" si="26"/>
        <v>30</v>
      </c>
      <c r="BO35" s="48">
        <f t="shared" si="26"/>
        <v>30</v>
      </c>
      <c r="BP35" s="48">
        <f t="shared" si="26"/>
        <v>30</v>
      </c>
      <c r="BQ35" s="48">
        <f t="shared" si="26"/>
        <v>30</v>
      </c>
      <c r="BR35" s="48">
        <f t="shared" si="26"/>
        <v>30</v>
      </c>
      <c r="BS35" s="56"/>
      <c r="BT35" s="1"/>
      <c r="BU35" s="86"/>
      <c r="BV35" s="36"/>
    </row>
    <row r="36" spans="1:74" ht="15.75" customHeight="1" x14ac:dyDescent="0.2">
      <c r="A36" s="44"/>
      <c r="B36" s="47"/>
      <c r="C36" s="47"/>
      <c r="D36" s="47"/>
      <c r="E36" s="47"/>
      <c r="F36" s="47"/>
      <c r="G36" s="47"/>
      <c r="H36" s="47"/>
      <c r="I36" s="26"/>
      <c r="J36" s="26"/>
      <c r="K36" s="26"/>
      <c r="L36" s="27"/>
      <c r="M36" s="27"/>
      <c r="N36" s="27"/>
      <c r="O36" s="27"/>
      <c r="P36" s="27"/>
      <c r="Q36" s="27"/>
      <c r="R36" s="27"/>
      <c r="S36" s="62"/>
      <c r="T36" s="38"/>
      <c r="U36" s="27"/>
      <c r="V36" s="33"/>
      <c r="W36" s="33"/>
      <c r="X36" s="56"/>
      <c r="Y36" s="33"/>
      <c r="Z36" s="33"/>
      <c r="AA36" s="56"/>
      <c r="AB36" s="33"/>
      <c r="AC36" s="33"/>
      <c r="AD36" s="56"/>
      <c r="AE36" s="48"/>
      <c r="AF36" s="94"/>
      <c r="AG36" s="48"/>
      <c r="AH36" s="48"/>
      <c r="AI36" s="48"/>
      <c r="AJ36" s="48"/>
      <c r="AK36" s="48"/>
      <c r="AL36" s="48"/>
      <c r="AM36" s="48"/>
      <c r="AN36" s="56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56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56"/>
      <c r="BK36" s="48"/>
      <c r="BL36" s="48"/>
      <c r="BM36" s="48"/>
      <c r="BN36" s="48"/>
      <c r="BO36" s="48"/>
      <c r="BP36" s="48"/>
      <c r="BQ36" s="48"/>
      <c r="BR36" s="48"/>
      <c r="BS36" s="56"/>
      <c r="BT36" s="36"/>
      <c r="BU36" s="36"/>
      <c r="BV36" s="36"/>
    </row>
    <row r="37" spans="1:74" ht="15.75" customHeight="1" x14ac:dyDescent="0.2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56"/>
      <c r="AE37" s="48"/>
      <c r="AF37" s="94"/>
      <c r="AG37" s="48"/>
      <c r="AH37" s="48"/>
      <c r="AI37" s="48"/>
      <c r="AJ37" s="48"/>
      <c r="AK37" s="48"/>
      <c r="AL37" s="48"/>
      <c r="AM37" s="48"/>
      <c r="AN37" s="56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56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56"/>
      <c r="BK37" s="48"/>
      <c r="BL37" s="48"/>
      <c r="BM37" s="48"/>
      <c r="BN37" s="48"/>
      <c r="BO37" s="48"/>
      <c r="BP37" s="48"/>
      <c r="BQ37" s="48"/>
      <c r="BR37" s="48"/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78</v>
      </c>
      <c r="M43" s="50">
        <f>IF(COUNT(M5:M42)&gt;0,ROUND(SUM(M5:M42)/COUNTIF(M5:M42,"&lt;&gt;"),0),0)</f>
        <v>75</v>
      </c>
      <c r="N43" s="50">
        <f>IF(COUNT(N5:N42)&gt;0,ROUND(SUM(N5:N42)/COUNTIF(N5:N42,"&lt;&gt;"),0),0)</f>
        <v>80</v>
      </c>
      <c r="O43" s="50">
        <f>IF(COUNT(O5:O42)&gt;0,ROUND(SUM(O5:O42)/COUNTIF(O5:O42,"&lt;&gt;"),0),0)</f>
        <v>87</v>
      </c>
      <c r="P43" s="50"/>
      <c r="Q43" s="50">
        <f>IF(COUNT(Q5:Q42)&gt;0,ROUND(SUM(Q5:Q42)/COUNTIF(Q5:Q42,"&lt;&gt;"),0),0)</f>
        <v>91</v>
      </c>
      <c r="R43" s="50"/>
      <c r="S43" s="50">
        <f t="shared" ref="S43:AH43" si="27">IF(COUNT(S5:S42)&gt;0,ROUND(SUM(S5:S42)/COUNTIF(S5:S42,"&lt;&gt;"),0),0)</f>
        <v>13</v>
      </c>
      <c r="T43" s="50">
        <f t="shared" si="27"/>
        <v>84</v>
      </c>
      <c r="U43" s="51">
        <f t="shared" si="27"/>
        <v>19</v>
      </c>
      <c r="V43" s="51">
        <f t="shared" si="27"/>
        <v>18</v>
      </c>
      <c r="W43" s="51">
        <f t="shared" si="27"/>
        <v>56</v>
      </c>
      <c r="X43" s="51">
        <f t="shared" si="27"/>
        <v>78</v>
      </c>
      <c r="Y43" s="51">
        <f t="shared" si="27"/>
        <v>30</v>
      </c>
      <c r="Z43" s="51">
        <f t="shared" si="27"/>
        <v>56</v>
      </c>
      <c r="AA43" s="51">
        <f t="shared" si="27"/>
        <v>75</v>
      </c>
      <c r="AB43" s="51">
        <f t="shared" si="27"/>
        <v>40</v>
      </c>
      <c r="AC43" s="51">
        <f t="shared" si="27"/>
        <v>55</v>
      </c>
      <c r="AD43" s="51">
        <f t="shared" si="27"/>
        <v>13</v>
      </c>
      <c r="AE43" s="51">
        <f t="shared" si="27"/>
        <v>83</v>
      </c>
      <c r="AF43" s="51">
        <f t="shared" si="27"/>
        <v>95</v>
      </c>
      <c r="AG43" s="51">
        <f t="shared" si="27"/>
        <v>98</v>
      </c>
      <c r="AH43" s="51">
        <f t="shared" si="27"/>
        <v>75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87</v>
      </c>
      <c r="AO43" s="51">
        <f>IF(COUNT(AO5:AO42)&gt;0,ROUND(SUM(AO5:AO42)/COUNTIF(AO5:AO42,"&lt;&gt;"),0),0)</f>
        <v>98</v>
      </c>
      <c r="AP43" s="51">
        <f>IF(COUNT(AP5:AP42)&gt;0,ROUND(SUM(AP5:AP42)/COUNTIF(AP5:AP42,"&lt;&gt;"),0),0)</f>
        <v>98</v>
      </c>
      <c r="AQ43" s="51"/>
      <c r="AR43" s="51"/>
      <c r="AS43" s="51"/>
      <c r="AT43" s="51"/>
      <c r="AU43" s="51">
        <f>IF(COUNT(AU5:AU42)&gt;0,ROUND(SUM(AU5:AU42)/COUNTIF(AU5:AU42,"&lt;&gt;"),0),0)</f>
        <v>88</v>
      </c>
      <c r="AV43" s="51"/>
      <c r="AW43" s="51"/>
      <c r="AX43" s="51">
        <f>IF(COUNT(AX5:AX42)&gt;0,ROUND(SUM(AX5:AX42)/COUNTIF(AX5:AX42,"&lt;&gt;"),0),0)</f>
        <v>85</v>
      </c>
      <c r="AY43" s="51">
        <f>IF(COUNT(AY5:AY42)&gt;0,ROUND(SUM(AY5:AY42)/COUNTIF(AY5:AY42,"&lt;&gt;"),0),0)</f>
        <v>94</v>
      </c>
      <c r="AZ43" s="51">
        <f>IF(COUNT(AZ5:AZ42)&gt;0,ROUND(SUM(AZ5:AZ42)/COUNTIF(AZ5:AZ42,"&lt;&gt;"),0),0)</f>
        <v>97</v>
      </c>
      <c r="BA43" s="51">
        <f>IF(COUNT(BA5:BA42)&gt;0,ROUND(SUM(BA5:BA42)/COUNTIF(BA5:BA42,"&lt;&gt;"),0),0)</f>
        <v>96</v>
      </c>
      <c r="BB43" s="51"/>
      <c r="BC43" s="51"/>
      <c r="BD43" s="51"/>
      <c r="BE43" s="51"/>
      <c r="BF43" s="51">
        <f>IF(COUNT(BF5:BF42)&gt;0,ROUND(SUM(BF5:BF42)/COUNTIF(BF5:BF42,"&lt;&gt;"),0),0)</f>
        <v>92</v>
      </c>
      <c r="BG43" s="51"/>
      <c r="BH43" s="51"/>
      <c r="BI43" s="51">
        <f>IF(COUNT(BI5:BI42)&gt;0,ROUND(SUM(BI5:BI42)/COUNTIF(BI5:BI42,"&lt;&gt;"),0),0)</f>
        <v>79</v>
      </c>
      <c r="BJ43" s="51">
        <f>IF(COUNT(BJ5:BJ42)&gt;0,ROUND(SUM(BJ5:BJ42)/COUNTIF(BJ5:BJ42,"&lt;&gt;"),0),0)</f>
        <v>91</v>
      </c>
      <c r="BK43" s="51">
        <f>IF(COUNT(BK5:BK42)&gt;0,ROUND(SUM(BK5:BK42)/COUNTIF(BK5:BK42,"&lt;&gt;"),0),0)</f>
        <v>93</v>
      </c>
      <c r="BL43" s="51">
        <f>IF(COUNT(BL5:BL42)&gt;0,ROUND(SUM(BL5:BL42)/COUNTIF(BL5:BL42,"&lt;&gt;"),0),0)</f>
        <v>96</v>
      </c>
      <c r="BM43" s="51">
        <f>IF(COUNT(BM5:BM42)&gt;0,ROUND(SUM(BM5:BM42)/COUNTIF(BM5:BM42,"&lt;&gt;"),0),0)</f>
        <v>91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94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100</v>
      </c>
      <c r="O44" s="51">
        <f>MAX(O5:O42)</f>
        <v>100</v>
      </c>
      <c r="P44" s="51"/>
      <c r="Q44" s="51">
        <f>MAX(Q5:Q42)</f>
        <v>100</v>
      </c>
      <c r="R44" s="51"/>
      <c r="S44" s="51">
        <f t="shared" ref="S44:AH44" si="28">MAX(S5:S42)</f>
        <v>100</v>
      </c>
      <c r="T44" s="51">
        <f t="shared" si="28"/>
        <v>100</v>
      </c>
      <c r="U44" s="51">
        <f t="shared" si="28"/>
        <v>20</v>
      </c>
      <c r="V44" s="51">
        <f t="shared" si="28"/>
        <v>20</v>
      </c>
      <c r="W44" s="51">
        <f t="shared" si="28"/>
        <v>60</v>
      </c>
      <c r="X44" s="51">
        <f t="shared" si="28"/>
        <v>100</v>
      </c>
      <c r="Y44" s="51">
        <f t="shared" si="28"/>
        <v>30</v>
      </c>
      <c r="Z44" s="51">
        <f t="shared" si="28"/>
        <v>70</v>
      </c>
      <c r="AA44" s="51">
        <f t="shared" si="28"/>
        <v>100</v>
      </c>
      <c r="AB44" s="51">
        <f t="shared" si="28"/>
        <v>40</v>
      </c>
      <c r="AC44" s="51">
        <f t="shared" si="28"/>
        <v>60</v>
      </c>
      <c r="AD44" s="51">
        <f t="shared" si="28"/>
        <v>100</v>
      </c>
      <c r="AE44" s="51">
        <f t="shared" si="28"/>
        <v>100</v>
      </c>
      <c r="AF44" s="51">
        <f t="shared" si="28"/>
        <v>100</v>
      </c>
      <c r="AG44" s="51">
        <f t="shared" si="28"/>
        <v>100</v>
      </c>
      <c r="AH44" s="51">
        <f t="shared" si="28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100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0</v>
      </c>
      <c r="O45" s="51">
        <f>MIN(O5:O42)</f>
        <v>57</v>
      </c>
      <c r="P45" s="51"/>
      <c r="Q45" s="51">
        <f>MIN(Q5:Q42)</f>
        <v>33.5</v>
      </c>
      <c r="R45" s="51"/>
      <c r="S45" s="51">
        <f t="shared" ref="S45:AH45" si="29">MIN(S5:S42)</f>
        <v>0</v>
      </c>
      <c r="T45" s="51">
        <f t="shared" si="29"/>
        <v>23.900000000000002</v>
      </c>
      <c r="U45" s="51">
        <f t="shared" si="29"/>
        <v>12</v>
      </c>
      <c r="V45" s="51">
        <f t="shared" si="29"/>
        <v>9</v>
      </c>
      <c r="W45" s="51">
        <f t="shared" si="29"/>
        <v>24</v>
      </c>
      <c r="X45" s="51">
        <f t="shared" si="29"/>
        <v>0</v>
      </c>
      <c r="Y45" s="51">
        <f t="shared" si="29"/>
        <v>26</v>
      </c>
      <c r="Z45" s="51">
        <f t="shared" si="29"/>
        <v>0</v>
      </c>
      <c r="AA45" s="51">
        <f t="shared" si="29"/>
        <v>0</v>
      </c>
      <c r="AB45" s="51">
        <f t="shared" si="29"/>
        <v>38</v>
      </c>
      <c r="AC45" s="51">
        <f t="shared" si="29"/>
        <v>45</v>
      </c>
      <c r="AD45" s="51">
        <f t="shared" si="29"/>
        <v>0</v>
      </c>
      <c r="AE45" s="51">
        <f t="shared" si="29"/>
        <v>0</v>
      </c>
      <c r="AF45" s="51">
        <f t="shared" si="29"/>
        <v>30</v>
      </c>
      <c r="AG45" s="51">
        <f t="shared" si="29"/>
        <v>30</v>
      </c>
      <c r="AH45" s="51">
        <f t="shared" si="29"/>
        <v>0</v>
      </c>
      <c r="AI45" s="51"/>
      <c r="AJ45" s="51"/>
      <c r="AK45" s="51"/>
      <c r="AL45" s="51"/>
      <c r="AM45" s="51"/>
      <c r="AN45" s="51">
        <f>MIN(AN5:AN42)</f>
        <v>57</v>
      </c>
      <c r="AO45" s="51">
        <f>MIN(AO5:AO42)</f>
        <v>30</v>
      </c>
      <c r="AP45" s="51">
        <f>MIN(AP5:AP42)</f>
        <v>30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40</v>
      </c>
      <c r="AZ45" s="51">
        <f>MIN(AZ5:AZ42)</f>
        <v>30</v>
      </c>
      <c r="BA45" s="51">
        <f>MIN(BA5:BA42)</f>
        <v>30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33.5</v>
      </c>
      <c r="BK45" s="51">
        <f>MIN(BK5:BK42)</f>
        <v>0</v>
      </c>
      <c r="BL45" s="51">
        <f>MIN(BL5:BL42)</f>
        <v>30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19.5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24</v>
      </c>
      <c r="M46" s="53">
        <f>COUNTIF(M5:M42,"&gt;=55")</f>
        <v>24</v>
      </c>
      <c r="N46" s="53">
        <f>COUNTIF(N5:N42,"&gt;=55")</f>
        <v>27</v>
      </c>
      <c r="O46" s="53">
        <f>COUNTIF(O5:O42,"&gt;=55")</f>
        <v>30</v>
      </c>
      <c r="P46" s="53"/>
      <c r="Q46" s="53">
        <f>COUNTIF(Q5:Q42,"&gt;=55")</f>
        <v>28</v>
      </c>
      <c r="R46" s="53"/>
      <c r="S46" s="53">
        <f t="shared" ref="S46:AH46" si="30">COUNTIF(S5:S42,"&gt;=55")</f>
        <v>4</v>
      </c>
      <c r="T46" s="53">
        <f t="shared" si="30"/>
        <v>27</v>
      </c>
      <c r="U46" s="53">
        <f t="shared" si="30"/>
        <v>0</v>
      </c>
      <c r="V46" s="53">
        <f t="shared" si="30"/>
        <v>0</v>
      </c>
      <c r="W46" s="53">
        <f t="shared" si="30"/>
        <v>20</v>
      </c>
      <c r="X46" s="53">
        <f t="shared" si="30"/>
        <v>24</v>
      </c>
      <c r="Y46" s="53">
        <f t="shared" si="30"/>
        <v>0</v>
      </c>
      <c r="Z46" s="53">
        <f t="shared" si="30"/>
        <v>18</v>
      </c>
      <c r="AA46" s="53">
        <f t="shared" si="30"/>
        <v>24</v>
      </c>
      <c r="AB46" s="53">
        <f t="shared" si="30"/>
        <v>0</v>
      </c>
      <c r="AC46" s="53">
        <f t="shared" si="30"/>
        <v>3</v>
      </c>
      <c r="AD46" s="53">
        <f t="shared" si="30"/>
        <v>4</v>
      </c>
      <c r="AE46" s="53">
        <f t="shared" si="30"/>
        <v>23</v>
      </c>
      <c r="AF46" s="53">
        <f t="shared" si="30"/>
        <v>30</v>
      </c>
      <c r="AG46" s="53">
        <f t="shared" si="30"/>
        <v>30</v>
      </c>
      <c r="AH46" s="53">
        <f t="shared" si="30"/>
        <v>17</v>
      </c>
      <c r="AI46" s="53"/>
      <c r="AJ46" s="53"/>
      <c r="AK46" s="53"/>
      <c r="AL46" s="53"/>
      <c r="AM46" s="53"/>
      <c r="AN46" s="51">
        <f>COUNTIF(AN5:AN42,"&gt;=55")</f>
        <v>30</v>
      </c>
      <c r="AO46" s="53">
        <f>COUNTIF(AO5:AO42,"&gt;=55")</f>
        <v>30</v>
      </c>
      <c r="AP46" s="53">
        <f>COUNTIF(AP5:AP42,"&gt;=55")</f>
        <v>30</v>
      </c>
      <c r="AQ46" s="53"/>
      <c r="AR46" s="53"/>
      <c r="AS46" s="53"/>
      <c r="AT46" s="53"/>
      <c r="AU46" s="53">
        <f>COUNTIF(AU5:AU42,"&gt;=55")</f>
        <v>27</v>
      </c>
      <c r="AV46" s="53"/>
      <c r="AW46" s="53"/>
      <c r="AX46" s="53">
        <f>COUNTIF(AX5:AX42,"&gt;=55")</f>
        <v>26</v>
      </c>
      <c r="AY46" s="52">
        <f>COUNTIF(AY5:AY42,"&gt;=55")</f>
        <v>29</v>
      </c>
      <c r="AZ46" s="53">
        <f>COUNTIF(AZ5:AZ42,"&gt;=55")</f>
        <v>30</v>
      </c>
      <c r="BA46" s="53">
        <f>COUNTIF(BA5:BA42,"&gt;=55")</f>
        <v>30</v>
      </c>
      <c r="BB46" s="53"/>
      <c r="BC46" s="53"/>
      <c r="BD46" s="53"/>
      <c r="BE46" s="53"/>
      <c r="BF46" s="53">
        <f>COUNTIF(BF5:BF42,"&gt;=55")</f>
        <v>28</v>
      </c>
      <c r="BG46" s="53"/>
      <c r="BH46" s="53"/>
      <c r="BI46" s="53">
        <f>COUNTIF(BI5:BI42,"&gt;=55")</f>
        <v>25</v>
      </c>
      <c r="BJ46" s="52">
        <f>COUNTIF(BJ5:BJ42,"&gt;=55")</f>
        <v>28</v>
      </c>
      <c r="BK46" s="53">
        <f>COUNTIF(BK5:BK42,"&gt;=55")</f>
        <v>29</v>
      </c>
      <c r="BL46" s="53">
        <f>COUNTIF(BL5:BL42,"&gt;=55")</f>
        <v>30</v>
      </c>
      <c r="BM46" s="53">
        <f>COUNTIF(BM5:BM42,"&gt;=55")</f>
        <v>28</v>
      </c>
      <c r="BN46" s="53"/>
      <c r="BO46" s="53"/>
      <c r="BP46" s="53"/>
      <c r="BQ46" s="53"/>
      <c r="BR46" s="53"/>
      <c r="BS46" s="52">
        <f>COUNTIF(BS5:BS42,"&gt;=55")</f>
        <v>28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6</v>
      </c>
      <c r="M47" s="53">
        <f>+$H$48-M46</f>
        <v>6</v>
      </c>
      <c r="N47" s="53">
        <f>+$H$48-N46</f>
        <v>3</v>
      </c>
      <c r="O47" s="53">
        <f>+$H$48-O46</f>
        <v>0</v>
      </c>
      <c r="P47" s="53"/>
      <c r="Q47" s="53">
        <f>+$H$48-Q46</f>
        <v>2</v>
      </c>
      <c r="R47" s="53"/>
      <c r="S47" s="53">
        <f t="shared" ref="S47:AH47" si="31">+$H$48-S46</f>
        <v>26</v>
      </c>
      <c r="T47" s="53">
        <f t="shared" si="31"/>
        <v>3</v>
      </c>
      <c r="U47" s="53">
        <f t="shared" si="31"/>
        <v>30</v>
      </c>
      <c r="V47" s="53">
        <f t="shared" si="31"/>
        <v>30</v>
      </c>
      <c r="W47" s="53">
        <f t="shared" si="31"/>
        <v>10</v>
      </c>
      <c r="X47" s="53">
        <f t="shared" si="31"/>
        <v>6</v>
      </c>
      <c r="Y47" s="53">
        <f t="shared" si="31"/>
        <v>30</v>
      </c>
      <c r="Z47" s="53">
        <f t="shared" si="31"/>
        <v>12</v>
      </c>
      <c r="AA47" s="53">
        <f t="shared" si="31"/>
        <v>6</v>
      </c>
      <c r="AB47" s="53">
        <f t="shared" si="31"/>
        <v>30</v>
      </c>
      <c r="AC47" s="53">
        <f t="shared" si="31"/>
        <v>27</v>
      </c>
      <c r="AD47" s="53">
        <f t="shared" si="31"/>
        <v>26</v>
      </c>
      <c r="AE47" s="53">
        <f t="shared" si="31"/>
        <v>7</v>
      </c>
      <c r="AF47" s="53">
        <f t="shared" si="31"/>
        <v>0</v>
      </c>
      <c r="AG47" s="53">
        <f t="shared" si="31"/>
        <v>0</v>
      </c>
      <c r="AH47" s="53">
        <f t="shared" si="31"/>
        <v>13</v>
      </c>
      <c r="AI47" s="53"/>
      <c r="AJ47" s="53"/>
      <c r="AK47" s="53"/>
      <c r="AL47" s="53"/>
      <c r="AM47" s="53"/>
      <c r="AN47" s="51">
        <f>+$H$48-AN46</f>
        <v>0</v>
      </c>
      <c r="AO47" s="53">
        <f>+$H$48-AO46</f>
        <v>0</v>
      </c>
      <c r="AP47" s="53">
        <f>+$H$48-AP46</f>
        <v>0</v>
      </c>
      <c r="AQ47" s="53"/>
      <c r="AR47" s="53"/>
      <c r="AS47" s="53"/>
      <c r="AT47" s="53"/>
      <c r="AU47" s="53">
        <f>+$H$48-AU46</f>
        <v>3</v>
      </c>
      <c r="AV47" s="53"/>
      <c r="AW47" s="53"/>
      <c r="AX47" s="53">
        <f>+$H$48-AX46</f>
        <v>4</v>
      </c>
      <c r="AY47" s="52">
        <f>+$H$48-AY46</f>
        <v>1</v>
      </c>
      <c r="AZ47" s="53">
        <f>+$H$48-AZ46</f>
        <v>0</v>
      </c>
      <c r="BA47" s="53">
        <f>+$H$48-BA46</f>
        <v>0</v>
      </c>
      <c r="BB47" s="53"/>
      <c r="BC47" s="53"/>
      <c r="BD47" s="53"/>
      <c r="BE47" s="53"/>
      <c r="BF47" s="53">
        <f>+$H$48-BF46</f>
        <v>2</v>
      </c>
      <c r="BG47" s="53"/>
      <c r="BH47" s="53"/>
      <c r="BI47" s="53">
        <f>+$H$48-BI46</f>
        <v>5</v>
      </c>
      <c r="BJ47" s="52">
        <f>+$H$48-BJ46</f>
        <v>2</v>
      </c>
      <c r="BK47" s="53">
        <f>+$H$48-BK46</f>
        <v>1</v>
      </c>
      <c r="BL47" s="53">
        <f>+$H$48-BL46</f>
        <v>0</v>
      </c>
      <c r="BM47" s="53">
        <f>+$H$48-BM46</f>
        <v>2</v>
      </c>
      <c r="BN47" s="53"/>
      <c r="BO47" s="53"/>
      <c r="BP47" s="53"/>
      <c r="BQ47" s="53"/>
      <c r="BR47" s="53"/>
      <c r="BS47" s="52">
        <f>+$H$48-BS46</f>
        <v>2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30</v>
      </c>
      <c r="T48" s="54">
        <f>T46/H48</f>
        <v>0.9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54" priority="1" operator="lessThan">
      <formula>54.5</formula>
    </cfRule>
  </conditionalFormatting>
  <conditionalFormatting sqref="X5:X42 AA5:AA42 AD5:BI42 BK5:BR42 M35">
    <cfRule type="containsText" dxfId="53" priority="2" operator="containsText" text="A">
      <formula>NOT(ISERROR(SEARCH(("A"),(X5))))</formula>
    </cfRule>
  </conditionalFormatting>
  <conditionalFormatting sqref="AY44:AY47 BJ44:BV47">
    <cfRule type="cellIs" dxfId="52" priority="3" operator="lessThan">
      <formula>54.5</formula>
    </cfRule>
  </conditionalFormatting>
  <conditionalFormatting sqref="AY45 BJ45:BV45">
    <cfRule type="cellIs" dxfId="51" priority="4" operator="lessThan">
      <formula>54.5</formula>
    </cfRule>
  </conditionalFormatting>
  <conditionalFormatting sqref="AY46 BJ46:BV46">
    <cfRule type="cellIs" dxfId="50" priority="5" operator="lessThan">
      <formula>54.5</formula>
    </cfRule>
  </conditionalFormatting>
  <conditionalFormatting sqref="AY47 BJ47:BV47">
    <cfRule type="cellIs" dxfId="49" priority="6" operator="lessThan">
      <formula>54.5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D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7" width="6" style="100" customWidth="1"/>
    <col min="28" max="28" width="4.1640625" style="100" customWidth="1"/>
    <col min="29" max="31" width="6.6640625" style="100" customWidth="1"/>
    <col min="32" max="32" width="4.1640625" style="100" customWidth="1"/>
    <col min="33" max="43" width="6.6640625" style="100" customWidth="1"/>
    <col min="44" max="44" width="4.1640625" style="100" customWidth="1"/>
    <col min="45" max="56" width="6.6640625" style="100" customWidth="1"/>
    <col min="57" max="57" width="4.6640625" style="100" customWidth="1"/>
    <col min="58" max="67" width="6.6640625" style="100" customWidth="1"/>
    <col min="68" max="68" width="4.6640625" style="100" customWidth="1"/>
    <col min="69" max="78" width="6.6640625" style="100" customWidth="1"/>
    <col min="79" max="79" width="4.6640625" style="100" customWidth="1"/>
    <col min="80" max="80" width="12.1640625" style="100" customWidth="1"/>
    <col min="81" max="81" width="4.6640625" style="100" customWidth="1"/>
    <col min="82" max="82" width="13.5" style="100" customWidth="1"/>
  </cols>
  <sheetData>
    <row r="1" spans="1:82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2"/>
      <c r="AC1" s="107" t="s">
        <v>2</v>
      </c>
      <c r="AD1" s="102"/>
      <c r="AE1" s="102"/>
      <c r="AF1" s="102"/>
      <c r="AG1" s="108" t="s">
        <v>3</v>
      </c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9" t="s">
        <v>4</v>
      </c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10" t="s">
        <v>5</v>
      </c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1" t="s">
        <v>6</v>
      </c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4"/>
      <c r="CC1" s="4"/>
      <c r="CD1" s="4"/>
    </row>
    <row r="2" spans="1:82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25</v>
      </c>
      <c r="Z2" s="81">
        <v>35</v>
      </c>
      <c r="AA2" s="81">
        <v>40</v>
      </c>
      <c r="AB2" s="5"/>
      <c r="AC2" s="81">
        <v>20</v>
      </c>
      <c r="AD2" s="81">
        <v>40</v>
      </c>
      <c r="AE2" s="81">
        <v>40</v>
      </c>
      <c r="AF2" s="6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10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12"/>
      <c r="BF2" s="4"/>
      <c r="BG2" s="4"/>
      <c r="BH2" s="4"/>
      <c r="BI2" s="4"/>
      <c r="BJ2" s="4"/>
      <c r="BK2" s="4"/>
      <c r="BL2" s="4"/>
      <c r="BM2" s="4"/>
      <c r="BN2" s="4"/>
      <c r="BO2" s="4"/>
      <c r="BP2" s="13"/>
      <c r="BQ2" s="4"/>
      <c r="BR2" s="4"/>
      <c r="BS2" s="4"/>
      <c r="BT2" s="4"/>
      <c r="BU2" s="4"/>
      <c r="BV2" s="4"/>
      <c r="BW2" s="4"/>
      <c r="BX2" s="4"/>
      <c r="BY2" s="4"/>
      <c r="BZ2" s="4"/>
      <c r="CA2" s="14"/>
      <c r="CB2" s="4"/>
      <c r="CC2" s="4"/>
      <c r="CD2" s="4"/>
    </row>
    <row r="3" spans="1:82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0.2</v>
      </c>
      <c r="Z3" s="9">
        <v>0.4</v>
      </c>
      <c r="AA3" s="9">
        <f>AA2/100</f>
        <v>0.4</v>
      </c>
      <c r="AB3" s="5"/>
      <c r="AC3" s="9">
        <f>AC2/100</f>
        <v>0.2</v>
      </c>
      <c r="AD3" s="9">
        <f>AD2/100</f>
        <v>0.4</v>
      </c>
      <c r="AE3" s="9">
        <f>AE2/100</f>
        <v>0.4</v>
      </c>
      <c r="AF3" s="6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2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3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4" t="s">
        <v>8</v>
      </c>
      <c r="CB3" s="103" t="s">
        <v>9</v>
      </c>
      <c r="CC3" s="104"/>
      <c r="CD3" s="105"/>
    </row>
    <row r="4" spans="1:82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4" t="s">
        <v>25</v>
      </c>
      <c r="AB4" s="5" t="s">
        <v>15</v>
      </c>
      <c r="AC4" s="4" t="s">
        <v>23</v>
      </c>
      <c r="AD4" s="4" t="s">
        <v>24</v>
      </c>
      <c r="AE4" s="4" t="s">
        <v>25</v>
      </c>
      <c r="AF4" s="19" t="s">
        <v>21</v>
      </c>
      <c r="AG4" s="20" t="s">
        <v>26</v>
      </c>
      <c r="AH4" s="20" t="s">
        <v>27</v>
      </c>
      <c r="AI4" s="20" t="s">
        <v>28</v>
      </c>
      <c r="AJ4" s="20" t="s">
        <v>29</v>
      </c>
      <c r="AK4" s="20" t="s">
        <v>30</v>
      </c>
      <c r="AL4" s="20" t="s">
        <v>31</v>
      </c>
      <c r="AM4" s="20" t="s">
        <v>32</v>
      </c>
      <c r="AN4" s="20" t="s">
        <v>33</v>
      </c>
      <c r="AO4" s="20" t="s">
        <v>34</v>
      </c>
      <c r="AP4" s="20" t="s">
        <v>35</v>
      </c>
      <c r="AQ4" s="20" t="s">
        <v>57</v>
      </c>
      <c r="AR4" s="21" t="s">
        <v>17</v>
      </c>
      <c r="AS4" s="20" t="s">
        <v>26</v>
      </c>
      <c r="AT4" s="20" t="s">
        <v>27</v>
      </c>
      <c r="AU4" s="20" t="s">
        <v>28</v>
      </c>
      <c r="AV4" s="20" t="s">
        <v>29</v>
      </c>
      <c r="AW4" s="20" t="s">
        <v>30</v>
      </c>
      <c r="AX4" s="20" t="s">
        <v>31</v>
      </c>
      <c r="AY4" s="20" t="s">
        <v>32</v>
      </c>
      <c r="AZ4" s="20" t="s">
        <v>33</v>
      </c>
      <c r="BA4" s="20" t="s">
        <v>34</v>
      </c>
      <c r="BB4" s="20" t="s">
        <v>35</v>
      </c>
      <c r="BC4" s="20" t="s">
        <v>58</v>
      </c>
      <c r="BD4" s="20" t="s">
        <v>59</v>
      </c>
      <c r="BE4" s="22" t="s">
        <v>18</v>
      </c>
      <c r="BF4" s="20" t="s">
        <v>26</v>
      </c>
      <c r="BG4" s="20" t="s">
        <v>27</v>
      </c>
      <c r="BH4" s="20" t="s">
        <v>28</v>
      </c>
      <c r="BI4" s="20" t="s">
        <v>29</v>
      </c>
      <c r="BJ4" s="20" t="s">
        <v>30</v>
      </c>
      <c r="BK4" s="20" t="s">
        <v>31</v>
      </c>
      <c r="BL4" s="20" t="s">
        <v>32</v>
      </c>
      <c r="BM4" s="20" t="s">
        <v>33</v>
      </c>
      <c r="BN4" s="20" t="s">
        <v>34</v>
      </c>
      <c r="BO4" s="20" t="s">
        <v>35</v>
      </c>
      <c r="BP4" s="23" t="s">
        <v>19</v>
      </c>
      <c r="BQ4" s="20" t="s">
        <v>27</v>
      </c>
      <c r="BR4" s="20" t="s">
        <v>28</v>
      </c>
      <c r="BS4" s="20" t="s">
        <v>29</v>
      </c>
      <c r="BT4" s="20" t="s">
        <v>30</v>
      </c>
      <c r="BU4" s="20" t="s">
        <v>31</v>
      </c>
      <c r="BV4" s="20" t="s">
        <v>32</v>
      </c>
      <c r="BW4" s="20" t="s">
        <v>32</v>
      </c>
      <c r="BX4" s="20" t="s">
        <v>33</v>
      </c>
      <c r="BY4" s="20" t="s">
        <v>34</v>
      </c>
      <c r="BZ4" s="20" t="s">
        <v>35</v>
      </c>
      <c r="CA4" s="24" t="s">
        <v>20</v>
      </c>
      <c r="CB4" s="25" t="s">
        <v>36</v>
      </c>
      <c r="CC4" s="25" t="s">
        <v>37</v>
      </c>
      <c r="CD4" s="25" t="s">
        <v>38</v>
      </c>
    </row>
    <row r="5" spans="1:82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60</v>
      </c>
      <c r="K5" s="26">
        <v>899</v>
      </c>
      <c r="L5" s="27"/>
      <c r="M5" s="27"/>
      <c r="N5" s="27"/>
      <c r="O5" s="27"/>
      <c r="P5" s="27"/>
      <c r="Q5" s="27"/>
      <c r="R5" s="27"/>
      <c r="S5" s="62"/>
      <c r="T5" s="38">
        <v>76</v>
      </c>
      <c r="U5" s="27"/>
      <c r="V5" s="33"/>
      <c r="W5" s="33"/>
      <c r="X5" s="56"/>
      <c r="Y5" s="33"/>
      <c r="Z5" s="33"/>
      <c r="AA5" s="27"/>
      <c r="AB5" s="56"/>
      <c r="AC5" s="33"/>
      <c r="AD5" s="33"/>
      <c r="AE5" s="33"/>
      <c r="AF5" s="56"/>
      <c r="AG5" s="48"/>
      <c r="AH5" s="94"/>
      <c r="AI5" s="48"/>
      <c r="AJ5" s="48"/>
      <c r="AK5" s="48"/>
      <c r="AL5" s="48"/>
      <c r="AM5" s="48"/>
      <c r="AN5" s="48"/>
      <c r="AO5" s="48"/>
      <c r="AP5" s="48"/>
      <c r="AQ5" s="48"/>
      <c r="AR5" s="56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56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56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56"/>
      <c r="CB5" s="1" t="str">
        <f t="shared" ref="CB5:CB42" si="0">CONCATENATE(B5,"-",C5)</f>
        <v>NN-NN</v>
      </c>
      <c r="CC5" s="32">
        <f t="shared" ref="CC5:CC42" si="1">T5</f>
        <v>76</v>
      </c>
      <c r="CD5" s="32"/>
    </row>
    <row r="6" spans="1:82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60</v>
      </c>
      <c r="K6" s="26">
        <v>876</v>
      </c>
      <c r="L6" s="27"/>
      <c r="M6" s="27"/>
      <c r="N6" s="27"/>
      <c r="O6" s="27"/>
      <c r="P6" s="27"/>
      <c r="Q6" s="27"/>
      <c r="R6" s="27"/>
      <c r="S6" s="62"/>
      <c r="T6" s="38">
        <v>76</v>
      </c>
      <c r="U6" s="27"/>
      <c r="V6" s="33"/>
      <c r="W6" s="33"/>
      <c r="X6" s="56"/>
      <c r="Y6" s="33"/>
      <c r="Z6" s="33"/>
      <c r="AA6" s="27"/>
      <c r="AB6" s="56"/>
      <c r="AC6" s="33"/>
      <c r="AD6" s="33"/>
      <c r="AE6" s="33"/>
      <c r="AF6" s="56"/>
      <c r="AG6" s="48"/>
      <c r="AH6" s="94"/>
      <c r="AI6" s="48"/>
      <c r="AJ6" s="48"/>
      <c r="AK6" s="48"/>
      <c r="AL6" s="48"/>
      <c r="AM6" s="48"/>
      <c r="AN6" s="48"/>
      <c r="AO6" s="48"/>
      <c r="AP6" s="48"/>
      <c r="AQ6" s="48"/>
      <c r="AR6" s="56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56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56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56"/>
      <c r="CB6" s="1" t="str">
        <f t="shared" si="0"/>
        <v>NN-NN</v>
      </c>
      <c r="CC6" s="32">
        <f t="shared" si="1"/>
        <v>76</v>
      </c>
      <c r="CD6" s="36"/>
    </row>
    <row r="7" spans="1:82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60</v>
      </c>
      <c r="K7" s="26"/>
      <c r="L7" s="27"/>
      <c r="M7" s="27"/>
      <c r="N7" s="27"/>
      <c r="O7" s="27"/>
      <c r="P7" s="27"/>
      <c r="Q7" s="27"/>
      <c r="R7" s="27"/>
      <c r="S7" s="62"/>
      <c r="T7" s="38">
        <v>97</v>
      </c>
      <c r="U7" s="27"/>
      <c r="V7" s="33"/>
      <c r="W7" s="33"/>
      <c r="X7" s="56"/>
      <c r="Y7" s="33"/>
      <c r="Z7" s="33"/>
      <c r="AA7" s="27"/>
      <c r="AB7" s="56"/>
      <c r="AC7" s="33"/>
      <c r="AD7" s="33"/>
      <c r="AE7" s="33"/>
      <c r="AF7" s="56"/>
      <c r="AG7" s="48"/>
      <c r="AH7" s="94"/>
      <c r="AI7" s="48"/>
      <c r="AJ7" s="48"/>
      <c r="AK7" s="48"/>
      <c r="AL7" s="48"/>
      <c r="AM7" s="48"/>
      <c r="AN7" s="48"/>
      <c r="AO7" s="48"/>
      <c r="AP7" s="48"/>
      <c r="AQ7" s="48"/>
      <c r="AR7" s="56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56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56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56"/>
      <c r="CB7" s="1" t="str">
        <f t="shared" si="0"/>
        <v>NN-NN</v>
      </c>
      <c r="CC7" s="32">
        <f t="shared" si="1"/>
        <v>97</v>
      </c>
      <c r="CD7" s="36"/>
    </row>
    <row r="8" spans="1:82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60</v>
      </c>
      <c r="K8" s="26"/>
      <c r="L8" s="27"/>
      <c r="M8" s="27"/>
      <c r="N8" s="27"/>
      <c r="O8" s="27"/>
      <c r="P8" s="27"/>
      <c r="Q8" s="27"/>
      <c r="R8" s="27"/>
      <c r="S8" s="62"/>
      <c r="T8" s="38">
        <v>89</v>
      </c>
      <c r="U8" s="27"/>
      <c r="V8" s="33"/>
      <c r="W8" s="33"/>
      <c r="X8" s="56"/>
      <c r="Y8" s="33"/>
      <c r="Z8" s="33"/>
      <c r="AA8" s="27"/>
      <c r="AB8" s="56"/>
      <c r="AC8" s="33"/>
      <c r="AD8" s="33"/>
      <c r="AE8" s="33"/>
      <c r="AF8" s="56"/>
      <c r="AG8" s="48"/>
      <c r="AH8" s="94"/>
      <c r="AI8" s="48"/>
      <c r="AJ8" s="48"/>
      <c r="AK8" s="48"/>
      <c r="AL8" s="48"/>
      <c r="AM8" s="48"/>
      <c r="AN8" s="48"/>
      <c r="AO8" s="48"/>
      <c r="AP8" s="48"/>
      <c r="AQ8" s="48"/>
      <c r="AR8" s="56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56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56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56"/>
      <c r="CB8" s="1" t="str">
        <f t="shared" si="0"/>
        <v>NN-NN</v>
      </c>
      <c r="CC8" s="32">
        <f t="shared" si="1"/>
        <v>89</v>
      </c>
      <c r="CD8" s="36"/>
    </row>
    <row r="9" spans="1:82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60</v>
      </c>
      <c r="K9" s="26"/>
      <c r="L9" s="27"/>
      <c r="M9" s="27"/>
      <c r="N9" s="27"/>
      <c r="O9" s="27"/>
      <c r="P9" s="27"/>
      <c r="Q9" s="27"/>
      <c r="R9" s="27"/>
      <c r="S9" s="62"/>
      <c r="T9" s="38">
        <v>0</v>
      </c>
      <c r="U9" s="27"/>
      <c r="V9" s="33"/>
      <c r="W9" s="33"/>
      <c r="X9" s="56"/>
      <c r="Y9" s="33"/>
      <c r="Z9" s="33"/>
      <c r="AA9" s="27"/>
      <c r="AB9" s="56"/>
      <c r="AC9" s="33"/>
      <c r="AD9" s="33"/>
      <c r="AE9" s="33"/>
      <c r="AF9" s="56"/>
      <c r="AG9" s="48"/>
      <c r="AH9" s="94"/>
      <c r="AI9" s="48"/>
      <c r="AJ9" s="48"/>
      <c r="AK9" s="48"/>
      <c r="AL9" s="48"/>
      <c r="AM9" s="48"/>
      <c r="AN9" s="48"/>
      <c r="AO9" s="48"/>
      <c r="AP9" s="48"/>
      <c r="AQ9" s="48"/>
      <c r="AR9" s="56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56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56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56"/>
      <c r="CB9" s="1" t="str">
        <f t="shared" si="0"/>
        <v>NN-NN</v>
      </c>
      <c r="CC9" s="32">
        <f t="shared" si="1"/>
        <v>0</v>
      </c>
      <c r="CD9" s="36"/>
    </row>
    <row r="10" spans="1:82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60</v>
      </c>
      <c r="K10" s="26">
        <v>882</v>
      </c>
      <c r="L10" s="27"/>
      <c r="M10" s="27"/>
      <c r="N10" s="27"/>
      <c r="O10" s="27"/>
      <c r="P10" s="27"/>
      <c r="Q10" s="27"/>
      <c r="R10" s="27"/>
      <c r="S10" s="62"/>
      <c r="T10" s="38">
        <v>84</v>
      </c>
      <c r="U10" s="27"/>
      <c r="V10" s="33"/>
      <c r="W10" s="33"/>
      <c r="X10" s="56"/>
      <c r="Y10" s="33"/>
      <c r="Z10" s="33"/>
      <c r="AA10" s="27"/>
      <c r="AB10" s="56"/>
      <c r="AC10" s="33"/>
      <c r="AD10" s="33"/>
      <c r="AE10" s="33"/>
      <c r="AF10" s="56"/>
      <c r="AG10" s="48"/>
      <c r="AH10" s="94"/>
      <c r="AI10" s="48"/>
      <c r="AJ10" s="48"/>
      <c r="AK10" s="48"/>
      <c r="AL10" s="48"/>
      <c r="AM10" s="48"/>
      <c r="AN10" s="48"/>
      <c r="AO10" s="48"/>
      <c r="AP10" s="48"/>
      <c r="AQ10" s="48"/>
      <c r="AR10" s="56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56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56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56"/>
      <c r="CB10" s="1" t="str">
        <f t="shared" si="0"/>
        <v>NN-NN</v>
      </c>
      <c r="CC10" s="32">
        <f t="shared" si="1"/>
        <v>84</v>
      </c>
      <c r="CD10" s="36"/>
    </row>
    <row r="11" spans="1:82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60</v>
      </c>
      <c r="K11" s="26">
        <v>896</v>
      </c>
      <c r="L11" s="27"/>
      <c r="M11" s="27"/>
      <c r="N11" s="27"/>
      <c r="O11" s="27"/>
      <c r="P11" s="27"/>
      <c r="Q11" s="27"/>
      <c r="R11" s="27"/>
      <c r="S11" s="62"/>
      <c r="T11" s="38">
        <v>96</v>
      </c>
      <c r="U11" s="27"/>
      <c r="V11" s="33"/>
      <c r="W11" s="33"/>
      <c r="X11" s="56"/>
      <c r="Y11" s="33"/>
      <c r="Z11" s="33"/>
      <c r="AA11" s="27"/>
      <c r="AB11" s="56"/>
      <c r="AC11" s="33"/>
      <c r="AD11" s="33"/>
      <c r="AE11" s="33"/>
      <c r="AF11" s="56"/>
      <c r="AG11" s="48"/>
      <c r="AH11" s="94"/>
      <c r="AI11" s="48"/>
      <c r="AJ11" s="48"/>
      <c r="AK11" s="48"/>
      <c r="AL11" s="48"/>
      <c r="AM11" s="48"/>
      <c r="AN11" s="48"/>
      <c r="AO11" s="48"/>
      <c r="AP11" s="48"/>
      <c r="AQ11" s="48"/>
      <c r="AR11" s="56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56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56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56"/>
      <c r="CB11" s="1" t="str">
        <f t="shared" si="0"/>
        <v>NN-NN</v>
      </c>
      <c r="CC11" s="32">
        <f t="shared" si="1"/>
        <v>96</v>
      </c>
      <c r="CD11" s="36"/>
    </row>
    <row r="12" spans="1:82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60</v>
      </c>
      <c r="K12" s="26">
        <v>895</v>
      </c>
      <c r="L12" s="27"/>
      <c r="M12" s="27"/>
      <c r="N12" s="27"/>
      <c r="O12" s="27"/>
      <c r="P12" s="27"/>
      <c r="Q12" s="27"/>
      <c r="R12" s="27"/>
      <c r="S12" s="62"/>
      <c r="T12" s="38">
        <v>86</v>
      </c>
      <c r="U12" s="27"/>
      <c r="V12" s="33"/>
      <c r="W12" s="33"/>
      <c r="X12" s="56"/>
      <c r="Y12" s="33"/>
      <c r="Z12" s="33"/>
      <c r="AA12" s="27"/>
      <c r="AB12" s="56"/>
      <c r="AC12" s="33"/>
      <c r="AD12" s="33"/>
      <c r="AE12" s="33"/>
      <c r="AF12" s="56"/>
      <c r="AG12" s="48"/>
      <c r="AH12" s="94"/>
      <c r="AI12" s="48"/>
      <c r="AJ12" s="48"/>
      <c r="AK12" s="48"/>
      <c r="AL12" s="48"/>
      <c r="AM12" s="48"/>
      <c r="AN12" s="48"/>
      <c r="AO12" s="48"/>
      <c r="AP12" s="48"/>
      <c r="AQ12" s="48"/>
      <c r="AR12" s="56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56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56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56"/>
      <c r="CB12" s="1" t="str">
        <f t="shared" si="0"/>
        <v>NN-NN</v>
      </c>
      <c r="CC12" s="32">
        <f t="shared" si="1"/>
        <v>86</v>
      </c>
      <c r="CD12" s="36"/>
    </row>
    <row r="13" spans="1:82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60</v>
      </c>
      <c r="K13" s="26">
        <v>902</v>
      </c>
      <c r="L13" s="27"/>
      <c r="M13" s="27"/>
      <c r="N13" s="27"/>
      <c r="O13" s="27"/>
      <c r="P13" s="27"/>
      <c r="Q13" s="27"/>
      <c r="R13" s="27"/>
      <c r="S13" s="62"/>
      <c r="T13" s="38">
        <v>86</v>
      </c>
      <c r="U13" s="27"/>
      <c r="V13" s="33"/>
      <c r="W13" s="33"/>
      <c r="X13" s="56"/>
      <c r="Y13" s="33"/>
      <c r="Z13" s="33"/>
      <c r="AA13" s="27"/>
      <c r="AB13" s="56"/>
      <c r="AC13" s="33"/>
      <c r="AD13" s="33"/>
      <c r="AE13" s="33"/>
      <c r="AF13" s="56"/>
      <c r="AG13" s="48"/>
      <c r="AH13" s="94"/>
      <c r="AI13" s="48"/>
      <c r="AJ13" s="48"/>
      <c r="AK13" s="48"/>
      <c r="AL13" s="48"/>
      <c r="AM13" s="48"/>
      <c r="AN13" s="48"/>
      <c r="AO13" s="48"/>
      <c r="AP13" s="48"/>
      <c r="AQ13" s="48"/>
      <c r="AR13" s="56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56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56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56"/>
      <c r="CB13" s="1" t="str">
        <f t="shared" si="0"/>
        <v>NN-NN</v>
      </c>
      <c r="CC13" s="32">
        <f t="shared" si="1"/>
        <v>86</v>
      </c>
      <c r="CD13" s="36"/>
    </row>
    <row r="14" spans="1:82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60</v>
      </c>
      <c r="K14" s="26">
        <v>890</v>
      </c>
      <c r="L14" s="27"/>
      <c r="M14" s="27"/>
      <c r="N14" s="27"/>
      <c r="O14" s="27"/>
      <c r="P14" s="27"/>
      <c r="Q14" s="27"/>
      <c r="R14" s="27"/>
      <c r="S14" s="62"/>
      <c r="T14" s="38">
        <v>72</v>
      </c>
      <c r="U14" s="27"/>
      <c r="V14" s="33"/>
      <c r="W14" s="33"/>
      <c r="X14" s="56"/>
      <c r="Y14" s="33"/>
      <c r="Z14" s="33"/>
      <c r="AA14" s="27"/>
      <c r="AB14" s="56"/>
      <c r="AC14" s="33"/>
      <c r="AD14" s="33"/>
      <c r="AE14" s="33"/>
      <c r="AF14" s="56"/>
      <c r="AG14" s="48"/>
      <c r="AH14" s="94"/>
      <c r="AI14" s="48"/>
      <c r="AJ14" s="48"/>
      <c r="AK14" s="48"/>
      <c r="AL14" s="48"/>
      <c r="AM14" s="48"/>
      <c r="AN14" s="48"/>
      <c r="AO14" s="48"/>
      <c r="AP14" s="48"/>
      <c r="AQ14" s="48"/>
      <c r="AR14" s="56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56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56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56"/>
      <c r="CB14" s="1" t="str">
        <f t="shared" si="0"/>
        <v>NN-NN</v>
      </c>
      <c r="CC14" s="32">
        <f t="shared" si="1"/>
        <v>72</v>
      </c>
      <c r="CD14" s="36"/>
    </row>
    <row r="15" spans="1:82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60</v>
      </c>
      <c r="K15" s="26"/>
      <c r="L15" s="27"/>
      <c r="M15" s="27"/>
      <c r="N15" s="27"/>
      <c r="O15" s="27"/>
      <c r="P15" s="27"/>
      <c r="Q15" s="27"/>
      <c r="R15" s="27"/>
      <c r="S15" s="62"/>
      <c r="T15" s="38">
        <v>81</v>
      </c>
      <c r="U15" s="27"/>
      <c r="V15" s="33"/>
      <c r="W15" s="33"/>
      <c r="X15" s="56"/>
      <c r="Y15" s="33"/>
      <c r="Z15" s="33"/>
      <c r="AA15" s="27"/>
      <c r="AB15" s="56"/>
      <c r="AC15" s="33"/>
      <c r="AD15" s="33"/>
      <c r="AE15" s="33"/>
      <c r="AF15" s="56"/>
      <c r="AG15" s="48"/>
      <c r="AH15" s="94"/>
      <c r="AI15" s="48"/>
      <c r="AJ15" s="48"/>
      <c r="AK15" s="48"/>
      <c r="AL15" s="48"/>
      <c r="AM15" s="48"/>
      <c r="AN15" s="48"/>
      <c r="AO15" s="48"/>
      <c r="AP15" s="48"/>
      <c r="AQ15" s="48"/>
      <c r="AR15" s="56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56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56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56"/>
      <c r="CB15" s="1" t="str">
        <f t="shared" si="0"/>
        <v>NN-NN</v>
      </c>
      <c r="CC15" s="32">
        <f t="shared" si="1"/>
        <v>81</v>
      </c>
      <c r="CD15" s="36"/>
    </row>
    <row r="16" spans="1:82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60</v>
      </c>
      <c r="K16" s="26">
        <v>880</v>
      </c>
      <c r="L16" s="27"/>
      <c r="M16" s="27"/>
      <c r="N16" s="27"/>
      <c r="O16" s="27"/>
      <c r="P16" s="27"/>
      <c r="Q16" s="27"/>
      <c r="R16" s="27"/>
      <c r="S16" s="62"/>
      <c r="T16" s="38">
        <v>98</v>
      </c>
      <c r="U16" s="27"/>
      <c r="V16" s="33"/>
      <c r="W16" s="33"/>
      <c r="X16" s="56"/>
      <c r="Y16" s="33"/>
      <c r="Z16" s="33"/>
      <c r="AA16" s="27"/>
      <c r="AB16" s="56"/>
      <c r="AC16" s="33"/>
      <c r="AD16" s="33"/>
      <c r="AE16" s="33"/>
      <c r="AF16" s="56"/>
      <c r="AG16" s="48"/>
      <c r="AH16" s="94"/>
      <c r="AI16" s="48"/>
      <c r="AJ16" s="48"/>
      <c r="AK16" s="48"/>
      <c r="AL16" s="48"/>
      <c r="AM16" s="48"/>
      <c r="AN16" s="48"/>
      <c r="AO16" s="48"/>
      <c r="AP16" s="48"/>
      <c r="AQ16" s="48"/>
      <c r="AR16" s="56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56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56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56"/>
      <c r="CB16" s="1" t="str">
        <f t="shared" si="0"/>
        <v>NN-NN</v>
      </c>
      <c r="CC16" s="32">
        <f t="shared" si="1"/>
        <v>98</v>
      </c>
      <c r="CD16" s="36"/>
    </row>
    <row r="17" spans="1:82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60</v>
      </c>
      <c r="K17" s="26">
        <v>887</v>
      </c>
      <c r="L17" s="27"/>
      <c r="M17" s="27"/>
      <c r="N17" s="27"/>
      <c r="O17" s="27"/>
      <c r="P17" s="27"/>
      <c r="Q17" s="27"/>
      <c r="R17" s="27"/>
      <c r="S17" s="62"/>
      <c r="T17" s="38">
        <v>60</v>
      </c>
      <c r="U17" s="27"/>
      <c r="V17" s="33"/>
      <c r="W17" s="33"/>
      <c r="X17" s="56"/>
      <c r="Y17" s="33"/>
      <c r="Z17" s="33"/>
      <c r="AA17" s="27"/>
      <c r="AB17" s="56"/>
      <c r="AC17" s="33"/>
      <c r="AD17" s="33"/>
      <c r="AE17" s="33"/>
      <c r="AF17" s="56"/>
      <c r="AG17" s="48"/>
      <c r="AH17" s="94"/>
      <c r="AI17" s="48"/>
      <c r="AJ17" s="48"/>
      <c r="AK17" s="48"/>
      <c r="AL17" s="48"/>
      <c r="AM17" s="48"/>
      <c r="AN17" s="48"/>
      <c r="AO17" s="48"/>
      <c r="AP17" s="48"/>
      <c r="AQ17" s="48"/>
      <c r="AR17" s="56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56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56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56"/>
      <c r="CB17" s="1" t="str">
        <f t="shared" si="0"/>
        <v>NN-NN</v>
      </c>
      <c r="CC17" s="32">
        <f t="shared" si="1"/>
        <v>60</v>
      </c>
      <c r="CD17" s="36"/>
    </row>
    <row r="18" spans="1:82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60</v>
      </c>
      <c r="K18" s="26">
        <v>897</v>
      </c>
      <c r="L18" s="27"/>
      <c r="M18" s="27"/>
      <c r="N18" s="27"/>
      <c r="O18" s="27"/>
      <c r="P18" s="27"/>
      <c r="Q18" s="27"/>
      <c r="R18" s="27"/>
      <c r="S18" s="62"/>
      <c r="T18" s="38">
        <v>94</v>
      </c>
      <c r="U18" s="27"/>
      <c r="V18" s="33"/>
      <c r="W18" s="33"/>
      <c r="X18" s="56"/>
      <c r="Y18" s="33"/>
      <c r="Z18" s="33"/>
      <c r="AA18" s="27"/>
      <c r="AB18" s="56"/>
      <c r="AC18" s="33"/>
      <c r="AD18" s="33"/>
      <c r="AE18" s="33"/>
      <c r="AF18" s="56"/>
      <c r="AG18" s="48"/>
      <c r="AH18" s="94"/>
      <c r="AI18" s="48"/>
      <c r="AJ18" s="48"/>
      <c r="AK18" s="48"/>
      <c r="AL18" s="48"/>
      <c r="AM18" s="48"/>
      <c r="AN18" s="48"/>
      <c r="AO18" s="48"/>
      <c r="AP18" s="48"/>
      <c r="AQ18" s="48"/>
      <c r="AR18" s="56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56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56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56"/>
      <c r="CB18" s="1" t="str">
        <f t="shared" si="0"/>
        <v>NN-NN</v>
      </c>
      <c r="CC18" s="32">
        <f t="shared" si="1"/>
        <v>94</v>
      </c>
      <c r="CD18" s="36"/>
    </row>
    <row r="19" spans="1:82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60</v>
      </c>
      <c r="K19" s="26">
        <v>886</v>
      </c>
      <c r="L19" s="27"/>
      <c r="M19" s="27"/>
      <c r="N19" s="27"/>
      <c r="O19" s="27"/>
      <c r="P19" s="27"/>
      <c r="Q19" s="27"/>
      <c r="R19" s="27"/>
      <c r="S19" s="62"/>
      <c r="T19" s="38">
        <v>84</v>
      </c>
      <c r="U19" s="27"/>
      <c r="V19" s="33"/>
      <c r="W19" s="33"/>
      <c r="X19" s="56"/>
      <c r="Y19" s="33"/>
      <c r="Z19" s="33"/>
      <c r="AA19" s="27"/>
      <c r="AB19" s="56"/>
      <c r="AC19" s="33"/>
      <c r="AD19" s="33"/>
      <c r="AE19" s="33"/>
      <c r="AF19" s="56"/>
      <c r="AG19" s="48"/>
      <c r="AH19" s="94"/>
      <c r="AI19" s="48"/>
      <c r="AJ19" s="48"/>
      <c r="AK19" s="48"/>
      <c r="AL19" s="48"/>
      <c r="AM19" s="48"/>
      <c r="AN19" s="48"/>
      <c r="AO19" s="48"/>
      <c r="AP19" s="48"/>
      <c r="AQ19" s="48"/>
      <c r="AR19" s="56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56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56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56"/>
      <c r="CB19" s="1" t="str">
        <f t="shared" si="0"/>
        <v>NN-NN</v>
      </c>
      <c r="CC19" s="32">
        <f t="shared" si="1"/>
        <v>84</v>
      </c>
      <c r="CD19" s="36"/>
    </row>
    <row r="20" spans="1:82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60</v>
      </c>
      <c r="K20" s="26">
        <v>879</v>
      </c>
      <c r="L20" s="27"/>
      <c r="M20" s="27"/>
      <c r="N20" s="27"/>
      <c r="O20" s="27"/>
      <c r="P20" s="27"/>
      <c r="Q20" s="27"/>
      <c r="R20" s="27"/>
      <c r="S20" s="62"/>
      <c r="T20" s="38">
        <v>98</v>
      </c>
      <c r="U20" s="27"/>
      <c r="V20" s="33"/>
      <c r="W20" s="33"/>
      <c r="X20" s="56"/>
      <c r="Y20" s="33"/>
      <c r="Z20" s="33"/>
      <c r="AA20" s="27"/>
      <c r="AB20" s="56"/>
      <c r="AC20" s="33"/>
      <c r="AD20" s="33"/>
      <c r="AE20" s="33"/>
      <c r="AF20" s="56"/>
      <c r="AG20" s="48"/>
      <c r="AH20" s="94"/>
      <c r="AI20" s="48"/>
      <c r="AJ20" s="48"/>
      <c r="AK20" s="48"/>
      <c r="AL20" s="48"/>
      <c r="AM20" s="48"/>
      <c r="AN20" s="48"/>
      <c r="AO20" s="48"/>
      <c r="AP20" s="48"/>
      <c r="AQ20" s="48"/>
      <c r="AR20" s="56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56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56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56"/>
      <c r="CB20" s="1" t="str">
        <f t="shared" si="0"/>
        <v>NN-NN</v>
      </c>
      <c r="CC20" s="32">
        <f t="shared" si="1"/>
        <v>98</v>
      </c>
      <c r="CD20" s="36"/>
    </row>
    <row r="21" spans="1:82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60</v>
      </c>
      <c r="K21" s="26">
        <v>884</v>
      </c>
      <c r="L21" s="27"/>
      <c r="M21" s="27"/>
      <c r="N21" s="27"/>
      <c r="O21" s="27"/>
      <c r="P21" s="27"/>
      <c r="Q21" s="27"/>
      <c r="R21" s="27"/>
      <c r="S21" s="62"/>
      <c r="T21" s="38">
        <v>98</v>
      </c>
      <c r="U21" s="27"/>
      <c r="V21" s="33"/>
      <c r="W21" s="33"/>
      <c r="X21" s="56"/>
      <c r="Y21" s="33"/>
      <c r="Z21" s="33"/>
      <c r="AA21" s="27"/>
      <c r="AB21" s="56"/>
      <c r="AC21" s="33"/>
      <c r="AD21" s="33"/>
      <c r="AE21" s="33"/>
      <c r="AF21" s="56"/>
      <c r="AG21" s="48"/>
      <c r="AH21" s="94"/>
      <c r="AI21" s="48"/>
      <c r="AJ21" s="48"/>
      <c r="AK21" s="48"/>
      <c r="AL21" s="48"/>
      <c r="AM21" s="48"/>
      <c r="AN21" s="48"/>
      <c r="AO21" s="48"/>
      <c r="AP21" s="48"/>
      <c r="AQ21" s="48"/>
      <c r="AR21" s="56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56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56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56"/>
      <c r="CB21" s="1" t="str">
        <f t="shared" si="0"/>
        <v>NN-NN</v>
      </c>
      <c r="CC21" s="32">
        <f t="shared" si="1"/>
        <v>98</v>
      </c>
      <c r="CD21" s="36"/>
    </row>
    <row r="22" spans="1:82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60</v>
      </c>
      <c r="K22" s="26"/>
      <c r="L22" s="27"/>
      <c r="M22" s="27"/>
      <c r="N22" s="27"/>
      <c r="O22" s="27"/>
      <c r="P22" s="27"/>
      <c r="Q22" s="27"/>
      <c r="R22" s="27"/>
      <c r="S22" s="62"/>
      <c r="T22" s="38">
        <v>62</v>
      </c>
      <c r="U22" s="27"/>
      <c r="V22" s="33"/>
      <c r="W22" s="33"/>
      <c r="X22" s="56"/>
      <c r="Y22" s="33"/>
      <c r="Z22" s="33"/>
      <c r="AA22" s="27"/>
      <c r="AB22" s="56"/>
      <c r="AC22" s="33"/>
      <c r="AD22" s="33"/>
      <c r="AE22" s="33"/>
      <c r="AF22" s="56"/>
      <c r="AG22" s="48"/>
      <c r="AH22" s="94"/>
      <c r="AI22" s="48"/>
      <c r="AJ22" s="48"/>
      <c r="AK22" s="48"/>
      <c r="AL22" s="48"/>
      <c r="AM22" s="48"/>
      <c r="AN22" s="48"/>
      <c r="AO22" s="48"/>
      <c r="AP22" s="48"/>
      <c r="AQ22" s="48"/>
      <c r="AR22" s="56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56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56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56"/>
      <c r="CB22" s="1" t="str">
        <f t="shared" si="0"/>
        <v>NN-NN</v>
      </c>
      <c r="CC22" s="32">
        <f t="shared" si="1"/>
        <v>62</v>
      </c>
      <c r="CD22" s="36"/>
    </row>
    <row r="23" spans="1:82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60</v>
      </c>
      <c r="K23" s="26">
        <v>892</v>
      </c>
      <c r="L23" s="27"/>
      <c r="M23" s="27"/>
      <c r="N23" s="27"/>
      <c r="O23" s="27"/>
      <c r="P23" s="27"/>
      <c r="Q23" s="27"/>
      <c r="R23" s="27"/>
      <c r="S23" s="62"/>
      <c r="T23" s="38">
        <v>90</v>
      </c>
      <c r="U23" s="27"/>
      <c r="V23" s="33"/>
      <c r="W23" s="33"/>
      <c r="X23" s="56"/>
      <c r="Y23" s="33"/>
      <c r="Z23" s="33"/>
      <c r="AA23" s="27"/>
      <c r="AB23" s="56"/>
      <c r="AC23" s="33"/>
      <c r="AD23" s="33"/>
      <c r="AE23" s="33"/>
      <c r="AF23" s="56"/>
      <c r="AG23" s="48"/>
      <c r="AH23" s="94"/>
      <c r="AI23" s="48"/>
      <c r="AJ23" s="48"/>
      <c r="AK23" s="48"/>
      <c r="AL23" s="48"/>
      <c r="AM23" s="48"/>
      <c r="AN23" s="48"/>
      <c r="AO23" s="48"/>
      <c r="AP23" s="48"/>
      <c r="AQ23" s="48"/>
      <c r="AR23" s="56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56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56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56"/>
      <c r="CB23" s="1" t="str">
        <f t="shared" si="0"/>
        <v>NN-NN</v>
      </c>
      <c r="CC23" s="32">
        <f t="shared" si="1"/>
        <v>90</v>
      </c>
      <c r="CD23" s="36"/>
    </row>
    <row r="24" spans="1:82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60</v>
      </c>
      <c r="K24" s="26">
        <v>881</v>
      </c>
      <c r="L24" s="27"/>
      <c r="M24" s="27"/>
      <c r="N24" s="27"/>
      <c r="O24" s="27"/>
      <c r="P24" s="27"/>
      <c r="Q24" s="27"/>
      <c r="R24" s="27"/>
      <c r="S24" s="62"/>
      <c r="T24" s="38">
        <v>63</v>
      </c>
      <c r="U24" s="27"/>
      <c r="V24" s="33"/>
      <c r="W24" s="33"/>
      <c r="X24" s="56"/>
      <c r="Y24" s="33"/>
      <c r="Z24" s="33"/>
      <c r="AA24" s="27"/>
      <c r="AB24" s="56"/>
      <c r="AC24" s="33"/>
      <c r="AD24" s="33"/>
      <c r="AE24" s="33"/>
      <c r="AF24" s="56"/>
      <c r="AG24" s="48"/>
      <c r="AH24" s="94"/>
      <c r="AI24" s="48"/>
      <c r="AJ24" s="48"/>
      <c r="AK24" s="48"/>
      <c r="AL24" s="48"/>
      <c r="AM24" s="48"/>
      <c r="AN24" s="48"/>
      <c r="AO24" s="48"/>
      <c r="AP24" s="48"/>
      <c r="AQ24" s="48"/>
      <c r="AR24" s="56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56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56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56"/>
      <c r="CB24" s="1" t="str">
        <f t="shared" si="0"/>
        <v>NN-NN</v>
      </c>
      <c r="CC24" s="32">
        <f t="shared" si="1"/>
        <v>63</v>
      </c>
      <c r="CD24" s="36"/>
    </row>
    <row r="25" spans="1:82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60</v>
      </c>
      <c r="K25" s="26">
        <v>883</v>
      </c>
      <c r="L25" s="27"/>
      <c r="M25" s="27"/>
      <c r="N25" s="27"/>
      <c r="O25" s="27"/>
      <c r="P25" s="27"/>
      <c r="Q25" s="27"/>
      <c r="R25" s="27"/>
      <c r="S25" s="62"/>
      <c r="T25" s="38">
        <v>73</v>
      </c>
      <c r="U25" s="27"/>
      <c r="V25" s="33"/>
      <c r="W25" s="33"/>
      <c r="X25" s="56"/>
      <c r="Y25" s="33"/>
      <c r="Z25" s="33"/>
      <c r="AA25" s="27"/>
      <c r="AB25" s="56"/>
      <c r="AC25" s="33"/>
      <c r="AD25" s="33"/>
      <c r="AE25" s="33"/>
      <c r="AF25" s="56"/>
      <c r="AG25" s="48"/>
      <c r="AH25" s="94"/>
      <c r="AI25" s="48"/>
      <c r="AJ25" s="48"/>
      <c r="AK25" s="48"/>
      <c r="AL25" s="48"/>
      <c r="AM25" s="48"/>
      <c r="AN25" s="48"/>
      <c r="AO25" s="48"/>
      <c r="AP25" s="48"/>
      <c r="AQ25" s="48"/>
      <c r="AR25" s="56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56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56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56"/>
      <c r="CB25" s="1" t="str">
        <f t="shared" si="0"/>
        <v>NN-NN</v>
      </c>
      <c r="CC25" s="32">
        <f t="shared" si="1"/>
        <v>73</v>
      </c>
      <c r="CD25" s="36"/>
    </row>
    <row r="26" spans="1:82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60</v>
      </c>
      <c r="K26" s="26">
        <v>900</v>
      </c>
      <c r="L26" s="27"/>
      <c r="M26" s="27"/>
      <c r="N26" s="27"/>
      <c r="O26" s="27"/>
      <c r="P26" s="27"/>
      <c r="Q26" s="27"/>
      <c r="R26" s="27"/>
      <c r="S26" s="62"/>
      <c r="T26" s="38">
        <v>100</v>
      </c>
      <c r="U26" s="27"/>
      <c r="V26" s="33"/>
      <c r="W26" s="33"/>
      <c r="X26" s="56"/>
      <c r="Y26" s="33"/>
      <c r="Z26" s="33"/>
      <c r="AA26" s="27"/>
      <c r="AB26" s="56"/>
      <c r="AC26" s="33"/>
      <c r="AD26" s="33"/>
      <c r="AE26" s="33"/>
      <c r="AF26" s="56"/>
      <c r="AG26" s="48"/>
      <c r="AH26" s="94"/>
      <c r="AI26" s="48"/>
      <c r="AJ26" s="48"/>
      <c r="AK26" s="48"/>
      <c r="AL26" s="48"/>
      <c r="AM26" s="48"/>
      <c r="AN26" s="48"/>
      <c r="AO26" s="48"/>
      <c r="AP26" s="48"/>
      <c r="AQ26" s="48"/>
      <c r="AR26" s="56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56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56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56"/>
      <c r="CB26" s="1" t="str">
        <f t="shared" si="0"/>
        <v>NN-NN</v>
      </c>
      <c r="CC26" s="32">
        <f t="shared" si="1"/>
        <v>100</v>
      </c>
      <c r="CD26" s="36"/>
    </row>
    <row r="27" spans="1:82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60</v>
      </c>
      <c r="K27" s="26">
        <v>903</v>
      </c>
      <c r="L27" s="27"/>
      <c r="M27" s="27"/>
      <c r="N27" s="27"/>
      <c r="O27" s="27"/>
      <c r="P27" s="27"/>
      <c r="Q27" s="27"/>
      <c r="R27" s="27"/>
      <c r="S27" s="62"/>
      <c r="T27" s="38">
        <v>82</v>
      </c>
      <c r="U27" s="27"/>
      <c r="V27" s="33"/>
      <c r="W27" s="33"/>
      <c r="X27" s="56"/>
      <c r="Y27" s="33"/>
      <c r="Z27" s="33"/>
      <c r="AA27" s="27"/>
      <c r="AB27" s="56"/>
      <c r="AC27" s="33"/>
      <c r="AD27" s="33"/>
      <c r="AE27" s="33"/>
      <c r="AF27" s="56"/>
      <c r="AG27" s="48"/>
      <c r="AH27" s="94"/>
      <c r="AI27" s="48"/>
      <c r="AJ27" s="48"/>
      <c r="AK27" s="48"/>
      <c r="AL27" s="48"/>
      <c r="AM27" s="48"/>
      <c r="AN27" s="48"/>
      <c r="AO27" s="48"/>
      <c r="AP27" s="48"/>
      <c r="AQ27" s="48"/>
      <c r="AR27" s="56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56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56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56"/>
      <c r="CB27" s="1" t="str">
        <f t="shared" si="0"/>
        <v>NN-NN</v>
      </c>
      <c r="CC27" s="32">
        <f t="shared" si="1"/>
        <v>82</v>
      </c>
      <c r="CD27" s="36"/>
    </row>
    <row r="28" spans="1:82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60</v>
      </c>
      <c r="K28" s="26">
        <v>885</v>
      </c>
      <c r="L28" s="27"/>
      <c r="M28" s="27"/>
      <c r="N28" s="27"/>
      <c r="O28" s="27"/>
      <c r="P28" s="27"/>
      <c r="Q28" s="27"/>
      <c r="R28" s="27"/>
      <c r="S28" s="62"/>
      <c r="T28" s="38">
        <v>99</v>
      </c>
      <c r="U28" s="27"/>
      <c r="V28" s="33"/>
      <c r="W28" s="33"/>
      <c r="X28" s="56"/>
      <c r="Y28" s="33"/>
      <c r="Z28" s="33"/>
      <c r="AA28" s="27"/>
      <c r="AB28" s="56"/>
      <c r="AC28" s="33"/>
      <c r="AD28" s="33"/>
      <c r="AE28" s="33"/>
      <c r="AF28" s="56"/>
      <c r="AG28" s="48"/>
      <c r="AH28" s="94"/>
      <c r="AI28" s="48"/>
      <c r="AJ28" s="48"/>
      <c r="AK28" s="48"/>
      <c r="AL28" s="48"/>
      <c r="AM28" s="48"/>
      <c r="AN28" s="48"/>
      <c r="AO28" s="48"/>
      <c r="AP28" s="48"/>
      <c r="AQ28" s="48"/>
      <c r="AR28" s="56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56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56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56"/>
      <c r="CB28" s="1" t="str">
        <f t="shared" si="0"/>
        <v>NN-NN</v>
      </c>
      <c r="CC28" s="32">
        <f t="shared" si="1"/>
        <v>99</v>
      </c>
      <c r="CD28" s="36"/>
    </row>
    <row r="29" spans="1:82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2</v>
      </c>
      <c r="J29" s="26" t="s">
        <v>60</v>
      </c>
      <c r="K29" s="26"/>
      <c r="L29" s="27"/>
      <c r="M29" s="27"/>
      <c r="N29" s="27"/>
      <c r="O29" s="27"/>
      <c r="P29" s="27"/>
      <c r="Q29" s="27"/>
      <c r="R29" s="27"/>
      <c r="S29" s="62"/>
      <c r="T29" s="38">
        <v>13</v>
      </c>
      <c r="U29" s="27"/>
      <c r="V29" s="33"/>
      <c r="W29" s="33"/>
      <c r="X29" s="56"/>
      <c r="Y29" s="33"/>
      <c r="Z29" s="33"/>
      <c r="AA29" s="27"/>
      <c r="AB29" s="56"/>
      <c r="AC29" s="33"/>
      <c r="AD29" s="33"/>
      <c r="AE29" s="33"/>
      <c r="AF29" s="56"/>
      <c r="AG29" s="48"/>
      <c r="AH29" s="94"/>
      <c r="AI29" s="48"/>
      <c r="AJ29" s="48"/>
      <c r="AK29" s="48"/>
      <c r="AL29" s="48"/>
      <c r="AM29" s="48"/>
      <c r="AN29" s="48"/>
      <c r="AO29" s="48"/>
      <c r="AP29" s="48"/>
      <c r="AQ29" s="48"/>
      <c r="AR29" s="56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56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56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56"/>
      <c r="CB29" s="1" t="str">
        <f t="shared" si="0"/>
        <v>NN-NN</v>
      </c>
      <c r="CC29" s="32">
        <f t="shared" si="1"/>
        <v>13</v>
      </c>
      <c r="CD29" s="36"/>
    </row>
    <row r="30" spans="1:82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60</v>
      </c>
      <c r="K30" s="26">
        <v>893</v>
      </c>
      <c r="L30" s="27"/>
      <c r="M30" s="27"/>
      <c r="N30" s="27"/>
      <c r="O30" s="27"/>
      <c r="P30" s="27"/>
      <c r="Q30" s="27"/>
      <c r="R30" s="27"/>
      <c r="S30" s="62"/>
      <c r="T30" s="38">
        <v>72</v>
      </c>
      <c r="U30" s="27"/>
      <c r="V30" s="33"/>
      <c r="W30" s="33"/>
      <c r="X30" s="56"/>
      <c r="Y30" s="33"/>
      <c r="Z30" s="33"/>
      <c r="AA30" s="27"/>
      <c r="AB30" s="56"/>
      <c r="AC30" s="33"/>
      <c r="AD30" s="33"/>
      <c r="AE30" s="33"/>
      <c r="AF30" s="56"/>
      <c r="AG30" s="48"/>
      <c r="AH30" s="94"/>
      <c r="AI30" s="48"/>
      <c r="AJ30" s="48"/>
      <c r="AK30" s="48"/>
      <c r="AL30" s="48"/>
      <c r="AM30" s="48"/>
      <c r="AN30" s="48"/>
      <c r="AO30" s="48"/>
      <c r="AP30" s="48"/>
      <c r="AQ30" s="48"/>
      <c r="AR30" s="56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56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56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56"/>
      <c r="CB30" s="1" t="str">
        <f t="shared" si="0"/>
        <v>NN-NN</v>
      </c>
      <c r="CC30" s="32">
        <f t="shared" si="1"/>
        <v>72</v>
      </c>
      <c r="CD30" s="36"/>
    </row>
    <row r="31" spans="1:82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60</v>
      </c>
      <c r="K31" s="26">
        <v>898</v>
      </c>
      <c r="L31" s="27"/>
      <c r="M31" s="27"/>
      <c r="N31" s="27"/>
      <c r="O31" s="27"/>
      <c r="P31" s="27"/>
      <c r="Q31" s="27"/>
      <c r="R31" s="27"/>
      <c r="S31" s="62"/>
      <c r="T31" s="38">
        <v>78</v>
      </c>
      <c r="U31" s="27"/>
      <c r="V31" s="33"/>
      <c r="W31" s="33"/>
      <c r="X31" s="56"/>
      <c r="Y31" s="33"/>
      <c r="Z31" s="33"/>
      <c r="AA31" s="27"/>
      <c r="AB31" s="56"/>
      <c r="AC31" s="33"/>
      <c r="AD31" s="33"/>
      <c r="AE31" s="33"/>
      <c r="AF31" s="56"/>
      <c r="AG31" s="48"/>
      <c r="AH31" s="94"/>
      <c r="AI31" s="48"/>
      <c r="AJ31" s="48"/>
      <c r="AK31" s="48"/>
      <c r="AL31" s="48"/>
      <c r="AM31" s="48"/>
      <c r="AN31" s="48"/>
      <c r="AO31" s="48"/>
      <c r="AP31" s="48"/>
      <c r="AQ31" s="48"/>
      <c r="AR31" s="56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56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56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56"/>
      <c r="CB31" s="1" t="str">
        <f t="shared" si="0"/>
        <v>NN-NN</v>
      </c>
      <c r="CC31" s="32">
        <f t="shared" si="1"/>
        <v>78</v>
      </c>
      <c r="CD31" s="36"/>
    </row>
    <row r="32" spans="1:82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2</v>
      </c>
      <c r="J32" s="26" t="s">
        <v>60</v>
      </c>
      <c r="K32" s="26"/>
      <c r="L32" s="27"/>
      <c r="M32" s="27"/>
      <c r="N32" s="27"/>
      <c r="O32" s="27"/>
      <c r="P32" s="27"/>
      <c r="Q32" s="27"/>
      <c r="R32" s="27"/>
      <c r="S32" s="62"/>
      <c r="T32" s="38">
        <v>66</v>
      </c>
      <c r="U32" s="27"/>
      <c r="V32" s="33"/>
      <c r="W32" s="33"/>
      <c r="X32" s="56"/>
      <c r="Y32" s="33"/>
      <c r="Z32" s="33"/>
      <c r="AA32" s="27"/>
      <c r="AB32" s="56"/>
      <c r="AC32" s="33"/>
      <c r="AD32" s="33"/>
      <c r="AE32" s="33"/>
      <c r="AF32" s="56"/>
      <c r="AG32" s="48"/>
      <c r="AH32" s="94"/>
      <c r="AI32" s="48"/>
      <c r="AJ32" s="48"/>
      <c r="AK32" s="48"/>
      <c r="AL32" s="48"/>
      <c r="AM32" s="48"/>
      <c r="AN32" s="48"/>
      <c r="AO32" s="48"/>
      <c r="AP32" s="48"/>
      <c r="AQ32" s="48"/>
      <c r="AR32" s="56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56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56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56"/>
      <c r="CB32" s="1" t="str">
        <f t="shared" si="0"/>
        <v>NN-NN</v>
      </c>
      <c r="CC32" s="32">
        <f t="shared" si="1"/>
        <v>66</v>
      </c>
      <c r="CD32" s="36"/>
    </row>
    <row r="33" spans="1:82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60</v>
      </c>
      <c r="K33" s="26"/>
      <c r="L33" s="27"/>
      <c r="M33" s="27"/>
      <c r="N33" s="27"/>
      <c r="O33" s="27"/>
      <c r="P33" s="27"/>
      <c r="Q33" s="27"/>
      <c r="R33" s="27"/>
      <c r="S33" s="62"/>
      <c r="T33" s="38">
        <v>58</v>
      </c>
      <c r="U33" s="27"/>
      <c r="V33" s="33"/>
      <c r="W33" s="33"/>
      <c r="X33" s="56"/>
      <c r="Y33" s="33"/>
      <c r="Z33" s="33"/>
      <c r="AA33" s="27"/>
      <c r="AB33" s="56"/>
      <c r="AC33" s="33"/>
      <c r="AD33" s="33"/>
      <c r="AE33" s="33"/>
      <c r="AF33" s="56"/>
      <c r="AG33" s="48"/>
      <c r="AH33" s="94"/>
      <c r="AI33" s="48"/>
      <c r="AJ33" s="48"/>
      <c r="AK33" s="48"/>
      <c r="AL33" s="48"/>
      <c r="AM33" s="48"/>
      <c r="AN33" s="48"/>
      <c r="AO33" s="48"/>
      <c r="AP33" s="48"/>
      <c r="AQ33" s="48"/>
      <c r="AR33" s="56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56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56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56"/>
      <c r="CB33" s="1" t="str">
        <f t="shared" si="0"/>
        <v>NN-NN</v>
      </c>
      <c r="CC33" s="32">
        <f t="shared" si="1"/>
        <v>58</v>
      </c>
      <c r="CD33" s="36"/>
    </row>
    <row r="34" spans="1:82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60</v>
      </c>
      <c r="K34" s="26">
        <v>878</v>
      </c>
      <c r="L34" s="27"/>
      <c r="M34" s="27"/>
      <c r="N34" s="27"/>
      <c r="O34" s="27"/>
      <c r="P34" s="27"/>
      <c r="Q34" s="27"/>
      <c r="R34" s="27"/>
      <c r="S34" s="62"/>
      <c r="T34" s="38">
        <v>59</v>
      </c>
      <c r="U34" s="27"/>
      <c r="V34" s="33"/>
      <c r="W34" s="33"/>
      <c r="X34" s="56"/>
      <c r="Y34" s="33"/>
      <c r="Z34" s="33"/>
      <c r="AA34" s="27"/>
      <c r="AB34" s="56"/>
      <c r="AC34" s="33"/>
      <c r="AD34" s="33"/>
      <c r="AE34" s="33"/>
      <c r="AF34" s="56"/>
      <c r="AG34" s="48"/>
      <c r="AH34" s="94"/>
      <c r="AI34" s="48"/>
      <c r="AJ34" s="48"/>
      <c r="AK34" s="48"/>
      <c r="AL34" s="48"/>
      <c r="AM34" s="48"/>
      <c r="AN34" s="48"/>
      <c r="AO34" s="48"/>
      <c r="AP34" s="48"/>
      <c r="AQ34" s="48"/>
      <c r="AR34" s="56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56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56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56"/>
      <c r="CB34" s="1" t="str">
        <f t="shared" si="0"/>
        <v>NN-NN</v>
      </c>
      <c r="CC34" s="32">
        <f t="shared" si="1"/>
        <v>59</v>
      </c>
      <c r="CD34" s="36"/>
    </row>
    <row r="35" spans="1:82" ht="15.75" customHeight="1" x14ac:dyDescent="0.2">
      <c r="A35" s="44"/>
      <c r="B35" s="47" t="s">
        <v>10</v>
      </c>
      <c r="C35" s="47" t="s">
        <v>10</v>
      </c>
      <c r="D35" s="47" t="s">
        <v>10</v>
      </c>
      <c r="E35" s="47" t="s">
        <v>10</v>
      </c>
      <c r="F35" s="47" t="s">
        <v>10</v>
      </c>
      <c r="G35" s="47" t="s">
        <v>10</v>
      </c>
      <c r="H35" s="47" t="s">
        <v>10</v>
      </c>
      <c r="I35" s="26">
        <v>1</v>
      </c>
      <c r="J35" s="26" t="s">
        <v>60</v>
      </c>
      <c r="K35" s="26">
        <v>874</v>
      </c>
      <c r="L35" s="27"/>
      <c r="M35" s="27"/>
      <c r="N35" s="27"/>
      <c r="O35" s="27"/>
      <c r="P35" s="27"/>
      <c r="Q35" s="27"/>
      <c r="R35" s="27"/>
      <c r="S35" s="62"/>
      <c r="T35" s="38">
        <v>56</v>
      </c>
      <c r="U35" s="27"/>
      <c r="V35" s="33"/>
      <c r="W35" s="33"/>
      <c r="X35" s="56"/>
      <c r="Y35" s="33"/>
      <c r="Z35" s="33"/>
      <c r="AA35" s="27"/>
      <c r="AB35" s="56"/>
      <c r="AC35" s="33"/>
      <c r="AD35" s="33"/>
      <c r="AE35" s="33"/>
      <c r="AF35" s="56"/>
      <c r="AG35" s="48"/>
      <c r="AH35" s="94"/>
      <c r="AI35" s="48"/>
      <c r="AJ35" s="48"/>
      <c r="AK35" s="48"/>
      <c r="AL35" s="48"/>
      <c r="AM35" s="48"/>
      <c r="AN35" s="48"/>
      <c r="AO35" s="48"/>
      <c r="AP35" s="48"/>
      <c r="AQ35" s="48"/>
      <c r="AR35" s="56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56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56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56"/>
      <c r="CB35" s="39" t="str">
        <f t="shared" si="0"/>
        <v>NN-NN</v>
      </c>
      <c r="CC35" s="40">
        <f t="shared" si="1"/>
        <v>56</v>
      </c>
      <c r="CD35" s="36"/>
    </row>
    <row r="36" spans="1:82" ht="15.75" customHeight="1" x14ac:dyDescent="0.2">
      <c r="A36" s="44"/>
      <c r="B36" s="47" t="s">
        <v>10</v>
      </c>
      <c r="C36" s="47" t="s">
        <v>10</v>
      </c>
      <c r="D36" s="47" t="s">
        <v>10</v>
      </c>
      <c r="E36" s="47" t="s">
        <v>10</v>
      </c>
      <c r="F36" s="47" t="s">
        <v>10</v>
      </c>
      <c r="G36" s="47" t="s">
        <v>10</v>
      </c>
      <c r="H36" s="47" t="s">
        <v>10</v>
      </c>
      <c r="I36" s="26">
        <v>1</v>
      </c>
      <c r="J36" s="26" t="s">
        <v>60</v>
      </c>
      <c r="K36" s="26">
        <v>894</v>
      </c>
      <c r="L36" s="27"/>
      <c r="M36" s="27"/>
      <c r="N36" s="27"/>
      <c r="O36" s="27"/>
      <c r="P36" s="27"/>
      <c r="Q36" s="27"/>
      <c r="R36" s="27"/>
      <c r="S36" s="62"/>
      <c r="T36" s="38">
        <v>55</v>
      </c>
      <c r="U36" s="27"/>
      <c r="V36" s="33"/>
      <c r="W36" s="33"/>
      <c r="X36" s="56"/>
      <c r="Y36" s="33"/>
      <c r="Z36" s="33"/>
      <c r="AA36" s="27"/>
      <c r="AB36" s="56"/>
      <c r="AC36" s="33"/>
      <c r="AD36" s="33"/>
      <c r="AE36" s="33"/>
      <c r="AF36" s="56"/>
      <c r="AG36" s="48"/>
      <c r="AH36" s="94"/>
      <c r="AI36" s="48"/>
      <c r="AJ36" s="48"/>
      <c r="AK36" s="48"/>
      <c r="AL36" s="48"/>
      <c r="AM36" s="48"/>
      <c r="AN36" s="48"/>
      <c r="AO36" s="48"/>
      <c r="AP36" s="48"/>
      <c r="AQ36" s="48"/>
      <c r="AR36" s="56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56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56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56"/>
      <c r="CB36" s="1" t="str">
        <f t="shared" si="0"/>
        <v>NN-NN</v>
      </c>
      <c r="CC36" s="32">
        <f t="shared" si="1"/>
        <v>55</v>
      </c>
      <c r="CD36" s="36"/>
    </row>
    <row r="37" spans="1:82" ht="15.75" customHeight="1" x14ac:dyDescent="0.2">
      <c r="A37" s="44"/>
      <c r="B37" s="47" t="s">
        <v>10</v>
      </c>
      <c r="C37" s="47" t="s">
        <v>10</v>
      </c>
      <c r="D37" s="47" t="s">
        <v>10</v>
      </c>
      <c r="E37" s="47" t="s">
        <v>10</v>
      </c>
      <c r="F37" s="47" t="s">
        <v>10</v>
      </c>
      <c r="G37" s="47" t="s">
        <v>10</v>
      </c>
      <c r="H37" s="47" t="s">
        <v>10</v>
      </c>
      <c r="I37" s="26">
        <v>1</v>
      </c>
      <c r="J37" s="26" t="s">
        <v>60</v>
      </c>
      <c r="K37" s="26">
        <v>888</v>
      </c>
      <c r="L37" s="27"/>
      <c r="M37" s="27"/>
      <c r="N37" s="27"/>
      <c r="O37" s="27"/>
      <c r="P37" s="27"/>
      <c r="Q37" s="27"/>
      <c r="R37" s="27"/>
      <c r="S37" s="62"/>
      <c r="T37" s="38">
        <v>88</v>
      </c>
      <c r="U37" s="27"/>
      <c r="V37" s="33"/>
      <c r="W37" s="33"/>
      <c r="X37" s="56"/>
      <c r="Y37" s="33"/>
      <c r="Z37" s="33"/>
      <c r="AA37" s="27"/>
      <c r="AB37" s="56"/>
      <c r="AC37" s="33"/>
      <c r="AD37" s="33"/>
      <c r="AE37" s="33"/>
      <c r="AF37" s="56"/>
      <c r="AG37" s="48"/>
      <c r="AH37" s="94"/>
      <c r="AI37" s="48"/>
      <c r="AJ37" s="48"/>
      <c r="AK37" s="48"/>
      <c r="AL37" s="48"/>
      <c r="AM37" s="48"/>
      <c r="AN37" s="48"/>
      <c r="AO37" s="48"/>
      <c r="AP37" s="48"/>
      <c r="AQ37" s="48"/>
      <c r="AR37" s="56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56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56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56"/>
      <c r="CB37" s="1" t="str">
        <f t="shared" si="0"/>
        <v>NN-NN</v>
      </c>
      <c r="CC37" s="32">
        <f t="shared" si="1"/>
        <v>88</v>
      </c>
      <c r="CD37" s="36"/>
    </row>
    <row r="38" spans="1:82" ht="15.75" customHeight="1" x14ac:dyDescent="0.2">
      <c r="A38" s="44"/>
      <c r="B38" s="47" t="s">
        <v>10</v>
      </c>
      <c r="C38" s="47" t="s">
        <v>10</v>
      </c>
      <c r="D38" s="47" t="s">
        <v>10</v>
      </c>
      <c r="E38" s="47" t="s">
        <v>10</v>
      </c>
      <c r="F38" s="47" t="s">
        <v>10</v>
      </c>
      <c r="G38" s="47" t="s">
        <v>10</v>
      </c>
      <c r="H38" s="47" t="s">
        <v>10</v>
      </c>
      <c r="I38" s="26">
        <v>1</v>
      </c>
      <c r="J38" s="26" t="s">
        <v>60</v>
      </c>
      <c r="K38" s="26">
        <v>901</v>
      </c>
      <c r="L38" s="27"/>
      <c r="M38" s="27"/>
      <c r="N38" s="27"/>
      <c r="O38" s="27"/>
      <c r="P38" s="27"/>
      <c r="Q38" s="27"/>
      <c r="R38" s="27"/>
      <c r="S38" s="62"/>
      <c r="T38" s="38">
        <v>90</v>
      </c>
      <c r="U38" s="27"/>
      <c r="V38" s="33"/>
      <c r="W38" s="33"/>
      <c r="X38" s="56"/>
      <c r="Y38" s="33"/>
      <c r="Z38" s="33"/>
      <c r="AA38" s="27"/>
      <c r="AB38" s="56"/>
      <c r="AC38" s="33"/>
      <c r="AD38" s="33"/>
      <c r="AE38" s="33"/>
      <c r="AF38" s="56"/>
      <c r="AG38" s="48"/>
      <c r="AH38" s="94"/>
      <c r="AI38" s="48"/>
      <c r="AJ38" s="48"/>
      <c r="AK38" s="48"/>
      <c r="AL38" s="48"/>
      <c r="AM38" s="48"/>
      <c r="AN38" s="48"/>
      <c r="AO38" s="48"/>
      <c r="AP38" s="48"/>
      <c r="AQ38" s="48"/>
      <c r="AR38" s="56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56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56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56"/>
      <c r="CB38" s="1" t="str">
        <f t="shared" si="0"/>
        <v>NN-NN</v>
      </c>
      <c r="CC38" s="32">
        <f t="shared" si="1"/>
        <v>90</v>
      </c>
      <c r="CD38" s="36"/>
    </row>
    <row r="39" spans="1:82" ht="15.75" customHeight="1" x14ac:dyDescent="0.2">
      <c r="A39" s="44"/>
      <c r="B39" s="47" t="s">
        <v>10</v>
      </c>
      <c r="C39" s="47" t="s">
        <v>10</v>
      </c>
      <c r="D39" s="47" t="s">
        <v>10</v>
      </c>
      <c r="E39" s="47" t="s">
        <v>10</v>
      </c>
      <c r="F39" s="47" t="s">
        <v>10</v>
      </c>
      <c r="G39" s="47" t="s">
        <v>10</v>
      </c>
      <c r="H39" s="47" t="s">
        <v>10</v>
      </c>
      <c r="I39" s="26">
        <v>1</v>
      </c>
      <c r="J39" s="26" t="s">
        <v>60</v>
      </c>
      <c r="K39" s="26">
        <v>877</v>
      </c>
      <c r="L39" s="27"/>
      <c r="M39" s="27"/>
      <c r="N39" s="27"/>
      <c r="O39" s="27"/>
      <c r="P39" s="27"/>
      <c r="Q39" s="27"/>
      <c r="R39" s="27"/>
      <c r="S39" s="62"/>
      <c r="T39" s="38">
        <v>76</v>
      </c>
      <c r="U39" s="27"/>
      <c r="V39" s="33"/>
      <c r="W39" s="33"/>
      <c r="X39" s="56"/>
      <c r="Y39" s="33"/>
      <c r="Z39" s="33"/>
      <c r="AA39" s="27"/>
      <c r="AB39" s="56"/>
      <c r="AC39" s="33"/>
      <c r="AD39" s="33"/>
      <c r="AE39" s="33"/>
      <c r="AF39" s="56"/>
      <c r="AG39" s="48"/>
      <c r="AH39" s="94"/>
      <c r="AI39" s="48"/>
      <c r="AJ39" s="48"/>
      <c r="AK39" s="48"/>
      <c r="AL39" s="48"/>
      <c r="AM39" s="48"/>
      <c r="AN39" s="48"/>
      <c r="AO39" s="48"/>
      <c r="AP39" s="48"/>
      <c r="AQ39" s="48"/>
      <c r="AR39" s="56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56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56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56"/>
      <c r="CB39" s="1" t="str">
        <f t="shared" si="0"/>
        <v>NN-NN</v>
      </c>
      <c r="CC39" s="32">
        <f t="shared" si="1"/>
        <v>76</v>
      </c>
      <c r="CD39" s="36"/>
    </row>
    <row r="40" spans="1:82" ht="15.75" customHeight="1" x14ac:dyDescent="0.2">
      <c r="A40" s="44"/>
      <c r="B40" s="47" t="s">
        <v>10</v>
      </c>
      <c r="C40" s="47" t="s">
        <v>10</v>
      </c>
      <c r="D40" s="47" t="s">
        <v>10</v>
      </c>
      <c r="E40" s="47" t="s">
        <v>10</v>
      </c>
      <c r="F40" s="47" t="s">
        <v>10</v>
      </c>
      <c r="G40" s="47" t="s">
        <v>10</v>
      </c>
      <c r="H40" s="47" t="s">
        <v>10</v>
      </c>
      <c r="I40" s="26">
        <v>1</v>
      </c>
      <c r="J40" s="26" t="s">
        <v>60</v>
      </c>
      <c r="K40" s="26">
        <v>875</v>
      </c>
      <c r="L40" s="27"/>
      <c r="M40" s="27"/>
      <c r="N40" s="27"/>
      <c r="O40" s="27"/>
      <c r="P40" s="27"/>
      <c r="Q40" s="27"/>
      <c r="R40" s="27"/>
      <c r="S40" s="62"/>
      <c r="T40" s="38">
        <v>85</v>
      </c>
      <c r="U40" s="27"/>
      <c r="V40" s="33"/>
      <c r="W40" s="33"/>
      <c r="X40" s="56"/>
      <c r="Y40" s="33"/>
      <c r="Z40" s="33"/>
      <c r="AA40" s="27"/>
      <c r="AB40" s="56"/>
      <c r="AC40" s="33"/>
      <c r="AD40" s="33"/>
      <c r="AE40" s="33"/>
      <c r="AF40" s="56"/>
      <c r="AG40" s="48"/>
      <c r="AH40" s="94"/>
      <c r="AI40" s="48"/>
      <c r="AJ40" s="48"/>
      <c r="AK40" s="48"/>
      <c r="AL40" s="48"/>
      <c r="AM40" s="48"/>
      <c r="AN40" s="48"/>
      <c r="AO40" s="48"/>
      <c r="AP40" s="48"/>
      <c r="AQ40" s="48"/>
      <c r="AR40" s="56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56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56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56"/>
      <c r="CB40" s="1" t="str">
        <f t="shared" si="0"/>
        <v>NN-NN</v>
      </c>
      <c r="CC40" s="32">
        <f t="shared" si="1"/>
        <v>85</v>
      </c>
      <c r="CD40" s="36"/>
    </row>
    <row r="41" spans="1:82" ht="15.75" customHeight="1" x14ac:dyDescent="0.2">
      <c r="A41" s="44"/>
      <c r="B41" s="47" t="s">
        <v>10</v>
      </c>
      <c r="C41" s="47" t="s">
        <v>10</v>
      </c>
      <c r="D41" s="47" t="s">
        <v>10</v>
      </c>
      <c r="E41" s="47" t="s">
        <v>10</v>
      </c>
      <c r="F41" s="47" t="s">
        <v>10</v>
      </c>
      <c r="G41" s="47" t="s">
        <v>10</v>
      </c>
      <c r="H41" s="47" t="s">
        <v>10</v>
      </c>
      <c r="I41" s="26">
        <v>1</v>
      </c>
      <c r="J41" s="26" t="s">
        <v>60</v>
      </c>
      <c r="K41" s="26">
        <v>889</v>
      </c>
      <c r="L41" s="27"/>
      <c r="M41" s="27"/>
      <c r="N41" s="27"/>
      <c r="O41" s="27"/>
      <c r="P41" s="27"/>
      <c r="Q41" s="27"/>
      <c r="R41" s="27"/>
      <c r="S41" s="62"/>
      <c r="T41" s="38">
        <v>70</v>
      </c>
      <c r="U41" s="27"/>
      <c r="V41" s="33"/>
      <c r="W41" s="33"/>
      <c r="X41" s="56"/>
      <c r="Y41" s="33"/>
      <c r="Z41" s="33"/>
      <c r="AA41" s="27"/>
      <c r="AB41" s="56"/>
      <c r="AC41" s="33"/>
      <c r="AD41" s="33"/>
      <c r="AE41" s="33"/>
      <c r="AF41" s="56"/>
      <c r="AG41" s="48"/>
      <c r="AH41" s="94"/>
      <c r="AI41" s="48"/>
      <c r="AJ41" s="48"/>
      <c r="AK41" s="48"/>
      <c r="AL41" s="48"/>
      <c r="AM41" s="48"/>
      <c r="AN41" s="48"/>
      <c r="AO41" s="48"/>
      <c r="AP41" s="48"/>
      <c r="AQ41" s="48"/>
      <c r="AR41" s="56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56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56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56"/>
      <c r="CB41" s="1" t="str">
        <f t="shared" si="0"/>
        <v>NN-NN</v>
      </c>
      <c r="CC41" s="32">
        <f t="shared" si="1"/>
        <v>70</v>
      </c>
      <c r="CD41" s="36"/>
    </row>
    <row r="42" spans="1:82" ht="15.75" customHeight="1" x14ac:dyDescent="0.2">
      <c r="A42" s="44"/>
      <c r="B42" s="47" t="s">
        <v>10</v>
      </c>
      <c r="C42" s="47" t="s">
        <v>10</v>
      </c>
      <c r="D42" s="47" t="s">
        <v>10</v>
      </c>
      <c r="E42" s="47" t="s">
        <v>10</v>
      </c>
      <c r="F42" s="47" t="s">
        <v>10</v>
      </c>
      <c r="G42" s="47" t="s">
        <v>10</v>
      </c>
      <c r="H42" s="47" t="s">
        <v>10</v>
      </c>
      <c r="I42" s="26">
        <v>1</v>
      </c>
      <c r="J42" s="26" t="s">
        <v>60</v>
      </c>
      <c r="K42" s="26">
        <v>891</v>
      </c>
      <c r="L42" s="27"/>
      <c r="M42" s="27"/>
      <c r="N42" s="27"/>
      <c r="O42" s="27"/>
      <c r="P42" s="27"/>
      <c r="Q42" s="27"/>
      <c r="R42" s="27"/>
      <c r="S42" s="62"/>
      <c r="T42" s="38">
        <v>97</v>
      </c>
      <c r="U42" s="27"/>
      <c r="V42" s="33"/>
      <c r="W42" s="33"/>
      <c r="X42" s="56"/>
      <c r="Y42" s="33"/>
      <c r="Z42" s="33"/>
      <c r="AA42" s="27"/>
      <c r="AB42" s="56"/>
      <c r="AC42" s="33"/>
      <c r="AD42" s="33"/>
      <c r="AE42" s="33"/>
      <c r="AF42" s="56"/>
      <c r="AG42" s="48"/>
      <c r="AH42" s="94"/>
      <c r="AI42" s="48"/>
      <c r="AJ42" s="48"/>
      <c r="AK42" s="48"/>
      <c r="AL42" s="48"/>
      <c r="AM42" s="48"/>
      <c r="AN42" s="48"/>
      <c r="AO42" s="48"/>
      <c r="AP42" s="48"/>
      <c r="AQ42" s="48"/>
      <c r="AR42" s="56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56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56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56"/>
      <c r="CB42" s="1" t="str">
        <f t="shared" si="0"/>
        <v>NN-NN</v>
      </c>
      <c r="CC42" s="32">
        <f t="shared" si="1"/>
        <v>97</v>
      </c>
      <c r="CD42" s="36"/>
    </row>
    <row r="43" spans="1:82" ht="15.75" customHeight="1" x14ac:dyDescent="0.15">
      <c r="A43" s="26"/>
      <c r="H43" s="1" t="s">
        <v>40</v>
      </c>
      <c r="I43" s="49"/>
      <c r="J43" s="49"/>
      <c r="K43" s="49"/>
      <c r="L43" s="50">
        <f>IF(COUNT(L5:L39)&gt;0,ROUND(SUM(L5:L39)/COUNTIF(L5:L39,"&lt;&gt;"),0),0)</f>
        <v>0</v>
      </c>
      <c r="M43" s="50">
        <f>IF(COUNT(M5:M39)&gt;0,ROUND(SUM(M5:M39)/COUNTIF(M5:M39,"&lt;&gt;"),0),0)</f>
        <v>0</v>
      </c>
      <c r="N43" s="50">
        <f>IF(COUNT(N5:N39)&gt;0,ROUND(SUM(N5:N39)/COUNTIF(N5:N39,"&lt;&gt;"),0),0)</f>
        <v>0</v>
      </c>
      <c r="O43" s="50">
        <f>IF(COUNT(O5:O39)&gt;0,ROUND(SUM(O5:O39)/COUNTIF(O5:O39,"&lt;&gt;"),0),0)</f>
        <v>0</v>
      </c>
      <c r="P43" s="50"/>
      <c r="Q43" s="50">
        <f>IF(COUNT(Q5:Q39)&gt;0,ROUND(SUM(Q5:Q39)/COUNTIF(Q5:Q39,"&lt;&gt;"),0),0)</f>
        <v>0</v>
      </c>
      <c r="R43" s="50"/>
      <c r="S43" s="50">
        <f>IF(COUNT(S5:S39)&gt;0,ROUND(SUM(S5:S39)/COUNTIF(S5:S39,"&lt;&gt;"),0),0)</f>
        <v>0</v>
      </c>
      <c r="T43" s="50">
        <f>IF(COUNT(T5:T42)&gt;0,ROUND(SUM(T5:T42)/COUNTIF(T5:T42,"&lt;&gt;"),0),0)</f>
        <v>77</v>
      </c>
      <c r="U43" s="51">
        <f t="shared" ref="U43:AJ43" si="2">IF(COUNT(U5:U39)&gt;0,ROUND(SUM(U5:U39)/COUNTIF(U5:U39,"&lt;&gt;"),0),0)</f>
        <v>0</v>
      </c>
      <c r="V43" s="51">
        <f t="shared" si="2"/>
        <v>0</v>
      </c>
      <c r="W43" s="51">
        <f t="shared" si="2"/>
        <v>0</v>
      </c>
      <c r="X43" s="51">
        <f t="shared" si="2"/>
        <v>0</v>
      </c>
      <c r="Y43" s="51">
        <f t="shared" si="2"/>
        <v>0</v>
      </c>
      <c r="Z43" s="51">
        <f t="shared" si="2"/>
        <v>0</v>
      </c>
      <c r="AA43" s="51">
        <f t="shared" si="2"/>
        <v>0</v>
      </c>
      <c r="AB43" s="51">
        <f t="shared" si="2"/>
        <v>0</v>
      </c>
      <c r="AC43" s="51">
        <f t="shared" si="2"/>
        <v>0</v>
      </c>
      <c r="AD43" s="51">
        <f t="shared" si="2"/>
        <v>0</v>
      </c>
      <c r="AE43" s="51">
        <f t="shared" si="2"/>
        <v>0</v>
      </c>
      <c r="AF43" s="51">
        <f t="shared" si="2"/>
        <v>0</v>
      </c>
      <c r="AG43" s="51">
        <f t="shared" si="2"/>
        <v>0</v>
      </c>
      <c r="AH43" s="51">
        <f t="shared" si="2"/>
        <v>0</v>
      </c>
      <c r="AI43" s="51">
        <f t="shared" si="2"/>
        <v>0</v>
      </c>
      <c r="AJ43" s="51">
        <f t="shared" si="2"/>
        <v>0</v>
      </c>
      <c r="AK43" s="51"/>
      <c r="AL43" s="51"/>
      <c r="AM43" s="51"/>
      <c r="AN43" s="51"/>
      <c r="AO43" s="51"/>
      <c r="AP43" s="51"/>
      <c r="AQ43" s="51"/>
      <c r="AR43" s="51">
        <f>IF(COUNT(AR5:AR39)&gt;0,ROUND(SUM(AR5:AR39)/COUNTIF(AR5:AR39,"&lt;&gt;"),0),0)</f>
        <v>0</v>
      </c>
      <c r="AS43" s="51">
        <f>IF(COUNT(AS5:AS39)&gt;0,ROUND(SUM(AS5:AS39)/COUNTIF(AS5:AS39,"&lt;&gt;"),0),0)</f>
        <v>0</v>
      </c>
      <c r="AT43" s="51">
        <f>IF(COUNT(AT5:AT39)&gt;0,ROUND(SUM(AT5:AT39)/COUNTIF(AT5:AT39,"&lt;&gt;"),0),0)</f>
        <v>0</v>
      </c>
      <c r="AU43" s="51"/>
      <c r="AV43" s="51"/>
      <c r="AW43" s="51"/>
      <c r="AX43" s="51"/>
      <c r="AY43" s="51">
        <f>IF(COUNT(AY5:AY39)&gt;0,ROUND(SUM(AY5:AY39)/COUNTIF(AY5:AY39,"&lt;&gt;"),0),0)</f>
        <v>0</v>
      </c>
      <c r="AZ43" s="51"/>
      <c r="BA43" s="51"/>
      <c r="BB43" s="51">
        <f>IF(COUNT(BB5:BB39)&gt;0,ROUND(SUM(BB5:BB39)/COUNTIF(BB5:BB39,"&lt;&gt;"),0),0)</f>
        <v>0</v>
      </c>
      <c r="BC43" s="51"/>
      <c r="BD43" s="51"/>
      <c r="BE43" s="51">
        <f>IF(COUNT(BE5:BE39)&gt;0,ROUND(SUM(BE5:BE39)/COUNTIF(BE5:BE39,"&lt;&gt;"),0),0)</f>
        <v>0</v>
      </c>
      <c r="BF43" s="51">
        <f>IF(COUNT(BF5:BF39)&gt;0,ROUND(SUM(BF5:BF39)/COUNTIF(BF5:BF39,"&lt;&gt;"),0),0)</f>
        <v>0</v>
      </c>
      <c r="BG43" s="51">
        <f>IF(COUNT(BG5:BG39)&gt;0,ROUND(SUM(BG5:BG39)/COUNTIF(BG5:BG39,"&lt;&gt;"),0),0)</f>
        <v>0</v>
      </c>
      <c r="BH43" s="51"/>
      <c r="BI43" s="51"/>
      <c r="BJ43" s="51"/>
      <c r="BK43" s="51"/>
      <c r="BL43" s="51">
        <f>IF(COUNT(BL5:BL39)&gt;0,ROUND(SUM(BL5:BL39)/COUNTIF(BL5:BL39,"&lt;&gt;"),0),0)</f>
        <v>0</v>
      </c>
      <c r="BM43" s="51"/>
      <c r="BN43" s="51"/>
      <c r="BO43" s="51">
        <f>IF(COUNT(BO5:BO39)&gt;0,ROUND(SUM(BO5:BO39)/COUNTIF(BO5:BO39,"&lt;&gt;"),0),0)</f>
        <v>0</v>
      </c>
      <c r="BP43" s="51">
        <f>IF(COUNT(BP5:BP39)&gt;0,ROUND(SUM(BP5:BP39)/COUNTIF(BP5:BP39,"&lt;&gt;"),0),0)</f>
        <v>0</v>
      </c>
      <c r="BQ43" s="51">
        <f>IF(COUNT(BQ5:BQ39)&gt;0,ROUND(SUM(BQ5:BQ39)/COUNTIF(BQ5:BQ39,"&lt;&gt;"),0),0)</f>
        <v>0</v>
      </c>
      <c r="BR43" s="51">
        <f>IF(COUNT(BR5:BR39)&gt;0,ROUND(SUM(BR5:BR39)/COUNTIF(BR5:BR39,"&lt;&gt;"),0),0)</f>
        <v>0</v>
      </c>
      <c r="BS43" s="51">
        <f>IF(COUNT(BS5:BS39)&gt;0,ROUND(SUM(BS5:BS39)/COUNTIF(BS5:BS39,"&lt;&gt;"),0),0)</f>
        <v>0</v>
      </c>
      <c r="BT43" s="51"/>
      <c r="BU43" s="51"/>
      <c r="BV43" s="51"/>
      <c r="BW43" s="51"/>
      <c r="BX43" s="51"/>
      <c r="BY43" s="51"/>
      <c r="BZ43" s="51">
        <f>IF(COUNT(BZ5:BZ39)&gt;0,ROUND(SUM(BZ5:BZ39)/COUNTIF(BZ5:BZ39,"&lt;&gt;"),0),0)</f>
        <v>0</v>
      </c>
      <c r="CA43" s="51">
        <f>IF(COUNT(CA5:CA39)&gt;0,ROUND(SUM(CA5:CA39)/COUNTIF(CA5:CA39,"&lt;&gt;"),0),0)</f>
        <v>0</v>
      </c>
      <c r="CB43" s="51"/>
      <c r="CC43" s="51"/>
      <c r="CD43" s="51"/>
    </row>
    <row r="44" spans="1:82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MAX(L5:L39)</f>
        <v>0</v>
      </c>
      <c r="M44" s="51">
        <f>MAX(M5:M39)</f>
        <v>0</v>
      </c>
      <c r="N44" s="51">
        <f>MAX(N5:N39)</f>
        <v>0</v>
      </c>
      <c r="O44" s="51">
        <f>MAX(O5:O39)</f>
        <v>0</v>
      </c>
      <c r="P44" s="51"/>
      <c r="Q44" s="51">
        <f>MAX(Q5:Q39)</f>
        <v>0</v>
      </c>
      <c r="R44" s="51"/>
      <c r="S44" s="51">
        <f>MAX(S5:S39)</f>
        <v>0</v>
      </c>
      <c r="T44" s="51">
        <f>MAX(T5:T42)</f>
        <v>100</v>
      </c>
      <c r="U44" s="51">
        <f t="shared" ref="U44:AJ44" si="3">MAX(U5:U39)</f>
        <v>0</v>
      </c>
      <c r="V44" s="51">
        <f t="shared" si="3"/>
        <v>0</v>
      </c>
      <c r="W44" s="51">
        <f t="shared" si="3"/>
        <v>0</v>
      </c>
      <c r="X44" s="51">
        <f t="shared" si="3"/>
        <v>0</v>
      </c>
      <c r="Y44" s="51">
        <f t="shared" si="3"/>
        <v>0</v>
      </c>
      <c r="Z44" s="51">
        <f t="shared" si="3"/>
        <v>0</v>
      </c>
      <c r="AA44" s="51">
        <f t="shared" si="3"/>
        <v>0</v>
      </c>
      <c r="AB44" s="51">
        <f t="shared" si="3"/>
        <v>0</v>
      </c>
      <c r="AC44" s="51">
        <f t="shared" si="3"/>
        <v>0</v>
      </c>
      <c r="AD44" s="51">
        <f t="shared" si="3"/>
        <v>0</v>
      </c>
      <c r="AE44" s="51">
        <f t="shared" si="3"/>
        <v>0</v>
      </c>
      <c r="AF44" s="51">
        <f t="shared" si="3"/>
        <v>0</v>
      </c>
      <c r="AG44" s="51">
        <f t="shared" si="3"/>
        <v>0</v>
      </c>
      <c r="AH44" s="51">
        <f t="shared" si="3"/>
        <v>0</v>
      </c>
      <c r="AI44" s="51">
        <f t="shared" si="3"/>
        <v>0</v>
      </c>
      <c r="AJ44" s="51">
        <f t="shared" si="3"/>
        <v>0</v>
      </c>
      <c r="AK44" s="51"/>
      <c r="AL44" s="51"/>
      <c r="AM44" s="51"/>
      <c r="AN44" s="51"/>
      <c r="AO44" s="51"/>
      <c r="AP44" s="51"/>
      <c r="AQ44" s="51"/>
      <c r="AR44" s="51">
        <f>MAX(AR5:AR39)</f>
        <v>0</v>
      </c>
      <c r="AS44" s="51">
        <f>MAX(AS5:AS39)</f>
        <v>0</v>
      </c>
      <c r="AT44" s="51">
        <f>MAX(AT5:AT39)</f>
        <v>0</v>
      </c>
      <c r="AU44" s="51"/>
      <c r="AV44" s="51"/>
      <c r="AW44" s="51"/>
      <c r="AX44" s="51"/>
      <c r="AY44" s="51">
        <f>MAX(AY5:AY39)</f>
        <v>0</v>
      </c>
      <c r="AZ44" s="51"/>
      <c r="BA44" s="51"/>
      <c r="BB44" s="51">
        <f>MAX(BB5:BB39)</f>
        <v>0</v>
      </c>
      <c r="BC44" s="51"/>
      <c r="BD44" s="51"/>
      <c r="BE44" s="52">
        <f>MAX(BE5:BE39)</f>
        <v>0</v>
      </c>
      <c r="BF44" s="51">
        <f>MAX(BF5:BF39)</f>
        <v>0</v>
      </c>
      <c r="BG44" s="51">
        <f>MAX(BG5:BG39)</f>
        <v>0</v>
      </c>
      <c r="BH44" s="51"/>
      <c r="BI44" s="51"/>
      <c r="BJ44" s="51"/>
      <c r="BK44" s="51"/>
      <c r="BL44" s="51">
        <f>MAX(BL5:BL39)</f>
        <v>0</v>
      </c>
      <c r="BM44" s="51"/>
      <c r="BN44" s="51"/>
      <c r="BO44" s="51">
        <f>MAX(BO5:BO39)</f>
        <v>0</v>
      </c>
      <c r="BP44" s="52">
        <f>MAX(BP5:BP39)</f>
        <v>0</v>
      </c>
      <c r="BQ44" s="51">
        <f>MAX(BQ5:BQ39)</f>
        <v>0</v>
      </c>
      <c r="BR44" s="51">
        <f>MAX(BR5:BR39)</f>
        <v>0</v>
      </c>
      <c r="BS44" s="51">
        <f>MAX(BS5:BS39)</f>
        <v>0</v>
      </c>
      <c r="BT44" s="51"/>
      <c r="BU44" s="51"/>
      <c r="BV44" s="51"/>
      <c r="BW44" s="51"/>
      <c r="BX44" s="51"/>
      <c r="BY44" s="51"/>
      <c r="BZ44" s="51">
        <f>MAX(BZ5:BZ39)</f>
        <v>0</v>
      </c>
      <c r="CA44" s="52">
        <f>MAX(CA5:CA39)</f>
        <v>0</v>
      </c>
      <c r="CB44" s="52"/>
      <c r="CC44" s="52"/>
      <c r="CD44" s="52"/>
    </row>
    <row r="45" spans="1:82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MIN(L5:L39)</f>
        <v>0</v>
      </c>
      <c r="M45" s="51">
        <f>MIN(M5:M39)</f>
        <v>0</v>
      </c>
      <c r="N45" s="51">
        <f>MIN(N5:N39)</f>
        <v>0</v>
      </c>
      <c r="O45" s="51">
        <f>MIN(O5:O39)</f>
        <v>0</v>
      </c>
      <c r="P45" s="51"/>
      <c r="Q45" s="51">
        <f>MIN(Q5:Q39)</f>
        <v>0</v>
      </c>
      <c r="R45" s="51"/>
      <c r="S45" s="51">
        <f>MIN(S5:S39)</f>
        <v>0</v>
      </c>
      <c r="T45" s="51">
        <f>MIN(T5:T42)</f>
        <v>0</v>
      </c>
      <c r="U45" s="51">
        <f t="shared" ref="U45:AJ45" si="4">MIN(U5:U39)</f>
        <v>0</v>
      </c>
      <c r="V45" s="51">
        <f t="shared" si="4"/>
        <v>0</v>
      </c>
      <c r="W45" s="51">
        <f t="shared" si="4"/>
        <v>0</v>
      </c>
      <c r="X45" s="51">
        <f t="shared" si="4"/>
        <v>0</v>
      </c>
      <c r="Y45" s="51">
        <f t="shared" si="4"/>
        <v>0</v>
      </c>
      <c r="Z45" s="51">
        <f t="shared" si="4"/>
        <v>0</v>
      </c>
      <c r="AA45" s="51">
        <f t="shared" si="4"/>
        <v>0</v>
      </c>
      <c r="AB45" s="51">
        <f t="shared" si="4"/>
        <v>0</v>
      </c>
      <c r="AC45" s="51">
        <f t="shared" si="4"/>
        <v>0</v>
      </c>
      <c r="AD45" s="51">
        <f t="shared" si="4"/>
        <v>0</v>
      </c>
      <c r="AE45" s="51">
        <f t="shared" si="4"/>
        <v>0</v>
      </c>
      <c r="AF45" s="51">
        <f t="shared" si="4"/>
        <v>0</v>
      </c>
      <c r="AG45" s="51">
        <f t="shared" si="4"/>
        <v>0</v>
      </c>
      <c r="AH45" s="51">
        <f t="shared" si="4"/>
        <v>0</v>
      </c>
      <c r="AI45" s="51">
        <f t="shared" si="4"/>
        <v>0</v>
      </c>
      <c r="AJ45" s="51">
        <f t="shared" si="4"/>
        <v>0</v>
      </c>
      <c r="AK45" s="51"/>
      <c r="AL45" s="51"/>
      <c r="AM45" s="51"/>
      <c r="AN45" s="51"/>
      <c r="AO45" s="51"/>
      <c r="AP45" s="51"/>
      <c r="AQ45" s="51"/>
      <c r="AR45" s="51">
        <f>MIN(AR5:AR39)</f>
        <v>0</v>
      </c>
      <c r="AS45" s="51">
        <f>MIN(AS5:AS39)</f>
        <v>0</v>
      </c>
      <c r="AT45" s="51">
        <f>MIN(AT5:AT39)</f>
        <v>0</v>
      </c>
      <c r="AU45" s="51"/>
      <c r="AV45" s="51"/>
      <c r="AW45" s="51"/>
      <c r="AX45" s="51"/>
      <c r="AY45" s="51">
        <f>MIN(AY5:AY39)</f>
        <v>0</v>
      </c>
      <c r="AZ45" s="51"/>
      <c r="BA45" s="51"/>
      <c r="BB45" s="51">
        <f>MIN(BB5:BB39)</f>
        <v>0</v>
      </c>
      <c r="BC45" s="51"/>
      <c r="BD45" s="51"/>
      <c r="BE45" s="52">
        <f>MIN(BE5:BE39)</f>
        <v>0</v>
      </c>
      <c r="BF45" s="51">
        <f>MIN(BF5:BF39)</f>
        <v>0</v>
      </c>
      <c r="BG45" s="51">
        <f>MIN(BG5:BG39)</f>
        <v>0</v>
      </c>
      <c r="BH45" s="51"/>
      <c r="BI45" s="51"/>
      <c r="BJ45" s="51"/>
      <c r="BK45" s="51"/>
      <c r="BL45" s="51">
        <f>MIN(BL5:BL39)</f>
        <v>0</v>
      </c>
      <c r="BM45" s="51"/>
      <c r="BN45" s="51"/>
      <c r="BO45" s="51">
        <f>MIN(BO5:BO39)</f>
        <v>0</v>
      </c>
      <c r="BP45" s="52">
        <f>MIN(BP5:BP39)</f>
        <v>0</v>
      </c>
      <c r="BQ45" s="51">
        <f>MIN(BQ5:BQ39)</f>
        <v>0</v>
      </c>
      <c r="BR45" s="51">
        <f>MIN(BR5:BR39)</f>
        <v>0</v>
      </c>
      <c r="BS45" s="51">
        <f>MIN(BS5:BS39)</f>
        <v>0</v>
      </c>
      <c r="BT45" s="51"/>
      <c r="BU45" s="51"/>
      <c r="BV45" s="51"/>
      <c r="BW45" s="51"/>
      <c r="BX45" s="51"/>
      <c r="BY45" s="51"/>
      <c r="BZ45" s="51">
        <f>MIN(BZ5:BZ39)</f>
        <v>0</v>
      </c>
      <c r="CA45" s="52">
        <f>MIN(CA5:CA39)</f>
        <v>0</v>
      </c>
      <c r="CB45" s="52"/>
      <c r="CC45" s="52"/>
      <c r="CD45" s="52"/>
    </row>
    <row r="46" spans="1:82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COUNTIF(L5:L39,"&gt;=55")</f>
        <v>0</v>
      </c>
      <c r="M46" s="53">
        <f>COUNTIF(M5:M39,"&gt;=55")</f>
        <v>0</v>
      </c>
      <c r="N46" s="53">
        <f>COUNTIF(N5:N39,"&gt;=55")</f>
        <v>0</v>
      </c>
      <c r="O46" s="53">
        <f>COUNTIF(O5:O39,"&gt;=55")</f>
        <v>0</v>
      </c>
      <c r="P46" s="53"/>
      <c r="Q46" s="53">
        <f>COUNTIF(Q5:Q39,"&gt;=55")</f>
        <v>0</v>
      </c>
      <c r="R46" s="53"/>
      <c r="S46" s="53">
        <f>COUNTIF(S5:S39,"&gt;=55")</f>
        <v>0</v>
      </c>
      <c r="T46" s="53">
        <f>COUNTIF(T5:T42,"&gt;=55")</f>
        <v>36</v>
      </c>
      <c r="U46" s="53">
        <f t="shared" ref="U46:AJ46" si="5">COUNTIF(U5:U39,"&gt;=55")</f>
        <v>0</v>
      </c>
      <c r="V46" s="53">
        <f t="shared" si="5"/>
        <v>0</v>
      </c>
      <c r="W46" s="53">
        <f t="shared" si="5"/>
        <v>0</v>
      </c>
      <c r="X46" s="53">
        <f t="shared" si="5"/>
        <v>0</v>
      </c>
      <c r="Y46" s="53">
        <f t="shared" si="5"/>
        <v>0</v>
      </c>
      <c r="Z46" s="53">
        <f t="shared" si="5"/>
        <v>0</v>
      </c>
      <c r="AA46" s="53">
        <f t="shared" si="5"/>
        <v>0</v>
      </c>
      <c r="AB46" s="53">
        <f t="shared" si="5"/>
        <v>0</v>
      </c>
      <c r="AC46" s="53">
        <f t="shared" si="5"/>
        <v>0</v>
      </c>
      <c r="AD46" s="53">
        <f t="shared" si="5"/>
        <v>0</v>
      </c>
      <c r="AE46" s="53">
        <f t="shared" si="5"/>
        <v>0</v>
      </c>
      <c r="AF46" s="53">
        <f t="shared" si="5"/>
        <v>0</v>
      </c>
      <c r="AG46" s="53">
        <f t="shared" si="5"/>
        <v>0</v>
      </c>
      <c r="AH46" s="53">
        <f t="shared" si="5"/>
        <v>0</v>
      </c>
      <c r="AI46" s="53">
        <f t="shared" si="5"/>
        <v>0</v>
      </c>
      <c r="AJ46" s="53">
        <f t="shared" si="5"/>
        <v>0</v>
      </c>
      <c r="AK46" s="53"/>
      <c r="AL46" s="53"/>
      <c r="AM46" s="53"/>
      <c r="AN46" s="53"/>
      <c r="AO46" s="53"/>
      <c r="AP46" s="53"/>
      <c r="AQ46" s="53"/>
      <c r="AR46" s="51">
        <f>COUNTIF(AR5:AR39,"&gt;=55")</f>
        <v>0</v>
      </c>
      <c r="AS46" s="53">
        <f>COUNTIF(AS5:AS39,"&gt;=55")</f>
        <v>0</v>
      </c>
      <c r="AT46" s="53">
        <f>COUNTIF(AT5:AT39,"&gt;=55")</f>
        <v>0</v>
      </c>
      <c r="AU46" s="53"/>
      <c r="AV46" s="53"/>
      <c r="AW46" s="53"/>
      <c r="AX46" s="53"/>
      <c r="AY46" s="53">
        <f>COUNTIF(AY5:AY39,"&gt;=55")</f>
        <v>0</v>
      </c>
      <c r="AZ46" s="53"/>
      <c r="BA46" s="53"/>
      <c r="BB46" s="53">
        <f>COUNTIF(BB5:BB39,"&gt;=55")</f>
        <v>0</v>
      </c>
      <c r="BC46" s="53"/>
      <c r="BD46" s="53"/>
      <c r="BE46" s="52">
        <f>COUNTIF(BE5:BE39,"&gt;=55")</f>
        <v>0</v>
      </c>
      <c r="BF46" s="53">
        <f>COUNTIF(BF5:BF39,"&gt;=55")</f>
        <v>0</v>
      </c>
      <c r="BG46" s="53">
        <f>COUNTIF(BG5:BG39,"&gt;=55")</f>
        <v>0</v>
      </c>
      <c r="BH46" s="53"/>
      <c r="BI46" s="53"/>
      <c r="BJ46" s="53"/>
      <c r="BK46" s="53"/>
      <c r="BL46" s="53">
        <f>COUNTIF(BL5:BL39,"&gt;=55")</f>
        <v>0</v>
      </c>
      <c r="BM46" s="53"/>
      <c r="BN46" s="53"/>
      <c r="BO46" s="53">
        <f>COUNTIF(BO5:BO39,"&gt;=55")</f>
        <v>0</v>
      </c>
      <c r="BP46" s="52">
        <f>COUNTIF(BP5:BP39,"&gt;=55")</f>
        <v>0</v>
      </c>
      <c r="BQ46" s="53">
        <f>COUNTIF(BQ5:BQ39,"&gt;=55")</f>
        <v>0</v>
      </c>
      <c r="BR46" s="53">
        <f>COUNTIF(BR5:BR39,"&gt;=55")</f>
        <v>0</v>
      </c>
      <c r="BS46" s="53">
        <f>COUNTIF(BS5:BS39,"&gt;=55")</f>
        <v>0</v>
      </c>
      <c r="BT46" s="53"/>
      <c r="BU46" s="53"/>
      <c r="BV46" s="53"/>
      <c r="BW46" s="53"/>
      <c r="BX46" s="53"/>
      <c r="BY46" s="53"/>
      <c r="BZ46" s="53">
        <f>COUNTIF(BZ5:BZ39,"&gt;=55")</f>
        <v>0</v>
      </c>
      <c r="CA46" s="52">
        <f>COUNTIF(CA5:CA39,"&gt;=55")</f>
        <v>0</v>
      </c>
      <c r="CB46" s="52"/>
      <c r="CC46" s="52"/>
      <c r="CD46" s="52"/>
    </row>
    <row r="47" spans="1:82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38</v>
      </c>
      <c r="M47" s="53">
        <f>+$H$48-M46</f>
        <v>38</v>
      </c>
      <c r="N47" s="53">
        <f>+$H$48-N46</f>
        <v>38</v>
      </c>
      <c r="O47" s="53">
        <f>+$H$48-O46</f>
        <v>38</v>
      </c>
      <c r="P47" s="53"/>
      <c r="Q47" s="53">
        <f>+$H$48-Q46</f>
        <v>38</v>
      </c>
      <c r="R47" s="53"/>
      <c r="S47" s="53">
        <f t="shared" ref="S47:AJ47" si="6">+$H$48-S46</f>
        <v>38</v>
      </c>
      <c r="T47" s="53">
        <f t="shared" si="6"/>
        <v>2</v>
      </c>
      <c r="U47" s="53">
        <f t="shared" si="6"/>
        <v>38</v>
      </c>
      <c r="V47" s="53">
        <f t="shared" si="6"/>
        <v>38</v>
      </c>
      <c r="W47" s="53">
        <f t="shared" si="6"/>
        <v>38</v>
      </c>
      <c r="X47" s="53">
        <f t="shared" si="6"/>
        <v>38</v>
      </c>
      <c r="Y47" s="53">
        <f t="shared" si="6"/>
        <v>38</v>
      </c>
      <c r="Z47" s="53">
        <f t="shared" si="6"/>
        <v>38</v>
      </c>
      <c r="AA47" s="53">
        <f t="shared" si="6"/>
        <v>38</v>
      </c>
      <c r="AB47" s="53">
        <f t="shared" si="6"/>
        <v>38</v>
      </c>
      <c r="AC47" s="53">
        <f t="shared" si="6"/>
        <v>38</v>
      </c>
      <c r="AD47" s="53">
        <f t="shared" si="6"/>
        <v>38</v>
      </c>
      <c r="AE47" s="53">
        <f t="shared" si="6"/>
        <v>38</v>
      </c>
      <c r="AF47" s="53">
        <f t="shared" si="6"/>
        <v>38</v>
      </c>
      <c r="AG47" s="53">
        <f t="shared" si="6"/>
        <v>38</v>
      </c>
      <c r="AH47" s="53">
        <f t="shared" si="6"/>
        <v>38</v>
      </c>
      <c r="AI47" s="53">
        <f t="shared" si="6"/>
        <v>38</v>
      </c>
      <c r="AJ47" s="53">
        <f t="shared" si="6"/>
        <v>38</v>
      </c>
      <c r="AK47" s="53"/>
      <c r="AL47" s="53"/>
      <c r="AM47" s="53"/>
      <c r="AN47" s="53"/>
      <c r="AO47" s="53"/>
      <c r="AP47" s="53"/>
      <c r="AQ47" s="53"/>
      <c r="AR47" s="51">
        <f>+$H$48-AR46</f>
        <v>38</v>
      </c>
      <c r="AS47" s="53">
        <f>+$H$48-AS46</f>
        <v>38</v>
      </c>
      <c r="AT47" s="53">
        <f>+$H$48-AT46</f>
        <v>38</v>
      </c>
      <c r="AU47" s="53"/>
      <c r="AV47" s="53"/>
      <c r="AW47" s="53"/>
      <c r="AX47" s="53"/>
      <c r="AY47" s="53">
        <f>+$H$48-AY46</f>
        <v>38</v>
      </c>
      <c r="AZ47" s="53"/>
      <c r="BA47" s="53"/>
      <c r="BB47" s="53">
        <f>+$H$48-BB46</f>
        <v>38</v>
      </c>
      <c r="BC47" s="53"/>
      <c r="BD47" s="53"/>
      <c r="BE47" s="52">
        <f>+$H$48-BE46</f>
        <v>38</v>
      </c>
      <c r="BF47" s="53">
        <f>+$H$48-BF46</f>
        <v>38</v>
      </c>
      <c r="BG47" s="53">
        <f>+$H$48-BG46</f>
        <v>38</v>
      </c>
      <c r="BH47" s="53"/>
      <c r="BI47" s="53"/>
      <c r="BJ47" s="53"/>
      <c r="BK47" s="53"/>
      <c r="BL47" s="53">
        <f>+$H$48-BL46</f>
        <v>38</v>
      </c>
      <c r="BM47" s="53"/>
      <c r="BN47" s="53"/>
      <c r="BO47" s="53">
        <f>+$H$48-BO46</f>
        <v>38</v>
      </c>
      <c r="BP47" s="52">
        <f>+$H$48-BP46</f>
        <v>38</v>
      </c>
      <c r="BQ47" s="53">
        <f>+$H$48-BQ46</f>
        <v>38</v>
      </c>
      <c r="BR47" s="53">
        <f>+$H$48-BR46</f>
        <v>38</v>
      </c>
      <c r="BS47" s="53">
        <f>+$H$48-BS46</f>
        <v>38</v>
      </c>
      <c r="BT47" s="53"/>
      <c r="BU47" s="53"/>
      <c r="BV47" s="53"/>
      <c r="BW47" s="53"/>
      <c r="BX47" s="53"/>
      <c r="BY47" s="53"/>
      <c r="BZ47" s="53">
        <f>+$H$48-BZ46</f>
        <v>38</v>
      </c>
      <c r="CA47" s="52">
        <f>+$H$48-CA46</f>
        <v>38</v>
      </c>
      <c r="CB47" s="52"/>
      <c r="CC47" s="52"/>
      <c r="CD47" s="52"/>
    </row>
    <row r="48" spans="1:82" ht="15.75" customHeight="1" x14ac:dyDescent="0.15">
      <c r="G48" s="26" t="s">
        <v>45</v>
      </c>
      <c r="H48" s="26">
        <f>COUNTA(H5:H42)</f>
        <v>38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Q1:CA1"/>
    <mergeCell ref="CB3:CD3"/>
    <mergeCell ref="U1:X1"/>
    <mergeCell ref="Y1:AB1"/>
    <mergeCell ref="AC1:AF1"/>
    <mergeCell ref="AG1:AR1"/>
    <mergeCell ref="AS1:BE1"/>
    <mergeCell ref="BF1:BP1"/>
  </mergeCells>
  <conditionalFormatting sqref="L5:T43 X5:X43 AB5:AB43 AF5:AF43 AR5:BE43 BP5:CD43 U40:W43 Y40:AA43 AC40:AE43 AG40:AQ43 BF40:BO43 CB47:CD47">
    <cfRule type="cellIs" dxfId="48" priority="1" operator="lessThan">
      <formula>54.5</formula>
    </cfRule>
  </conditionalFormatting>
  <conditionalFormatting sqref="X5:X42 AB5:AB42 AF5:BO42 BQ5:BZ42">
    <cfRule type="containsText" dxfId="47" priority="2" operator="containsText" text="A">
      <formula>NOT(ISERROR(SEARCH(("A"),(X5))))</formula>
    </cfRule>
  </conditionalFormatting>
  <conditionalFormatting sqref="BE44:BE47 BP44:CD47">
    <cfRule type="cellIs" dxfId="46" priority="3" operator="lessThan">
      <formula>54.5</formula>
    </cfRule>
  </conditionalFormatting>
  <conditionalFormatting sqref="BE45 BP45:CD45">
    <cfRule type="cellIs" dxfId="45" priority="4" operator="lessThan">
      <formula>54.5</formula>
    </cfRule>
  </conditionalFormatting>
  <conditionalFormatting sqref="BE46 BP46:CD46">
    <cfRule type="cellIs" dxfId="44" priority="5" operator="lessThan">
      <formula>54.5</formula>
    </cfRule>
  </conditionalFormatting>
  <conditionalFormatting sqref="BE47 BP47:CD47">
    <cfRule type="cellIs" dxfId="43" priority="6" operator="lessThan">
      <formula>54.5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61</v>
      </c>
      <c r="K5" s="26">
        <v>649</v>
      </c>
      <c r="L5" s="27">
        <f t="shared" ref="L5:L34" si="0">X5</f>
        <v>100</v>
      </c>
      <c r="M5" s="27">
        <f t="shared" ref="M5:M15" si="1">AA5</f>
        <v>75</v>
      </c>
      <c r="N5" s="27">
        <f t="shared" ref="N5:N15" si="2">IF(ISBLANK(S5), (L5+M5)/2,(SUM(L5,M5,S5)-MIN(L5,M5,S5))/2)</f>
        <v>87.5</v>
      </c>
      <c r="O5" s="27">
        <f t="shared" ref="O5:O34" si="3">AN5</f>
        <v>88</v>
      </c>
      <c r="P5" s="27">
        <f t="shared" ref="P5:P34" si="4">AY5</f>
        <v>100</v>
      </c>
      <c r="Q5" s="27">
        <f t="shared" ref="Q5:Q34" si="5">BJ5</f>
        <v>97</v>
      </c>
      <c r="R5" s="27">
        <f t="shared" ref="R5:R34" si="6">ROUND(BS5,0)</f>
        <v>100</v>
      </c>
      <c r="S5" s="62">
        <f t="shared" ref="S5:S34" si="7">AD5</f>
        <v>0</v>
      </c>
      <c r="T5" s="38">
        <f t="array" ref="T5">IF(N5&lt;55, MIN(N5,SUM(N5:R5*N$3:R$3)), SUM(N5:R5*N$3:R$3))</f>
        <v>90.75</v>
      </c>
      <c r="U5" s="27">
        <v>20</v>
      </c>
      <c r="V5" s="33">
        <v>20</v>
      </c>
      <c r="W5" s="33">
        <v>60</v>
      </c>
      <c r="X5" s="56">
        <f t="shared" ref="X5:X25" si="8">SUM(U5:W5)</f>
        <v>100</v>
      </c>
      <c r="Y5" s="33">
        <v>30</v>
      </c>
      <c r="Z5" s="33">
        <v>45</v>
      </c>
      <c r="AA5" s="56">
        <f t="shared" ref="AA5:AA10" si="9">IF(COUNTBLANK(Y5:Z5)&lt;&gt;2,SUM(Y5:Z5),)</f>
        <v>75</v>
      </c>
      <c r="AB5" s="33"/>
      <c r="AC5" s="33"/>
      <c r="AD5" s="56">
        <f t="shared" ref="AD5:AD34" si="10">IF(COUNTBLANK(AB5:AC5)&lt;&gt;2,SUM(AB5:AC5),)</f>
        <v>0</v>
      </c>
      <c r="AE5" s="48">
        <v>100</v>
      </c>
      <c r="AF5" s="94">
        <v>100</v>
      </c>
      <c r="AG5" s="48">
        <v>100</v>
      </c>
      <c r="AH5" s="48">
        <v>50</v>
      </c>
      <c r="AI5" s="48">
        <v>100</v>
      </c>
      <c r="AJ5" s="48">
        <v>40</v>
      </c>
      <c r="AK5" s="48">
        <v>100</v>
      </c>
      <c r="AL5" s="48">
        <v>100</v>
      </c>
      <c r="AM5" s="48">
        <v>100</v>
      </c>
      <c r="AN5" s="56">
        <f t="shared" ref="AN5:AN34" si="11">ROUND(AVERAGE(AE5:AM5),0)</f>
        <v>88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100</v>
      </c>
      <c r="AY5" s="56">
        <f t="shared" ref="AY5:AY34" si="12">ROUND(AVERAGE(AO5:AX5),0)</f>
        <v>100</v>
      </c>
      <c r="AZ5" s="48">
        <v>100</v>
      </c>
      <c r="BA5" s="48">
        <v>100</v>
      </c>
      <c r="BB5" s="48">
        <v>95</v>
      </c>
      <c r="BC5" s="48">
        <v>95</v>
      </c>
      <c r="BD5" s="48">
        <v>100</v>
      </c>
      <c r="BE5" s="48">
        <v>95</v>
      </c>
      <c r="BF5" s="48">
        <v>100</v>
      </c>
      <c r="BG5" s="48">
        <v>95</v>
      </c>
      <c r="BH5" s="48">
        <v>85</v>
      </c>
      <c r="BI5" s="48">
        <v>100</v>
      </c>
      <c r="BJ5" s="56">
        <f t="shared" ref="BJ5:BJ34" si="13">ROUND(AVERAGE(AZ5:BI5),0)</f>
        <v>97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 t="shared" ref="BS5:BS34" si="14">AVERAGE(BK5:BR5)</f>
        <v>100</v>
      </c>
      <c r="BT5" s="1" t="str">
        <f t="shared" ref="BT5:BT34" si="15">CONCATENATE(B5,"-",C5)</f>
        <v>NN-NN</v>
      </c>
      <c r="BU5" s="32">
        <f t="shared" ref="BU5:BU34" si="16">T5</f>
        <v>90.75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39</v>
      </c>
      <c r="K6" s="26">
        <v>699</v>
      </c>
      <c r="L6" s="27">
        <f t="shared" si="0"/>
        <v>100</v>
      </c>
      <c r="M6" s="27">
        <f t="shared" si="1"/>
        <v>95</v>
      </c>
      <c r="N6" s="27">
        <f t="shared" si="2"/>
        <v>97.5</v>
      </c>
      <c r="O6" s="27">
        <f t="shared" si="3"/>
        <v>89</v>
      </c>
      <c r="P6" s="27">
        <f t="shared" si="4"/>
        <v>100</v>
      </c>
      <c r="Q6" s="27">
        <f t="shared" si="5"/>
        <v>96</v>
      </c>
      <c r="R6" s="27">
        <f t="shared" si="6"/>
        <v>100</v>
      </c>
      <c r="S6" s="62">
        <f t="shared" si="7"/>
        <v>0</v>
      </c>
      <c r="T6" s="38">
        <f t="array" ref="T6">IF(N6&lt;55, MIN(N6,SUM(N6:R6*N$3:R$3)), SUM(N6:R6*N$3:R$3))</f>
        <v>95.75</v>
      </c>
      <c r="U6" s="27">
        <v>20</v>
      </c>
      <c r="V6" s="33">
        <v>20</v>
      </c>
      <c r="W6" s="33">
        <v>60</v>
      </c>
      <c r="X6" s="56">
        <f t="shared" si="8"/>
        <v>100</v>
      </c>
      <c r="Y6" s="33">
        <v>30</v>
      </c>
      <c r="Z6" s="33">
        <v>65</v>
      </c>
      <c r="AA6" s="56">
        <f t="shared" si="9"/>
        <v>95</v>
      </c>
      <c r="AB6" s="33"/>
      <c r="AC6" s="33"/>
      <c r="AD6" s="56">
        <f t="shared" si="10"/>
        <v>0</v>
      </c>
      <c r="AE6" s="48">
        <v>100</v>
      </c>
      <c r="AF6" s="94">
        <v>100</v>
      </c>
      <c r="AG6" s="48">
        <v>100</v>
      </c>
      <c r="AH6" s="48">
        <v>100</v>
      </c>
      <c r="AI6" s="48">
        <v>100</v>
      </c>
      <c r="AJ6" s="48">
        <v>100</v>
      </c>
      <c r="AK6" s="48">
        <v>100</v>
      </c>
      <c r="AL6" s="48">
        <v>100</v>
      </c>
      <c r="AM6" s="48">
        <v>0</v>
      </c>
      <c r="AN6" s="56">
        <f t="shared" si="11"/>
        <v>89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12"/>
        <v>100</v>
      </c>
      <c r="AZ6" s="48">
        <v>100</v>
      </c>
      <c r="BA6" s="48">
        <v>100</v>
      </c>
      <c r="BB6" s="48">
        <v>100</v>
      </c>
      <c r="BC6" s="48">
        <v>100</v>
      </c>
      <c r="BD6" s="48">
        <v>95</v>
      </c>
      <c r="BE6" s="48">
        <v>90</v>
      </c>
      <c r="BF6" s="48">
        <v>100</v>
      </c>
      <c r="BG6" s="48">
        <v>95</v>
      </c>
      <c r="BH6" s="48">
        <v>80</v>
      </c>
      <c r="BI6" s="48">
        <v>100</v>
      </c>
      <c r="BJ6" s="56">
        <f t="shared" si="13"/>
        <v>96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4"/>
        <v>100</v>
      </c>
      <c r="BT6" s="1" t="str">
        <f t="shared" si="15"/>
        <v>NN-NN</v>
      </c>
      <c r="BU6" s="32">
        <f t="shared" si="16"/>
        <v>95.75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39</v>
      </c>
      <c r="K7" s="26">
        <v>748</v>
      </c>
      <c r="L7" s="27">
        <f t="shared" si="0"/>
        <v>98</v>
      </c>
      <c r="M7" s="27">
        <f t="shared" si="1"/>
        <v>100</v>
      </c>
      <c r="N7" s="27">
        <f t="shared" si="2"/>
        <v>99</v>
      </c>
      <c r="O7" s="27">
        <f t="shared" si="3"/>
        <v>96</v>
      </c>
      <c r="P7" s="27">
        <f t="shared" si="4"/>
        <v>100</v>
      </c>
      <c r="Q7" s="27">
        <f t="shared" si="5"/>
        <v>100</v>
      </c>
      <c r="R7" s="27">
        <f t="shared" si="6"/>
        <v>100</v>
      </c>
      <c r="S7" s="62">
        <f t="shared" si="7"/>
        <v>0</v>
      </c>
      <c r="T7" s="38">
        <f t="array" ref="T7">IF(N7&lt;55, MIN(N7,SUM(N7:R7*N$3:R$3)), SUM(N7:R7*N$3:R$3))</f>
        <v>98.7</v>
      </c>
      <c r="U7" s="27">
        <v>20</v>
      </c>
      <c r="V7" s="33">
        <v>18</v>
      </c>
      <c r="W7" s="33">
        <v>60</v>
      </c>
      <c r="X7" s="56">
        <f t="shared" si="8"/>
        <v>98</v>
      </c>
      <c r="Y7" s="33">
        <v>30</v>
      </c>
      <c r="Z7" s="33">
        <v>70</v>
      </c>
      <c r="AA7" s="56">
        <f t="shared" si="9"/>
        <v>100</v>
      </c>
      <c r="AB7" s="33"/>
      <c r="AC7" s="33"/>
      <c r="AD7" s="56">
        <f t="shared" si="10"/>
        <v>0</v>
      </c>
      <c r="AE7" s="48">
        <v>100</v>
      </c>
      <c r="AF7" s="94">
        <v>100</v>
      </c>
      <c r="AG7" s="48">
        <v>100</v>
      </c>
      <c r="AH7" s="48">
        <v>100</v>
      </c>
      <c r="AI7" s="48">
        <v>100</v>
      </c>
      <c r="AJ7" s="48">
        <v>67</v>
      </c>
      <c r="AK7" s="48">
        <v>100</v>
      </c>
      <c r="AL7" s="48">
        <v>100</v>
      </c>
      <c r="AM7" s="48">
        <v>100</v>
      </c>
      <c r="AN7" s="56">
        <f t="shared" si="11"/>
        <v>96</v>
      </c>
      <c r="AO7" s="48">
        <v>100</v>
      </c>
      <c r="AP7" s="48">
        <v>100</v>
      </c>
      <c r="AQ7" s="48">
        <v>100</v>
      </c>
      <c r="AR7" s="48">
        <v>100</v>
      </c>
      <c r="AS7" s="48">
        <v>100</v>
      </c>
      <c r="AT7" s="48">
        <v>100</v>
      </c>
      <c r="AU7" s="48">
        <v>100</v>
      </c>
      <c r="AV7" s="48">
        <v>100</v>
      </c>
      <c r="AW7" s="48">
        <v>100</v>
      </c>
      <c r="AX7" s="48">
        <v>100</v>
      </c>
      <c r="AY7" s="56">
        <f t="shared" si="12"/>
        <v>100</v>
      </c>
      <c r="AZ7" s="48">
        <v>100</v>
      </c>
      <c r="BA7" s="48">
        <v>100</v>
      </c>
      <c r="BB7" s="48">
        <v>100</v>
      </c>
      <c r="BC7" s="48">
        <v>100</v>
      </c>
      <c r="BD7" s="48">
        <v>100</v>
      </c>
      <c r="BE7" s="48">
        <v>100</v>
      </c>
      <c r="BF7" s="48">
        <v>100</v>
      </c>
      <c r="BG7" s="48">
        <v>100</v>
      </c>
      <c r="BH7" s="48">
        <v>100</v>
      </c>
      <c r="BI7" s="48">
        <v>100</v>
      </c>
      <c r="BJ7" s="56">
        <f t="shared" si="13"/>
        <v>100</v>
      </c>
      <c r="BK7" s="31">
        <v>100</v>
      </c>
      <c r="BL7" s="31">
        <v>100</v>
      </c>
      <c r="BM7" s="31">
        <v>100</v>
      </c>
      <c r="BN7" s="48">
        <v>100</v>
      </c>
      <c r="BO7" s="48">
        <v>100</v>
      </c>
      <c r="BP7" s="48">
        <v>100</v>
      </c>
      <c r="BQ7" s="48">
        <v>100</v>
      </c>
      <c r="BR7" s="48">
        <v>100</v>
      </c>
      <c r="BS7" s="56">
        <f t="shared" si="14"/>
        <v>100</v>
      </c>
      <c r="BT7" s="1" t="str">
        <f t="shared" si="15"/>
        <v>NN-NN</v>
      </c>
      <c r="BU7" s="32">
        <f t="shared" si="16"/>
        <v>98.7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39</v>
      </c>
      <c r="K8" s="26">
        <v>535</v>
      </c>
      <c r="L8" s="27">
        <f t="shared" si="0"/>
        <v>99</v>
      </c>
      <c r="M8" s="27">
        <f t="shared" si="1"/>
        <v>30</v>
      </c>
      <c r="N8" s="27">
        <f t="shared" si="2"/>
        <v>64.5</v>
      </c>
      <c r="O8" s="27">
        <f t="shared" si="3"/>
        <v>100</v>
      </c>
      <c r="P8" s="27">
        <f t="shared" si="4"/>
        <v>100</v>
      </c>
      <c r="Q8" s="27">
        <f t="shared" si="5"/>
        <v>92</v>
      </c>
      <c r="R8" s="27">
        <f t="shared" si="6"/>
        <v>88</v>
      </c>
      <c r="S8" s="62">
        <f t="shared" si="7"/>
        <v>0</v>
      </c>
      <c r="T8" s="38">
        <f t="array" ref="T8">IF(N8&lt;55, MIN(N8,SUM(N8:R8*N$3:R$3)), SUM(N8:R8*N$3:R$3))</f>
        <v>80.050000000000011</v>
      </c>
      <c r="U8" s="27">
        <v>20</v>
      </c>
      <c r="V8" s="33">
        <v>19</v>
      </c>
      <c r="W8" s="33">
        <v>60</v>
      </c>
      <c r="X8" s="56">
        <f t="shared" si="8"/>
        <v>99</v>
      </c>
      <c r="Y8" s="33">
        <v>30</v>
      </c>
      <c r="Z8" s="33">
        <v>0</v>
      </c>
      <c r="AA8" s="56">
        <f t="shared" si="9"/>
        <v>30</v>
      </c>
      <c r="AB8" s="33"/>
      <c r="AC8" s="33"/>
      <c r="AD8" s="56">
        <f t="shared" si="10"/>
        <v>0</v>
      </c>
      <c r="AE8" s="48">
        <v>100</v>
      </c>
      <c r="AF8" s="94">
        <v>100</v>
      </c>
      <c r="AG8" s="48">
        <v>100</v>
      </c>
      <c r="AH8" s="48">
        <v>100</v>
      </c>
      <c r="AI8" s="48">
        <v>100</v>
      </c>
      <c r="AJ8" s="48">
        <v>100</v>
      </c>
      <c r="AK8" s="48">
        <v>100</v>
      </c>
      <c r="AL8" s="48">
        <v>100</v>
      </c>
      <c r="AM8" s="48">
        <v>100</v>
      </c>
      <c r="AN8" s="56">
        <f t="shared" si="11"/>
        <v>100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100</v>
      </c>
      <c r="AV8" s="48">
        <v>100</v>
      </c>
      <c r="AW8" s="48">
        <v>100</v>
      </c>
      <c r="AX8" s="48">
        <v>100</v>
      </c>
      <c r="AY8" s="56">
        <f t="shared" si="12"/>
        <v>100</v>
      </c>
      <c r="AZ8" s="48">
        <v>100</v>
      </c>
      <c r="BA8" s="48">
        <v>85</v>
      </c>
      <c r="BB8" s="48">
        <v>100</v>
      </c>
      <c r="BC8" s="48">
        <v>90</v>
      </c>
      <c r="BD8" s="48">
        <v>100</v>
      </c>
      <c r="BE8" s="48">
        <v>100</v>
      </c>
      <c r="BF8" s="48">
        <v>95</v>
      </c>
      <c r="BG8" s="48">
        <v>55</v>
      </c>
      <c r="BH8" s="48">
        <v>100</v>
      </c>
      <c r="BI8" s="48">
        <v>95</v>
      </c>
      <c r="BJ8" s="56">
        <f t="shared" si="13"/>
        <v>92</v>
      </c>
      <c r="BK8" s="31">
        <v>0</v>
      </c>
      <c r="BL8" s="31">
        <v>100</v>
      </c>
      <c r="BM8" s="31">
        <v>100</v>
      </c>
      <c r="BN8" s="48">
        <v>100</v>
      </c>
      <c r="BO8" s="48">
        <v>100</v>
      </c>
      <c r="BP8" s="48">
        <v>100</v>
      </c>
      <c r="BQ8" s="48">
        <v>100</v>
      </c>
      <c r="BR8" s="48">
        <v>100</v>
      </c>
      <c r="BS8" s="56">
        <f t="shared" si="14"/>
        <v>87.5</v>
      </c>
      <c r="BT8" s="1" t="str">
        <f t="shared" si="15"/>
        <v>NN-NN</v>
      </c>
      <c r="BU8" s="32">
        <f t="shared" si="16"/>
        <v>80.050000000000011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2</v>
      </c>
      <c r="J9" s="26" t="s">
        <v>48</v>
      </c>
      <c r="K9" s="26">
        <v>583</v>
      </c>
      <c r="L9" s="27">
        <f t="shared" si="0"/>
        <v>88</v>
      </c>
      <c r="M9" s="27">
        <f t="shared" si="1"/>
        <v>97</v>
      </c>
      <c r="N9" s="27">
        <f t="shared" si="2"/>
        <v>92.5</v>
      </c>
      <c r="O9" s="27">
        <f t="shared" si="3"/>
        <v>77</v>
      </c>
      <c r="P9" s="27">
        <f t="shared" si="4"/>
        <v>100</v>
      </c>
      <c r="Q9" s="27">
        <f t="shared" si="5"/>
        <v>97</v>
      </c>
      <c r="R9" s="27">
        <f t="shared" si="6"/>
        <v>100</v>
      </c>
      <c r="S9" s="62">
        <f t="shared" si="7"/>
        <v>0</v>
      </c>
      <c r="T9" s="38">
        <f t="array" ref="T9">IF(N9&lt;55, MIN(N9,SUM(N9:R9*N$3:R$3)), SUM(N9:R9*N$3:R$3))</f>
        <v>91.050000000000011</v>
      </c>
      <c r="U9" s="27">
        <v>20</v>
      </c>
      <c r="V9" s="33">
        <v>17</v>
      </c>
      <c r="W9" s="33">
        <v>51</v>
      </c>
      <c r="X9" s="56">
        <f t="shared" si="8"/>
        <v>88</v>
      </c>
      <c r="Y9" s="33">
        <v>27</v>
      </c>
      <c r="Z9" s="33">
        <v>70</v>
      </c>
      <c r="AA9" s="56">
        <f t="shared" si="9"/>
        <v>97</v>
      </c>
      <c r="AB9" s="33"/>
      <c r="AC9" s="33"/>
      <c r="AD9" s="56">
        <f t="shared" si="10"/>
        <v>0</v>
      </c>
      <c r="AE9" s="48">
        <v>100</v>
      </c>
      <c r="AF9" s="94">
        <v>100</v>
      </c>
      <c r="AG9" s="48">
        <v>100</v>
      </c>
      <c r="AH9" s="48">
        <v>50</v>
      </c>
      <c r="AI9" s="48">
        <v>80</v>
      </c>
      <c r="AJ9" s="48">
        <v>67</v>
      </c>
      <c r="AK9" s="48">
        <v>100</v>
      </c>
      <c r="AL9" s="48">
        <v>100</v>
      </c>
      <c r="AM9" s="48">
        <v>0</v>
      </c>
      <c r="AN9" s="56">
        <f t="shared" si="11"/>
        <v>77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12"/>
        <v>100</v>
      </c>
      <c r="AZ9" s="48">
        <v>100</v>
      </c>
      <c r="BA9" s="48">
        <v>90</v>
      </c>
      <c r="BB9" s="48">
        <v>100</v>
      </c>
      <c r="BC9" s="48">
        <v>95</v>
      </c>
      <c r="BD9" s="48">
        <v>100</v>
      </c>
      <c r="BE9" s="48">
        <v>100</v>
      </c>
      <c r="BF9" s="48">
        <v>100</v>
      </c>
      <c r="BG9" s="48">
        <v>80</v>
      </c>
      <c r="BH9" s="48">
        <v>100</v>
      </c>
      <c r="BI9" s="48">
        <v>100</v>
      </c>
      <c r="BJ9" s="56">
        <f t="shared" si="13"/>
        <v>97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4"/>
        <v>100</v>
      </c>
      <c r="BT9" s="1" t="str">
        <f t="shared" si="15"/>
        <v>NN-NN</v>
      </c>
      <c r="BU9" s="32">
        <f t="shared" si="16"/>
        <v>91.050000000000011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39</v>
      </c>
      <c r="K10" s="26">
        <v>563</v>
      </c>
      <c r="L10" s="27">
        <f t="shared" si="0"/>
        <v>90</v>
      </c>
      <c r="M10" s="27">
        <f t="shared" si="1"/>
        <v>70</v>
      </c>
      <c r="N10" s="27">
        <f t="shared" si="2"/>
        <v>80</v>
      </c>
      <c r="O10" s="27">
        <f t="shared" si="3"/>
        <v>98</v>
      </c>
      <c r="P10" s="27">
        <f t="shared" si="4"/>
        <v>100</v>
      </c>
      <c r="Q10" s="27">
        <f t="shared" si="5"/>
        <v>94</v>
      </c>
      <c r="R10" s="27">
        <f t="shared" si="6"/>
        <v>100</v>
      </c>
      <c r="S10" s="62">
        <f t="shared" si="7"/>
        <v>0</v>
      </c>
      <c r="T10" s="38">
        <f t="array" ref="T10">IF(N10&lt;55, MIN(N10,SUM(N10:R10*N$3:R$3)), SUM(N10:R10*N$3:R$3))</f>
        <v>88.399999999999991</v>
      </c>
      <c r="U10" s="27">
        <v>20</v>
      </c>
      <c r="V10" s="33">
        <v>15</v>
      </c>
      <c r="W10" s="33">
        <v>55</v>
      </c>
      <c r="X10" s="56">
        <f t="shared" si="8"/>
        <v>90</v>
      </c>
      <c r="Y10" s="33">
        <v>30</v>
      </c>
      <c r="Z10" s="33">
        <v>40</v>
      </c>
      <c r="AA10" s="56">
        <f t="shared" si="9"/>
        <v>70</v>
      </c>
      <c r="AB10" s="33"/>
      <c r="AC10" s="33"/>
      <c r="AD10" s="56">
        <f t="shared" si="10"/>
        <v>0</v>
      </c>
      <c r="AE10" s="48">
        <v>100</v>
      </c>
      <c r="AF10" s="94">
        <v>100</v>
      </c>
      <c r="AG10" s="48">
        <v>100</v>
      </c>
      <c r="AH10" s="48">
        <v>100</v>
      </c>
      <c r="AI10" s="48">
        <v>80</v>
      </c>
      <c r="AJ10" s="48">
        <v>100</v>
      </c>
      <c r="AK10" s="48">
        <v>100</v>
      </c>
      <c r="AL10" s="48">
        <v>100</v>
      </c>
      <c r="AM10" s="48">
        <v>100</v>
      </c>
      <c r="AN10" s="56">
        <f t="shared" si="11"/>
        <v>98</v>
      </c>
      <c r="AO10" s="48">
        <v>100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100</v>
      </c>
      <c r="AV10" s="48">
        <v>100</v>
      </c>
      <c r="AW10" s="48">
        <v>100</v>
      </c>
      <c r="AX10" s="48">
        <v>100</v>
      </c>
      <c r="AY10" s="56">
        <f t="shared" si="12"/>
        <v>100</v>
      </c>
      <c r="AZ10" s="48">
        <v>100</v>
      </c>
      <c r="BA10" s="48">
        <v>80</v>
      </c>
      <c r="BB10" s="48">
        <v>90</v>
      </c>
      <c r="BC10" s="48">
        <v>90</v>
      </c>
      <c r="BD10" s="48">
        <v>85</v>
      </c>
      <c r="BE10" s="48">
        <v>100</v>
      </c>
      <c r="BF10" s="48">
        <v>100</v>
      </c>
      <c r="BG10" s="48">
        <v>100</v>
      </c>
      <c r="BH10" s="48">
        <v>100</v>
      </c>
      <c r="BI10" s="48">
        <v>95</v>
      </c>
      <c r="BJ10" s="56">
        <f t="shared" si="13"/>
        <v>94</v>
      </c>
      <c r="BK10" s="31">
        <v>100</v>
      </c>
      <c r="BL10" s="31">
        <v>100</v>
      </c>
      <c r="BM10" s="31">
        <v>100</v>
      </c>
      <c r="BN10" s="48">
        <v>100</v>
      </c>
      <c r="BO10" s="48">
        <v>100</v>
      </c>
      <c r="BP10" s="48">
        <v>100</v>
      </c>
      <c r="BQ10" s="48">
        <v>100</v>
      </c>
      <c r="BR10" s="48">
        <v>100</v>
      </c>
      <c r="BS10" s="56">
        <f t="shared" si="14"/>
        <v>100</v>
      </c>
      <c r="BT10" s="1" t="str">
        <f t="shared" si="15"/>
        <v>NN-NN</v>
      </c>
      <c r="BU10" s="32">
        <f t="shared" si="16"/>
        <v>88.399999999999991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39</v>
      </c>
      <c r="K11" s="26">
        <v>603</v>
      </c>
      <c r="L11" s="27">
        <f t="shared" si="0"/>
        <v>31</v>
      </c>
      <c r="M11" s="27">
        <f t="shared" si="1"/>
        <v>0</v>
      </c>
      <c r="N11" s="27">
        <f t="shared" si="2"/>
        <v>15.5</v>
      </c>
      <c r="O11" s="27">
        <f t="shared" si="3"/>
        <v>43</v>
      </c>
      <c r="P11" s="27">
        <f t="shared" si="4"/>
        <v>100</v>
      </c>
      <c r="Q11" s="27">
        <f t="shared" si="5"/>
        <v>95</v>
      </c>
      <c r="R11" s="27">
        <f t="shared" si="6"/>
        <v>100</v>
      </c>
      <c r="S11" s="62">
        <f t="shared" si="7"/>
        <v>0</v>
      </c>
      <c r="T11" s="38">
        <f t="array" ref="T11">IF(N11&lt;55, MIN(N11,SUM(N11:R11*N$3:R$3)), SUM(N11:R11*N$3:R$3))</f>
        <v>15.5</v>
      </c>
      <c r="U11" s="27">
        <v>18</v>
      </c>
      <c r="V11" s="33">
        <v>13</v>
      </c>
      <c r="W11" s="78"/>
      <c r="X11" s="56">
        <f t="shared" si="8"/>
        <v>31</v>
      </c>
      <c r="Y11" s="33">
        <v>22</v>
      </c>
      <c r="Z11" s="33">
        <v>50</v>
      </c>
      <c r="AA11" s="82"/>
      <c r="AB11" s="33"/>
      <c r="AC11" s="33"/>
      <c r="AD11" s="56">
        <f t="shared" si="10"/>
        <v>0</v>
      </c>
      <c r="AE11" s="48">
        <v>0</v>
      </c>
      <c r="AF11" s="94">
        <v>70</v>
      </c>
      <c r="AG11" s="48">
        <v>100</v>
      </c>
      <c r="AH11" s="48">
        <v>67</v>
      </c>
      <c r="AI11" s="48">
        <v>90</v>
      </c>
      <c r="AJ11" s="48">
        <v>60</v>
      </c>
      <c r="AK11" s="48">
        <v>0</v>
      </c>
      <c r="AL11" s="48">
        <v>0</v>
      </c>
      <c r="AM11" s="48">
        <v>0</v>
      </c>
      <c r="AN11" s="56">
        <f t="shared" si="11"/>
        <v>43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12"/>
        <v>100</v>
      </c>
      <c r="AZ11" s="48">
        <v>85</v>
      </c>
      <c r="BA11" s="48">
        <v>90</v>
      </c>
      <c r="BB11" s="48">
        <v>100</v>
      </c>
      <c r="BC11" s="48">
        <v>100</v>
      </c>
      <c r="BD11" s="48">
        <v>95</v>
      </c>
      <c r="BE11" s="48">
        <v>100</v>
      </c>
      <c r="BF11" s="48">
        <v>100</v>
      </c>
      <c r="BG11" s="48">
        <v>100</v>
      </c>
      <c r="BH11" s="48">
        <v>85</v>
      </c>
      <c r="BI11" s="48">
        <v>95</v>
      </c>
      <c r="BJ11" s="56">
        <f t="shared" si="13"/>
        <v>95</v>
      </c>
      <c r="BK11" s="31">
        <v>100</v>
      </c>
      <c r="BL11" s="31">
        <v>100</v>
      </c>
      <c r="BM11" s="31">
        <v>100</v>
      </c>
      <c r="BN11" s="48">
        <v>100</v>
      </c>
      <c r="BO11" s="48">
        <v>100</v>
      </c>
      <c r="BP11" s="48">
        <v>100</v>
      </c>
      <c r="BQ11" s="48">
        <v>100</v>
      </c>
      <c r="BR11" s="48">
        <v>100</v>
      </c>
      <c r="BS11" s="56">
        <f t="shared" si="14"/>
        <v>100</v>
      </c>
      <c r="BT11" s="1" t="str">
        <f t="shared" si="15"/>
        <v>NN-NN</v>
      </c>
      <c r="BU11" s="32">
        <f t="shared" si="16"/>
        <v>15.5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39</v>
      </c>
      <c r="K12" s="26"/>
      <c r="L12" s="27">
        <f t="shared" si="0"/>
        <v>90</v>
      </c>
      <c r="M12" s="27">
        <f t="shared" si="1"/>
        <v>100</v>
      </c>
      <c r="N12" s="27">
        <f t="shared" si="2"/>
        <v>95</v>
      </c>
      <c r="O12" s="27">
        <f t="shared" si="3"/>
        <v>92</v>
      </c>
      <c r="P12" s="27">
        <f t="shared" si="4"/>
        <v>60</v>
      </c>
      <c r="Q12" s="27">
        <f t="shared" si="5"/>
        <v>84</v>
      </c>
      <c r="R12" s="27">
        <f t="shared" si="6"/>
        <v>98</v>
      </c>
      <c r="S12" s="62">
        <f t="shared" si="7"/>
        <v>0</v>
      </c>
      <c r="T12" s="38">
        <f t="array" ref="T12">IF(N12&lt;55, MIN(N12,SUM(N12:R12*N$3:R$3)), SUM(N12:R12*N$3:R$3))</f>
        <v>90.600000000000009</v>
      </c>
      <c r="U12" s="27">
        <v>20</v>
      </c>
      <c r="V12" s="33">
        <v>13</v>
      </c>
      <c r="W12" s="33">
        <v>57</v>
      </c>
      <c r="X12" s="56">
        <f t="shared" si="8"/>
        <v>90</v>
      </c>
      <c r="Y12" s="33">
        <v>30</v>
      </c>
      <c r="Z12" s="33">
        <v>70</v>
      </c>
      <c r="AA12" s="56">
        <f>IF(COUNTBLANK(Y12:Z12)&lt;&gt;2,SUM(Y12:Z12),)</f>
        <v>100</v>
      </c>
      <c r="AB12" s="33"/>
      <c r="AC12" s="33"/>
      <c r="AD12" s="56">
        <f t="shared" si="10"/>
        <v>0</v>
      </c>
      <c r="AE12" s="48">
        <v>100</v>
      </c>
      <c r="AF12" s="94">
        <v>100</v>
      </c>
      <c r="AG12" s="48">
        <v>100</v>
      </c>
      <c r="AH12" s="48">
        <v>100</v>
      </c>
      <c r="AI12" s="48">
        <v>90</v>
      </c>
      <c r="AJ12" s="48">
        <v>40</v>
      </c>
      <c r="AK12" s="48">
        <v>100</v>
      </c>
      <c r="AL12" s="48">
        <v>100</v>
      </c>
      <c r="AM12" s="48">
        <v>100</v>
      </c>
      <c r="AN12" s="56">
        <f t="shared" si="11"/>
        <v>92</v>
      </c>
      <c r="AO12" s="48">
        <v>100</v>
      </c>
      <c r="AP12" s="48">
        <v>100</v>
      </c>
      <c r="AQ12" s="48">
        <v>100</v>
      </c>
      <c r="AR12" s="48">
        <v>1</v>
      </c>
      <c r="AS12" s="48">
        <v>1</v>
      </c>
      <c r="AT12" s="48">
        <v>1</v>
      </c>
      <c r="AU12" s="48">
        <v>100</v>
      </c>
      <c r="AV12" s="48">
        <v>100</v>
      </c>
      <c r="AW12" s="48">
        <v>100</v>
      </c>
      <c r="AX12" s="48">
        <v>1</v>
      </c>
      <c r="AY12" s="56">
        <f t="shared" si="12"/>
        <v>60</v>
      </c>
      <c r="AZ12" s="48">
        <v>100</v>
      </c>
      <c r="BA12" s="48">
        <v>70</v>
      </c>
      <c r="BB12" s="48">
        <v>100</v>
      </c>
      <c r="BC12" s="48">
        <v>95</v>
      </c>
      <c r="BD12" s="48">
        <v>90</v>
      </c>
      <c r="BE12" s="48">
        <v>100</v>
      </c>
      <c r="BF12" s="48">
        <v>100</v>
      </c>
      <c r="BG12" s="48">
        <v>80</v>
      </c>
      <c r="BH12" s="48">
        <v>100</v>
      </c>
      <c r="BI12" s="48">
        <v>0</v>
      </c>
      <c r="BJ12" s="56">
        <f t="shared" si="13"/>
        <v>84</v>
      </c>
      <c r="BK12" s="31">
        <v>100</v>
      </c>
      <c r="BL12" s="31">
        <v>100</v>
      </c>
      <c r="BM12" s="31">
        <v>100</v>
      </c>
      <c r="BN12" s="48">
        <v>100</v>
      </c>
      <c r="BO12" s="48">
        <v>83</v>
      </c>
      <c r="BP12" s="48">
        <v>100</v>
      </c>
      <c r="BQ12" s="48">
        <v>100</v>
      </c>
      <c r="BR12" s="48">
        <v>100</v>
      </c>
      <c r="BS12" s="56">
        <f t="shared" si="14"/>
        <v>97.875</v>
      </c>
      <c r="BT12" s="1" t="str">
        <f t="shared" si="15"/>
        <v>NN-NN</v>
      </c>
      <c r="BU12" s="32">
        <f t="shared" si="16"/>
        <v>90.600000000000009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39</v>
      </c>
      <c r="K13" s="26">
        <v>810</v>
      </c>
      <c r="L13" s="27">
        <f t="shared" si="0"/>
        <v>98</v>
      </c>
      <c r="M13" s="27">
        <f t="shared" si="1"/>
        <v>100</v>
      </c>
      <c r="N13" s="27">
        <f t="shared" si="2"/>
        <v>99</v>
      </c>
      <c r="O13" s="27">
        <f t="shared" si="3"/>
        <v>100</v>
      </c>
      <c r="P13" s="27">
        <f t="shared" si="4"/>
        <v>100</v>
      </c>
      <c r="Q13" s="27">
        <f t="shared" si="5"/>
        <v>100</v>
      </c>
      <c r="R13" s="27">
        <f t="shared" si="6"/>
        <v>100</v>
      </c>
      <c r="S13" s="62">
        <f t="shared" si="7"/>
        <v>0</v>
      </c>
      <c r="T13" s="38">
        <f t="array" ref="T13">IF(N13&lt;55, MIN(N13,SUM(N13:R13*N$3:R$3)), SUM(N13:R13*N$3:R$3))</f>
        <v>99.5</v>
      </c>
      <c r="U13" s="27">
        <v>20</v>
      </c>
      <c r="V13" s="33">
        <v>18</v>
      </c>
      <c r="W13" s="33">
        <v>60</v>
      </c>
      <c r="X13" s="56">
        <f t="shared" si="8"/>
        <v>98</v>
      </c>
      <c r="Y13" s="33">
        <v>30</v>
      </c>
      <c r="Z13" s="33">
        <v>70</v>
      </c>
      <c r="AA13" s="56">
        <f>IF(COUNTBLANK(Y13:Z13)&lt;&gt;2,SUM(Y13:Z13),)</f>
        <v>100</v>
      </c>
      <c r="AB13" s="33"/>
      <c r="AC13" s="33"/>
      <c r="AD13" s="56">
        <f t="shared" si="10"/>
        <v>0</v>
      </c>
      <c r="AE13" s="48">
        <v>100</v>
      </c>
      <c r="AF13" s="94">
        <v>100</v>
      </c>
      <c r="AG13" s="48">
        <v>100</v>
      </c>
      <c r="AH13" s="48">
        <v>100</v>
      </c>
      <c r="AI13" s="48">
        <v>100</v>
      </c>
      <c r="AJ13" s="48">
        <v>100</v>
      </c>
      <c r="AK13" s="48">
        <v>100</v>
      </c>
      <c r="AL13" s="48">
        <v>100</v>
      </c>
      <c r="AM13" s="48">
        <v>100</v>
      </c>
      <c r="AN13" s="56">
        <f t="shared" si="11"/>
        <v>100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12"/>
        <v>100</v>
      </c>
      <c r="AZ13" s="48">
        <v>100</v>
      </c>
      <c r="BA13" s="48">
        <v>100</v>
      </c>
      <c r="BB13" s="48">
        <v>100</v>
      </c>
      <c r="BC13" s="48">
        <v>100</v>
      </c>
      <c r="BD13" s="48">
        <v>100</v>
      </c>
      <c r="BE13" s="48">
        <v>100</v>
      </c>
      <c r="BF13" s="48">
        <v>100</v>
      </c>
      <c r="BG13" s="48">
        <v>100</v>
      </c>
      <c r="BH13" s="48">
        <v>100</v>
      </c>
      <c r="BI13" s="48">
        <v>100</v>
      </c>
      <c r="BJ13" s="56">
        <f t="shared" si="13"/>
        <v>100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100</v>
      </c>
      <c r="BQ13" s="48">
        <v>100</v>
      </c>
      <c r="BR13" s="48">
        <v>100</v>
      </c>
      <c r="BS13" s="56">
        <f t="shared" si="14"/>
        <v>100</v>
      </c>
      <c r="BT13" s="1" t="str">
        <f t="shared" si="15"/>
        <v>NN-NN</v>
      </c>
      <c r="BU13" s="32">
        <f t="shared" si="16"/>
        <v>99.5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39</v>
      </c>
      <c r="K14" s="26">
        <v>753</v>
      </c>
      <c r="L14" s="27">
        <f t="shared" si="0"/>
        <v>99</v>
      </c>
      <c r="M14" s="27">
        <f t="shared" si="1"/>
        <v>100</v>
      </c>
      <c r="N14" s="27">
        <f t="shared" si="2"/>
        <v>99.5</v>
      </c>
      <c r="O14" s="27">
        <f t="shared" si="3"/>
        <v>100</v>
      </c>
      <c r="P14" s="27">
        <f t="shared" si="4"/>
        <v>100</v>
      </c>
      <c r="Q14" s="27">
        <f t="shared" si="5"/>
        <v>98</v>
      </c>
      <c r="R14" s="27">
        <f t="shared" si="6"/>
        <v>100</v>
      </c>
      <c r="S14" s="62">
        <f t="shared" si="7"/>
        <v>0</v>
      </c>
      <c r="T14" s="38">
        <f t="array" ref="T14">IF(N14&lt;55, MIN(N14,SUM(N14:R14*N$3:R$3)), SUM(N14:R14*N$3:R$3))</f>
        <v>99.35</v>
      </c>
      <c r="U14" s="27">
        <v>20</v>
      </c>
      <c r="V14" s="33">
        <v>19</v>
      </c>
      <c r="W14" s="33">
        <v>60</v>
      </c>
      <c r="X14" s="56">
        <f t="shared" si="8"/>
        <v>99</v>
      </c>
      <c r="Y14" s="33">
        <v>30</v>
      </c>
      <c r="Z14" s="33">
        <v>70</v>
      </c>
      <c r="AA14" s="56">
        <f>IF(COUNTBLANK(Y14:Z14)&lt;&gt;2,SUM(Y14:Z14),)</f>
        <v>100</v>
      </c>
      <c r="AB14" s="33"/>
      <c r="AC14" s="33"/>
      <c r="AD14" s="56">
        <f t="shared" si="10"/>
        <v>0</v>
      </c>
      <c r="AE14" s="48">
        <v>100</v>
      </c>
      <c r="AF14" s="94">
        <v>100</v>
      </c>
      <c r="AG14" s="48">
        <v>100</v>
      </c>
      <c r="AH14" s="48">
        <v>100</v>
      </c>
      <c r="AI14" s="48">
        <v>100</v>
      </c>
      <c r="AJ14" s="48">
        <v>100</v>
      </c>
      <c r="AK14" s="48">
        <v>100</v>
      </c>
      <c r="AL14" s="48">
        <v>100</v>
      </c>
      <c r="AM14" s="48">
        <v>100</v>
      </c>
      <c r="AN14" s="56">
        <f t="shared" si="11"/>
        <v>100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100</v>
      </c>
      <c r="AV14" s="48">
        <v>100</v>
      </c>
      <c r="AW14" s="48">
        <v>100</v>
      </c>
      <c r="AX14" s="48">
        <v>100</v>
      </c>
      <c r="AY14" s="56">
        <f t="shared" si="12"/>
        <v>100</v>
      </c>
      <c r="AZ14" s="48">
        <v>100</v>
      </c>
      <c r="BA14" s="48">
        <v>100</v>
      </c>
      <c r="BB14" s="48">
        <v>100</v>
      </c>
      <c r="BC14" s="48">
        <v>100</v>
      </c>
      <c r="BD14" s="48">
        <v>100</v>
      </c>
      <c r="BE14" s="48">
        <v>100</v>
      </c>
      <c r="BF14" s="48">
        <v>100</v>
      </c>
      <c r="BG14" s="48">
        <v>95</v>
      </c>
      <c r="BH14" s="48">
        <v>100</v>
      </c>
      <c r="BI14" s="48">
        <v>80</v>
      </c>
      <c r="BJ14" s="56">
        <f t="shared" si="13"/>
        <v>98</v>
      </c>
      <c r="BK14" s="31">
        <v>100</v>
      </c>
      <c r="BL14" s="31">
        <v>100</v>
      </c>
      <c r="BM14" s="31">
        <v>100</v>
      </c>
      <c r="BN14" s="48">
        <v>100</v>
      </c>
      <c r="BO14" s="48">
        <v>100</v>
      </c>
      <c r="BP14" s="48">
        <v>100</v>
      </c>
      <c r="BQ14" s="48">
        <v>100</v>
      </c>
      <c r="BR14" s="48">
        <v>100</v>
      </c>
      <c r="BS14" s="56">
        <f t="shared" si="14"/>
        <v>100</v>
      </c>
      <c r="BT14" s="1" t="str">
        <f t="shared" si="15"/>
        <v>NN-NN</v>
      </c>
      <c r="BU14" s="32">
        <f t="shared" si="16"/>
        <v>99.35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39</v>
      </c>
      <c r="K15" s="26">
        <v>759</v>
      </c>
      <c r="L15" s="27">
        <f t="shared" si="0"/>
        <v>97</v>
      </c>
      <c r="M15" s="27">
        <f t="shared" si="1"/>
        <v>100</v>
      </c>
      <c r="N15" s="27">
        <f t="shared" si="2"/>
        <v>98.5</v>
      </c>
      <c r="O15" s="27">
        <f t="shared" si="3"/>
        <v>81</v>
      </c>
      <c r="P15" s="27">
        <f t="shared" si="4"/>
        <v>100</v>
      </c>
      <c r="Q15" s="27">
        <f t="shared" si="5"/>
        <v>96</v>
      </c>
      <c r="R15" s="27">
        <f t="shared" si="6"/>
        <v>100</v>
      </c>
      <c r="S15" s="62">
        <f t="shared" si="7"/>
        <v>0</v>
      </c>
      <c r="T15" s="38">
        <f t="array" ref="T15">IF(N15&lt;55, MIN(N15,SUM(N15:R15*N$3:R$3)), SUM(N15:R15*N$3:R$3))</f>
        <v>94.65</v>
      </c>
      <c r="U15" s="27">
        <v>20</v>
      </c>
      <c r="V15" s="33">
        <v>20</v>
      </c>
      <c r="W15" s="33">
        <v>57</v>
      </c>
      <c r="X15" s="56">
        <f t="shared" si="8"/>
        <v>97</v>
      </c>
      <c r="Y15" s="33">
        <v>30</v>
      </c>
      <c r="Z15" s="33">
        <v>70</v>
      </c>
      <c r="AA15" s="56">
        <f>IF(COUNTBLANK(Y15:Z15)&lt;&gt;2,SUM(Y15:Z15),)</f>
        <v>100</v>
      </c>
      <c r="AB15" s="33"/>
      <c r="AC15" s="33"/>
      <c r="AD15" s="56">
        <f t="shared" si="10"/>
        <v>0</v>
      </c>
      <c r="AE15" s="48">
        <v>100</v>
      </c>
      <c r="AF15" s="94">
        <v>100</v>
      </c>
      <c r="AG15" s="48">
        <v>100</v>
      </c>
      <c r="AH15" s="48">
        <v>100</v>
      </c>
      <c r="AI15" s="48">
        <v>90</v>
      </c>
      <c r="AJ15" s="48">
        <v>40</v>
      </c>
      <c r="AK15" s="48">
        <v>100</v>
      </c>
      <c r="AL15" s="48">
        <v>100</v>
      </c>
      <c r="AM15" s="48">
        <v>0</v>
      </c>
      <c r="AN15" s="56">
        <f t="shared" si="11"/>
        <v>81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100</v>
      </c>
      <c r="AU15" s="48">
        <v>100</v>
      </c>
      <c r="AV15" s="48">
        <v>100</v>
      </c>
      <c r="AW15" s="48">
        <v>100</v>
      </c>
      <c r="AX15" s="48">
        <v>100</v>
      </c>
      <c r="AY15" s="56">
        <f t="shared" si="12"/>
        <v>100</v>
      </c>
      <c r="AZ15" s="48">
        <v>90</v>
      </c>
      <c r="BA15" s="48">
        <v>100</v>
      </c>
      <c r="BB15" s="48">
        <v>100</v>
      </c>
      <c r="BC15" s="48">
        <v>100</v>
      </c>
      <c r="BD15" s="48">
        <v>95</v>
      </c>
      <c r="BE15" s="48">
        <v>100</v>
      </c>
      <c r="BF15" s="48">
        <v>100</v>
      </c>
      <c r="BG15" s="48">
        <v>100</v>
      </c>
      <c r="BH15" s="48">
        <v>100</v>
      </c>
      <c r="BI15" s="48">
        <v>75</v>
      </c>
      <c r="BJ15" s="56">
        <f t="shared" si="13"/>
        <v>96</v>
      </c>
      <c r="BK15" s="31">
        <v>100</v>
      </c>
      <c r="BL15" s="31">
        <v>100</v>
      </c>
      <c r="BM15" s="31">
        <v>100</v>
      </c>
      <c r="BN15" s="48">
        <v>100</v>
      </c>
      <c r="BO15" s="48">
        <v>100</v>
      </c>
      <c r="BP15" s="48">
        <v>100</v>
      </c>
      <c r="BQ15" s="48">
        <v>100</v>
      </c>
      <c r="BR15" s="48">
        <v>100</v>
      </c>
      <c r="BS15" s="56">
        <f t="shared" si="14"/>
        <v>100</v>
      </c>
      <c r="BT15" s="1" t="str">
        <f t="shared" si="15"/>
        <v>NN-NN</v>
      </c>
      <c r="BU15" s="32">
        <f t="shared" si="16"/>
        <v>94.65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39</v>
      </c>
      <c r="K16" s="26">
        <v>798</v>
      </c>
      <c r="L16" s="27">
        <f t="shared" si="0"/>
        <v>84</v>
      </c>
      <c r="M16" s="27">
        <v>0</v>
      </c>
      <c r="N16" s="27">
        <f>IF(ISBLANK(S16), (L16+M16)/2,(SUM(L16,M16,S16))/3)</f>
        <v>61.333333333333336</v>
      </c>
      <c r="O16" s="27">
        <f t="shared" si="3"/>
        <v>92</v>
      </c>
      <c r="P16" s="27">
        <f t="shared" si="4"/>
        <v>80</v>
      </c>
      <c r="Q16" s="27">
        <f t="shared" si="5"/>
        <v>95</v>
      </c>
      <c r="R16" s="27">
        <f t="shared" si="6"/>
        <v>75</v>
      </c>
      <c r="S16" s="62">
        <f t="shared" si="7"/>
        <v>100</v>
      </c>
      <c r="T16" s="38">
        <f t="array" ref="T16">IF(N16&lt;55, MIN(N16,SUM(N16:R16*N$3:R$3)), SUM(N16:R16*N$3:R$3))</f>
        <v>75.816666666666663</v>
      </c>
      <c r="U16" s="27">
        <v>20</v>
      </c>
      <c r="V16" s="33">
        <v>18</v>
      </c>
      <c r="W16" s="80">
        <v>46</v>
      </c>
      <c r="X16" s="56">
        <f t="shared" si="8"/>
        <v>84</v>
      </c>
      <c r="Y16" s="33">
        <v>30</v>
      </c>
      <c r="Z16" s="33">
        <v>70</v>
      </c>
      <c r="AA16" s="83"/>
      <c r="AB16" s="33">
        <v>40</v>
      </c>
      <c r="AC16" s="33">
        <v>60</v>
      </c>
      <c r="AD16" s="56">
        <f t="shared" si="10"/>
        <v>100</v>
      </c>
      <c r="AE16" s="48">
        <v>100</v>
      </c>
      <c r="AF16" s="94">
        <v>100</v>
      </c>
      <c r="AG16" s="48">
        <v>100</v>
      </c>
      <c r="AH16" s="48">
        <v>100</v>
      </c>
      <c r="AI16" s="48">
        <v>80</v>
      </c>
      <c r="AJ16" s="48">
        <v>50</v>
      </c>
      <c r="AK16" s="48">
        <v>100</v>
      </c>
      <c r="AL16" s="48">
        <v>100</v>
      </c>
      <c r="AM16" s="48">
        <v>100</v>
      </c>
      <c r="AN16" s="56">
        <f t="shared" si="11"/>
        <v>92</v>
      </c>
      <c r="AO16" s="48">
        <v>100</v>
      </c>
      <c r="AP16" s="48">
        <v>100</v>
      </c>
      <c r="AQ16" s="48">
        <v>100</v>
      </c>
      <c r="AR16" s="48">
        <v>1</v>
      </c>
      <c r="AS16" s="48">
        <v>1</v>
      </c>
      <c r="AT16" s="48">
        <v>100</v>
      </c>
      <c r="AU16" s="48">
        <v>100</v>
      </c>
      <c r="AV16" s="48">
        <v>100</v>
      </c>
      <c r="AW16" s="48">
        <v>100</v>
      </c>
      <c r="AX16" s="48">
        <v>100</v>
      </c>
      <c r="AY16" s="56">
        <f t="shared" si="12"/>
        <v>80</v>
      </c>
      <c r="AZ16" s="48">
        <v>100</v>
      </c>
      <c r="BA16" s="48">
        <v>80</v>
      </c>
      <c r="BB16" s="48">
        <v>100</v>
      </c>
      <c r="BC16" s="48">
        <v>100</v>
      </c>
      <c r="BD16" s="48">
        <v>95</v>
      </c>
      <c r="BE16" s="48">
        <v>100</v>
      </c>
      <c r="BF16" s="48">
        <v>100</v>
      </c>
      <c r="BG16" s="48">
        <v>80</v>
      </c>
      <c r="BH16" s="48">
        <v>95</v>
      </c>
      <c r="BI16" s="48">
        <v>95</v>
      </c>
      <c r="BJ16" s="56">
        <f t="shared" si="13"/>
        <v>95</v>
      </c>
      <c r="BK16" s="31">
        <v>100</v>
      </c>
      <c r="BL16" s="31">
        <v>100</v>
      </c>
      <c r="BM16" s="31">
        <v>0</v>
      </c>
      <c r="BN16" s="48">
        <v>100</v>
      </c>
      <c r="BO16" s="48">
        <v>0</v>
      </c>
      <c r="BP16" s="48">
        <v>100</v>
      </c>
      <c r="BQ16" s="48">
        <v>100</v>
      </c>
      <c r="BR16" s="48">
        <v>100</v>
      </c>
      <c r="BS16" s="56">
        <f t="shared" si="14"/>
        <v>75</v>
      </c>
      <c r="BT16" s="1" t="str">
        <f t="shared" si="15"/>
        <v>NN-NN</v>
      </c>
      <c r="BU16" s="32">
        <f t="shared" si="16"/>
        <v>75.816666666666663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39</v>
      </c>
      <c r="K17" s="26">
        <v>727</v>
      </c>
      <c r="L17" s="27">
        <f t="shared" si="0"/>
        <v>85</v>
      </c>
      <c r="M17" s="27">
        <f>AA17</f>
        <v>100</v>
      </c>
      <c r="N17" s="27">
        <f t="shared" ref="N17:N25" si="17">IF(ISBLANK(S17), (L17+M17)/2,(SUM(L17,M17,S17)-MIN(L17,M17,S17))/2)</f>
        <v>92.5</v>
      </c>
      <c r="O17" s="27">
        <f t="shared" si="3"/>
        <v>61</v>
      </c>
      <c r="P17" s="27">
        <f t="shared" si="4"/>
        <v>100</v>
      </c>
      <c r="Q17" s="27">
        <f t="shared" si="5"/>
        <v>97</v>
      </c>
      <c r="R17" s="27">
        <f t="shared" si="6"/>
        <v>88</v>
      </c>
      <c r="S17" s="62">
        <f t="shared" si="7"/>
        <v>0</v>
      </c>
      <c r="T17" s="38">
        <f t="array" ref="T17">IF(N17&lt;55, MIN(N17,SUM(N17:R17*N$3:R$3)), SUM(N17:R17*N$3:R$3))</f>
        <v>87.250000000000014</v>
      </c>
      <c r="U17" s="27">
        <v>20</v>
      </c>
      <c r="V17" s="33">
        <v>17</v>
      </c>
      <c r="W17" s="33">
        <v>48</v>
      </c>
      <c r="X17" s="56">
        <f t="shared" si="8"/>
        <v>85</v>
      </c>
      <c r="Y17" s="33">
        <v>30</v>
      </c>
      <c r="Z17" s="33">
        <v>70</v>
      </c>
      <c r="AA17" s="56">
        <f>IF(COUNTBLANK(Y17:Z17)&lt;&gt;2,SUM(Y17:Z17),)</f>
        <v>100</v>
      </c>
      <c r="AB17" s="33"/>
      <c r="AC17" s="33"/>
      <c r="AD17" s="56">
        <f t="shared" si="10"/>
        <v>0</v>
      </c>
      <c r="AE17" s="48">
        <v>50</v>
      </c>
      <c r="AF17" s="94">
        <v>100</v>
      </c>
      <c r="AG17" s="48">
        <v>0</v>
      </c>
      <c r="AH17" s="48">
        <v>0</v>
      </c>
      <c r="AI17" s="48">
        <v>80</v>
      </c>
      <c r="AJ17" s="48">
        <v>20</v>
      </c>
      <c r="AK17" s="48">
        <v>100</v>
      </c>
      <c r="AL17" s="48">
        <v>100</v>
      </c>
      <c r="AM17" s="48">
        <v>100</v>
      </c>
      <c r="AN17" s="56">
        <f t="shared" si="11"/>
        <v>61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100</v>
      </c>
      <c r="AV17" s="48">
        <v>100</v>
      </c>
      <c r="AW17" s="48">
        <v>100</v>
      </c>
      <c r="AX17" s="48">
        <v>100</v>
      </c>
      <c r="AY17" s="56">
        <f t="shared" si="12"/>
        <v>100</v>
      </c>
      <c r="AZ17" s="48">
        <v>100</v>
      </c>
      <c r="BA17" s="48">
        <v>100</v>
      </c>
      <c r="BB17" s="48">
        <v>100</v>
      </c>
      <c r="BC17" s="48">
        <v>100</v>
      </c>
      <c r="BD17" s="48">
        <v>95</v>
      </c>
      <c r="BE17" s="48">
        <v>100</v>
      </c>
      <c r="BF17" s="48">
        <v>100</v>
      </c>
      <c r="BG17" s="48">
        <v>95</v>
      </c>
      <c r="BH17" s="48">
        <v>100</v>
      </c>
      <c r="BI17" s="48">
        <v>75</v>
      </c>
      <c r="BJ17" s="56">
        <f t="shared" si="13"/>
        <v>97</v>
      </c>
      <c r="BK17" s="31">
        <v>100</v>
      </c>
      <c r="BL17" s="31">
        <v>100</v>
      </c>
      <c r="BM17" s="31">
        <v>100</v>
      </c>
      <c r="BN17" s="48">
        <v>100</v>
      </c>
      <c r="BO17" s="48">
        <v>0</v>
      </c>
      <c r="BP17" s="48">
        <v>100</v>
      </c>
      <c r="BQ17" s="48">
        <v>100</v>
      </c>
      <c r="BR17" s="48">
        <v>100</v>
      </c>
      <c r="BS17" s="56">
        <f t="shared" si="14"/>
        <v>87.5</v>
      </c>
      <c r="BT17" s="1" t="str">
        <f t="shared" si="15"/>
        <v>NN-NN</v>
      </c>
      <c r="BU17" s="32">
        <f t="shared" si="16"/>
        <v>87.250000000000014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39</v>
      </c>
      <c r="K18" s="26">
        <v>558</v>
      </c>
      <c r="L18" s="27">
        <f t="shared" si="0"/>
        <v>96</v>
      </c>
      <c r="M18" s="27"/>
      <c r="N18" s="27">
        <f t="shared" si="17"/>
        <v>48</v>
      </c>
      <c r="O18" s="27">
        <f t="shared" si="3"/>
        <v>28</v>
      </c>
      <c r="P18" s="27">
        <f t="shared" si="4"/>
        <v>90</v>
      </c>
      <c r="Q18" s="27">
        <f t="shared" si="5"/>
        <v>59</v>
      </c>
      <c r="R18" s="27">
        <f t="shared" si="6"/>
        <v>88</v>
      </c>
      <c r="S18" s="62">
        <f t="shared" si="7"/>
        <v>0</v>
      </c>
      <c r="T18" s="38">
        <f t="array" ref="T18">IF(N18&lt;55, MIN(N18,SUM(N18:R18*N$3:R$3)), SUM(N18:R18*N$3:R$3))</f>
        <v>48</v>
      </c>
      <c r="U18" s="27">
        <v>18</v>
      </c>
      <c r="V18" s="33">
        <v>18</v>
      </c>
      <c r="W18" s="33">
        <v>60</v>
      </c>
      <c r="X18" s="56">
        <f t="shared" si="8"/>
        <v>96</v>
      </c>
      <c r="Y18" s="33"/>
      <c r="Z18" s="33"/>
      <c r="AA18" s="56">
        <f>IF(COUNTBLANK(Y18:Z18)&lt;&gt;2,SUM(Y18:Z18),)</f>
        <v>0</v>
      </c>
      <c r="AB18" s="33"/>
      <c r="AC18" s="33"/>
      <c r="AD18" s="56">
        <f t="shared" si="10"/>
        <v>0</v>
      </c>
      <c r="AE18" s="48">
        <v>0</v>
      </c>
      <c r="AF18" s="94">
        <v>50</v>
      </c>
      <c r="AG18" s="48">
        <v>100</v>
      </c>
      <c r="AH18" s="48">
        <v>100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56">
        <f t="shared" si="11"/>
        <v>28</v>
      </c>
      <c r="AO18" s="48">
        <v>100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48">
        <v>100</v>
      </c>
      <c r="AW18" s="48">
        <v>100</v>
      </c>
      <c r="AX18" s="48">
        <v>1</v>
      </c>
      <c r="AY18" s="56">
        <f t="shared" si="12"/>
        <v>90</v>
      </c>
      <c r="AZ18" s="48">
        <v>90</v>
      </c>
      <c r="BA18" s="48">
        <v>0</v>
      </c>
      <c r="BB18" s="48">
        <v>100</v>
      </c>
      <c r="BC18" s="48">
        <v>100</v>
      </c>
      <c r="BD18" s="48">
        <v>100</v>
      </c>
      <c r="BE18" s="48">
        <v>100</v>
      </c>
      <c r="BF18" s="48">
        <v>100</v>
      </c>
      <c r="BG18" s="48">
        <v>0</v>
      </c>
      <c r="BH18" s="48">
        <v>0</v>
      </c>
      <c r="BI18" s="48">
        <v>0</v>
      </c>
      <c r="BJ18" s="56">
        <f t="shared" si="13"/>
        <v>59</v>
      </c>
      <c r="BK18" s="31">
        <v>100</v>
      </c>
      <c r="BL18" s="31">
        <v>100</v>
      </c>
      <c r="BM18" s="31">
        <v>100</v>
      </c>
      <c r="BN18" s="48">
        <v>100</v>
      </c>
      <c r="BO18" s="48">
        <v>100</v>
      </c>
      <c r="BP18" s="48">
        <v>100</v>
      </c>
      <c r="BQ18" s="48">
        <v>0</v>
      </c>
      <c r="BR18" s="48">
        <v>100</v>
      </c>
      <c r="BS18" s="56">
        <f t="shared" si="14"/>
        <v>87.5</v>
      </c>
      <c r="BT18" s="1" t="str">
        <f t="shared" si="15"/>
        <v>NN-NN</v>
      </c>
      <c r="BU18" s="32">
        <f t="shared" si="16"/>
        <v>48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39</v>
      </c>
      <c r="K19" s="26">
        <v>658</v>
      </c>
      <c r="L19" s="27">
        <f t="shared" si="0"/>
        <v>90</v>
      </c>
      <c r="M19" s="27">
        <f>AA19</f>
        <v>95</v>
      </c>
      <c r="N19" s="27">
        <f t="shared" si="17"/>
        <v>92.5</v>
      </c>
      <c r="O19" s="27">
        <f t="shared" si="3"/>
        <v>94</v>
      </c>
      <c r="P19" s="27">
        <f t="shared" si="4"/>
        <v>100</v>
      </c>
      <c r="Q19" s="27">
        <f t="shared" si="5"/>
        <v>98</v>
      </c>
      <c r="R19" s="27">
        <f t="shared" si="6"/>
        <v>88</v>
      </c>
      <c r="S19" s="62">
        <f t="shared" si="7"/>
        <v>0</v>
      </c>
      <c r="T19" s="38">
        <f t="array" ref="T19">IF(N19&lt;55, MIN(N19,SUM(N19:R19*N$3:R$3)), SUM(N19:R19*N$3:R$3))</f>
        <v>94.050000000000011</v>
      </c>
      <c r="U19" s="27">
        <v>18</v>
      </c>
      <c r="V19" s="33">
        <v>18</v>
      </c>
      <c r="W19" s="33">
        <v>54</v>
      </c>
      <c r="X19" s="56">
        <f t="shared" si="8"/>
        <v>90</v>
      </c>
      <c r="Y19" s="33">
        <v>30</v>
      </c>
      <c r="Z19" s="33">
        <v>65</v>
      </c>
      <c r="AA19" s="56">
        <f>IF(COUNTBLANK(Y19:Z19)&lt;&gt;2,SUM(Y19:Z19),)</f>
        <v>95</v>
      </c>
      <c r="AB19" s="33"/>
      <c r="AC19" s="33"/>
      <c r="AD19" s="56">
        <f t="shared" si="10"/>
        <v>0</v>
      </c>
      <c r="AE19" s="48">
        <v>100</v>
      </c>
      <c r="AF19" s="94">
        <v>100</v>
      </c>
      <c r="AG19" s="48">
        <v>100</v>
      </c>
      <c r="AH19" s="48">
        <v>100</v>
      </c>
      <c r="AI19" s="48">
        <v>90</v>
      </c>
      <c r="AJ19" s="48">
        <v>60</v>
      </c>
      <c r="AK19" s="48">
        <v>100</v>
      </c>
      <c r="AL19" s="48">
        <v>100</v>
      </c>
      <c r="AM19" s="48">
        <v>100</v>
      </c>
      <c r="AN19" s="56">
        <f t="shared" si="11"/>
        <v>94</v>
      </c>
      <c r="AO19" s="48">
        <v>100</v>
      </c>
      <c r="AP19" s="48">
        <v>100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 t="shared" si="12"/>
        <v>100</v>
      </c>
      <c r="AZ19" s="48">
        <v>100</v>
      </c>
      <c r="BA19" s="48">
        <v>100</v>
      </c>
      <c r="BB19" s="48">
        <v>100</v>
      </c>
      <c r="BC19" s="48">
        <v>100</v>
      </c>
      <c r="BD19" s="48">
        <v>95</v>
      </c>
      <c r="BE19" s="48">
        <v>100</v>
      </c>
      <c r="BF19" s="48">
        <v>100</v>
      </c>
      <c r="BG19" s="48">
        <v>100</v>
      </c>
      <c r="BH19" s="48">
        <v>85</v>
      </c>
      <c r="BI19" s="48">
        <v>100</v>
      </c>
      <c r="BJ19" s="56">
        <f t="shared" si="13"/>
        <v>98</v>
      </c>
      <c r="BK19" s="31">
        <v>100</v>
      </c>
      <c r="BL19" s="31">
        <v>100</v>
      </c>
      <c r="BM19" s="31">
        <v>100</v>
      </c>
      <c r="BN19" s="48">
        <v>100</v>
      </c>
      <c r="BO19" s="48">
        <v>100</v>
      </c>
      <c r="BP19" s="48">
        <v>100</v>
      </c>
      <c r="BQ19" s="48">
        <v>0</v>
      </c>
      <c r="BR19" s="48">
        <v>100</v>
      </c>
      <c r="BS19" s="56">
        <f t="shared" si="14"/>
        <v>87.5</v>
      </c>
      <c r="BT19" s="1" t="str">
        <f t="shared" si="15"/>
        <v>NN-NN</v>
      </c>
      <c r="BU19" s="32">
        <f t="shared" si="16"/>
        <v>94.050000000000011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39</v>
      </c>
      <c r="K20" s="26">
        <v>716</v>
      </c>
      <c r="L20" s="27">
        <f t="shared" si="0"/>
        <v>12</v>
      </c>
      <c r="M20" s="27">
        <v>0</v>
      </c>
      <c r="N20" s="27">
        <f t="shared" si="17"/>
        <v>6</v>
      </c>
      <c r="O20" s="27">
        <f t="shared" si="3"/>
        <v>58</v>
      </c>
      <c r="P20" s="27">
        <f t="shared" si="4"/>
        <v>40</v>
      </c>
      <c r="Q20" s="27">
        <f t="shared" si="5"/>
        <v>27</v>
      </c>
      <c r="R20" s="27">
        <f t="shared" si="6"/>
        <v>0</v>
      </c>
      <c r="S20" s="62">
        <f t="shared" si="7"/>
        <v>0</v>
      </c>
      <c r="T20" s="38">
        <f t="array" ref="T20">IF(N20&lt;55, MIN(N20,SUM(N20:R20*N$3:R$3)), SUM(N20:R20*N$3:R$3))</f>
        <v>6</v>
      </c>
      <c r="U20" s="27">
        <v>12</v>
      </c>
      <c r="V20" s="33"/>
      <c r="W20" s="33"/>
      <c r="X20" s="56">
        <f t="shared" si="8"/>
        <v>12</v>
      </c>
      <c r="Y20" s="33"/>
      <c r="Z20" s="33"/>
      <c r="AA20" s="83"/>
      <c r="AB20" s="33"/>
      <c r="AC20" s="33"/>
      <c r="AD20" s="56">
        <f t="shared" si="10"/>
        <v>0</v>
      </c>
      <c r="AE20" s="48">
        <v>50</v>
      </c>
      <c r="AF20" s="94">
        <v>70</v>
      </c>
      <c r="AG20" s="48">
        <v>100</v>
      </c>
      <c r="AH20" s="48">
        <v>50</v>
      </c>
      <c r="AI20" s="48">
        <v>50</v>
      </c>
      <c r="AJ20" s="48">
        <v>0</v>
      </c>
      <c r="AK20" s="48">
        <v>100</v>
      </c>
      <c r="AL20" s="48">
        <v>100</v>
      </c>
      <c r="AM20" s="48">
        <v>0</v>
      </c>
      <c r="AN20" s="56">
        <f t="shared" si="11"/>
        <v>58</v>
      </c>
      <c r="AO20" s="48">
        <v>100</v>
      </c>
      <c r="AP20" s="48">
        <v>100</v>
      </c>
      <c r="AQ20" s="48">
        <v>100</v>
      </c>
      <c r="AR20" s="48">
        <v>100</v>
      </c>
      <c r="AS20" s="48">
        <v>0</v>
      </c>
      <c r="AT20" s="48">
        <v>0</v>
      </c>
      <c r="AU20" s="48">
        <v>0</v>
      </c>
      <c r="AV20" s="48">
        <v>0</v>
      </c>
      <c r="AW20" s="48">
        <v>1</v>
      </c>
      <c r="AX20" s="48">
        <v>0</v>
      </c>
      <c r="AY20" s="56">
        <f t="shared" si="12"/>
        <v>40</v>
      </c>
      <c r="AZ20" s="48">
        <v>100</v>
      </c>
      <c r="BA20" s="48">
        <v>85</v>
      </c>
      <c r="BB20" s="48">
        <v>54</v>
      </c>
      <c r="BC20" s="48">
        <v>35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56">
        <f t="shared" si="13"/>
        <v>27</v>
      </c>
      <c r="BK20" s="31">
        <v>0</v>
      </c>
      <c r="BL20" s="31">
        <v>0</v>
      </c>
      <c r="BM20" s="31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56">
        <f t="shared" si="14"/>
        <v>0</v>
      </c>
      <c r="BT20" s="1" t="str">
        <f t="shared" si="15"/>
        <v>NN-NN</v>
      </c>
      <c r="BU20" s="32">
        <f t="shared" si="16"/>
        <v>6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39</v>
      </c>
      <c r="K21" s="26">
        <v>591</v>
      </c>
      <c r="L21" s="27">
        <f t="shared" si="0"/>
        <v>99</v>
      </c>
      <c r="M21" s="27">
        <f t="shared" ref="M21:M34" si="18">AA21</f>
        <v>70</v>
      </c>
      <c r="N21" s="27">
        <f t="shared" si="17"/>
        <v>84.5</v>
      </c>
      <c r="O21" s="27">
        <f t="shared" si="3"/>
        <v>82</v>
      </c>
      <c r="P21" s="27">
        <f t="shared" si="4"/>
        <v>100</v>
      </c>
      <c r="Q21" s="27">
        <f t="shared" si="5"/>
        <v>99</v>
      </c>
      <c r="R21" s="27">
        <f t="shared" si="6"/>
        <v>100</v>
      </c>
      <c r="S21" s="62">
        <f t="shared" si="7"/>
        <v>0</v>
      </c>
      <c r="T21" s="38">
        <f t="array" ref="T21">IF(N21&lt;55, MIN(N21,SUM(N21:R21*N$3:R$3)), SUM(N21:R21*N$3:R$3))</f>
        <v>88.45</v>
      </c>
      <c r="U21" s="27">
        <v>20</v>
      </c>
      <c r="V21" s="33">
        <v>19</v>
      </c>
      <c r="W21" s="33">
        <v>60</v>
      </c>
      <c r="X21" s="56">
        <f t="shared" si="8"/>
        <v>99</v>
      </c>
      <c r="Y21" s="33">
        <v>30</v>
      </c>
      <c r="Z21" s="33">
        <v>40</v>
      </c>
      <c r="AA21" s="56">
        <f>IF(COUNTBLANK(Y21:Z21)&lt;&gt;2,SUM(Y21:Z21),)</f>
        <v>70</v>
      </c>
      <c r="AB21" s="33"/>
      <c r="AC21" s="33"/>
      <c r="AD21" s="56">
        <f t="shared" si="10"/>
        <v>0</v>
      </c>
      <c r="AE21" s="48">
        <v>100</v>
      </c>
      <c r="AF21" s="94">
        <v>100</v>
      </c>
      <c r="AG21" s="48">
        <v>100</v>
      </c>
      <c r="AH21" s="48">
        <v>100</v>
      </c>
      <c r="AI21" s="48">
        <v>100</v>
      </c>
      <c r="AJ21" s="48">
        <v>40</v>
      </c>
      <c r="AK21" s="48">
        <v>100</v>
      </c>
      <c r="AL21" s="48">
        <v>100</v>
      </c>
      <c r="AM21" s="48">
        <v>0</v>
      </c>
      <c r="AN21" s="56">
        <f t="shared" si="11"/>
        <v>82</v>
      </c>
      <c r="AO21" s="48">
        <v>100</v>
      </c>
      <c r="AP21" s="48">
        <v>100</v>
      </c>
      <c r="AQ21" s="48">
        <v>100</v>
      </c>
      <c r="AR21" s="48">
        <v>100</v>
      </c>
      <c r="AS21" s="48">
        <v>100</v>
      </c>
      <c r="AT21" s="48">
        <v>100</v>
      </c>
      <c r="AU21" s="48">
        <v>100</v>
      </c>
      <c r="AV21" s="48">
        <v>100</v>
      </c>
      <c r="AW21" s="48">
        <v>100</v>
      </c>
      <c r="AX21" s="48">
        <v>100</v>
      </c>
      <c r="AY21" s="56">
        <f t="shared" si="12"/>
        <v>100</v>
      </c>
      <c r="AZ21" s="48">
        <v>100</v>
      </c>
      <c r="BA21" s="48">
        <v>100</v>
      </c>
      <c r="BB21" s="48">
        <v>100</v>
      </c>
      <c r="BC21" s="48">
        <v>95</v>
      </c>
      <c r="BD21" s="48">
        <v>100</v>
      </c>
      <c r="BE21" s="48">
        <v>100</v>
      </c>
      <c r="BF21" s="48">
        <v>100</v>
      </c>
      <c r="BG21" s="48">
        <v>95</v>
      </c>
      <c r="BH21" s="48">
        <v>100</v>
      </c>
      <c r="BI21" s="48">
        <v>95</v>
      </c>
      <c r="BJ21" s="56">
        <f t="shared" si="13"/>
        <v>99</v>
      </c>
      <c r="BK21" s="31">
        <v>100</v>
      </c>
      <c r="BL21" s="31">
        <v>100</v>
      </c>
      <c r="BM21" s="31">
        <v>100</v>
      </c>
      <c r="BN21" s="48">
        <v>100</v>
      </c>
      <c r="BO21" s="48">
        <v>100</v>
      </c>
      <c r="BP21" s="48">
        <v>100</v>
      </c>
      <c r="BQ21" s="48">
        <v>100</v>
      </c>
      <c r="BR21" s="48">
        <v>100</v>
      </c>
      <c r="BS21" s="56">
        <f t="shared" si="14"/>
        <v>100</v>
      </c>
      <c r="BT21" s="1" t="str">
        <f t="shared" si="15"/>
        <v>NN-NN</v>
      </c>
      <c r="BU21" s="32">
        <f t="shared" si="16"/>
        <v>88.45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39</v>
      </c>
      <c r="K22" s="26">
        <v>718</v>
      </c>
      <c r="L22" s="27">
        <f t="shared" si="0"/>
        <v>99</v>
      </c>
      <c r="M22" s="27">
        <f t="shared" si="18"/>
        <v>100</v>
      </c>
      <c r="N22" s="27">
        <f t="shared" si="17"/>
        <v>99.5</v>
      </c>
      <c r="O22" s="27">
        <f t="shared" si="3"/>
        <v>86</v>
      </c>
      <c r="P22" s="27">
        <f t="shared" si="4"/>
        <v>100</v>
      </c>
      <c r="Q22" s="27">
        <f t="shared" si="5"/>
        <v>98</v>
      </c>
      <c r="R22" s="27">
        <f t="shared" si="6"/>
        <v>100</v>
      </c>
      <c r="S22" s="62">
        <f t="shared" si="7"/>
        <v>0</v>
      </c>
      <c r="T22" s="38">
        <f t="array" ref="T22">IF(N22&lt;55, MIN(N22,SUM(N22:R22*N$3:R$3)), SUM(N22:R22*N$3:R$3))</f>
        <v>96.550000000000011</v>
      </c>
      <c r="U22" s="27">
        <v>20</v>
      </c>
      <c r="V22" s="33">
        <v>19</v>
      </c>
      <c r="W22" s="33">
        <v>60</v>
      </c>
      <c r="X22" s="56">
        <f t="shared" si="8"/>
        <v>99</v>
      </c>
      <c r="Y22" s="33">
        <v>30</v>
      </c>
      <c r="Z22" s="33">
        <v>70</v>
      </c>
      <c r="AA22" s="56">
        <f>IF(COUNTBLANK(Y22:Z22)&lt;&gt;2,SUM(Y22:Z22),)</f>
        <v>100</v>
      </c>
      <c r="AB22" s="33"/>
      <c r="AC22" s="33"/>
      <c r="AD22" s="56">
        <f t="shared" si="10"/>
        <v>0</v>
      </c>
      <c r="AE22" s="48">
        <v>0</v>
      </c>
      <c r="AF22" s="94">
        <v>100</v>
      </c>
      <c r="AG22" s="48">
        <v>100</v>
      </c>
      <c r="AH22" s="48">
        <v>100</v>
      </c>
      <c r="AI22" s="48">
        <v>90</v>
      </c>
      <c r="AJ22" s="48">
        <v>83</v>
      </c>
      <c r="AK22" s="48">
        <v>100</v>
      </c>
      <c r="AL22" s="48">
        <v>100</v>
      </c>
      <c r="AM22" s="48">
        <v>100</v>
      </c>
      <c r="AN22" s="56">
        <f t="shared" si="11"/>
        <v>86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2"/>
        <v>100</v>
      </c>
      <c r="AZ22" s="48">
        <v>100</v>
      </c>
      <c r="BA22" s="48">
        <v>85</v>
      </c>
      <c r="BB22" s="48">
        <v>100</v>
      </c>
      <c r="BC22" s="48">
        <v>100</v>
      </c>
      <c r="BD22" s="48">
        <v>95</v>
      </c>
      <c r="BE22" s="48">
        <v>100</v>
      </c>
      <c r="BF22" s="48">
        <v>100</v>
      </c>
      <c r="BG22" s="48">
        <v>100</v>
      </c>
      <c r="BH22" s="48">
        <v>100</v>
      </c>
      <c r="BI22" s="48">
        <v>100</v>
      </c>
      <c r="BJ22" s="56">
        <f t="shared" si="13"/>
        <v>98</v>
      </c>
      <c r="BK22" s="31">
        <v>100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4"/>
        <v>100</v>
      </c>
      <c r="BT22" s="1" t="str">
        <f t="shared" si="15"/>
        <v>NN-NN</v>
      </c>
      <c r="BU22" s="32">
        <f t="shared" si="16"/>
        <v>96.550000000000011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39</v>
      </c>
      <c r="K23" s="26">
        <v>548</v>
      </c>
      <c r="L23" s="27">
        <f t="shared" si="0"/>
        <v>82</v>
      </c>
      <c r="M23" s="27">
        <f t="shared" si="18"/>
        <v>50</v>
      </c>
      <c r="N23" s="27">
        <f t="shared" si="17"/>
        <v>66</v>
      </c>
      <c r="O23" s="27">
        <f t="shared" si="3"/>
        <v>97</v>
      </c>
      <c r="P23" s="27">
        <f t="shared" si="4"/>
        <v>90</v>
      </c>
      <c r="Q23" s="27">
        <f t="shared" si="5"/>
        <v>71</v>
      </c>
      <c r="R23" s="27">
        <f t="shared" si="6"/>
        <v>63</v>
      </c>
      <c r="S23" s="62">
        <f t="shared" si="7"/>
        <v>0</v>
      </c>
      <c r="T23" s="38">
        <f t="array" ref="T23">IF(N23&lt;55, MIN(N23,SUM(N23:R23*N$3:R$3)), SUM(N23:R23*N$3:R$3))</f>
        <v>74.250000000000014</v>
      </c>
      <c r="U23" s="27">
        <v>18</v>
      </c>
      <c r="V23" s="33">
        <v>17</v>
      </c>
      <c r="W23" s="33">
        <v>47</v>
      </c>
      <c r="X23" s="56">
        <f t="shared" si="8"/>
        <v>82</v>
      </c>
      <c r="Y23" s="33">
        <v>30</v>
      </c>
      <c r="Z23" s="33">
        <v>20</v>
      </c>
      <c r="AA23" s="56">
        <f>IF(COUNTBLANK(Y23:Z23)&lt;&gt;2,SUM(Y23:Z23),)</f>
        <v>50</v>
      </c>
      <c r="AB23" s="33"/>
      <c r="AC23" s="33"/>
      <c r="AD23" s="56">
        <f t="shared" si="10"/>
        <v>0</v>
      </c>
      <c r="AE23" s="48">
        <v>100</v>
      </c>
      <c r="AF23" s="94">
        <v>80</v>
      </c>
      <c r="AG23" s="48">
        <v>100</v>
      </c>
      <c r="AH23" s="48">
        <v>100</v>
      </c>
      <c r="AI23" s="48">
        <v>90</v>
      </c>
      <c r="AJ23" s="48">
        <v>100</v>
      </c>
      <c r="AK23" s="48">
        <v>100</v>
      </c>
      <c r="AL23" s="48">
        <v>100</v>
      </c>
      <c r="AM23" s="48">
        <v>100</v>
      </c>
      <c r="AN23" s="56">
        <f t="shared" si="11"/>
        <v>97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0</v>
      </c>
      <c r="AY23" s="56">
        <f t="shared" si="12"/>
        <v>90</v>
      </c>
      <c r="AZ23" s="48">
        <v>100</v>
      </c>
      <c r="BA23" s="48">
        <v>95</v>
      </c>
      <c r="BB23" s="48">
        <v>100</v>
      </c>
      <c r="BC23" s="48">
        <v>0</v>
      </c>
      <c r="BD23" s="48">
        <v>95</v>
      </c>
      <c r="BE23" s="48">
        <v>40</v>
      </c>
      <c r="BF23" s="48">
        <v>100</v>
      </c>
      <c r="BG23" s="48">
        <v>90</v>
      </c>
      <c r="BH23" s="48">
        <v>85</v>
      </c>
      <c r="BI23" s="48">
        <v>0</v>
      </c>
      <c r="BJ23" s="56">
        <f t="shared" si="13"/>
        <v>71</v>
      </c>
      <c r="BK23" s="31">
        <v>100</v>
      </c>
      <c r="BL23" s="31">
        <v>100</v>
      </c>
      <c r="BM23" s="31">
        <v>100</v>
      </c>
      <c r="BN23" s="48">
        <v>100</v>
      </c>
      <c r="BO23" s="48">
        <v>0</v>
      </c>
      <c r="BP23" s="48">
        <v>0</v>
      </c>
      <c r="BQ23" s="48">
        <v>0</v>
      </c>
      <c r="BR23" s="48">
        <v>100</v>
      </c>
      <c r="BS23" s="56">
        <f t="shared" si="14"/>
        <v>62.5</v>
      </c>
      <c r="BT23" s="1" t="str">
        <f t="shared" si="15"/>
        <v>NN-NN</v>
      </c>
      <c r="BU23" s="32">
        <f t="shared" si="16"/>
        <v>74.250000000000014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39</v>
      </c>
      <c r="K24" s="26">
        <v>838</v>
      </c>
      <c r="L24" s="27">
        <f t="shared" si="0"/>
        <v>63</v>
      </c>
      <c r="M24" s="27">
        <f t="shared" si="18"/>
        <v>31</v>
      </c>
      <c r="N24" s="27">
        <f t="shared" si="17"/>
        <v>79</v>
      </c>
      <c r="O24" s="27">
        <f t="shared" si="3"/>
        <v>84</v>
      </c>
      <c r="P24" s="27">
        <f t="shared" si="4"/>
        <v>100</v>
      </c>
      <c r="Q24" s="27">
        <f t="shared" si="5"/>
        <v>82</v>
      </c>
      <c r="R24" s="27">
        <f t="shared" si="6"/>
        <v>75</v>
      </c>
      <c r="S24" s="62">
        <f t="shared" si="7"/>
        <v>95</v>
      </c>
      <c r="T24" s="38">
        <f t="array" ref="T24">IF(N24&lt;55, MIN(N24,SUM(N24:R24*N$3:R$3)), SUM(N24:R24*N$3:R$3))</f>
        <v>81.45</v>
      </c>
      <c r="U24" s="27">
        <v>20</v>
      </c>
      <c r="V24" s="33">
        <v>19</v>
      </c>
      <c r="W24" s="80">
        <v>24</v>
      </c>
      <c r="X24" s="56">
        <f t="shared" si="8"/>
        <v>63</v>
      </c>
      <c r="Y24" s="33">
        <v>26</v>
      </c>
      <c r="Z24" s="33">
        <v>5</v>
      </c>
      <c r="AA24" s="56">
        <f>IF(COUNTBLANK(Y24:Z24)&lt;&gt;2,SUM(Y24:Z24),)</f>
        <v>31</v>
      </c>
      <c r="AB24" s="33">
        <v>40</v>
      </c>
      <c r="AC24" s="33">
        <v>55</v>
      </c>
      <c r="AD24" s="56">
        <f t="shared" si="10"/>
        <v>95</v>
      </c>
      <c r="AE24" s="48">
        <v>100</v>
      </c>
      <c r="AF24" s="94">
        <v>70</v>
      </c>
      <c r="AG24" s="48">
        <v>100</v>
      </c>
      <c r="AH24" s="48">
        <v>0</v>
      </c>
      <c r="AI24" s="48">
        <v>100</v>
      </c>
      <c r="AJ24" s="48">
        <v>83</v>
      </c>
      <c r="AK24" s="48">
        <v>100</v>
      </c>
      <c r="AL24" s="48">
        <v>100</v>
      </c>
      <c r="AM24" s="48">
        <v>100</v>
      </c>
      <c r="AN24" s="56">
        <f t="shared" si="11"/>
        <v>84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100</v>
      </c>
      <c r="AV24" s="48">
        <v>100</v>
      </c>
      <c r="AW24" s="48">
        <v>100</v>
      </c>
      <c r="AX24" s="48">
        <v>100</v>
      </c>
      <c r="AY24" s="56">
        <f t="shared" si="12"/>
        <v>100</v>
      </c>
      <c r="AZ24" s="48">
        <v>100</v>
      </c>
      <c r="BA24" s="48">
        <v>90</v>
      </c>
      <c r="BB24" s="48">
        <v>100</v>
      </c>
      <c r="BC24" s="48">
        <v>100</v>
      </c>
      <c r="BD24" s="48">
        <v>85</v>
      </c>
      <c r="BE24" s="48">
        <v>90</v>
      </c>
      <c r="BF24" s="48">
        <v>100</v>
      </c>
      <c r="BG24" s="48">
        <v>50</v>
      </c>
      <c r="BH24" s="48">
        <v>100</v>
      </c>
      <c r="BI24" s="48">
        <v>0</v>
      </c>
      <c r="BJ24" s="56">
        <f t="shared" si="13"/>
        <v>82</v>
      </c>
      <c r="BK24" s="31">
        <v>0</v>
      </c>
      <c r="BL24" s="31">
        <v>100</v>
      </c>
      <c r="BM24" s="31">
        <v>0</v>
      </c>
      <c r="BN24" s="48">
        <v>100</v>
      </c>
      <c r="BO24" s="48">
        <v>100</v>
      </c>
      <c r="BP24" s="48">
        <v>100</v>
      </c>
      <c r="BQ24" s="48">
        <v>100</v>
      </c>
      <c r="BR24" s="48">
        <v>100</v>
      </c>
      <c r="BS24" s="56">
        <f t="shared" si="14"/>
        <v>75</v>
      </c>
      <c r="BT24" s="1" t="str">
        <f t="shared" si="15"/>
        <v>NN-NN</v>
      </c>
      <c r="BU24" s="32">
        <f t="shared" si="16"/>
        <v>81.45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39</v>
      </c>
      <c r="K25" s="26">
        <v>592</v>
      </c>
      <c r="L25" s="27">
        <f t="shared" si="0"/>
        <v>83</v>
      </c>
      <c r="M25" s="27">
        <f t="shared" si="18"/>
        <v>100</v>
      </c>
      <c r="N25" s="27">
        <f t="shared" si="17"/>
        <v>91.5</v>
      </c>
      <c r="O25" s="27">
        <f t="shared" si="3"/>
        <v>90</v>
      </c>
      <c r="P25" s="27">
        <f t="shared" si="4"/>
        <v>100</v>
      </c>
      <c r="Q25" s="27">
        <f t="shared" si="5"/>
        <v>68</v>
      </c>
      <c r="R25" s="27">
        <f t="shared" si="6"/>
        <v>84</v>
      </c>
      <c r="S25" s="62">
        <f t="shared" si="7"/>
        <v>0</v>
      </c>
      <c r="T25" s="38">
        <f t="array" ref="T25">IF(N25&lt;55, MIN(N25,SUM(N25:R25*N$3:R$3)), SUM(N25:R25*N$3:R$3))</f>
        <v>86.55</v>
      </c>
      <c r="U25" s="27">
        <v>18</v>
      </c>
      <c r="V25" s="33">
        <v>17</v>
      </c>
      <c r="W25" s="33">
        <v>48</v>
      </c>
      <c r="X25" s="56">
        <f t="shared" si="8"/>
        <v>83</v>
      </c>
      <c r="Y25" s="33">
        <v>30</v>
      </c>
      <c r="Z25" s="33">
        <v>70</v>
      </c>
      <c r="AA25" s="56">
        <f>IF(COUNTBLANK(Y25:Z25)&lt;&gt;2,SUM(Y25:Z25),)</f>
        <v>100</v>
      </c>
      <c r="AB25" s="33"/>
      <c r="AC25" s="33"/>
      <c r="AD25" s="56">
        <f t="shared" si="10"/>
        <v>0</v>
      </c>
      <c r="AE25" s="48">
        <v>100</v>
      </c>
      <c r="AF25" s="94">
        <v>100</v>
      </c>
      <c r="AG25" s="48">
        <v>100</v>
      </c>
      <c r="AH25" s="48">
        <v>50</v>
      </c>
      <c r="AI25" s="48">
        <v>80</v>
      </c>
      <c r="AJ25" s="48">
        <v>80</v>
      </c>
      <c r="AK25" s="48">
        <v>100</v>
      </c>
      <c r="AL25" s="48">
        <v>100</v>
      </c>
      <c r="AM25" s="48">
        <v>100</v>
      </c>
      <c r="AN25" s="56">
        <f t="shared" si="11"/>
        <v>90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100</v>
      </c>
      <c r="AY25" s="56">
        <f t="shared" si="12"/>
        <v>100</v>
      </c>
      <c r="AZ25" s="48">
        <v>100</v>
      </c>
      <c r="BA25" s="48">
        <v>100</v>
      </c>
      <c r="BB25" s="48">
        <v>100</v>
      </c>
      <c r="BC25" s="48">
        <v>100</v>
      </c>
      <c r="BD25" s="48">
        <v>90</v>
      </c>
      <c r="BE25" s="48">
        <v>0</v>
      </c>
      <c r="BF25" s="48">
        <v>85</v>
      </c>
      <c r="BG25" s="48">
        <v>0</v>
      </c>
      <c r="BH25" s="48">
        <v>100</v>
      </c>
      <c r="BI25" s="48">
        <v>0</v>
      </c>
      <c r="BJ25" s="56">
        <f t="shared" si="13"/>
        <v>68</v>
      </c>
      <c r="BK25" s="31">
        <v>100</v>
      </c>
      <c r="BL25" s="31">
        <v>56</v>
      </c>
      <c r="BM25" s="31">
        <v>67</v>
      </c>
      <c r="BN25" s="48">
        <v>100</v>
      </c>
      <c r="BO25" s="48">
        <v>100</v>
      </c>
      <c r="BP25" s="48">
        <v>50</v>
      </c>
      <c r="BQ25" s="48">
        <v>100</v>
      </c>
      <c r="BR25" s="48">
        <v>100</v>
      </c>
      <c r="BS25" s="56">
        <f t="shared" si="14"/>
        <v>84.125</v>
      </c>
      <c r="BT25" s="1" t="str">
        <f t="shared" si="15"/>
        <v>NN-NN</v>
      </c>
      <c r="BU25" s="32">
        <f t="shared" si="16"/>
        <v>86.55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48</v>
      </c>
      <c r="K26" s="26">
        <v>703</v>
      </c>
      <c r="L26" s="27">
        <f t="shared" si="0"/>
        <v>0</v>
      </c>
      <c r="M26" s="27">
        <f t="shared" si="18"/>
        <v>64</v>
      </c>
      <c r="N26" s="27">
        <v>55</v>
      </c>
      <c r="O26" s="27">
        <f t="shared" si="3"/>
        <v>75</v>
      </c>
      <c r="P26" s="27">
        <f t="shared" si="4"/>
        <v>100</v>
      </c>
      <c r="Q26" s="27">
        <f t="shared" si="5"/>
        <v>91</v>
      </c>
      <c r="R26" s="27">
        <f t="shared" si="6"/>
        <v>100</v>
      </c>
      <c r="S26" s="62">
        <f t="shared" si="7"/>
        <v>100</v>
      </c>
      <c r="T26" s="38">
        <f t="array" ref="T26">IF(N26&lt;55, MIN(N26,SUM(N26:R26*N$3:R$3)), SUM(N26:R26*N$3:R$3))</f>
        <v>70.7</v>
      </c>
      <c r="U26" s="27">
        <v>14</v>
      </c>
      <c r="V26" s="33">
        <v>19</v>
      </c>
      <c r="W26" s="78"/>
      <c r="X26" s="82">
        <v>0</v>
      </c>
      <c r="Y26" s="33">
        <v>30</v>
      </c>
      <c r="Z26" s="33">
        <v>30</v>
      </c>
      <c r="AA26" s="56">
        <v>64</v>
      </c>
      <c r="AB26" s="33">
        <v>40</v>
      </c>
      <c r="AC26" s="33">
        <v>60</v>
      </c>
      <c r="AD26" s="56">
        <f t="shared" si="10"/>
        <v>100</v>
      </c>
      <c r="AE26" s="48">
        <v>100</v>
      </c>
      <c r="AF26" s="94">
        <v>100</v>
      </c>
      <c r="AG26" s="48">
        <v>0</v>
      </c>
      <c r="AH26" s="48">
        <v>100</v>
      </c>
      <c r="AI26" s="48">
        <v>90</v>
      </c>
      <c r="AJ26" s="48">
        <v>83</v>
      </c>
      <c r="AK26" s="48">
        <v>100</v>
      </c>
      <c r="AL26" s="48">
        <v>0</v>
      </c>
      <c r="AM26" s="48">
        <v>100</v>
      </c>
      <c r="AN26" s="56">
        <f t="shared" si="11"/>
        <v>75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2"/>
        <v>100</v>
      </c>
      <c r="AZ26" s="48">
        <v>100</v>
      </c>
      <c r="BA26" s="48">
        <v>80</v>
      </c>
      <c r="BB26" s="48">
        <v>100</v>
      </c>
      <c r="BC26" s="48">
        <v>95</v>
      </c>
      <c r="BD26" s="48">
        <v>100</v>
      </c>
      <c r="BE26" s="48">
        <v>80</v>
      </c>
      <c r="BF26" s="48">
        <v>100</v>
      </c>
      <c r="BG26" s="48">
        <v>55</v>
      </c>
      <c r="BH26" s="48">
        <v>100</v>
      </c>
      <c r="BI26" s="48">
        <v>100</v>
      </c>
      <c r="BJ26" s="56">
        <f t="shared" si="13"/>
        <v>91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4"/>
        <v>100</v>
      </c>
      <c r="BT26" s="1" t="str">
        <f t="shared" si="15"/>
        <v>NN-NN</v>
      </c>
      <c r="BU26" s="32">
        <f t="shared" si="16"/>
        <v>70.7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39</v>
      </c>
      <c r="K27" s="26">
        <v>679</v>
      </c>
      <c r="L27" s="27">
        <f t="shared" si="0"/>
        <v>98</v>
      </c>
      <c r="M27" s="27">
        <f t="shared" si="18"/>
        <v>66</v>
      </c>
      <c r="N27" s="27">
        <f t="shared" ref="N27:N34" si="19">IF(ISBLANK(S27), (L27+M27)/2,(SUM(L27,M27,S27)-MIN(L27,M27,S27))/2)</f>
        <v>82</v>
      </c>
      <c r="O27" s="27">
        <f t="shared" si="3"/>
        <v>99</v>
      </c>
      <c r="P27" s="27">
        <f t="shared" si="4"/>
        <v>90</v>
      </c>
      <c r="Q27" s="27">
        <f t="shared" si="5"/>
        <v>94</v>
      </c>
      <c r="R27" s="27">
        <f t="shared" si="6"/>
        <v>100</v>
      </c>
      <c r="S27" s="62">
        <f t="shared" si="7"/>
        <v>0</v>
      </c>
      <c r="T27" s="38">
        <f t="array" ref="T27">IF(N27&lt;55, MIN(N27,SUM(N27:R27*N$3:R$3)), SUM(N27:R27*N$3:R$3))</f>
        <v>89.1</v>
      </c>
      <c r="U27" s="27">
        <v>20</v>
      </c>
      <c r="V27" s="33">
        <v>20</v>
      </c>
      <c r="W27" s="33">
        <v>58</v>
      </c>
      <c r="X27" s="56">
        <f>SUM(U27:W27)</f>
        <v>98</v>
      </c>
      <c r="Y27" s="33">
        <v>26</v>
      </c>
      <c r="Z27" s="33">
        <v>40</v>
      </c>
      <c r="AA27" s="56">
        <f t="shared" ref="AA27:AA34" si="20">IF(COUNTBLANK(Y27:Z27)&lt;&gt;2,SUM(Y27:Z27),)</f>
        <v>66</v>
      </c>
      <c r="AB27" s="33"/>
      <c r="AC27" s="33"/>
      <c r="AD27" s="56">
        <f t="shared" si="10"/>
        <v>0</v>
      </c>
      <c r="AE27" s="48">
        <v>100</v>
      </c>
      <c r="AF27" s="94">
        <v>100</v>
      </c>
      <c r="AG27" s="48">
        <v>100</v>
      </c>
      <c r="AH27" s="48">
        <v>100</v>
      </c>
      <c r="AI27" s="48">
        <v>90</v>
      </c>
      <c r="AJ27" s="48">
        <v>100</v>
      </c>
      <c r="AK27" s="48">
        <v>100</v>
      </c>
      <c r="AL27" s="48">
        <v>100</v>
      </c>
      <c r="AM27" s="48">
        <v>100</v>
      </c>
      <c r="AN27" s="56">
        <f t="shared" si="11"/>
        <v>99</v>
      </c>
      <c r="AO27" s="48">
        <v>1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12"/>
        <v>90</v>
      </c>
      <c r="AZ27" s="48">
        <v>90</v>
      </c>
      <c r="BA27" s="48">
        <v>100</v>
      </c>
      <c r="BB27" s="48">
        <v>100</v>
      </c>
      <c r="BC27" s="48">
        <v>100</v>
      </c>
      <c r="BD27" s="48">
        <v>100</v>
      </c>
      <c r="BE27" s="48">
        <v>90</v>
      </c>
      <c r="BF27" s="48">
        <v>100</v>
      </c>
      <c r="BG27" s="48">
        <v>75</v>
      </c>
      <c r="BH27" s="48">
        <v>85</v>
      </c>
      <c r="BI27" s="48">
        <v>95</v>
      </c>
      <c r="BJ27" s="56">
        <f t="shared" si="13"/>
        <v>94</v>
      </c>
      <c r="BK27" s="31">
        <v>100</v>
      </c>
      <c r="BL27" s="31">
        <v>100</v>
      </c>
      <c r="BM27" s="31">
        <v>100</v>
      </c>
      <c r="BN27" s="48">
        <v>100</v>
      </c>
      <c r="BO27" s="48">
        <v>100</v>
      </c>
      <c r="BP27" s="48">
        <v>100</v>
      </c>
      <c r="BQ27" s="48">
        <v>100</v>
      </c>
      <c r="BR27" s="48">
        <v>100</v>
      </c>
      <c r="BS27" s="56">
        <f t="shared" si="14"/>
        <v>100</v>
      </c>
      <c r="BT27" s="1" t="str">
        <f t="shared" si="15"/>
        <v>NN-NN</v>
      </c>
      <c r="BU27" s="32">
        <f t="shared" si="16"/>
        <v>89.1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39</v>
      </c>
      <c r="K28" s="26">
        <v>546</v>
      </c>
      <c r="L28" s="27">
        <f t="shared" si="0"/>
        <v>90</v>
      </c>
      <c r="M28" s="27">
        <f t="shared" si="18"/>
        <v>96</v>
      </c>
      <c r="N28" s="27">
        <f t="shared" si="19"/>
        <v>93</v>
      </c>
      <c r="O28" s="27">
        <f t="shared" si="3"/>
        <v>94</v>
      </c>
      <c r="P28" s="27">
        <f t="shared" si="4"/>
        <v>80</v>
      </c>
      <c r="Q28" s="27">
        <f t="shared" si="5"/>
        <v>74</v>
      </c>
      <c r="R28" s="27">
        <f t="shared" si="6"/>
        <v>100</v>
      </c>
      <c r="S28" s="62">
        <f t="shared" si="7"/>
        <v>0</v>
      </c>
      <c r="T28" s="38">
        <f t="array" ref="T28">IF(N28&lt;55, MIN(N28,SUM(N28:R28*N$3:R$3)), SUM(N28:R28*N$3:R$3))</f>
        <v>89.1</v>
      </c>
      <c r="U28" s="27">
        <v>20</v>
      </c>
      <c r="V28" s="33">
        <v>19</v>
      </c>
      <c r="W28" s="33">
        <v>51</v>
      </c>
      <c r="X28" s="56">
        <f>SUM(U28:W28)</f>
        <v>90</v>
      </c>
      <c r="Y28" s="33">
        <v>26</v>
      </c>
      <c r="Z28" s="33">
        <v>70</v>
      </c>
      <c r="AA28" s="56">
        <f t="shared" si="20"/>
        <v>96</v>
      </c>
      <c r="AB28" s="33"/>
      <c r="AC28" s="33"/>
      <c r="AD28" s="56">
        <f t="shared" si="10"/>
        <v>0</v>
      </c>
      <c r="AE28" s="48">
        <v>100</v>
      </c>
      <c r="AF28" s="94">
        <v>100</v>
      </c>
      <c r="AG28" s="48">
        <v>100</v>
      </c>
      <c r="AH28" s="48">
        <v>100</v>
      </c>
      <c r="AI28" s="48">
        <v>90</v>
      </c>
      <c r="AJ28" s="48">
        <v>60</v>
      </c>
      <c r="AK28" s="48">
        <v>100</v>
      </c>
      <c r="AL28" s="48">
        <v>100</v>
      </c>
      <c r="AM28" s="48">
        <v>100</v>
      </c>
      <c r="AN28" s="56">
        <f t="shared" si="11"/>
        <v>94</v>
      </c>
      <c r="AO28" s="48">
        <v>100</v>
      </c>
      <c r="AP28" s="48">
        <v>100</v>
      </c>
      <c r="AQ28" s="48">
        <v>100</v>
      </c>
      <c r="AR28" s="48">
        <v>1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0</v>
      </c>
      <c r="AY28" s="56">
        <f t="shared" si="12"/>
        <v>80</v>
      </c>
      <c r="AZ28" s="48">
        <v>75</v>
      </c>
      <c r="BA28" s="48">
        <v>80</v>
      </c>
      <c r="BB28" s="48">
        <v>100</v>
      </c>
      <c r="BC28" s="48">
        <v>100</v>
      </c>
      <c r="BD28" s="48">
        <v>0</v>
      </c>
      <c r="BE28" s="48">
        <v>100</v>
      </c>
      <c r="BF28" s="48">
        <v>100</v>
      </c>
      <c r="BG28" s="48">
        <v>80</v>
      </c>
      <c r="BH28" s="48">
        <v>100</v>
      </c>
      <c r="BI28" s="48">
        <v>0</v>
      </c>
      <c r="BJ28" s="56">
        <f t="shared" si="13"/>
        <v>74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100</v>
      </c>
      <c r="BQ28" s="48">
        <v>100</v>
      </c>
      <c r="BR28" s="48">
        <v>100</v>
      </c>
      <c r="BS28" s="56">
        <f t="shared" si="14"/>
        <v>100</v>
      </c>
      <c r="BT28" s="1" t="str">
        <f t="shared" si="15"/>
        <v>NN-NN</v>
      </c>
      <c r="BU28" s="32">
        <f t="shared" si="16"/>
        <v>89.1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1</v>
      </c>
      <c r="J29" s="26" t="s">
        <v>39</v>
      </c>
      <c r="K29" s="26">
        <v>826</v>
      </c>
      <c r="L29" s="27">
        <f t="shared" si="0"/>
        <v>98</v>
      </c>
      <c r="M29" s="27">
        <f t="shared" si="18"/>
        <v>100</v>
      </c>
      <c r="N29" s="27">
        <f t="shared" si="19"/>
        <v>99</v>
      </c>
      <c r="O29" s="27">
        <f t="shared" si="3"/>
        <v>100</v>
      </c>
      <c r="P29" s="27">
        <f t="shared" si="4"/>
        <v>100</v>
      </c>
      <c r="Q29" s="27">
        <f t="shared" si="5"/>
        <v>100</v>
      </c>
      <c r="R29" s="27">
        <f t="shared" si="6"/>
        <v>100</v>
      </c>
      <c r="S29" s="62">
        <f t="shared" si="7"/>
        <v>0</v>
      </c>
      <c r="T29" s="38">
        <f t="array" ref="T29">IF(N29&lt;55, MIN(N29,SUM(N29:R29*N$3:R$3)), SUM(N29:R29*N$3:R$3))</f>
        <v>99.5</v>
      </c>
      <c r="U29" s="27">
        <v>20</v>
      </c>
      <c r="V29" s="33">
        <v>18</v>
      </c>
      <c r="W29" s="33">
        <v>60</v>
      </c>
      <c r="X29" s="56">
        <f>SUM(U29:W29)</f>
        <v>98</v>
      </c>
      <c r="Y29" s="33">
        <v>30</v>
      </c>
      <c r="Z29" s="33">
        <v>70</v>
      </c>
      <c r="AA29" s="56">
        <f t="shared" si="20"/>
        <v>100</v>
      </c>
      <c r="AB29" s="33"/>
      <c r="AC29" s="33"/>
      <c r="AD29" s="56">
        <f t="shared" si="10"/>
        <v>0</v>
      </c>
      <c r="AE29" s="48">
        <v>100</v>
      </c>
      <c r="AF29" s="94">
        <v>100</v>
      </c>
      <c r="AG29" s="48">
        <v>100</v>
      </c>
      <c r="AH29" s="48">
        <v>100</v>
      </c>
      <c r="AI29" s="48">
        <v>100</v>
      </c>
      <c r="AJ29" s="48">
        <v>100</v>
      </c>
      <c r="AK29" s="48">
        <v>100</v>
      </c>
      <c r="AL29" s="48">
        <v>100</v>
      </c>
      <c r="AM29" s="48">
        <v>100</v>
      </c>
      <c r="AN29" s="56">
        <f t="shared" si="11"/>
        <v>100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100</v>
      </c>
      <c r="AU29" s="48">
        <v>100</v>
      </c>
      <c r="AV29" s="48">
        <v>100</v>
      </c>
      <c r="AW29" s="48">
        <v>100</v>
      </c>
      <c r="AX29" s="48">
        <v>100</v>
      </c>
      <c r="AY29" s="56">
        <f t="shared" si="12"/>
        <v>100</v>
      </c>
      <c r="AZ29" s="48">
        <v>100</v>
      </c>
      <c r="BA29" s="48">
        <v>100</v>
      </c>
      <c r="BB29" s="48">
        <v>100</v>
      </c>
      <c r="BC29" s="48">
        <v>100</v>
      </c>
      <c r="BD29" s="48">
        <v>100</v>
      </c>
      <c r="BE29" s="48">
        <v>100</v>
      </c>
      <c r="BF29" s="48">
        <v>100</v>
      </c>
      <c r="BG29" s="48">
        <v>95</v>
      </c>
      <c r="BH29" s="48">
        <v>100</v>
      </c>
      <c r="BI29" s="48">
        <v>100</v>
      </c>
      <c r="BJ29" s="56">
        <f t="shared" si="13"/>
        <v>100</v>
      </c>
      <c r="BK29" s="31">
        <v>100</v>
      </c>
      <c r="BL29" s="31">
        <v>100</v>
      </c>
      <c r="BM29" s="31">
        <v>100</v>
      </c>
      <c r="BN29" s="48">
        <v>100</v>
      </c>
      <c r="BO29" s="48">
        <v>100</v>
      </c>
      <c r="BP29" s="48">
        <v>100</v>
      </c>
      <c r="BQ29" s="48">
        <v>100</v>
      </c>
      <c r="BR29" s="48">
        <v>100</v>
      </c>
      <c r="BS29" s="56">
        <f t="shared" si="14"/>
        <v>100</v>
      </c>
      <c r="BT29" s="1" t="str">
        <f t="shared" si="15"/>
        <v>NN-NN</v>
      </c>
      <c r="BU29" s="32">
        <f t="shared" si="16"/>
        <v>99.5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39</v>
      </c>
      <c r="K30" s="26">
        <v>701</v>
      </c>
      <c r="L30" s="27">
        <f t="shared" si="0"/>
        <v>60</v>
      </c>
      <c r="M30" s="27">
        <f t="shared" si="18"/>
        <v>30</v>
      </c>
      <c r="N30" s="27">
        <f t="shared" si="19"/>
        <v>80</v>
      </c>
      <c r="O30" s="27">
        <f t="shared" si="3"/>
        <v>62</v>
      </c>
      <c r="P30" s="27">
        <f t="shared" si="4"/>
        <v>60</v>
      </c>
      <c r="Q30" s="27">
        <f t="shared" si="5"/>
        <v>87</v>
      </c>
      <c r="R30" s="27">
        <f t="shared" si="6"/>
        <v>50</v>
      </c>
      <c r="S30" s="62">
        <f t="shared" si="7"/>
        <v>100</v>
      </c>
      <c r="T30" s="38">
        <f t="array" ref="T30">IF(N30&lt;55, MIN(N30,SUM(N30:R30*N$3:R$3)), SUM(N30:R30*N$3:R$3))</f>
        <v>75.3</v>
      </c>
      <c r="U30" s="27">
        <v>18</v>
      </c>
      <c r="V30" s="33">
        <v>18</v>
      </c>
      <c r="W30" s="33">
        <v>24</v>
      </c>
      <c r="X30" s="56">
        <f>SUM(U30:W30)</f>
        <v>60</v>
      </c>
      <c r="Y30" s="33">
        <v>30</v>
      </c>
      <c r="Z30" s="33">
        <v>0</v>
      </c>
      <c r="AA30" s="56">
        <f t="shared" si="20"/>
        <v>30</v>
      </c>
      <c r="AB30" s="33">
        <v>40</v>
      </c>
      <c r="AC30" s="33">
        <v>60</v>
      </c>
      <c r="AD30" s="56">
        <f t="shared" si="10"/>
        <v>100</v>
      </c>
      <c r="AE30" s="48">
        <v>100</v>
      </c>
      <c r="AF30" s="94">
        <v>100</v>
      </c>
      <c r="AG30" s="48">
        <v>0</v>
      </c>
      <c r="AH30" s="48">
        <v>67</v>
      </c>
      <c r="AI30" s="48">
        <v>60</v>
      </c>
      <c r="AJ30" s="48">
        <v>33</v>
      </c>
      <c r="AK30" s="48">
        <v>0</v>
      </c>
      <c r="AL30" s="48">
        <v>100</v>
      </c>
      <c r="AM30" s="48">
        <v>100</v>
      </c>
      <c r="AN30" s="56">
        <f t="shared" si="11"/>
        <v>62</v>
      </c>
      <c r="AO30" s="48">
        <v>100</v>
      </c>
      <c r="AP30" s="48">
        <v>100</v>
      </c>
      <c r="AQ30" s="48">
        <v>100</v>
      </c>
      <c r="AR30" s="48">
        <v>1</v>
      </c>
      <c r="AS30" s="48">
        <v>1</v>
      </c>
      <c r="AT30" s="48">
        <v>1</v>
      </c>
      <c r="AU30" s="48">
        <v>100</v>
      </c>
      <c r="AV30" s="48">
        <v>100</v>
      </c>
      <c r="AW30" s="48">
        <v>100</v>
      </c>
      <c r="AX30" s="48">
        <v>1</v>
      </c>
      <c r="AY30" s="56">
        <f t="shared" si="12"/>
        <v>60</v>
      </c>
      <c r="AZ30" s="48">
        <v>100</v>
      </c>
      <c r="BA30" s="48">
        <v>100</v>
      </c>
      <c r="BB30" s="48">
        <v>100</v>
      </c>
      <c r="BC30" s="48">
        <v>100</v>
      </c>
      <c r="BD30" s="48">
        <v>90</v>
      </c>
      <c r="BE30" s="48">
        <v>100</v>
      </c>
      <c r="BF30" s="48">
        <v>0</v>
      </c>
      <c r="BG30" s="48">
        <v>100</v>
      </c>
      <c r="BH30" s="48">
        <v>100</v>
      </c>
      <c r="BI30" s="48">
        <v>80</v>
      </c>
      <c r="BJ30" s="56">
        <f t="shared" si="13"/>
        <v>87</v>
      </c>
      <c r="BK30" s="31">
        <v>100</v>
      </c>
      <c r="BL30" s="31">
        <v>100</v>
      </c>
      <c r="BM30" s="31">
        <v>100</v>
      </c>
      <c r="BN30" s="48">
        <v>0</v>
      </c>
      <c r="BO30" s="48">
        <v>0</v>
      </c>
      <c r="BP30" s="48">
        <v>0</v>
      </c>
      <c r="BQ30" s="48">
        <v>0</v>
      </c>
      <c r="BR30" s="48">
        <v>100</v>
      </c>
      <c r="BS30" s="56">
        <f t="shared" si="14"/>
        <v>50</v>
      </c>
      <c r="BT30" s="1" t="str">
        <f t="shared" si="15"/>
        <v>NN-NN</v>
      </c>
      <c r="BU30" s="32">
        <f t="shared" si="16"/>
        <v>75.3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39</v>
      </c>
      <c r="K31" s="26">
        <v>782</v>
      </c>
      <c r="L31" s="27">
        <f t="shared" si="0"/>
        <v>94</v>
      </c>
      <c r="M31" s="27">
        <f t="shared" si="18"/>
        <v>90</v>
      </c>
      <c r="N31" s="27">
        <f t="shared" si="19"/>
        <v>92</v>
      </c>
      <c r="O31" s="27">
        <f t="shared" si="3"/>
        <v>89</v>
      </c>
      <c r="P31" s="27">
        <f t="shared" si="4"/>
        <v>80</v>
      </c>
      <c r="Q31" s="27">
        <f t="shared" si="5"/>
        <v>93</v>
      </c>
      <c r="R31" s="27">
        <f t="shared" si="6"/>
        <v>100</v>
      </c>
      <c r="S31" s="62">
        <f t="shared" si="7"/>
        <v>0</v>
      </c>
      <c r="T31" s="38">
        <f t="array" ref="T31">IF(N31&lt;55, MIN(N31,SUM(N31:R31*N$3:R$3)), SUM(N31:R31*N$3:R$3))</f>
        <v>91.4</v>
      </c>
      <c r="U31" s="27">
        <v>20</v>
      </c>
      <c r="V31" s="33">
        <v>17</v>
      </c>
      <c r="W31" s="33">
        <v>57</v>
      </c>
      <c r="X31" s="56">
        <f>SUM(U31:W31)</f>
        <v>94</v>
      </c>
      <c r="Y31" s="33">
        <v>30</v>
      </c>
      <c r="Z31" s="33">
        <v>60</v>
      </c>
      <c r="AA31" s="56">
        <f t="shared" si="20"/>
        <v>90</v>
      </c>
      <c r="AB31" s="33"/>
      <c r="AC31" s="33"/>
      <c r="AD31" s="56">
        <f t="shared" si="10"/>
        <v>0</v>
      </c>
      <c r="AE31" s="48">
        <v>100</v>
      </c>
      <c r="AF31" s="94">
        <v>100</v>
      </c>
      <c r="AG31" s="48">
        <v>100</v>
      </c>
      <c r="AH31" s="48">
        <v>100</v>
      </c>
      <c r="AI31" s="48">
        <v>100</v>
      </c>
      <c r="AJ31" s="48">
        <v>100</v>
      </c>
      <c r="AK31" s="48">
        <v>100</v>
      </c>
      <c r="AL31" s="48">
        <v>0</v>
      </c>
      <c r="AM31" s="48">
        <v>100</v>
      </c>
      <c r="AN31" s="56">
        <f t="shared" si="11"/>
        <v>89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</v>
      </c>
      <c r="AV31" s="48">
        <v>1</v>
      </c>
      <c r="AW31" s="48">
        <v>100</v>
      </c>
      <c r="AX31" s="48">
        <v>100</v>
      </c>
      <c r="AY31" s="56">
        <f t="shared" si="12"/>
        <v>80</v>
      </c>
      <c r="AZ31" s="48">
        <v>85</v>
      </c>
      <c r="BA31" s="48">
        <v>90</v>
      </c>
      <c r="BB31" s="48">
        <v>100</v>
      </c>
      <c r="BC31" s="48">
        <v>95</v>
      </c>
      <c r="BD31" s="48">
        <v>95</v>
      </c>
      <c r="BE31" s="48">
        <v>100</v>
      </c>
      <c r="BF31" s="48">
        <v>100</v>
      </c>
      <c r="BG31" s="48">
        <v>70</v>
      </c>
      <c r="BH31" s="48">
        <v>100</v>
      </c>
      <c r="BI31" s="48">
        <v>95</v>
      </c>
      <c r="BJ31" s="56">
        <f t="shared" si="13"/>
        <v>93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100</v>
      </c>
      <c r="BQ31" s="48">
        <v>100</v>
      </c>
      <c r="BR31" s="48">
        <v>100</v>
      </c>
      <c r="BS31" s="56">
        <f t="shared" si="14"/>
        <v>100</v>
      </c>
      <c r="BT31" s="1" t="str">
        <f t="shared" si="15"/>
        <v>NN-NN</v>
      </c>
      <c r="BU31" s="32">
        <f t="shared" si="16"/>
        <v>91.4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1</v>
      </c>
      <c r="J32" s="26" t="s">
        <v>39</v>
      </c>
      <c r="K32" s="26">
        <v>757</v>
      </c>
      <c r="L32" s="27">
        <f t="shared" si="0"/>
        <v>0</v>
      </c>
      <c r="M32" s="27">
        <f t="shared" si="18"/>
        <v>40</v>
      </c>
      <c r="N32" s="27">
        <f t="shared" si="19"/>
        <v>20</v>
      </c>
      <c r="O32" s="27">
        <f t="shared" si="3"/>
        <v>84</v>
      </c>
      <c r="P32" s="27">
        <f t="shared" si="4"/>
        <v>100</v>
      </c>
      <c r="Q32" s="27">
        <f t="shared" si="5"/>
        <v>71</v>
      </c>
      <c r="R32" s="27">
        <f t="shared" si="6"/>
        <v>88</v>
      </c>
      <c r="S32" s="62">
        <f t="shared" si="7"/>
        <v>0</v>
      </c>
      <c r="T32" s="38">
        <f t="array" ref="T32">IF(N32&lt;55, MIN(N32,SUM(N32:R32*N$3:R$3)), SUM(N32:R32*N$3:R$3))</f>
        <v>20</v>
      </c>
      <c r="U32" s="27">
        <v>20</v>
      </c>
      <c r="V32" s="33">
        <v>17</v>
      </c>
      <c r="W32" s="78"/>
      <c r="X32" s="82">
        <v>0</v>
      </c>
      <c r="Y32" s="33">
        <v>30</v>
      </c>
      <c r="Z32" s="33">
        <v>10</v>
      </c>
      <c r="AA32" s="56">
        <f t="shared" si="20"/>
        <v>40</v>
      </c>
      <c r="AB32" s="33"/>
      <c r="AC32" s="33"/>
      <c r="AD32" s="56">
        <f t="shared" si="10"/>
        <v>0</v>
      </c>
      <c r="AE32" s="48">
        <v>100</v>
      </c>
      <c r="AF32" s="94">
        <v>100</v>
      </c>
      <c r="AG32" s="48">
        <v>100</v>
      </c>
      <c r="AH32" s="48">
        <v>50</v>
      </c>
      <c r="AI32" s="48">
        <v>90</v>
      </c>
      <c r="AJ32" s="48">
        <v>20</v>
      </c>
      <c r="AK32" s="48">
        <v>100</v>
      </c>
      <c r="AL32" s="48">
        <v>100</v>
      </c>
      <c r="AM32" s="48">
        <v>100</v>
      </c>
      <c r="AN32" s="56">
        <f t="shared" si="11"/>
        <v>84</v>
      </c>
      <c r="AO32" s="48">
        <v>100</v>
      </c>
      <c r="AP32" s="48">
        <v>100</v>
      </c>
      <c r="AQ32" s="48">
        <v>100</v>
      </c>
      <c r="AR32" s="48">
        <v>100</v>
      </c>
      <c r="AS32" s="48">
        <v>100</v>
      </c>
      <c r="AT32" s="48">
        <v>100</v>
      </c>
      <c r="AU32" s="48">
        <v>100</v>
      </c>
      <c r="AV32" s="48">
        <v>100</v>
      </c>
      <c r="AW32" s="48">
        <v>100</v>
      </c>
      <c r="AX32" s="48">
        <v>100</v>
      </c>
      <c r="AY32" s="56">
        <f t="shared" si="12"/>
        <v>100</v>
      </c>
      <c r="AZ32" s="48">
        <v>100</v>
      </c>
      <c r="BA32" s="48">
        <v>90</v>
      </c>
      <c r="BB32" s="48">
        <v>100</v>
      </c>
      <c r="BC32" s="48">
        <v>100</v>
      </c>
      <c r="BD32" s="48">
        <v>100</v>
      </c>
      <c r="BE32" s="48">
        <v>40</v>
      </c>
      <c r="BF32" s="48">
        <v>100</v>
      </c>
      <c r="BG32" s="48">
        <v>80</v>
      </c>
      <c r="BH32" s="48">
        <v>0</v>
      </c>
      <c r="BI32" s="48">
        <v>0</v>
      </c>
      <c r="BJ32" s="56">
        <f t="shared" si="13"/>
        <v>71</v>
      </c>
      <c r="BK32" s="31">
        <v>100</v>
      </c>
      <c r="BL32" s="31">
        <v>100</v>
      </c>
      <c r="BM32" s="31">
        <v>100</v>
      </c>
      <c r="BN32" s="48">
        <v>100</v>
      </c>
      <c r="BO32" s="48">
        <v>100</v>
      </c>
      <c r="BP32" s="48">
        <v>100</v>
      </c>
      <c r="BQ32" s="48">
        <v>100</v>
      </c>
      <c r="BR32" s="48">
        <v>0</v>
      </c>
      <c r="BS32" s="56">
        <f t="shared" si="14"/>
        <v>87.5</v>
      </c>
      <c r="BT32" s="1" t="str">
        <f t="shared" si="15"/>
        <v>NN-NN</v>
      </c>
      <c r="BU32" s="32">
        <f t="shared" si="16"/>
        <v>20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39</v>
      </c>
      <c r="K33" s="26">
        <v>618</v>
      </c>
      <c r="L33" s="27">
        <f t="shared" si="0"/>
        <v>99</v>
      </c>
      <c r="M33" s="27">
        <f t="shared" si="18"/>
        <v>95</v>
      </c>
      <c r="N33" s="27">
        <f t="shared" si="19"/>
        <v>97</v>
      </c>
      <c r="O33" s="27">
        <f t="shared" si="3"/>
        <v>89</v>
      </c>
      <c r="P33" s="27">
        <f t="shared" si="4"/>
        <v>70</v>
      </c>
      <c r="Q33" s="27">
        <f t="shared" si="5"/>
        <v>89</v>
      </c>
      <c r="R33" s="27">
        <f t="shared" si="6"/>
        <v>100</v>
      </c>
      <c r="S33" s="62">
        <f t="shared" si="7"/>
        <v>0</v>
      </c>
      <c r="T33" s="38">
        <f t="array" ref="T33">IF(N33&lt;55, MIN(N33,SUM(N33:R33*N$3:R$3)), SUM(N33:R33*N$3:R$3))</f>
        <v>92.6</v>
      </c>
      <c r="U33" s="27">
        <v>20</v>
      </c>
      <c r="V33" s="33">
        <v>19</v>
      </c>
      <c r="W33" s="80">
        <v>60</v>
      </c>
      <c r="X33" s="56">
        <f>SUM(U33:W33)</f>
        <v>99</v>
      </c>
      <c r="Y33" s="33">
        <v>30</v>
      </c>
      <c r="Z33" s="33">
        <v>65</v>
      </c>
      <c r="AA33" s="56">
        <f t="shared" si="20"/>
        <v>95</v>
      </c>
      <c r="AB33" s="33"/>
      <c r="AC33" s="33"/>
      <c r="AD33" s="56">
        <f t="shared" si="10"/>
        <v>0</v>
      </c>
      <c r="AE33" s="48">
        <v>100</v>
      </c>
      <c r="AF33" s="94">
        <v>100</v>
      </c>
      <c r="AG33" s="48">
        <v>100</v>
      </c>
      <c r="AH33" s="48">
        <v>50</v>
      </c>
      <c r="AI33" s="48">
        <v>90</v>
      </c>
      <c r="AJ33" s="48">
        <v>60</v>
      </c>
      <c r="AK33" s="48">
        <v>100</v>
      </c>
      <c r="AL33" s="48">
        <v>100</v>
      </c>
      <c r="AM33" s="48">
        <v>100</v>
      </c>
      <c r="AN33" s="56">
        <f t="shared" si="11"/>
        <v>89</v>
      </c>
      <c r="AO33" s="48">
        <v>100</v>
      </c>
      <c r="AP33" s="48">
        <v>100</v>
      </c>
      <c r="AQ33" s="48">
        <v>100</v>
      </c>
      <c r="AR33" s="48">
        <v>100</v>
      </c>
      <c r="AS33" s="48">
        <v>100</v>
      </c>
      <c r="AT33" s="48">
        <v>100</v>
      </c>
      <c r="AU33" s="48">
        <v>1</v>
      </c>
      <c r="AV33" s="48">
        <v>1</v>
      </c>
      <c r="AW33" s="48">
        <v>100</v>
      </c>
      <c r="AX33" s="48">
        <v>0</v>
      </c>
      <c r="AY33" s="56">
        <f t="shared" si="12"/>
        <v>70</v>
      </c>
      <c r="AZ33" s="48">
        <v>100</v>
      </c>
      <c r="BA33" s="48">
        <v>100</v>
      </c>
      <c r="BB33" s="48">
        <v>100</v>
      </c>
      <c r="BC33" s="48">
        <v>100</v>
      </c>
      <c r="BD33" s="48">
        <v>100</v>
      </c>
      <c r="BE33" s="48">
        <v>100</v>
      </c>
      <c r="BF33" s="48">
        <v>100</v>
      </c>
      <c r="BG33" s="48">
        <v>90</v>
      </c>
      <c r="BH33" s="48">
        <v>100</v>
      </c>
      <c r="BI33" s="48">
        <v>0</v>
      </c>
      <c r="BJ33" s="56">
        <f t="shared" si="13"/>
        <v>89</v>
      </c>
      <c r="BK33" s="31">
        <v>100</v>
      </c>
      <c r="BL33" s="31">
        <v>100</v>
      </c>
      <c r="BM33" s="31">
        <v>100</v>
      </c>
      <c r="BN33" s="48">
        <v>100</v>
      </c>
      <c r="BO33" s="48">
        <v>100</v>
      </c>
      <c r="BP33" s="48">
        <v>100</v>
      </c>
      <c r="BQ33" s="48">
        <v>100</v>
      </c>
      <c r="BR33" s="48">
        <v>100</v>
      </c>
      <c r="BS33" s="56">
        <f t="shared" si="14"/>
        <v>100</v>
      </c>
      <c r="BT33" s="1" t="str">
        <f t="shared" si="15"/>
        <v>NN-NN</v>
      </c>
      <c r="BU33" s="32">
        <f t="shared" si="16"/>
        <v>92.6</v>
      </c>
      <c r="BV33" s="36"/>
    </row>
    <row r="34" spans="1:74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39</v>
      </c>
      <c r="K34" s="26">
        <v>848</v>
      </c>
      <c r="L34" s="27">
        <f t="shared" si="0"/>
        <v>88</v>
      </c>
      <c r="M34" s="27">
        <f t="shared" si="18"/>
        <v>100</v>
      </c>
      <c r="N34" s="27">
        <f t="shared" si="19"/>
        <v>94</v>
      </c>
      <c r="O34" s="27">
        <f t="shared" si="3"/>
        <v>80</v>
      </c>
      <c r="P34" s="27">
        <f t="shared" si="4"/>
        <v>100</v>
      </c>
      <c r="Q34" s="27">
        <f t="shared" si="5"/>
        <v>98</v>
      </c>
      <c r="R34" s="27">
        <f t="shared" si="6"/>
        <v>100</v>
      </c>
      <c r="S34" s="62">
        <f t="shared" si="7"/>
        <v>0</v>
      </c>
      <c r="T34" s="38">
        <f t="array" ref="T34">IF(N34&lt;55, MIN(N34,SUM(N34:R34*N$3:R$3)), SUM(N34:R34*N$3:R$3))</f>
        <v>92.6</v>
      </c>
      <c r="U34" s="27">
        <v>20</v>
      </c>
      <c r="V34" s="33">
        <v>17</v>
      </c>
      <c r="W34" s="33">
        <v>51</v>
      </c>
      <c r="X34" s="56">
        <f>SUM(U34:W34)</f>
        <v>88</v>
      </c>
      <c r="Y34" s="33">
        <v>30</v>
      </c>
      <c r="Z34" s="33">
        <v>70</v>
      </c>
      <c r="AA34" s="56">
        <f t="shared" si="20"/>
        <v>100</v>
      </c>
      <c r="AB34" s="33"/>
      <c r="AC34" s="33"/>
      <c r="AD34" s="56">
        <f t="shared" si="10"/>
        <v>0</v>
      </c>
      <c r="AE34" s="48">
        <v>0</v>
      </c>
      <c r="AF34" s="94">
        <v>100</v>
      </c>
      <c r="AG34" s="48">
        <v>100</v>
      </c>
      <c r="AH34" s="48">
        <v>100</v>
      </c>
      <c r="AI34" s="48">
        <v>80</v>
      </c>
      <c r="AJ34" s="48">
        <v>40</v>
      </c>
      <c r="AK34" s="48">
        <v>100</v>
      </c>
      <c r="AL34" s="48">
        <v>100</v>
      </c>
      <c r="AM34" s="48">
        <v>100</v>
      </c>
      <c r="AN34" s="56">
        <f t="shared" si="11"/>
        <v>80</v>
      </c>
      <c r="AO34" s="48">
        <v>100</v>
      </c>
      <c r="AP34" s="48">
        <v>100</v>
      </c>
      <c r="AQ34" s="48">
        <v>100</v>
      </c>
      <c r="AR34" s="48">
        <v>100</v>
      </c>
      <c r="AS34" s="48">
        <v>100</v>
      </c>
      <c r="AT34" s="48">
        <v>100</v>
      </c>
      <c r="AU34" s="48">
        <v>100</v>
      </c>
      <c r="AV34" s="48">
        <v>100</v>
      </c>
      <c r="AW34" s="48">
        <v>100</v>
      </c>
      <c r="AX34" s="48">
        <v>100</v>
      </c>
      <c r="AY34" s="56">
        <f t="shared" si="12"/>
        <v>100</v>
      </c>
      <c r="AZ34" s="48">
        <v>100</v>
      </c>
      <c r="BA34" s="48">
        <v>90</v>
      </c>
      <c r="BB34" s="48">
        <v>100</v>
      </c>
      <c r="BC34" s="48">
        <v>100</v>
      </c>
      <c r="BD34" s="48">
        <v>95</v>
      </c>
      <c r="BE34" s="48">
        <v>100</v>
      </c>
      <c r="BF34" s="48">
        <v>100</v>
      </c>
      <c r="BG34" s="48">
        <v>90</v>
      </c>
      <c r="BH34" s="48">
        <v>100</v>
      </c>
      <c r="BI34" s="48">
        <v>100</v>
      </c>
      <c r="BJ34" s="56">
        <f t="shared" si="13"/>
        <v>98</v>
      </c>
      <c r="BK34" s="31">
        <v>100</v>
      </c>
      <c r="BL34" s="31">
        <v>100</v>
      </c>
      <c r="BM34" s="31">
        <v>100</v>
      </c>
      <c r="BN34" s="48">
        <v>100</v>
      </c>
      <c r="BO34" s="48">
        <v>100</v>
      </c>
      <c r="BP34" s="48">
        <v>100</v>
      </c>
      <c r="BQ34" s="48">
        <v>100</v>
      </c>
      <c r="BR34" s="48">
        <v>100</v>
      </c>
      <c r="BS34" s="56">
        <f t="shared" si="14"/>
        <v>100</v>
      </c>
      <c r="BT34" s="1" t="str">
        <f t="shared" si="15"/>
        <v>NN-NN</v>
      </c>
      <c r="BU34" s="32">
        <f t="shared" si="16"/>
        <v>92.6</v>
      </c>
      <c r="BV34" s="36"/>
    </row>
    <row r="35" spans="1:74" ht="15.75" customHeight="1" x14ac:dyDescent="0.15">
      <c r="A35" s="44"/>
      <c r="B35" s="47"/>
      <c r="C35" s="47"/>
      <c r="D35" s="47"/>
      <c r="E35" s="47"/>
      <c r="F35" s="47"/>
      <c r="G35" s="47"/>
      <c r="H35" s="47"/>
      <c r="I35" s="26"/>
      <c r="J35" s="26"/>
      <c r="K35" s="26"/>
      <c r="L35" s="27"/>
      <c r="M35" s="48"/>
      <c r="N35" s="27"/>
      <c r="O35" s="27"/>
      <c r="P35" s="27"/>
      <c r="Q35" s="27"/>
      <c r="R35" s="27"/>
      <c r="S35" s="62"/>
      <c r="T35" s="38"/>
      <c r="U35" s="27"/>
      <c r="V35" s="33"/>
      <c r="W35" s="33"/>
      <c r="X35" s="56"/>
      <c r="Y35" s="33"/>
      <c r="Z35" s="33"/>
      <c r="AA35" s="56"/>
      <c r="AB35" s="33"/>
      <c r="AC35" s="33"/>
      <c r="AD35" s="48">
        <f t="shared" ref="AD35:AM35" si="21">COUNT(AD5:AD34)</f>
        <v>30</v>
      </c>
      <c r="AE35" s="48">
        <f t="shared" si="21"/>
        <v>30</v>
      </c>
      <c r="AF35" s="48">
        <f t="shared" si="21"/>
        <v>30</v>
      </c>
      <c r="AG35" s="48">
        <f t="shared" si="21"/>
        <v>30</v>
      </c>
      <c r="AH35" s="48">
        <f t="shared" si="21"/>
        <v>30</v>
      </c>
      <c r="AI35" s="48">
        <f t="shared" si="21"/>
        <v>30</v>
      </c>
      <c r="AJ35" s="48">
        <f t="shared" si="21"/>
        <v>30</v>
      </c>
      <c r="AK35" s="48">
        <f t="shared" si="21"/>
        <v>30</v>
      </c>
      <c r="AL35" s="48">
        <f t="shared" si="21"/>
        <v>30</v>
      </c>
      <c r="AM35" s="48">
        <f t="shared" si="21"/>
        <v>30</v>
      </c>
      <c r="AN35" s="56"/>
      <c r="AO35" s="48">
        <f t="shared" ref="AO35:AX35" si="22">COUNT(AO5:AO34)</f>
        <v>30</v>
      </c>
      <c r="AP35" s="48">
        <f t="shared" si="22"/>
        <v>30</v>
      </c>
      <c r="AQ35" s="48">
        <f t="shared" si="22"/>
        <v>30</v>
      </c>
      <c r="AR35" s="48">
        <f t="shared" si="22"/>
        <v>30</v>
      </c>
      <c r="AS35" s="48">
        <f t="shared" si="22"/>
        <v>30</v>
      </c>
      <c r="AT35" s="48">
        <f t="shared" si="22"/>
        <v>30</v>
      </c>
      <c r="AU35" s="48">
        <f t="shared" si="22"/>
        <v>30</v>
      </c>
      <c r="AV35" s="48">
        <f t="shared" si="22"/>
        <v>30</v>
      </c>
      <c r="AW35" s="48">
        <f t="shared" si="22"/>
        <v>30</v>
      </c>
      <c r="AX35" s="48">
        <f t="shared" si="22"/>
        <v>30</v>
      </c>
      <c r="AY35" s="56"/>
      <c r="AZ35" s="48">
        <f t="shared" ref="AZ35:BI35" si="23">COUNT(AZ5:AZ34)</f>
        <v>30</v>
      </c>
      <c r="BA35" s="48">
        <f t="shared" si="23"/>
        <v>30</v>
      </c>
      <c r="BB35" s="48">
        <f t="shared" si="23"/>
        <v>30</v>
      </c>
      <c r="BC35" s="48">
        <f t="shared" si="23"/>
        <v>30</v>
      </c>
      <c r="BD35" s="48">
        <f t="shared" si="23"/>
        <v>30</v>
      </c>
      <c r="BE35" s="48">
        <f t="shared" si="23"/>
        <v>30</v>
      </c>
      <c r="BF35" s="48">
        <f t="shared" si="23"/>
        <v>30</v>
      </c>
      <c r="BG35" s="48">
        <f t="shared" si="23"/>
        <v>30</v>
      </c>
      <c r="BH35" s="48">
        <f t="shared" si="23"/>
        <v>30</v>
      </c>
      <c r="BI35" s="48">
        <f t="shared" si="23"/>
        <v>30</v>
      </c>
      <c r="BJ35" s="56"/>
      <c r="BK35" s="48">
        <f t="shared" ref="BK35:BR35" si="24">COUNT(BK5:BK34)</f>
        <v>30</v>
      </c>
      <c r="BL35" s="48">
        <f t="shared" si="24"/>
        <v>30</v>
      </c>
      <c r="BM35" s="48">
        <f t="shared" si="24"/>
        <v>30</v>
      </c>
      <c r="BN35" s="48">
        <f t="shared" si="24"/>
        <v>30</v>
      </c>
      <c r="BO35" s="48">
        <f t="shared" si="24"/>
        <v>30</v>
      </c>
      <c r="BP35" s="48">
        <f t="shared" si="24"/>
        <v>30</v>
      </c>
      <c r="BQ35" s="48">
        <f t="shared" si="24"/>
        <v>30</v>
      </c>
      <c r="BR35" s="48">
        <f t="shared" si="24"/>
        <v>30</v>
      </c>
      <c r="BS35" s="56"/>
      <c r="BT35" s="1"/>
      <c r="BU35" s="86"/>
      <c r="BV35" s="36"/>
    </row>
    <row r="36" spans="1:74" ht="15.75" customHeight="1" x14ac:dyDescent="0.2">
      <c r="A36" s="44"/>
      <c r="B36" s="47"/>
      <c r="C36" s="47"/>
      <c r="D36" s="47"/>
      <c r="E36" s="47"/>
      <c r="F36" s="47"/>
      <c r="G36" s="47"/>
      <c r="H36" s="47"/>
      <c r="I36" s="26"/>
      <c r="J36" s="26"/>
      <c r="K36" s="26"/>
      <c r="L36" s="27"/>
      <c r="M36" s="27"/>
      <c r="N36" s="27"/>
      <c r="O36" s="27"/>
      <c r="P36" s="27"/>
      <c r="Q36" s="27"/>
      <c r="R36" s="27"/>
      <c r="S36" s="62"/>
      <c r="T36" s="38"/>
      <c r="U36" s="27"/>
      <c r="V36" s="33"/>
      <c r="W36" s="33"/>
      <c r="X36" s="56"/>
      <c r="Y36" s="33"/>
      <c r="Z36" s="33"/>
      <c r="AA36" s="56"/>
      <c r="AB36" s="33"/>
      <c r="AC36" s="33"/>
      <c r="AD36" s="56"/>
      <c r="AE36" s="48"/>
      <c r="AF36" s="94"/>
      <c r="AG36" s="48"/>
      <c r="AH36" s="48"/>
      <c r="AI36" s="48"/>
      <c r="AJ36" s="48"/>
      <c r="AK36" s="48"/>
      <c r="AL36" s="48"/>
      <c r="AM36" s="48"/>
      <c r="AN36" s="56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56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56"/>
      <c r="BK36" s="48"/>
      <c r="BL36" s="48"/>
      <c r="BM36" s="48"/>
      <c r="BN36" s="48"/>
      <c r="BO36" s="48"/>
      <c r="BP36" s="48"/>
      <c r="BQ36" s="48"/>
      <c r="BR36" s="48"/>
      <c r="BS36" s="56"/>
      <c r="BT36" s="36"/>
      <c r="BU36" s="36"/>
      <c r="BV36" s="36"/>
    </row>
    <row r="37" spans="1:74" ht="15.75" customHeight="1" x14ac:dyDescent="0.2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56"/>
      <c r="AE37" s="48"/>
      <c r="AF37" s="94"/>
      <c r="AG37" s="48"/>
      <c r="AH37" s="48"/>
      <c r="AI37" s="48"/>
      <c r="AJ37" s="48"/>
      <c r="AK37" s="48"/>
      <c r="AL37" s="48"/>
      <c r="AM37" s="48"/>
      <c r="AN37" s="56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56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56"/>
      <c r="BK37" s="48"/>
      <c r="BL37" s="48"/>
      <c r="BM37" s="48"/>
      <c r="BN37" s="48"/>
      <c r="BO37" s="48"/>
      <c r="BP37" s="48"/>
      <c r="BQ37" s="48"/>
      <c r="BR37" s="48"/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80</v>
      </c>
      <c r="M43" s="50">
        <f>IF(COUNT(M5:M42)&gt;0,ROUND(SUM(M5:M42)/COUNTIF(M5:M42,"&lt;&gt;"),0),0)</f>
        <v>72</v>
      </c>
      <c r="N43" s="50">
        <f>IF(COUNT(N5:N42)&gt;0,ROUND(SUM(N5:N42)/COUNTIF(N5:N42,"&lt;&gt;"),0),0)</f>
        <v>79</v>
      </c>
      <c r="O43" s="50">
        <f>IF(COUNT(O5:O42)&gt;0,ROUND(SUM(O5:O42)/COUNTIF(O5:O42,"&lt;&gt;"),0),0)</f>
        <v>84</v>
      </c>
      <c r="P43" s="50"/>
      <c r="Q43" s="50">
        <f>IF(COUNT(Q5:Q42)&gt;0,ROUND(SUM(Q5:Q42)/COUNTIF(Q5:Q42,"&lt;&gt;"),0),0)</f>
        <v>88</v>
      </c>
      <c r="R43" s="50"/>
      <c r="S43" s="50">
        <f t="shared" ref="S43:AH43" si="25">IF(COUNT(S5:S42)&gt;0,ROUND(SUM(S5:S42)/COUNTIF(S5:S42,"&lt;&gt;"),0),0)</f>
        <v>13</v>
      </c>
      <c r="T43" s="50">
        <f t="shared" si="25"/>
        <v>80</v>
      </c>
      <c r="U43" s="51">
        <f t="shared" si="25"/>
        <v>19</v>
      </c>
      <c r="V43" s="51">
        <f t="shared" si="25"/>
        <v>18</v>
      </c>
      <c r="W43" s="51">
        <f t="shared" si="25"/>
        <v>53</v>
      </c>
      <c r="X43" s="51">
        <f t="shared" si="25"/>
        <v>80</v>
      </c>
      <c r="Y43" s="51">
        <f t="shared" si="25"/>
        <v>29</v>
      </c>
      <c r="Z43" s="51">
        <f t="shared" si="25"/>
        <v>52</v>
      </c>
      <c r="AA43" s="51">
        <f t="shared" si="25"/>
        <v>78</v>
      </c>
      <c r="AB43" s="51">
        <f t="shared" si="25"/>
        <v>40</v>
      </c>
      <c r="AC43" s="51">
        <f t="shared" si="25"/>
        <v>59</v>
      </c>
      <c r="AD43" s="51">
        <f t="shared" si="25"/>
        <v>14</v>
      </c>
      <c r="AE43" s="51">
        <f t="shared" si="25"/>
        <v>82</v>
      </c>
      <c r="AF43" s="51">
        <f t="shared" si="25"/>
        <v>93</v>
      </c>
      <c r="AG43" s="51">
        <f t="shared" si="25"/>
        <v>88</v>
      </c>
      <c r="AH43" s="51">
        <f t="shared" si="25"/>
        <v>79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84</v>
      </c>
      <c r="AO43" s="51">
        <f>IF(COUNT(AO5:AO42)&gt;0,ROUND(SUM(AO5:AO42)/COUNTIF(AO5:AO42,"&lt;&gt;"),0),0)</f>
        <v>95</v>
      </c>
      <c r="AP43" s="51">
        <f>IF(COUNT(AP5:AP42)&gt;0,ROUND(SUM(AP5:AP42)/COUNTIF(AP5:AP42,"&lt;&gt;"),0),0)</f>
        <v>98</v>
      </c>
      <c r="AQ43" s="51"/>
      <c r="AR43" s="51"/>
      <c r="AS43" s="51"/>
      <c r="AT43" s="51"/>
      <c r="AU43" s="51">
        <f>IF(COUNT(AU5:AU42)&gt;0,ROUND(SUM(AU5:AU42)/COUNTIF(AU5:AU42,"&lt;&gt;"),0),0)</f>
        <v>88</v>
      </c>
      <c r="AV43" s="51"/>
      <c r="AW43" s="51"/>
      <c r="AX43" s="51">
        <f>IF(COUNT(AX5:AX42)&gt;0,ROUND(SUM(AX5:AX42)/COUNTIF(AX5:AX42,"&lt;&gt;"),0),0)</f>
        <v>75</v>
      </c>
      <c r="AY43" s="51">
        <f>IF(COUNT(AY5:AY42)&gt;0,ROUND(SUM(AY5:AY42)/COUNTIF(AY5:AY42,"&lt;&gt;"),0),0)</f>
        <v>91</v>
      </c>
      <c r="AZ43" s="51">
        <f>IF(COUNT(AZ5:AZ42)&gt;0,ROUND(SUM(AZ5:AZ42)/COUNTIF(AZ5:AZ42,"&lt;&gt;"),0),0)</f>
        <v>95</v>
      </c>
      <c r="BA43" s="51">
        <f>IF(COUNT(BA5:BA42)&gt;0,ROUND(SUM(BA5:BA42)/COUNTIF(BA5:BA42,"&lt;&gt;"),0),0)</f>
        <v>87</v>
      </c>
      <c r="BB43" s="51"/>
      <c r="BC43" s="51"/>
      <c r="BD43" s="51"/>
      <c r="BE43" s="51"/>
      <c r="BF43" s="51">
        <f>IF(COUNT(BF5:BF42)&gt;0,ROUND(SUM(BF5:BF42)/COUNTIF(BF5:BF42,"&lt;&gt;"),0),0)</f>
        <v>91</v>
      </c>
      <c r="BG43" s="51"/>
      <c r="BH43" s="51"/>
      <c r="BI43" s="51">
        <f>IF(COUNT(BI5:BI42)&gt;0,ROUND(SUM(BI5:BI42)/COUNTIF(BI5:BI42,"&lt;&gt;"),0),0)</f>
        <v>65</v>
      </c>
      <c r="BJ43" s="51">
        <f>IF(COUNT(BJ5:BJ42)&gt;0,ROUND(SUM(BJ5:BJ42)/COUNTIF(BJ5:BJ42,"&lt;&gt;"),0),0)</f>
        <v>88</v>
      </c>
      <c r="BK43" s="51">
        <f>IF(COUNT(BK5:BK42)&gt;0,ROUND(SUM(BK5:BK42)/COUNTIF(BK5:BK42,"&lt;&gt;"),0),0)</f>
        <v>88</v>
      </c>
      <c r="BL43" s="51">
        <f>IF(COUNT(BL5:BL42)&gt;0,ROUND(SUM(BL5:BL42)/COUNTIF(BL5:BL42,"&lt;&gt;"),0),0)</f>
        <v>93</v>
      </c>
      <c r="BM43" s="51">
        <f>IF(COUNT(BM5:BM42)&gt;0,ROUND(SUM(BM5:BM42)/COUNTIF(BM5:BM42,"&lt;&gt;"),0),0)</f>
        <v>87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89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99.5</v>
      </c>
      <c r="O44" s="51">
        <f>MAX(O5:O42)</f>
        <v>100</v>
      </c>
      <c r="P44" s="51"/>
      <c r="Q44" s="51">
        <f>MAX(Q5:Q42)</f>
        <v>100</v>
      </c>
      <c r="R44" s="51"/>
      <c r="S44" s="51">
        <f t="shared" ref="S44:AH44" si="26">MAX(S5:S42)</f>
        <v>100</v>
      </c>
      <c r="T44" s="51">
        <f t="shared" si="26"/>
        <v>99.5</v>
      </c>
      <c r="U44" s="51">
        <f t="shared" si="26"/>
        <v>20</v>
      </c>
      <c r="V44" s="51">
        <f t="shared" si="26"/>
        <v>20</v>
      </c>
      <c r="W44" s="51">
        <f t="shared" si="26"/>
        <v>60</v>
      </c>
      <c r="X44" s="51">
        <f t="shared" si="26"/>
        <v>100</v>
      </c>
      <c r="Y44" s="51">
        <f t="shared" si="26"/>
        <v>30</v>
      </c>
      <c r="Z44" s="51">
        <f t="shared" si="26"/>
        <v>70</v>
      </c>
      <c r="AA44" s="51">
        <f t="shared" si="26"/>
        <v>100</v>
      </c>
      <c r="AB44" s="51">
        <f t="shared" si="26"/>
        <v>40</v>
      </c>
      <c r="AC44" s="51">
        <f t="shared" si="26"/>
        <v>60</v>
      </c>
      <c r="AD44" s="51">
        <f t="shared" si="26"/>
        <v>100</v>
      </c>
      <c r="AE44" s="51">
        <f t="shared" si="26"/>
        <v>100</v>
      </c>
      <c r="AF44" s="51">
        <f t="shared" si="26"/>
        <v>100</v>
      </c>
      <c r="AG44" s="51">
        <f t="shared" si="26"/>
        <v>100</v>
      </c>
      <c r="AH44" s="51">
        <f t="shared" si="26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100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6</v>
      </c>
      <c r="O45" s="51">
        <f>MIN(O5:O42)</f>
        <v>28</v>
      </c>
      <c r="P45" s="51"/>
      <c r="Q45" s="51">
        <f>MIN(Q5:Q42)</f>
        <v>27</v>
      </c>
      <c r="R45" s="51"/>
      <c r="S45" s="51">
        <f t="shared" ref="S45:AH45" si="27">MIN(S5:S42)</f>
        <v>0</v>
      </c>
      <c r="T45" s="51">
        <f t="shared" si="27"/>
        <v>6</v>
      </c>
      <c r="U45" s="51">
        <f t="shared" si="27"/>
        <v>12</v>
      </c>
      <c r="V45" s="51">
        <f t="shared" si="27"/>
        <v>13</v>
      </c>
      <c r="W45" s="51">
        <f t="shared" si="27"/>
        <v>24</v>
      </c>
      <c r="X45" s="51">
        <f t="shared" si="27"/>
        <v>0</v>
      </c>
      <c r="Y45" s="51">
        <f t="shared" si="27"/>
        <v>22</v>
      </c>
      <c r="Z45" s="51">
        <f t="shared" si="27"/>
        <v>0</v>
      </c>
      <c r="AA45" s="51">
        <f t="shared" si="27"/>
        <v>0</v>
      </c>
      <c r="AB45" s="51">
        <f t="shared" si="27"/>
        <v>40</v>
      </c>
      <c r="AC45" s="51">
        <f t="shared" si="27"/>
        <v>55</v>
      </c>
      <c r="AD45" s="51">
        <f t="shared" si="27"/>
        <v>0</v>
      </c>
      <c r="AE45" s="51">
        <f t="shared" si="27"/>
        <v>0</v>
      </c>
      <c r="AF45" s="51">
        <f t="shared" si="27"/>
        <v>30</v>
      </c>
      <c r="AG45" s="51">
        <f t="shared" si="27"/>
        <v>0</v>
      </c>
      <c r="AH45" s="51">
        <f t="shared" si="27"/>
        <v>0</v>
      </c>
      <c r="AI45" s="51"/>
      <c r="AJ45" s="51"/>
      <c r="AK45" s="51"/>
      <c r="AL45" s="51"/>
      <c r="AM45" s="51"/>
      <c r="AN45" s="51">
        <f>MIN(AN5:AN42)</f>
        <v>28</v>
      </c>
      <c r="AO45" s="51">
        <f>MIN(AO5:AO42)</f>
        <v>1</v>
      </c>
      <c r="AP45" s="51">
        <f>MIN(AP5:AP42)</f>
        <v>30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40</v>
      </c>
      <c r="AZ45" s="51">
        <f>MIN(AZ5:AZ42)</f>
        <v>30</v>
      </c>
      <c r="BA45" s="51">
        <f>MIN(BA5:BA42)</f>
        <v>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27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26</v>
      </c>
      <c r="M46" s="53">
        <f>COUNTIF(M5:M42,"&gt;=55")</f>
        <v>21</v>
      </c>
      <c r="N46" s="53">
        <f>COUNTIF(N5:N42,"&gt;=55")</f>
        <v>26</v>
      </c>
      <c r="O46" s="53">
        <f>COUNTIF(O5:O42,"&gt;=55")</f>
        <v>28</v>
      </c>
      <c r="P46" s="53"/>
      <c r="Q46" s="53">
        <f>COUNTIF(Q5:Q42,"&gt;=55")</f>
        <v>29</v>
      </c>
      <c r="R46" s="53"/>
      <c r="S46" s="53">
        <f t="shared" ref="S46:AH46" si="28">COUNTIF(S5:S42,"&gt;=55")</f>
        <v>4</v>
      </c>
      <c r="T46" s="53">
        <f t="shared" si="28"/>
        <v>26</v>
      </c>
      <c r="U46" s="53">
        <f t="shared" si="28"/>
        <v>0</v>
      </c>
      <c r="V46" s="53">
        <f t="shared" si="28"/>
        <v>0</v>
      </c>
      <c r="W46" s="53">
        <f t="shared" si="28"/>
        <v>16</v>
      </c>
      <c r="X46" s="53">
        <f t="shared" si="28"/>
        <v>26</v>
      </c>
      <c r="Y46" s="53">
        <f t="shared" si="28"/>
        <v>0</v>
      </c>
      <c r="Z46" s="53">
        <f t="shared" si="28"/>
        <v>17</v>
      </c>
      <c r="AA46" s="53">
        <f t="shared" si="28"/>
        <v>21</v>
      </c>
      <c r="AB46" s="53">
        <f t="shared" si="28"/>
        <v>0</v>
      </c>
      <c r="AC46" s="53">
        <f t="shared" si="28"/>
        <v>4</v>
      </c>
      <c r="AD46" s="53">
        <f t="shared" si="28"/>
        <v>4</v>
      </c>
      <c r="AE46" s="53">
        <f t="shared" si="28"/>
        <v>24</v>
      </c>
      <c r="AF46" s="53">
        <f t="shared" si="28"/>
        <v>29</v>
      </c>
      <c r="AG46" s="53">
        <f t="shared" si="28"/>
        <v>27</v>
      </c>
      <c r="AH46" s="53">
        <f t="shared" si="28"/>
        <v>22</v>
      </c>
      <c r="AI46" s="53"/>
      <c r="AJ46" s="53"/>
      <c r="AK46" s="53"/>
      <c r="AL46" s="53"/>
      <c r="AM46" s="53"/>
      <c r="AN46" s="51">
        <f>COUNTIF(AN5:AN42,"&gt;=55")</f>
        <v>28</v>
      </c>
      <c r="AO46" s="53">
        <f>COUNTIF(AO5:AO42,"&gt;=55")</f>
        <v>29</v>
      </c>
      <c r="AP46" s="53">
        <f>COUNTIF(AP5:AP42,"&gt;=55")</f>
        <v>30</v>
      </c>
      <c r="AQ46" s="53"/>
      <c r="AR46" s="53"/>
      <c r="AS46" s="53"/>
      <c r="AT46" s="53"/>
      <c r="AU46" s="53">
        <f>COUNTIF(AU5:AU42,"&gt;=55")</f>
        <v>27</v>
      </c>
      <c r="AV46" s="53"/>
      <c r="AW46" s="53"/>
      <c r="AX46" s="53">
        <f>COUNTIF(AX5:AX42,"&gt;=55")</f>
        <v>23</v>
      </c>
      <c r="AY46" s="52">
        <f>COUNTIF(AY5:AY42,"&gt;=55")</f>
        <v>29</v>
      </c>
      <c r="AZ46" s="53">
        <f>COUNTIF(AZ5:AZ42,"&gt;=55")</f>
        <v>30</v>
      </c>
      <c r="BA46" s="53">
        <f>COUNTIF(BA5:BA42,"&gt;=55")</f>
        <v>29</v>
      </c>
      <c r="BB46" s="53"/>
      <c r="BC46" s="53"/>
      <c r="BD46" s="53"/>
      <c r="BE46" s="53"/>
      <c r="BF46" s="53">
        <f>COUNTIF(BF5:BF42,"&gt;=55")</f>
        <v>28</v>
      </c>
      <c r="BG46" s="53"/>
      <c r="BH46" s="53"/>
      <c r="BI46" s="53">
        <f>COUNTIF(BI5:BI42,"&gt;=55")</f>
        <v>21</v>
      </c>
      <c r="BJ46" s="52">
        <f>COUNTIF(BJ5:BJ42,"&gt;=55")</f>
        <v>29</v>
      </c>
      <c r="BK46" s="53">
        <f>COUNTIF(BK5:BK42,"&gt;=55")</f>
        <v>27</v>
      </c>
      <c r="BL46" s="53">
        <f>COUNTIF(BL5:BL42,"&gt;=55")</f>
        <v>29</v>
      </c>
      <c r="BM46" s="53">
        <f>COUNTIF(BM5:BM42,"&gt;=55")</f>
        <v>27</v>
      </c>
      <c r="BN46" s="53"/>
      <c r="BO46" s="53"/>
      <c r="BP46" s="53"/>
      <c r="BQ46" s="53"/>
      <c r="BR46" s="53"/>
      <c r="BS46" s="52">
        <f>COUNTIF(BS5:BS42,"&gt;=55")</f>
        <v>28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4</v>
      </c>
      <c r="M47" s="53">
        <f>+$H$48-M46</f>
        <v>9</v>
      </c>
      <c r="N47" s="53">
        <f>+$H$48-N46</f>
        <v>4</v>
      </c>
      <c r="O47" s="53">
        <f>+$H$48-O46</f>
        <v>2</v>
      </c>
      <c r="P47" s="53"/>
      <c r="Q47" s="53">
        <f>+$H$48-Q46</f>
        <v>1</v>
      </c>
      <c r="R47" s="53"/>
      <c r="S47" s="53">
        <f t="shared" ref="S47:AH47" si="29">+$H$48-S46</f>
        <v>26</v>
      </c>
      <c r="T47" s="53">
        <f t="shared" si="29"/>
        <v>4</v>
      </c>
      <c r="U47" s="53">
        <f t="shared" si="29"/>
        <v>30</v>
      </c>
      <c r="V47" s="53">
        <f t="shared" si="29"/>
        <v>30</v>
      </c>
      <c r="W47" s="53">
        <f t="shared" si="29"/>
        <v>14</v>
      </c>
      <c r="X47" s="53">
        <f t="shared" si="29"/>
        <v>4</v>
      </c>
      <c r="Y47" s="53">
        <f t="shared" si="29"/>
        <v>30</v>
      </c>
      <c r="Z47" s="53">
        <f t="shared" si="29"/>
        <v>13</v>
      </c>
      <c r="AA47" s="53">
        <f t="shared" si="29"/>
        <v>9</v>
      </c>
      <c r="AB47" s="53">
        <f t="shared" si="29"/>
        <v>30</v>
      </c>
      <c r="AC47" s="53">
        <f t="shared" si="29"/>
        <v>26</v>
      </c>
      <c r="AD47" s="53">
        <f t="shared" si="29"/>
        <v>26</v>
      </c>
      <c r="AE47" s="53">
        <f t="shared" si="29"/>
        <v>6</v>
      </c>
      <c r="AF47" s="53">
        <f t="shared" si="29"/>
        <v>1</v>
      </c>
      <c r="AG47" s="53">
        <f t="shared" si="29"/>
        <v>3</v>
      </c>
      <c r="AH47" s="53">
        <f t="shared" si="29"/>
        <v>8</v>
      </c>
      <c r="AI47" s="53"/>
      <c r="AJ47" s="53"/>
      <c r="AK47" s="53"/>
      <c r="AL47" s="53"/>
      <c r="AM47" s="53"/>
      <c r="AN47" s="51">
        <f>+$H$48-AN46</f>
        <v>2</v>
      </c>
      <c r="AO47" s="53">
        <f>+$H$48-AO46</f>
        <v>1</v>
      </c>
      <c r="AP47" s="53">
        <f>+$H$48-AP46</f>
        <v>0</v>
      </c>
      <c r="AQ47" s="53"/>
      <c r="AR47" s="53"/>
      <c r="AS47" s="53"/>
      <c r="AT47" s="53"/>
      <c r="AU47" s="53">
        <f>+$H$48-AU46</f>
        <v>3</v>
      </c>
      <c r="AV47" s="53"/>
      <c r="AW47" s="53"/>
      <c r="AX47" s="53">
        <f>+$H$48-AX46</f>
        <v>7</v>
      </c>
      <c r="AY47" s="52">
        <f>+$H$48-AY46</f>
        <v>1</v>
      </c>
      <c r="AZ47" s="53">
        <f>+$H$48-AZ46</f>
        <v>0</v>
      </c>
      <c r="BA47" s="53">
        <f>+$H$48-BA46</f>
        <v>1</v>
      </c>
      <c r="BB47" s="53"/>
      <c r="BC47" s="53"/>
      <c r="BD47" s="53"/>
      <c r="BE47" s="53"/>
      <c r="BF47" s="53">
        <f>+$H$48-BF46</f>
        <v>2</v>
      </c>
      <c r="BG47" s="53"/>
      <c r="BH47" s="53"/>
      <c r="BI47" s="53">
        <f>+$H$48-BI46</f>
        <v>9</v>
      </c>
      <c r="BJ47" s="52">
        <f>+$H$48-BJ46</f>
        <v>1</v>
      </c>
      <c r="BK47" s="53">
        <f>+$H$48-BK46</f>
        <v>3</v>
      </c>
      <c r="BL47" s="53">
        <f>+$H$48-BL46</f>
        <v>1</v>
      </c>
      <c r="BM47" s="53">
        <f>+$H$48-BM46</f>
        <v>3</v>
      </c>
      <c r="BN47" s="53"/>
      <c r="BO47" s="53"/>
      <c r="BP47" s="53"/>
      <c r="BQ47" s="53"/>
      <c r="BR47" s="53"/>
      <c r="BS47" s="52">
        <f>+$H$48-BS46</f>
        <v>2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30</v>
      </c>
      <c r="T48" s="54">
        <f>T46/H48</f>
        <v>0.8666666666666667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42" priority="1" operator="lessThan">
      <formula>54.5</formula>
    </cfRule>
  </conditionalFormatting>
  <conditionalFormatting sqref="X5:X42 AA5:AA42 AD5:BI42 BK5:BR42 M35">
    <cfRule type="containsText" dxfId="41" priority="2" operator="containsText" text="A">
      <formula>NOT(ISERROR(SEARCH(("A"),(X5))))</formula>
    </cfRule>
  </conditionalFormatting>
  <conditionalFormatting sqref="AY44:AY47 BJ44:BV47">
    <cfRule type="cellIs" dxfId="40" priority="3" operator="lessThan">
      <formula>54.5</formula>
    </cfRule>
  </conditionalFormatting>
  <conditionalFormatting sqref="AY45 BJ45:BV45">
    <cfRule type="cellIs" dxfId="39" priority="4" operator="lessThan">
      <formula>54.5</formula>
    </cfRule>
  </conditionalFormatting>
  <conditionalFormatting sqref="AY46 BJ46:BV46">
    <cfRule type="cellIs" dxfId="38" priority="5" operator="lessThan">
      <formula>54.5</formula>
    </cfRule>
  </conditionalFormatting>
  <conditionalFormatting sqref="AY47 BJ47:BV47">
    <cfRule type="cellIs" dxfId="37" priority="6" operator="lessThan">
      <formula>54.5</formula>
    </cfRule>
  </conditionalFormatting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47</v>
      </c>
      <c r="K5" s="26">
        <v>667</v>
      </c>
      <c r="L5" s="27">
        <f t="shared" ref="L5:L33" si="0">X5</f>
        <v>91</v>
      </c>
      <c r="M5" s="27">
        <f t="shared" ref="M5:M33" si="1">AA5</f>
        <v>100</v>
      </c>
      <c r="N5" s="27">
        <f t="shared" ref="N5:N33" si="2">IF(ISBLANK(S5), (L5+M5)/2,(SUM(L5,M5,S5)-MIN(L5,M5,S5))/2)</f>
        <v>95.5</v>
      </c>
      <c r="O5" s="27">
        <f t="shared" ref="O5:O33" si="3">AN5</f>
        <v>86</v>
      </c>
      <c r="P5" s="27">
        <f t="shared" ref="P5:P33" si="4">AY5</f>
        <v>100</v>
      </c>
      <c r="Q5" s="27">
        <f t="shared" ref="Q5:Q33" si="5">BJ5</f>
        <v>98</v>
      </c>
      <c r="R5" s="27">
        <f t="shared" ref="R5:R33" si="6">ROUND(BS5,0)</f>
        <v>100</v>
      </c>
      <c r="S5" s="62">
        <f t="shared" ref="S5:S33" si="7">AD5</f>
        <v>0</v>
      </c>
      <c r="T5" s="38">
        <f t="array" ref="T5">IF(N5&lt;55, MIN(N5,SUM(N5:R5*N$3:R$3)), SUM(N5:R5*N$3:R$3))</f>
        <v>94.550000000000011</v>
      </c>
      <c r="U5" s="27">
        <v>20</v>
      </c>
      <c r="V5" s="33">
        <v>20</v>
      </c>
      <c r="W5" s="28">
        <v>51</v>
      </c>
      <c r="X5" s="56">
        <f t="shared" ref="X5:X33" si="8">SUM(U5:W5)</f>
        <v>91</v>
      </c>
      <c r="Y5" s="33">
        <v>30</v>
      </c>
      <c r="Z5" s="33">
        <v>70</v>
      </c>
      <c r="AA5" s="56">
        <f t="shared" ref="AA5:AA33" si="9">IF(COUNTBLANK(Y5:Z5)&lt;&gt;2,SUM(Y5:Z5),)</f>
        <v>100</v>
      </c>
      <c r="AB5" s="33"/>
      <c r="AC5" s="33"/>
      <c r="AD5" s="56">
        <f t="shared" ref="AD5:AD33" si="10">IF(COUNTBLANK(AB5:AC5)&lt;&gt;2,SUM(AB5:AC5),)</f>
        <v>0</v>
      </c>
      <c r="AE5" s="48">
        <v>100</v>
      </c>
      <c r="AF5" s="94">
        <v>0</v>
      </c>
      <c r="AG5" s="48">
        <v>100</v>
      </c>
      <c r="AH5" s="48">
        <v>100</v>
      </c>
      <c r="AI5" s="48">
        <v>90</v>
      </c>
      <c r="AJ5" s="48">
        <v>83.3</v>
      </c>
      <c r="AK5" s="48">
        <v>100</v>
      </c>
      <c r="AL5" s="48">
        <v>100</v>
      </c>
      <c r="AM5" s="48">
        <v>100</v>
      </c>
      <c r="AN5" s="56">
        <f t="shared" ref="AN5:AN33" si="11">ROUND(AVERAGE(AE5:AM5),0)</f>
        <v>86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100</v>
      </c>
      <c r="AY5" s="56">
        <f t="shared" ref="AY5:AY33" si="12">ROUND(AVERAGE(AO5:AX5),0)</f>
        <v>100</v>
      </c>
      <c r="AZ5" s="48">
        <v>90</v>
      </c>
      <c r="BA5" s="48">
        <v>90</v>
      </c>
      <c r="BB5" s="48">
        <v>100</v>
      </c>
      <c r="BC5" s="48">
        <v>100</v>
      </c>
      <c r="BD5" s="48">
        <v>100</v>
      </c>
      <c r="BE5" s="48">
        <v>100</v>
      </c>
      <c r="BF5" s="48">
        <v>100</v>
      </c>
      <c r="BG5" s="48">
        <v>100</v>
      </c>
      <c r="BH5" s="48">
        <v>100</v>
      </c>
      <c r="BI5" s="48">
        <v>100</v>
      </c>
      <c r="BJ5" s="56">
        <f t="shared" ref="BJ5:BJ33" si="13">AVERAGE(AZ5:BI5)</f>
        <v>98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 t="shared" ref="BS5:BS33" si="14">AVERAGE(BK5:BR5)</f>
        <v>100</v>
      </c>
      <c r="BT5" s="1" t="str">
        <f t="shared" ref="BT5:BT33" si="15">CONCATENATE(B5,"-",C5)</f>
        <v>NN-NN</v>
      </c>
      <c r="BU5" s="32">
        <f t="shared" ref="BU5:BU33" si="16">T5</f>
        <v>94.550000000000011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47</v>
      </c>
      <c r="K6" s="26">
        <v>560</v>
      </c>
      <c r="L6" s="27">
        <f t="shared" si="0"/>
        <v>87</v>
      </c>
      <c r="M6" s="27">
        <f t="shared" si="1"/>
        <v>18</v>
      </c>
      <c r="N6" s="27">
        <f t="shared" si="2"/>
        <v>61</v>
      </c>
      <c r="O6" s="27">
        <f t="shared" si="3"/>
        <v>88</v>
      </c>
      <c r="P6" s="27">
        <f t="shared" si="4"/>
        <v>70</v>
      </c>
      <c r="Q6" s="27">
        <f t="shared" si="5"/>
        <v>54.1</v>
      </c>
      <c r="R6" s="27">
        <f t="shared" si="6"/>
        <v>88</v>
      </c>
      <c r="S6" s="62">
        <f t="shared" si="7"/>
        <v>35</v>
      </c>
      <c r="T6" s="38">
        <f t="array" ref="T6">IF(N6&lt;55, MIN(N6,SUM(N6:R6*N$3:R$3)), SUM(N6:R6*N$3:R$3))</f>
        <v>66.820000000000007</v>
      </c>
      <c r="U6" s="27">
        <v>20</v>
      </c>
      <c r="V6" s="33">
        <v>19</v>
      </c>
      <c r="W6" s="95">
        <v>48</v>
      </c>
      <c r="X6" s="56">
        <f t="shared" si="8"/>
        <v>87</v>
      </c>
      <c r="Y6" s="33">
        <v>18</v>
      </c>
      <c r="Z6" s="33">
        <v>0</v>
      </c>
      <c r="AA6" s="56">
        <f t="shared" si="9"/>
        <v>18</v>
      </c>
      <c r="AB6" s="33">
        <v>25</v>
      </c>
      <c r="AC6" s="33">
        <v>10</v>
      </c>
      <c r="AD6" s="56">
        <f t="shared" si="10"/>
        <v>35</v>
      </c>
      <c r="AE6" s="48">
        <v>100</v>
      </c>
      <c r="AF6" s="94">
        <v>0</v>
      </c>
      <c r="AG6" s="48">
        <v>100</v>
      </c>
      <c r="AH6" s="48">
        <v>100</v>
      </c>
      <c r="AI6" s="48">
        <v>90</v>
      </c>
      <c r="AJ6" s="48">
        <v>100</v>
      </c>
      <c r="AK6" s="48">
        <v>100</v>
      </c>
      <c r="AL6" s="48">
        <v>100</v>
      </c>
      <c r="AM6" s="48">
        <v>100</v>
      </c>
      <c r="AN6" s="56">
        <f t="shared" si="11"/>
        <v>88</v>
      </c>
      <c r="AO6" s="48">
        <v>100</v>
      </c>
      <c r="AP6" s="48">
        <v>100</v>
      </c>
      <c r="AQ6" s="48">
        <v>1</v>
      </c>
      <c r="AR6" s="48">
        <v>100</v>
      </c>
      <c r="AS6" s="48">
        <v>100</v>
      </c>
      <c r="AT6" s="48">
        <v>1</v>
      </c>
      <c r="AU6" s="48">
        <v>100</v>
      </c>
      <c r="AV6" s="48">
        <v>100</v>
      </c>
      <c r="AW6" s="48">
        <v>100</v>
      </c>
      <c r="AX6" s="48">
        <v>0</v>
      </c>
      <c r="AY6" s="56">
        <f t="shared" si="12"/>
        <v>70</v>
      </c>
      <c r="AZ6" s="48">
        <v>90</v>
      </c>
      <c r="BA6" s="48">
        <v>70</v>
      </c>
      <c r="BB6" s="48">
        <v>100</v>
      </c>
      <c r="BC6" s="48">
        <v>0</v>
      </c>
      <c r="BD6" s="48">
        <v>85</v>
      </c>
      <c r="BE6" s="48">
        <v>20</v>
      </c>
      <c r="BF6" s="48">
        <v>100</v>
      </c>
      <c r="BG6" s="48">
        <v>1</v>
      </c>
      <c r="BH6" s="48">
        <v>75</v>
      </c>
      <c r="BI6" s="48">
        <v>0</v>
      </c>
      <c r="BJ6" s="56">
        <f t="shared" si="13"/>
        <v>54.1</v>
      </c>
      <c r="BK6" s="31">
        <v>100</v>
      </c>
      <c r="BL6" s="31">
        <v>100</v>
      </c>
      <c r="BM6" s="31">
        <v>100</v>
      </c>
      <c r="BN6" s="48">
        <v>100</v>
      </c>
      <c r="BO6" s="48">
        <v>0</v>
      </c>
      <c r="BP6" s="48">
        <v>100</v>
      </c>
      <c r="BQ6" s="48">
        <v>100</v>
      </c>
      <c r="BR6" s="48">
        <v>100</v>
      </c>
      <c r="BS6" s="56">
        <f t="shared" si="14"/>
        <v>87.5</v>
      </c>
      <c r="BT6" s="1" t="str">
        <f t="shared" si="15"/>
        <v>NN-NN</v>
      </c>
      <c r="BU6" s="32">
        <f t="shared" si="16"/>
        <v>66.820000000000007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47</v>
      </c>
      <c r="K7" s="26">
        <v>709</v>
      </c>
      <c r="L7" s="27">
        <f t="shared" si="0"/>
        <v>87</v>
      </c>
      <c r="M7" s="27">
        <f t="shared" si="1"/>
        <v>55</v>
      </c>
      <c r="N7" s="27">
        <f t="shared" si="2"/>
        <v>71</v>
      </c>
      <c r="O7" s="27">
        <f t="shared" si="3"/>
        <v>51</v>
      </c>
      <c r="P7" s="27">
        <f t="shared" si="4"/>
        <v>60</v>
      </c>
      <c r="Q7" s="27">
        <f t="shared" si="5"/>
        <v>65</v>
      </c>
      <c r="R7" s="27">
        <f t="shared" si="6"/>
        <v>50</v>
      </c>
      <c r="S7" s="62">
        <f t="shared" si="7"/>
        <v>0</v>
      </c>
      <c r="T7" s="38">
        <f t="array" ref="T7">IF(N7&lt;55, MIN(N7,SUM(N7:R7*N$3:R$3)), SUM(N7:R7*N$3:R$3))</f>
        <v>64.2</v>
      </c>
      <c r="U7" s="27">
        <v>20</v>
      </c>
      <c r="V7" s="33">
        <v>16</v>
      </c>
      <c r="W7" s="95">
        <v>51</v>
      </c>
      <c r="X7" s="56">
        <f t="shared" si="8"/>
        <v>87</v>
      </c>
      <c r="Y7" s="33">
        <v>30</v>
      </c>
      <c r="Z7" s="33">
        <v>25</v>
      </c>
      <c r="AA7" s="56">
        <f t="shared" si="9"/>
        <v>55</v>
      </c>
      <c r="AB7" s="33"/>
      <c r="AC7" s="33"/>
      <c r="AD7" s="56">
        <f t="shared" si="10"/>
        <v>0</v>
      </c>
      <c r="AE7" s="48">
        <v>100</v>
      </c>
      <c r="AF7" s="94">
        <v>100</v>
      </c>
      <c r="AG7" s="48">
        <v>100</v>
      </c>
      <c r="AH7" s="48">
        <v>100</v>
      </c>
      <c r="AI7" s="48">
        <v>0</v>
      </c>
      <c r="AJ7" s="48">
        <v>60</v>
      </c>
      <c r="AK7" s="48">
        <v>0</v>
      </c>
      <c r="AL7" s="59">
        <v>0</v>
      </c>
      <c r="AM7" s="48">
        <v>0</v>
      </c>
      <c r="AN7" s="56">
        <f t="shared" si="11"/>
        <v>51</v>
      </c>
      <c r="AO7" s="48">
        <v>100</v>
      </c>
      <c r="AP7" s="48">
        <v>100</v>
      </c>
      <c r="AQ7" s="48">
        <v>0</v>
      </c>
      <c r="AR7" s="48">
        <v>100</v>
      </c>
      <c r="AS7" s="48">
        <v>100</v>
      </c>
      <c r="AT7" s="48">
        <v>0</v>
      </c>
      <c r="AU7" s="48">
        <v>100</v>
      </c>
      <c r="AV7" s="48">
        <v>100</v>
      </c>
      <c r="AW7" s="48">
        <v>0</v>
      </c>
      <c r="AX7" s="48">
        <v>0</v>
      </c>
      <c r="AY7" s="56">
        <f t="shared" si="12"/>
        <v>60</v>
      </c>
      <c r="AZ7" s="48">
        <v>100</v>
      </c>
      <c r="BA7" s="48">
        <v>80</v>
      </c>
      <c r="BB7" s="48">
        <v>90</v>
      </c>
      <c r="BC7" s="48">
        <v>0</v>
      </c>
      <c r="BD7" s="48">
        <v>90</v>
      </c>
      <c r="BE7" s="48">
        <v>0</v>
      </c>
      <c r="BF7" s="48">
        <v>95</v>
      </c>
      <c r="BG7" s="48">
        <v>95</v>
      </c>
      <c r="BH7" s="48">
        <v>0</v>
      </c>
      <c r="BI7" s="48">
        <v>100</v>
      </c>
      <c r="BJ7" s="56">
        <f t="shared" si="13"/>
        <v>65</v>
      </c>
      <c r="BK7" s="31">
        <v>0</v>
      </c>
      <c r="BL7" s="31">
        <v>100</v>
      </c>
      <c r="BM7" s="31">
        <v>100</v>
      </c>
      <c r="BN7" s="48">
        <v>0</v>
      </c>
      <c r="BO7" s="48">
        <v>0</v>
      </c>
      <c r="BP7" s="48">
        <v>0</v>
      </c>
      <c r="BQ7" s="48">
        <v>100</v>
      </c>
      <c r="BR7" s="48">
        <v>100</v>
      </c>
      <c r="BS7" s="56">
        <f t="shared" si="14"/>
        <v>50</v>
      </c>
      <c r="BT7" s="1" t="str">
        <f t="shared" si="15"/>
        <v>NN-NN</v>
      </c>
      <c r="BU7" s="32">
        <f t="shared" si="16"/>
        <v>64.2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47</v>
      </c>
      <c r="K8" s="26">
        <v>767</v>
      </c>
      <c r="L8" s="27">
        <f t="shared" si="0"/>
        <v>100</v>
      </c>
      <c r="M8" s="27">
        <f t="shared" si="1"/>
        <v>100</v>
      </c>
      <c r="N8" s="27">
        <f t="shared" si="2"/>
        <v>100</v>
      </c>
      <c r="O8" s="27">
        <f t="shared" si="3"/>
        <v>98</v>
      </c>
      <c r="P8" s="27">
        <f t="shared" si="4"/>
        <v>90</v>
      </c>
      <c r="Q8" s="27">
        <f t="shared" si="5"/>
        <v>87</v>
      </c>
      <c r="R8" s="27">
        <f t="shared" si="6"/>
        <v>100</v>
      </c>
      <c r="S8" s="62">
        <f t="shared" si="7"/>
        <v>0</v>
      </c>
      <c r="T8" s="38">
        <f t="array" ref="T8">IF(N8&lt;55, MIN(N8,SUM(N8:R8*N$3:R$3)), SUM(N8:R8*N$3:R$3))</f>
        <v>96.5</v>
      </c>
      <c r="U8" s="27">
        <v>20</v>
      </c>
      <c r="V8" s="33">
        <v>20</v>
      </c>
      <c r="W8" s="95">
        <v>60</v>
      </c>
      <c r="X8" s="56">
        <f t="shared" si="8"/>
        <v>100</v>
      </c>
      <c r="Y8" s="33">
        <v>30</v>
      </c>
      <c r="Z8" s="33">
        <v>70</v>
      </c>
      <c r="AA8" s="56">
        <f t="shared" si="9"/>
        <v>100</v>
      </c>
      <c r="AB8" s="33"/>
      <c r="AC8" s="33"/>
      <c r="AD8" s="56">
        <f t="shared" si="10"/>
        <v>0</v>
      </c>
      <c r="AE8" s="48">
        <v>100</v>
      </c>
      <c r="AF8" s="94">
        <v>100</v>
      </c>
      <c r="AG8" s="48">
        <v>100</v>
      </c>
      <c r="AH8" s="48">
        <v>100</v>
      </c>
      <c r="AI8" s="48">
        <v>100</v>
      </c>
      <c r="AJ8" s="48">
        <v>80</v>
      </c>
      <c r="AK8" s="48">
        <v>100</v>
      </c>
      <c r="AL8" s="48">
        <v>100</v>
      </c>
      <c r="AM8" s="48">
        <v>100</v>
      </c>
      <c r="AN8" s="56">
        <f t="shared" si="11"/>
        <v>98</v>
      </c>
      <c r="AO8" s="48">
        <v>100</v>
      </c>
      <c r="AP8" s="48">
        <v>100</v>
      </c>
      <c r="AQ8" s="48">
        <v>100</v>
      </c>
      <c r="AR8" s="48">
        <v>100</v>
      </c>
      <c r="AS8" s="48">
        <v>1</v>
      </c>
      <c r="AT8" s="48">
        <v>100</v>
      </c>
      <c r="AU8" s="48">
        <v>100</v>
      </c>
      <c r="AV8" s="48">
        <v>100</v>
      </c>
      <c r="AW8" s="48">
        <v>100</v>
      </c>
      <c r="AX8" s="48">
        <v>100</v>
      </c>
      <c r="AY8" s="56">
        <f t="shared" si="12"/>
        <v>90</v>
      </c>
      <c r="AZ8" s="48">
        <v>85</v>
      </c>
      <c r="BA8" s="48">
        <v>95</v>
      </c>
      <c r="BB8" s="48">
        <v>100</v>
      </c>
      <c r="BC8" s="48">
        <v>0</v>
      </c>
      <c r="BD8" s="48">
        <v>90</v>
      </c>
      <c r="BE8" s="48">
        <v>100</v>
      </c>
      <c r="BF8" s="48">
        <v>100</v>
      </c>
      <c r="BG8" s="48">
        <v>100</v>
      </c>
      <c r="BH8" s="48">
        <v>100</v>
      </c>
      <c r="BI8" s="48">
        <v>100</v>
      </c>
      <c r="BJ8" s="56">
        <f t="shared" si="13"/>
        <v>87</v>
      </c>
      <c r="BK8" s="31">
        <v>100</v>
      </c>
      <c r="BL8" s="31">
        <v>100</v>
      </c>
      <c r="BM8" s="31">
        <v>100</v>
      </c>
      <c r="BN8" s="48">
        <v>100</v>
      </c>
      <c r="BO8" s="48">
        <v>100</v>
      </c>
      <c r="BP8" s="48">
        <v>100</v>
      </c>
      <c r="BQ8" s="48">
        <v>100</v>
      </c>
      <c r="BR8" s="48">
        <v>100</v>
      </c>
      <c r="BS8" s="56">
        <f t="shared" si="14"/>
        <v>100</v>
      </c>
      <c r="BT8" s="1" t="str">
        <f t="shared" si="15"/>
        <v>NN-NN</v>
      </c>
      <c r="BU8" s="32">
        <f t="shared" si="16"/>
        <v>96.5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47</v>
      </c>
      <c r="K9" s="26">
        <v>552</v>
      </c>
      <c r="L9" s="27">
        <f t="shared" si="0"/>
        <v>70</v>
      </c>
      <c r="M9" s="27">
        <f t="shared" si="1"/>
        <v>30</v>
      </c>
      <c r="N9" s="27">
        <f t="shared" si="2"/>
        <v>83</v>
      </c>
      <c r="O9" s="27">
        <f t="shared" si="3"/>
        <v>96</v>
      </c>
      <c r="P9" s="27">
        <f t="shared" si="4"/>
        <v>100</v>
      </c>
      <c r="Q9" s="27">
        <f t="shared" si="5"/>
        <v>87</v>
      </c>
      <c r="R9" s="27">
        <f t="shared" si="6"/>
        <v>50</v>
      </c>
      <c r="S9" s="62">
        <f t="shared" si="7"/>
        <v>96</v>
      </c>
      <c r="T9" s="38">
        <f t="array" ref="T9">IF(N9&lt;55, MIN(N9,SUM(N9:R9*N$3:R$3)), SUM(N9:R9*N$3:R$3))</f>
        <v>85.600000000000009</v>
      </c>
      <c r="U9" s="27">
        <v>20</v>
      </c>
      <c r="V9" s="33">
        <v>20</v>
      </c>
      <c r="W9" s="95">
        <v>30</v>
      </c>
      <c r="X9" s="56">
        <f t="shared" si="8"/>
        <v>70</v>
      </c>
      <c r="Y9" s="33">
        <v>30</v>
      </c>
      <c r="Z9" s="33">
        <v>0</v>
      </c>
      <c r="AA9" s="56">
        <f t="shared" si="9"/>
        <v>30</v>
      </c>
      <c r="AB9" s="33">
        <v>40</v>
      </c>
      <c r="AC9" s="33">
        <v>56</v>
      </c>
      <c r="AD9" s="56">
        <f t="shared" si="10"/>
        <v>96</v>
      </c>
      <c r="AE9" s="48">
        <v>100</v>
      </c>
      <c r="AF9" s="94">
        <v>100</v>
      </c>
      <c r="AG9" s="48">
        <v>100</v>
      </c>
      <c r="AH9" s="48">
        <v>100</v>
      </c>
      <c r="AI9" s="48">
        <v>100</v>
      </c>
      <c r="AJ9" s="48">
        <v>60</v>
      </c>
      <c r="AK9" s="48">
        <v>100</v>
      </c>
      <c r="AL9" s="48">
        <v>100</v>
      </c>
      <c r="AM9" s="48">
        <v>100</v>
      </c>
      <c r="AN9" s="56">
        <f t="shared" si="11"/>
        <v>96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12"/>
        <v>100</v>
      </c>
      <c r="AZ9" s="48">
        <v>85</v>
      </c>
      <c r="BA9" s="48">
        <v>100</v>
      </c>
      <c r="BB9" s="48">
        <v>100</v>
      </c>
      <c r="BC9" s="48">
        <v>0</v>
      </c>
      <c r="BD9" s="48">
        <v>95</v>
      </c>
      <c r="BE9" s="48">
        <v>100</v>
      </c>
      <c r="BF9" s="48">
        <v>100</v>
      </c>
      <c r="BG9" s="48">
        <v>90</v>
      </c>
      <c r="BH9" s="48">
        <v>100</v>
      </c>
      <c r="BI9" s="48">
        <v>100</v>
      </c>
      <c r="BJ9" s="56">
        <f t="shared" si="13"/>
        <v>87</v>
      </c>
      <c r="BK9" s="31">
        <v>0</v>
      </c>
      <c r="BL9" s="31">
        <v>100</v>
      </c>
      <c r="BM9" s="31">
        <v>100</v>
      </c>
      <c r="BN9" s="48">
        <v>100</v>
      </c>
      <c r="BO9" s="48">
        <v>0</v>
      </c>
      <c r="BP9" s="48">
        <v>100</v>
      </c>
      <c r="BQ9" s="48">
        <v>0</v>
      </c>
      <c r="BR9" s="48">
        <v>0</v>
      </c>
      <c r="BS9" s="56">
        <f t="shared" si="14"/>
        <v>50</v>
      </c>
      <c r="BT9" s="1" t="str">
        <f t="shared" si="15"/>
        <v>NN-NN</v>
      </c>
      <c r="BU9" s="32">
        <f t="shared" si="16"/>
        <v>85.600000000000009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47</v>
      </c>
      <c r="K10" s="26">
        <v>764</v>
      </c>
      <c r="L10" s="27">
        <f t="shared" si="0"/>
        <v>60</v>
      </c>
      <c r="M10" s="27">
        <f t="shared" si="1"/>
        <v>26</v>
      </c>
      <c r="N10" s="27">
        <f t="shared" si="2"/>
        <v>45</v>
      </c>
      <c r="O10" s="27">
        <f t="shared" si="3"/>
        <v>79</v>
      </c>
      <c r="P10" s="27">
        <f t="shared" si="4"/>
        <v>100</v>
      </c>
      <c r="Q10" s="27">
        <f t="shared" si="5"/>
        <v>49</v>
      </c>
      <c r="R10" s="27">
        <f t="shared" si="6"/>
        <v>100</v>
      </c>
      <c r="S10" s="62">
        <f t="shared" si="7"/>
        <v>30</v>
      </c>
      <c r="T10" s="38">
        <f t="array" ref="T10">IF(N10&lt;55, MIN(N10,SUM(N10:R10*N$3:R$3)), SUM(N10:R10*N$3:R$3))</f>
        <v>45</v>
      </c>
      <c r="U10" s="27">
        <v>16</v>
      </c>
      <c r="V10" s="33">
        <v>20</v>
      </c>
      <c r="W10" s="95">
        <v>24</v>
      </c>
      <c r="X10" s="56">
        <f t="shared" si="8"/>
        <v>60</v>
      </c>
      <c r="Y10" s="33">
        <v>26</v>
      </c>
      <c r="Z10" s="42">
        <v>0</v>
      </c>
      <c r="AA10" s="56">
        <f t="shared" si="9"/>
        <v>26</v>
      </c>
      <c r="AB10" s="33">
        <v>15</v>
      </c>
      <c r="AC10" s="33">
        <v>15</v>
      </c>
      <c r="AD10" s="56">
        <f t="shared" si="10"/>
        <v>30</v>
      </c>
      <c r="AE10" s="48">
        <v>100</v>
      </c>
      <c r="AF10" s="94">
        <v>100</v>
      </c>
      <c r="AG10" s="48">
        <v>0</v>
      </c>
      <c r="AH10" s="48">
        <v>100</v>
      </c>
      <c r="AI10" s="48">
        <v>80</v>
      </c>
      <c r="AJ10" s="48">
        <v>33.299999999999997</v>
      </c>
      <c r="AK10" s="48">
        <v>100</v>
      </c>
      <c r="AL10" s="48">
        <v>100</v>
      </c>
      <c r="AM10" s="48">
        <v>100</v>
      </c>
      <c r="AN10" s="56">
        <f t="shared" si="11"/>
        <v>79</v>
      </c>
      <c r="AO10" s="48">
        <v>100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100</v>
      </c>
      <c r="AV10" s="48">
        <v>100</v>
      </c>
      <c r="AW10" s="48">
        <v>100</v>
      </c>
      <c r="AX10" s="48">
        <v>100</v>
      </c>
      <c r="AY10" s="56">
        <f t="shared" si="12"/>
        <v>100</v>
      </c>
      <c r="AZ10" s="48">
        <v>100</v>
      </c>
      <c r="BA10" s="48">
        <v>100</v>
      </c>
      <c r="BB10" s="48">
        <v>100</v>
      </c>
      <c r="BC10" s="48">
        <v>0</v>
      </c>
      <c r="BD10" s="48">
        <v>80</v>
      </c>
      <c r="BE10" s="48">
        <v>30</v>
      </c>
      <c r="BF10" s="48">
        <v>0</v>
      </c>
      <c r="BG10" s="48">
        <v>55</v>
      </c>
      <c r="BH10" s="48">
        <v>25</v>
      </c>
      <c r="BI10" s="48">
        <v>0</v>
      </c>
      <c r="BJ10" s="56">
        <f t="shared" si="13"/>
        <v>49</v>
      </c>
      <c r="BK10" s="31">
        <v>100</v>
      </c>
      <c r="BL10" s="31">
        <v>100</v>
      </c>
      <c r="BM10" s="31">
        <v>100</v>
      </c>
      <c r="BN10" s="48">
        <v>100</v>
      </c>
      <c r="BO10" s="48">
        <v>100</v>
      </c>
      <c r="BP10" s="48">
        <v>100</v>
      </c>
      <c r="BQ10" s="48">
        <v>100</v>
      </c>
      <c r="BR10" s="48">
        <v>100</v>
      </c>
      <c r="BS10" s="56">
        <f t="shared" si="14"/>
        <v>100</v>
      </c>
      <c r="BT10" s="1" t="str">
        <f t="shared" si="15"/>
        <v>NN-NN</v>
      </c>
      <c r="BU10" s="32">
        <f t="shared" si="16"/>
        <v>45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47</v>
      </c>
      <c r="K11" s="26">
        <v>660</v>
      </c>
      <c r="L11" s="27">
        <f t="shared" si="0"/>
        <v>68</v>
      </c>
      <c r="M11" s="27">
        <f t="shared" si="1"/>
        <v>96</v>
      </c>
      <c r="N11" s="27">
        <f t="shared" si="2"/>
        <v>82</v>
      </c>
      <c r="O11" s="27">
        <f t="shared" si="3"/>
        <v>71</v>
      </c>
      <c r="P11" s="27">
        <f t="shared" si="4"/>
        <v>100</v>
      </c>
      <c r="Q11" s="27">
        <f t="shared" si="5"/>
        <v>86.5</v>
      </c>
      <c r="R11" s="27">
        <f t="shared" si="6"/>
        <v>100</v>
      </c>
      <c r="S11" s="62">
        <f t="shared" si="7"/>
        <v>0</v>
      </c>
      <c r="T11" s="38">
        <f t="array" ref="T11">IF(N11&lt;55, MIN(N11,SUM(N11:R11*N$3:R$3)), SUM(N11:R11*N$3:R$3))</f>
        <v>82.5</v>
      </c>
      <c r="U11" s="27">
        <v>20</v>
      </c>
      <c r="V11" s="33">
        <v>18</v>
      </c>
      <c r="W11" s="95">
        <v>30</v>
      </c>
      <c r="X11" s="56">
        <f t="shared" si="8"/>
        <v>68</v>
      </c>
      <c r="Y11" s="33">
        <v>26</v>
      </c>
      <c r="Z11" s="33">
        <v>70</v>
      </c>
      <c r="AA11" s="56">
        <f t="shared" si="9"/>
        <v>96</v>
      </c>
      <c r="AB11" s="33"/>
      <c r="AC11" s="33"/>
      <c r="AD11" s="56">
        <f t="shared" si="10"/>
        <v>0</v>
      </c>
      <c r="AE11" s="48">
        <v>100</v>
      </c>
      <c r="AF11" s="94">
        <v>100</v>
      </c>
      <c r="AG11" s="48">
        <v>100</v>
      </c>
      <c r="AH11" s="48">
        <v>50</v>
      </c>
      <c r="AI11" s="48">
        <v>60</v>
      </c>
      <c r="AJ11" s="48">
        <v>33.299999999999997</v>
      </c>
      <c r="AK11" s="48">
        <v>0</v>
      </c>
      <c r="AL11" s="48">
        <v>100</v>
      </c>
      <c r="AM11" s="48">
        <v>100</v>
      </c>
      <c r="AN11" s="56">
        <f t="shared" si="11"/>
        <v>71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12"/>
        <v>100</v>
      </c>
      <c r="AZ11" s="48">
        <v>90</v>
      </c>
      <c r="BA11" s="48">
        <v>80</v>
      </c>
      <c r="BB11" s="48">
        <v>100</v>
      </c>
      <c r="BC11" s="48">
        <v>0</v>
      </c>
      <c r="BD11" s="48">
        <v>95</v>
      </c>
      <c r="BE11" s="48">
        <v>100</v>
      </c>
      <c r="BF11" s="48">
        <v>100</v>
      </c>
      <c r="BG11" s="48">
        <v>100</v>
      </c>
      <c r="BH11" s="48">
        <v>100</v>
      </c>
      <c r="BI11" s="48">
        <v>100</v>
      </c>
      <c r="BJ11" s="56">
        <f t="shared" si="13"/>
        <v>86.5</v>
      </c>
      <c r="BK11" s="31">
        <v>100</v>
      </c>
      <c r="BL11" s="31">
        <v>100</v>
      </c>
      <c r="BM11" s="31">
        <v>100</v>
      </c>
      <c r="BN11" s="48">
        <v>100</v>
      </c>
      <c r="BO11" s="48">
        <v>100</v>
      </c>
      <c r="BP11" s="48">
        <v>100</v>
      </c>
      <c r="BQ11" s="48">
        <v>100</v>
      </c>
      <c r="BR11" s="48">
        <v>100</v>
      </c>
      <c r="BS11" s="56">
        <f t="shared" si="14"/>
        <v>100</v>
      </c>
      <c r="BT11" s="1" t="str">
        <f t="shared" si="15"/>
        <v>NN-NN</v>
      </c>
      <c r="BU11" s="32">
        <f t="shared" si="16"/>
        <v>82.5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47</v>
      </c>
      <c r="K12" s="26">
        <v>780</v>
      </c>
      <c r="L12" s="27">
        <f t="shared" si="0"/>
        <v>90</v>
      </c>
      <c r="M12" s="27">
        <f t="shared" si="1"/>
        <v>100</v>
      </c>
      <c r="N12" s="27">
        <f t="shared" si="2"/>
        <v>95</v>
      </c>
      <c r="O12" s="27">
        <f t="shared" si="3"/>
        <v>74</v>
      </c>
      <c r="P12" s="27">
        <f t="shared" si="4"/>
        <v>40</v>
      </c>
      <c r="Q12" s="27">
        <f t="shared" si="5"/>
        <v>87.5</v>
      </c>
      <c r="R12" s="27">
        <f t="shared" si="6"/>
        <v>88</v>
      </c>
      <c r="S12" s="62">
        <f t="shared" si="7"/>
        <v>0</v>
      </c>
      <c r="T12" s="38">
        <f t="array" ref="T12">IF(N12&lt;55, MIN(N12,SUM(N12:R12*N$3:R$3)), SUM(N12:R12*N$3:R$3))</f>
        <v>86.2</v>
      </c>
      <c r="U12" s="27">
        <v>20</v>
      </c>
      <c r="V12" s="33">
        <v>19</v>
      </c>
      <c r="W12" s="95">
        <v>51</v>
      </c>
      <c r="X12" s="56">
        <f t="shared" si="8"/>
        <v>90</v>
      </c>
      <c r="Y12" s="33">
        <v>30</v>
      </c>
      <c r="Z12" s="33">
        <v>70</v>
      </c>
      <c r="AA12" s="56">
        <f t="shared" si="9"/>
        <v>100</v>
      </c>
      <c r="AB12" s="33"/>
      <c r="AC12" s="33"/>
      <c r="AD12" s="56">
        <f t="shared" si="10"/>
        <v>0</v>
      </c>
      <c r="AE12" s="48">
        <v>0</v>
      </c>
      <c r="AF12" s="94">
        <v>100</v>
      </c>
      <c r="AG12" s="48">
        <v>100</v>
      </c>
      <c r="AH12" s="48">
        <v>50</v>
      </c>
      <c r="AI12" s="48">
        <v>80</v>
      </c>
      <c r="AJ12" s="48">
        <v>40</v>
      </c>
      <c r="AK12" s="48">
        <v>100</v>
      </c>
      <c r="AL12" s="48">
        <v>100</v>
      </c>
      <c r="AM12" s="48">
        <v>100</v>
      </c>
      <c r="AN12" s="56">
        <f t="shared" si="11"/>
        <v>74</v>
      </c>
      <c r="AO12" s="48">
        <v>0</v>
      </c>
      <c r="AP12" s="48">
        <v>1</v>
      </c>
      <c r="AQ12" s="48">
        <v>1</v>
      </c>
      <c r="AR12" s="48">
        <v>0</v>
      </c>
      <c r="AS12" s="48">
        <v>0</v>
      </c>
      <c r="AT12" s="48">
        <v>1</v>
      </c>
      <c r="AU12" s="48">
        <v>100</v>
      </c>
      <c r="AV12" s="48">
        <v>100</v>
      </c>
      <c r="AW12" s="48">
        <v>100</v>
      </c>
      <c r="AX12" s="48">
        <v>100</v>
      </c>
      <c r="AY12" s="56">
        <f t="shared" si="12"/>
        <v>40</v>
      </c>
      <c r="AZ12" s="48">
        <v>80</v>
      </c>
      <c r="BA12" s="48">
        <v>50</v>
      </c>
      <c r="BB12" s="48">
        <v>100</v>
      </c>
      <c r="BC12" s="48">
        <v>85</v>
      </c>
      <c r="BD12" s="48">
        <v>70</v>
      </c>
      <c r="BE12" s="48">
        <v>90</v>
      </c>
      <c r="BF12" s="48">
        <v>100</v>
      </c>
      <c r="BG12" s="48">
        <v>100</v>
      </c>
      <c r="BH12" s="48">
        <v>100</v>
      </c>
      <c r="BI12" s="48">
        <v>100</v>
      </c>
      <c r="BJ12" s="56">
        <f t="shared" si="13"/>
        <v>87.5</v>
      </c>
      <c r="BK12" s="31">
        <v>0</v>
      </c>
      <c r="BL12" s="31">
        <v>100</v>
      </c>
      <c r="BM12" s="31">
        <v>100</v>
      </c>
      <c r="BN12" s="48">
        <v>100</v>
      </c>
      <c r="BO12" s="48">
        <v>100</v>
      </c>
      <c r="BP12" s="48">
        <v>100</v>
      </c>
      <c r="BQ12" s="48">
        <v>100</v>
      </c>
      <c r="BR12" s="48">
        <v>100</v>
      </c>
      <c r="BS12" s="56">
        <f t="shared" si="14"/>
        <v>87.5</v>
      </c>
      <c r="BT12" s="1" t="str">
        <f t="shared" si="15"/>
        <v>NN-NN</v>
      </c>
      <c r="BU12" s="32">
        <f t="shared" si="16"/>
        <v>86.2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47</v>
      </c>
      <c r="K13" s="26">
        <v>677</v>
      </c>
      <c r="L13" s="27">
        <f t="shared" si="0"/>
        <v>88</v>
      </c>
      <c r="M13" s="27">
        <f t="shared" si="1"/>
        <v>100</v>
      </c>
      <c r="N13" s="27">
        <f t="shared" si="2"/>
        <v>94</v>
      </c>
      <c r="O13" s="27">
        <f t="shared" si="3"/>
        <v>89</v>
      </c>
      <c r="P13" s="27">
        <f t="shared" si="4"/>
        <v>100</v>
      </c>
      <c r="Q13" s="27">
        <f t="shared" si="5"/>
        <v>98</v>
      </c>
      <c r="R13" s="27">
        <f t="shared" si="6"/>
        <v>100</v>
      </c>
      <c r="S13" s="62">
        <f t="shared" si="7"/>
        <v>0</v>
      </c>
      <c r="T13" s="38">
        <f t="array" ref="T13">IF(N13&lt;55, MIN(N13,SUM(N13:R13*N$3:R$3)), SUM(N13:R13*N$3:R$3))</f>
        <v>94.4</v>
      </c>
      <c r="U13" s="27">
        <v>20</v>
      </c>
      <c r="V13" s="33">
        <v>20</v>
      </c>
      <c r="W13" s="95">
        <v>48</v>
      </c>
      <c r="X13" s="56">
        <f t="shared" si="8"/>
        <v>88</v>
      </c>
      <c r="Y13" s="33">
        <v>30</v>
      </c>
      <c r="Z13" s="33">
        <v>70</v>
      </c>
      <c r="AA13" s="56">
        <f t="shared" si="9"/>
        <v>100</v>
      </c>
      <c r="AB13" s="33"/>
      <c r="AC13" s="33"/>
      <c r="AD13" s="56">
        <f t="shared" si="10"/>
        <v>0</v>
      </c>
      <c r="AE13" s="48">
        <v>100</v>
      </c>
      <c r="AF13" s="94">
        <v>100</v>
      </c>
      <c r="AG13" s="48">
        <v>0</v>
      </c>
      <c r="AH13" s="48">
        <v>100</v>
      </c>
      <c r="AI13" s="48">
        <v>100</v>
      </c>
      <c r="AJ13" s="48">
        <v>100</v>
      </c>
      <c r="AK13" s="48">
        <v>100</v>
      </c>
      <c r="AL13" s="48">
        <v>100</v>
      </c>
      <c r="AM13" s="48">
        <v>100</v>
      </c>
      <c r="AN13" s="56">
        <f t="shared" si="11"/>
        <v>89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12"/>
        <v>100</v>
      </c>
      <c r="AZ13" s="48">
        <v>85</v>
      </c>
      <c r="BA13" s="48">
        <v>95</v>
      </c>
      <c r="BB13" s="48">
        <v>100</v>
      </c>
      <c r="BC13" s="48">
        <v>100</v>
      </c>
      <c r="BD13" s="48">
        <v>100</v>
      </c>
      <c r="BE13" s="48">
        <v>100</v>
      </c>
      <c r="BF13" s="48">
        <v>100</v>
      </c>
      <c r="BG13" s="48">
        <v>100</v>
      </c>
      <c r="BH13" s="48">
        <v>100</v>
      </c>
      <c r="BI13" s="48">
        <v>100</v>
      </c>
      <c r="BJ13" s="56">
        <f t="shared" si="13"/>
        <v>98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100</v>
      </c>
      <c r="BQ13" s="48">
        <v>100</v>
      </c>
      <c r="BR13" s="48">
        <v>100</v>
      </c>
      <c r="BS13" s="56">
        <f t="shared" si="14"/>
        <v>100</v>
      </c>
      <c r="BT13" s="1" t="str">
        <f t="shared" si="15"/>
        <v>NN-NN</v>
      </c>
      <c r="BU13" s="32">
        <f t="shared" si="16"/>
        <v>94.4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47</v>
      </c>
      <c r="K14" s="26">
        <v>643</v>
      </c>
      <c r="L14" s="27">
        <f t="shared" si="0"/>
        <v>85</v>
      </c>
      <c r="M14" s="27">
        <f t="shared" si="1"/>
        <v>96</v>
      </c>
      <c r="N14" s="27">
        <f t="shared" si="2"/>
        <v>90.5</v>
      </c>
      <c r="O14" s="27">
        <f t="shared" si="3"/>
        <v>79</v>
      </c>
      <c r="P14" s="27">
        <f t="shared" si="4"/>
        <v>100</v>
      </c>
      <c r="Q14" s="27">
        <f t="shared" si="5"/>
        <v>98</v>
      </c>
      <c r="R14" s="27">
        <f t="shared" si="6"/>
        <v>100</v>
      </c>
      <c r="S14" s="62">
        <f t="shared" si="7"/>
        <v>0</v>
      </c>
      <c r="T14" s="38">
        <f t="array" ref="T14">IF(N14&lt;55, MIN(N14,SUM(N14:R14*N$3:R$3)), SUM(N14:R14*N$3:R$3))</f>
        <v>90.65</v>
      </c>
      <c r="U14" s="27">
        <v>18</v>
      </c>
      <c r="V14" s="33">
        <v>19</v>
      </c>
      <c r="W14" s="95">
        <v>48</v>
      </c>
      <c r="X14" s="56">
        <f t="shared" si="8"/>
        <v>85</v>
      </c>
      <c r="Y14" s="33">
        <v>26</v>
      </c>
      <c r="Z14" s="33">
        <v>70</v>
      </c>
      <c r="AA14" s="56">
        <f t="shared" si="9"/>
        <v>96</v>
      </c>
      <c r="AB14" s="33"/>
      <c r="AC14" s="33"/>
      <c r="AD14" s="56">
        <f t="shared" si="10"/>
        <v>0</v>
      </c>
      <c r="AE14" s="48">
        <v>100</v>
      </c>
      <c r="AF14" s="94">
        <v>100</v>
      </c>
      <c r="AG14" s="48">
        <v>100</v>
      </c>
      <c r="AH14" s="48">
        <v>50</v>
      </c>
      <c r="AI14" s="48">
        <v>100</v>
      </c>
      <c r="AJ14" s="48">
        <v>60</v>
      </c>
      <c r="AK14" s="48">
        <v>100</v>
      </c>
      <c r="AL14" s="48">
        <v>100</v>
      </c>
      <c r="AM14" s="48">
        <v>0</v>
      </c>
      <c r="AN14" s="56">
        <f t="shared" si="11"/>
        <v>79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100</v>
      </c>
      <c r="AV14" s="48">
        <v>100</v>
      </c>
      <c r="AW14" s="48">
        <v>100</v>
      </c>
      <c r="AX14" s="48">
        <v>100</v>
      </c>
      <c r="AY14" s="56">
        <f t="shared" si="12"/>
        <v>100</v>
      </c>
      <c r="AZ14" s="48">
        <v>100</v>
      </c>
      <c r="BA14" s="48">
        <v>95</v>
      </c>
      <c r="BB14" s="48">
        <v>100</v>
      </c>
      <c r="BC14" s="48">
        <v>90</v>
      </c>
      <c r="BD14" s="48">
        <v>100</v>
      </c>
      <c r="BE14" s="48">
        <v>100</v>
      </c>
      <c r="BF14" s="48">
        <v>100</v>
      </c>
      <c r="BG14" s="48">
        <v>95</v>
      </c>
      <c r="BH14" s="48">
        <v>100</v>
      </c>
      <c r="BI14" s="48">
        <v>100</v>
      </c>
      <c r="BJ14" s="56">
        <f t="shared" si="13"/>
        <v>98</v>
      </c>
      <c r="BK14" s="31">
        <v>100</v>
      </c>
      <c r="BL14" s="31">
        <v>100</v>
      </c>
      <c r="BM14" s="31">
        <v>100</v>
      </c>
      <c r="BN14" s="48">
        <v>100</v>
      </c>
      <c r="BO14" s="48">
        <v>100</v>
      </c>
      <c r="BP14" s="48">
        <v>100</v>
      </c>
      <c r="BQ14" s="48">
        <v>100</v>
      </c>
      <c r="BR14" s="48">
        <v>100</v>
      </c>
      <c r="BS14" s="56">
        <f t="shared" si="14"/>
        <v>100</v>
      </c>
      <c r="BT14" s="1" t="str">
        <f t="shared" si="15"/>
        <v>NN-NN</v>
      </c>
      <c r="BU14" s="32">
        <f t="shared" si="16"/>
        <v>90.65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47</v>
      </c>
      <c r="K15" s="26">
        <v>773</v>
      </c>
      <c r="L15" s="27">
        <f t="shared" si="0"/>
        <v>99</v>
      </c>
      <c r="M15" s="27">
        <f t="shared" si="1"/>
        <v>100</v>
      </c>
      <c r="N15" s="27">
        <f t="shared" si="2"/>
        <v>99.5</v>
      </c>
      <c r="O15" s="27">
        <f t="shared" si="3"/>
        <v>100</v>
      </c>
      <c r="P15" s="27">
        <f t="shared" si="4"/>
        <v>100</v>
      </c>
      <c r="Q15" s="27">
        <f t="shared" si="5"/>
        <v>89</v>
      </c>
      <c r="R15" s="27">
        <f t="shared" si="6"/>
        <v>100</v>
      </c>
      <c r="S15" s="62">
        <f t="shared" si="7"/>
        <v>0</v>
      </c>
      <c r="T15" s="38">
        <f t="array" ref="T15">IF(N15&lt;55, MIN(N15,SUM(N15:R15*N$3:R$3)), SUM(N15:R15*N$3:R$3))</f>
        <v>97.55</v>
      </c>
      <c r="U15" s="27">
        <v>20</v>
      </c>
      <c r="V15" s="33">
        <v>19</v>
      </c>
      <c r="W15" s="95">
        <v>60</v>
      </c>
      <c r="X15" s="56">
        <f t="shared" si="8"/>
        <v>99</v>
      </c>
      <c r="Y15" s="33">
        <v>30</v>
      </c>
      <c r="Z15" s="33">
        <v>70</v>
      </c>
      <c r="AA15" s="56">
        <f t="shared" si="9"/>
        <v>100</v>
      </c>
      <c r="AB15" s="33"/>
      <c r="AC15" s="33"/>
      <c r="AD15" s="56">
        <f t="shared" si="10"/>
        <v>0</v>
      </c>
      <c r="AE15" s="48">
        <v>100</v>
      </c>
      <c r="AF15" s="94">
        <v>100</v>
      </c>
      <c r="AG15" s="48">
        <v>100</v>
      </c>
      <c r="AH15" s="48">
        <v>100</v>
      </c>
      <c r="AI15" s="48">
        <v>100</v>
      </c>
      <c r="AJ15" s="48">
        <v>100</v>
      </c>
      <c r="AK15" s="48">
        <v>100</v>
      </c>
      <c r="AL15" s="48">
        <v>100</v>
      </c>
      <c r="AM15" s="48">
        <v>100</v>
      </c>
      <c r="AN15" s="56">
        <f t="shared" si="11"/>
        <v>100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100</v>
      </c>
      <c r="AU15" s="48">
        <v>100</v>
      </c>
      <c r="AV15" s="48">
        <v>100</v>
      </c>
      <c r="AW15" s="48">
        <v>100</v>
      </c>
      <c r="AX15" s="48">
        <v>100</v>
      </c>
      <c r="AY15" s="56">
        <f t="shared" si="12"/>
        <v>100</v>
      </c>
      <c r="AZ15" s="48">
        <v>100</v>
      </c>
      <c r="BA15" s="48">
        <v>100</v>
      </c>
      <c r="BB15" s="48">
        <v>100</v>
      </c>
      <c r="BC15" s="48">
        <v>0</v>
      </c>
      <c r="BD15" s="48">
        <v>100</v>
      </c>
      <c r="BE15" s="48">
        <v>100</v>
      </c>
      <c r="BF15" s="48">
        <v>100</v>
      </c>
      <c r="BG15" s="48">
        <v>95</v>
      </c>
      <c r="BH15" s="48">
        <v>100</v>
      </c>
      <c r="BI15" s="48">
        <v>95</v>
      </c>
      <c r="BJ15" s="56">
        <f t="shared" si="13"/>
        <v>89</v>
      </c>
      <c r="BK15" s="31">
        <v>100</v>
      </c>
      <c r="BL15" s="31">
        <v>100</v>
      </c>
      <c r="BM15" s="31">
        <v>100</v>
      </c>
      <c r="BN15" s="48">
        <v>100</v>
      </c>
      <c r="BO15" s="48">
        <v>100</v>
      </c>
      <c r="BP15" s="48">
        <v>100</v>
      </c>
      <c r="BQ15" s="48">
        <v>100</v>
      </c>
      <c r="BR15" s="48">
        <v>100</v>
      </c>
      <c r="BS15" s="56">
        <f t="shared" si="14"/>
        <v>100</v>
      </c>
      <c r="BT15" s="1" t="str">
        <f t="shared" si="15"/>
        <v>NN-NN</v>
      </c>
      <c r="BU15" s="32">
        <f t="shared" si="16"/>
        <v>97.55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47</v>
      </c>
      <c r="K16" s="26">
        <v>555</v>
      </c>
      <c r="L16" s="27">
        <f t="shared" si="0"/>
        <v>100</v>
      </c>
      <c r="M16" s="27">
        <f t="shared" si="1"/>
        <v>60</v>
      </c>
      <c r="N16" s="27">
        <f t="shared" si="2"/>
        <v>80</v>
      </c>
      <c r="O16" s="27">
        <f t="shared" si="3"/>
        <v>99</v>
      </c>
      <c r="P16" s="27">
        <f t="shared" si="4"/>
        <v>100</v>
      </c>
      <c r="Q16" s="27">
        <f t="shared" si="5"/>
        <v>98</v>
      </c>
      <c r="R16" s="27">
        <f t="shared" si="6"/>
        <v>100</v>
      </c>
      <c r="S16" s="62">
        <f t="shared" si="7"/>
        <v>0</v>
      </c>
      <c r="T16" s="38">
        <f t="array" ref="T16">IF(N16&lt;55, MIN(N16,SUM(N16:R16*N$3:R$3)), SUM(N16:R16*N$3:R$3))</f>
        <v>89.4</v>
      </c>
      <c r="U16" s="27">
        <v>20</v>
      </c>
      <c r="V16" s="33">
        <v>20</v>
      </c>
      <c r="W16" s="95">
        <v>60</v>
      </c>
      <c r="X16" s="56">
        <f t="shared" si="8"/>
        <v>100</v>
      </c>
      <c r="Y16" s="33">
        <v>30</v>
      </c>
      <c r="Z16" s="33">
        <v>30</v>
      </c>
      <c r="AA16" s="56">
        <f t="shared" si="9"/>
        <v>60</v>
      </c>
      <c r="AB16" s="33"/>
      <c r="AC16" s="33"/>
      <c r="AD16" s="56">
        <f t="shared" si="10"/>
        <v>0</v>
      </c>
      <c r="AE16" s="48">
        <v>100</v>
      </c>
      <c r="AF16" s="94">
        <v>100</v>
      </c>
      <c r="AG16" s="48">
        <v>100</v>
      </c>
      <c r="AH16" s="48">
        <v>100</v>
      </c>
      <c r="AI16" s="48">
        <v>90</v>
      </c>
      <c r="AJ16" s="48">
        <v>100</v>
      </c>
      <c r="AK16" s="48">
        <v>100</v>
      </c>
      <c r="AL16" s="48">
        <v>100</v>
      </c>
      <c r="AM16" s="48">
        <v>100</v>
      </c>
      <c r="AN16" s="56">
        <f t="shared" si="11"/>
        <v>99</v>
      </c>
      <c r="AO16" s="48">
        <v>100</v>
      </c>
      <c r="AP16" s="48">
        <v>100</v>
      </c>
      <c r="AQ16" s="48">
        <v>100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100</v>
      </c>
      <c r="AX16" s="48">
        <v>100</v>
      </c>
      <c r="AY16" s="56">
        <f t="shared" si="12"/>
        <v>100</v>
      </c>
      <c r="AZ16" s="48">
        <v>90</v>
      </c>
      <c r="BA16" s="48">
        <v>95</v>
      </c>
      <c r="BB16" s="48">
        <v>100</v>
      </c>
      <c r="BC16" s="48">
        <v>100</v>
      </c>
      <c r="BD16" s="48">
        <v>95</v>
      </c>
      <c r="BE16" s="48">
        <v>100</v>
      </c>
      <c r="BF16" s="48">
        <v>100</v>
      </c>
      <c r="BG16" s="48">
        <v>100</v>
      </c>
      <c r="BH16" s="48">
        <v>100</v>
      </c>
      <c r="BI16" s="48">
        <v>100</v>
      </c>
      <c r="BJ16" s="56">
        <f t="shared" si="13"/>
        <v>98</v>
      </c>
      <c r="BK16" s="31">
        <v>100</v>
      </c>
      <c r="BL16" s="31">
        <v>100</v>
      </c>
      <c r="BM16" s="31">
        <v>100</v>
      </c>
      <c r="BN16" s="48">
        <v>100</v>
      </c>
      <c r="BO16" s="48">
        <v>100</v>
      </c>
      <c r="BP16" s="48">
        <v>100</v>
      </c>
      <c r="BQ16" s="48">
        <v>100</v>
      </c>
      <c r="BR16" s="48">
        <v>100</v>
      </c>
      <c r="BS16" s="56">
        <f t="shared" si="14"/>
        <v>100</v>
      </c>
      <c r="BT16" s="1" t="str">
        <f t="shared" si="15"/>
        <v>NN-NN</v>
      </c>
      <c r="BU16" s="32">
        <f t="shared" si="16"/>
        <v>89.4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47</v>
      </c>
      <c r="K17" s="26">
        <v>570</v>
      </c>
      <c r="L17" s="27">
        <f t="shared" si="0"/>
        <v>60</v>
      </c>
      <c r="M17" s="27">
        <f t="shared" si="1"/>
        <v>100</v>
      </c>
      <c r="N17" s="27">
        <f t="shared" si="2"/>
        <v>80</v>
      </c>
      <c r="O17" s="27">
        <f t="shared" si="3"/>
        <v>69</v>
      </c>
      <c r="P17" s="27">
        <f t="shared" si="4"/>
        <v>100</v>
      </c>
      <c r="Q17" s="27">
        <f t="shared" si="5"/>
        <v>69.400000000000006</v>
      </c>
      <c r="R17" s="27">
        <f t="shared" si="6"/>
        <v>69</v>
      </c>
      <c r="S17" s="62">
        <f t="shared" si="7"/>
        <v>0</v>
      </c>
      <c r="T17" s="38">
        <f t="array" ref="T17">IF(N17&lt;55, MIN(N17,SUM(N17:R17*N$3:R$3)), SUM(N17:R17*N$3:R$3))</f>
        <v>76.13000000000001</v>
      </c>
      <c r="U17" s="27">
        <v>20</v>
      </c>
      <c r="V17" s="33">
        <v>20</v>
      </c>
      <c r="W17" s="95">
        <v>20</v>
      </c>
      <c r="X17" s="56">
        <f t="shared" si="8"/>
        <v>60</v>
      </c>
      <c r="Y17" s="33">
        <v>30</v>
      </c>
      <c r="Z17" s="33">
        <v>70</v>
      </c>
      <c r="AA17" s="56">
        <f t="shared" si="9"/>
        <v>100</v>
      </c>
      <c r="AB17" s="33"/>
      <c r="AC17" s="33"/>
      <c r="AD17" s="56">
        <f t="shared" si="10"/>
        <v>0</v>
      </c>
      <c r="AE17" s="48">
        <v>50</v>
      </c>
      <c r="AF17" s="94">
        <v>0</v>
      </c>
      <c r="AG17" s="48">
        <v>100</v>
      </c>
      <c r="AH17" s="48">
        <v>100</v>
      </c>
      <c r="AI17" s="48">
        <v>50</v>
      </c>
      <c r="AJ17" s="48">
        <v>20</v>
      </c>
      <c r="AK17" s="48">
        <v>100</v>
      </c>
      <c r="AL17" s="48">
        <v>100</v>
      </c>
      <c r="AM17" s="48">
        <v>100</v>
      </c>
      <c r="AN17" s="56">
        <f t="shared" si="11"/>
        <v>69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100</v>
      </c>
      <c r="AV17" s="48">
        <v>100</v>
      </c>
      <c r="AW17" s="48">
        <v>100</v>
      </c>
      <c r="AX17" s="48">
        <v>100</v>
      </c>
      <c r="AY17" s="56">
        <f t="shared" si="12"/>
        <v>100</v>
      </c>
      <c r="AZ17" s="48">
        <v>95</v>
      </c>
      <c r="BA17" s="48">
        <v>85</v>
      </c>
      <c r="BB17" s="48">
        <v>100</v>
      </c>
      <c r="BC17" s="48">
        <v>90</v>
      </c>
      <c r="BD17" s="48">
        <v>50</v>
      </c>
      <c r="BE17" s="48">
        <v>30</v>
      </c>
      <c r="BF17" s="48">
        <v>0</v>
      </c>
      <c r="BG17" s="48">
        <v>49</v>
      </c>
      <c r="BH17" s="48">
        <v>100</v>
      </c>
      <c r="BI17" s="48">
        <v>95</v>
      </c>
      <c r="BJ17" s="56">
        <f t="shared" si="13"/>
        <v>69.400000000000006</v>
      </c>
      <c r="BK17" s="31">
        <v>100</v>
      </c>
      <c r="BL17" s="31">
        <v>100</v>
      </c>
      <c r="BM17" s="31">
        <v>0</v>
      </c>
      <c r="BN17" s="48">
        <v>50</v>
      </c>
      <c r="BO17" s="48">
        <v>0</v>
      </c>
      <c r="BP17" s="48">
        <v>100</v>
      </c>
      <c r="BQ17" s="48">
        <v>100</v>
      </c>
      <c r="BR17" s="48">
        <v>100</v>
      </c>
      <c r="BS17" s="56">
        <f t="shared" si="14"/>
        <v>68.75</v>
      </c>
      <c r="BT17" s="1" t="str">
        <f t="shared" si="15"/>
        <v>NN-NN</v>
      </c>
      <c r="BU17" s="32">
        <f t="shared" si="16"/>
        <v>76.13000000000001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47</v>
      </c>
      <c r="K18" s="26">
        <v>625</v>
      </c>
      <c r="L18" s="27">
        <f t="shared" si="0"/>
        <v>85</v>
      </c>
      <c r="M18" s="27">
        <f t="shared" si="1"/>
        <v>30</v>
      </c>
      <c r="N18" s="27">
        <f t="shared" si="2"/>
        <v>57.5</v>
      </c>
      <c r="O18" s="27">
        <f t="shared" si="3"/>
        <v>88</v>
      </c>
      <c r="P18" s="27">
        <f t="shared" si="4"/>
        <v>100</v>
      </c>
      <c r="Q18" s="27">
        <f t="shared" si="5"/>
        <v>76</v>
      </c>
      <c r="R18" s="27">
        <f t="shared" si="6"/>
        <v>100</v>
      </c>
      <c r="S18" s="62">
        <f t="shared" si="7"/>
        <v>0</v>
      </c>
      <c r="T18" s="38">
        <f t="array" ref="T18">IF(N18&lt;55, MIN(N18,SUM(N18:R18*N$3:R$3)), SUM(N18:R18*N$3:R$3))</f>
        <v>71.55</v>
      </c>
      <c r="U18" s="27">
        <v>20</v>
      </c>
      <c r="V18" s="33">
        <v>17</v>
      </c>
      <c r="W18" s="95">
        <v>48</v>
      </c>
      <c r="X18" s="56">
        <f t="shared" si="8"/>
        <v>85</v>
      </c>
      <c r="Y18" s="33">
        <v>30</v>
      </c>
      <c r="Z18" s="33">
        <v>0</v>
      </c>
      <c r="AA18" s="56">
        <f t="shared" si="9"/>
        <v>30</v>
      </c>
      <c r="AB18" s="33"/>
      <c r="AC18" s="33"/>
      <c r="AD18" s="56">
        <f t="shared" si="10"/>
        <v>0</v>
      </c>
      <c r="AE18" s="48">
        <v>100</v>
      </c>
      <c r="AF18" s="94">
        <v>0</v>
      </c>
      <c r="AG18" s="48">
        <v>100</v>
      </c>
      <c r="AH18" s="48">
        <v>100</v>
      </c>
      <c r="AI18" s="48">
        <v>90</v>
      </c>
      <c r="AJ18" s="48">
        <v>100</v>
      </c>
      <c r="AK18" s="48">
        <v>100</v>
      </c>
      <c r="AL18" s="48">
        <v>100</v>
      </c>
      <c r="AM18" s="48">
        <v>100</v>
      </c>
      <c r="AN18" s="56">
        <f t="shared" si="11"/>
        <v>88</v>
      </c>
      <c r="AO18" s="48">
        <v>100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48">
        <v>100</v>
      </c>
      <c r="AW18" s="48">
        <v>100</v>
      </c>
      <c r="AX18" s="48">
        <v>100</v>
      </c>
      <c r="AY18" s="56">
        <f t="shared" si="12"/>
        <v>100</v>
      </c>
      <c r="AZ18" s="48">
        <v>90</v>
      </c>
      <c r="BA18" s="48">
        <v>100</v>
      </c>
      <c r="BB18" s="48">
        <v>0</v>
      </c>
      <c r="BC18" s="48">
        <v>0</v>
      </c>
      <c r="BD18" s="48">
        <v>95</v>
      </c>
      <c r="BE18" s="48">
        <v>90</v>
      </c>
      <c r="BF18" s="48">
        <v>100</v>
      </c>
      <c r="BG18" s="48">
        <v>90</v>
      </c>
      <c r="BH18" s="48">
        <v>100</v>
      </c>
      <c r="BI18" s="48">
        <v>95</v>
      </c>
      <c r="BJ18" s="56">
        <f t="shared" si="13"/>
        <v>76</v>
      </c>
      <c r="BK18" s="31">
        <v>100</v>
      </c>
      <c r="BL18" s="31">
        <v>100</v>
      </c>
      <c r="BM18" s="31">
        <v>100</v>
      </c>
      <c r="BN18" s="48">
        <v>100</v>
      </c>
      <c r="BO18" s="48">
        <v>100</v>
      </c>
      <c r="BP18" s="48">
        <v>100</v>
      </c>
      <c r="BQ18" s="48">
        <v>100</v>
      </c>
      <c r="BR18" s="48">
        <v>100</v>
      </c>
      <c r="BS18" s="56">
        <f t="shared" si="14"/>
        <v>100</v>
      </c>
      <c r="BT18" s="1" t="str">
        <f t="shared" si="15"/>
        <v>NN-NN</v>
      </c>
      <c r="BU18" s="32">
        <f t="shared" si="16"/>
        <v>71.55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47</v>
      </c>
      <c r="K19" s="26">
        <v>763</v>
      </c>
      <c r="L19" s="27">
        <f t="shared" si="0"/>
        <v>68</v>
      </c>
      <c r="M19" s="27">
        <f t="shared" si="1"/>
        <v>0</v>
      </c>
      <c r="N19" s="27">
        <f t="shared" si="2"/>
        <v>34</v>
      </c>
      <c r="O19" s="27">
        <f t="shared" si="3"/>
        <v>53</v>
      </c>
      <c r="P19" s="27">
        <f t="shared" si="4"/>
        <v>90</v>
      </c>
      <c r="Q19" s="27">
        <f t="shared" si="5"/>
        <v>48</v>
      </c>
      <c r="R19" s="27">
        <f t="shared" si="6"/>
        <v>53</v>
      </c>
      <c r="S19" s="62">
        <f t="shared" si="7"/>
        <v>0</v>
      </c>
      <c r="T19" s="38">
        <f t="array" ref="T19">IF(N19&lt;55, MIN(N19,SUM(N19:R19*N$3:R$3)), SUM(N19:R19*N$3:R$3))</f>
        <v>34</v>
      </c>
      <c r="U19" s="27">
        <v>18</v>
      </c>
      <c r="V19" s="33">
        <v>20</v>
      </c>
      <c r="W19" s="95">
        <v>30</v>
      </c>
      <c r="X19" s="56">
        <f t="shared" si="8"/>
        <v>68</v>
      </c>
      <c r="Y19" s="42">
        <v>0</v>
      </c>
      <c r="Z19" s="42">
        <v>0</v>
      </c>
      <c r="AA19" s="93">
        <f t="shared" si="9"/>
        <v>0</v>
      </c>
      <c r="AB19" s="33"/>
      <c r="AC19" s="33"/>
      <c r="AD19" s="56">
        <f t="shared" si="10"/>
        <v>0</v>
      </c>
      <c r="AE19" s="48">
        <v>100</v>
      </c>
      <c r="AF19" s="94">
        <v>0</v>
      </c>
      <c r="AG19" s="48">
        <v>0</v>
      </c>
      <c r="AH19" s="48">
        <v>67</v>
      </c>
      <c r="AI19" s="48">
        <v>90</v>
      </c>
      <c r="AJ19" s="48">
        <v>20</v>
      </c>
      <c r="AK19" s="48">
        <v>100</v>
      </c>
      <c r="AL19" s="48">
        <v>100</v>
      </c>
      <c r="AM19" s="48">
        <v>0</v>
      </c>
      <c r="AN19" s="56">
        <f t="shared" si="11"/>
        <v>53</v>
      </c>
      <c r="AO19" s="48">
        <v>100</v>
      </c>
      <c r="AP19" s="48">
        <v>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 t="shared" si="12"/>
        <v>90</v>
      </c>
      <c r="AZ19" s="48">
        <v>90</v>
      </c>
      <c r="BA19" s="48">
        <v>100</v>
      </c>
      <c r="BB19" s="48">
        <v>0</v>
      </c>
      <c r="BC19" s="48">
        <v>100</v>
      </c>
      <c r="BD19" s="48">
        <v>100</v>
      </c>
      <c r="BE19" s="48">
        <v>0</v>
      </c>
      <c r="BF19" s="48">
        <v>90</v>
      </c>
      <c r="BG19" s="48">
        <v>0</v>
      </c>
      <c r="BH19" s="48">
        <v>0</v>
      </c>
      <c r="BI19" s="48">
        <v>0</v>
      </c>
      <c r="BJ19" s="56">
        <f t="shared" si="13"/>
        <v>48</v>
      </c>
      <c r="BK19" s="31">
        <v>100</v>
      </c>
      <c r="BL19" s="31">
        <v>100</v>
      </c>
      <c r="BM19" s="31">
        <v>100</v>
      </c>
      <c r="BN19" s="48">
        <v>100</v>
      </c>
      <c r="BO19" s="48">
        <v>0</v>
      </c>
      <c r="BP19" s="48">
        <v>0</v>
      </c>
      <c r="BQ19" s="48">
        <v>0</v>
      </c>
      <c r="BR19" s="48">
        <v>25</v>
      </c>
      <c r="BS19" s="56">
        <f t="shared" si="14"/>
        <v>53.125</v>
      </c>
      <c r="BT19" s="1" t="str">
        <f t="shared" si="15"/>
        <v>NN-NN</v>
      </c>
      <c r="BU19" s="32">
        <f t="shared" si="16"/>
        <v>34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47</v>
      </c>
      <c r="K20" s="26">
        <v>640</v>
      </c>
      <c r="L20" s="27">
        <f t="shared" si="0"/>
        <v>70</v>
      </c>
      <c r="M20" s="27">
        <f t="shared" si="1"/>
        <v>45</v>
      </c>
      <c r="N20" s="27">
        <f t="shared" si="2"/>
        <v>57.5</v>
      </c>
      <c r="O20" s="27">
        <f t="shared" si="3"/>
        <v>99</v>
      </c>
      <c r="P20" s="27">
        <f t="shared" si="4"/>
        <v>100</v>
      </c>
      <c r="Q20" s="27">
        <f t="shared" si="5"/>
        <v>54</v>
      </c>
      <c r="R20" s="27">
        <f t="shared" si="6"/>
        <v>100</v>
      </c>
      <c r="S20" s="62">
        <f t="shared" si="7"/>
        <v>0</v>
      </c>
      <c r="T20" s="38">
        <f t="array" ref="T20">IF(N20&lt;55, MIN(N20,SUM(N20:R20*N$3:R$3)), SUM(N20:R20*N$3:R$3))</f>
        <v>69.349999999999994</v>
      </c>
      <c r="U20" s="27">
        <v>20</v>
      </c>
      <c r="V20" s="33">
        <v>20</v>
      </c>
      <c r="W20" s="95">
        <v>30</v>
      </c>
      <c r="X20" s="56">
        <f t="shared" si="8"/>
        <v>70</v>
      </c>
      <c r="Y20" s="33">
        <v>30</v>
      </c>
      <c r="Z20" s="33">
        <v>15</v>
      </c>
      <c r="AA20" s="56">
        <f t="shared" si="9"/>
        <v>45</v>
      </c>
      <c r="AB20" s="33"/>
      <c r="AC20" s="33"/>
      <c r="AD20" s="56">
        <f t="shared" si="10"/>
        <v>0</v>
      </c>
      <c r="AE20" s="48">
        <v>100</v>
      </c>
      <c r="AF20" s="94">
        <v>100</v>
      </c>
      <c r="AG20" s="48">
        <v>100</v>
      </c>
      <c r="AH20" s="48">
        <v>100</v>
      </c>
      <c r="AI20" s="48">
        <v>90</v>
      </c>
      <c r="AJ20" s="48">
        <v>100</v>
      </c>
      <c r="AK20" s="48">
        <v>100</v>
      </c>
      <c r="AL20" s="48">
        <v>100</v>
      </c>
      <c r="AM20" s="48">
        <v>100</v>
      </c>
      <c r="AN20" s="56">
        <f t="shared" si="11"/>
        <v>99</v>
      </c>
      <c r="AO20" s="48">
        <v>100</v>
      </c>
      <c r="AP20" s="48">
        <v>100</v>
      </c>
      <c r="AQ20" s="48">
        <v>100</v>
      </c>
      <c r="AR20" s="48">
        <v>100</v>
      </c>
      <c r="AS20" s="48">
        <v>100</v>
      </c>
      <c r="AT20" s="48">
        <v>100</v>
      </c>
      <c r="AU20" s="48">
        <v>100</v>
      </c>
      <c r="AV20" s="48">
        <v>100</v>
      </c>
      <c r="AW20" s="48">
        <v>100</v>
      </c>
      <c r="AX20" s="48">
        <v>100</v>
      </c>
      <c r="AY20" s="56">
        <f t="shared" si="12"/>
        <v>100</v>
      </c>
      <c r="AZ20" s="48">
        <v>80</v>
      </c>
      <c r="BA20" s="48">
        <v>100</v>
      </c>
      <c r="BB20" s="48">
        <v>90</v>
      </c>
      <c r="BC20" s="48">
        <v>100</v>
      </c>
      <c r="BD20" s="48">
        <v>95</v>
      </c>
      <c r="BE20" s="48">
        <v>10</v>
      </c>
      <c r="BF20" s="48">
        <v>65</v>
      </c>
      <c r="BG20" s="48">
        <v>0</v>
      </c>
      <c r="BH20" s="48">
        <v>0</v>
      </c>
      <c r="BI20" s="48">
        <v>0</v>
      </c>
      <c r="BJ20" s="56">
        <f t="shared" si="13"/>
        <v>54</v>
      </c>
      <c r="BK20" s="31">
        <v>100</v>
      </c>
      <c r="BL20" s="31">
        <v>100</v>
      </c>
      <c r="BM20" s="31">
        <v>100</v>
      </c>
      <c r="BN20" s="48">
        <v>100</v>
      </c>
      <c r="BO20" s="48">
        <v>100</v>
      </c>
      <c r="BP20" s="48">
        <v>100</v>
      </c>
      <c r="BQ20" s="48">
        <v>100</v>
      </c>
      <c r="BR20" s="48">
        <v>100</v>
      </c>
      <c r="BS20" s="56">
        <f t="shared" si="14"/>
        <v>100</v>
      </c>
      <c r="BT20" s="1" t="str">
        <f t="shared" si="15"/>
        <v>NN-NN</v>
      </c>
      <c r="BU20" s="32">
        <f t="shared" si="16"/>
        <v>69.349999999999994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47</v>
      </c>
      <c r="K21" s="26">
        <v>564</v>
      </c>
      <c r="L21" s="27">
        <f t="shared" si="0"/>
        <v>63</v>
      </c>
      <c r="M21" s="27">
        <f t="shared" si="1"/>
        <v>21</v>
      </c>
      <c r="N21" s="27">
        <f t="shared" si="2"/>
        <v>81.5</v>
      </c>
      <c r="O21" s="27">
        <f t="shared" si="3"/>
        <v>66</v>
      </c>
      <c r="P21" s="27">
        <f t="shared" si="4"/>
        <v>100</v>
      </c>
      <c r="Q21" s="27">
        <f t="shared" si="5"/>
        <v>48</v>
      </c>
      <c r="R21" s="27">
        <f t="shared" si="6"/>
        <v>42</v>
      </c>
      <c r="S21" s="62">
        <f t="shared" si="7"/>
        <v>100</v>
      </c>
      <c r="T21" s="38">
        <f t="array" ref="T21">IF(N21&lt;55, MIN(N21,SUM(N21:R21*N$3:R$3)), SUM(N21:R21*N$3:R$3))</f>
        <v>70.650000000000006</v>
      </c>
      <c r="U21" s="27">
        <v>18</v>
      </c>
      <c r="V21" s="33">
        <v>19</v>
      </c>
      <c r="W21" s="95">
        <v>26</v>
      </c>
      <c r="X21" s="56">
        <f t="shared" si="8"/>
        <v>63</v>
      </c>
      <c r="Y21" s="33">
        <v>11</v>
      </c>
      <c r="Z21" s="33">
        <v>10</v>
      </c>
      <c r="AA21" s="56">
        <f t="shared" si="9"/>
        <v>21</v>
      </c>
      <c r="AB21" s="33">
        <v>40</v>
      </c>
      <c r="AC21" s="33">
        <v>60</v>
      </c>
      <c r="AD21" s="56">
        <f t="shared" si="10"/>
        <v>100</v>
      </c>
      <c r="AE21" s="48">
        <v>100</v>
      </c>
      <c r="AF21" s="94">
        <v>100</v>
      </c>
      <c r="AG21" s="48">
        <v>0</v>
      </c>
      <c r="AH21" s="48">
        <v>50</v>
      </c>
      <c r="AI21" s="48">
        <v>60</v>
      </c>
      <c r="AJ21" s="48">
        <v>83</v>
      </c>
      <c r="AK21" s="48">
        <v>100</v>
      </c>
      <c r="AL21" s="48">
        <v>100</v>
      </c>
      <c r="AM21" s="48">
        <v>0</v>
      </c>
      <c r="AN21" s="56">
        <f t="shared" si="11"/>
        <v>66</v>
      </c>
      <c r="AO21" s="48">
        <v>100</v>
      </c>
      <c r="AP21" s="48">
        <v>100</v>
      </c>
      <c r="AQ21" s="48">
        <v>100</v>
      </c>
      <c r="AR21" s="48">
        <v>100</v>
      </c>
      <c r="AS21" s="48">
        <v>100</v>
      </c>
      <c r="AT21" s="48">
        <v>100</v>
      </c>
      <c r="AU21" s="48">
        <v>100</v>
      </c>
      <c r="AV21" s="48">
        <v>100</v>
      </c>
      <c r="AW21" s="48">
        <v>100</v>
      </c>
      <c r="AX21" s="48">
        <v>100</v>
      </c>
      <c r="AY21" s="56">
        <f t="shared" si="12"/>
        <v>100</v>
      </c>
      <c r="AZ21" s="48">
        <v>100</v>
      </c>
      <c r="BA21" s="48">
        <v>100</v>
      </c>
      <c r="BB21" s="48">
        <v>60</v>
      </c>
      <c r="BC21" s="48">
        <v>100</v>
      </c>
      <c r="BD21" s="48">
        <v>55</v>
      </c>
      <c r="BE21" s="48">
        <v>30</v>
      </c>
      <c r="BF21" s="48">
        <v>0</v>
      </c>
      <c r="BG21" s="48">
        <v>0</v>
      </c>
      <c r="BH21" s="48">
        <v>35</v>
      </c>
      <c r="BI21" s="48">
        <v>0</v>
      </c>
      <c r="BJ21" s="56">
        <f t="shared" si="13"/>
        <v>48</v>
      </c>
      <c r="BK21" s="31">
        <v>100</v>
      </c>
      <c r="BL21" s="31">
        <v>100</v>
      </c>
      <c r="BM21" s="31">
        <v>16</v>
      </c>
      <c r="BN21" s="48">
        <v>83</v>
      </c>
      <c r="BO21" s="48">
        <v>33</v>
      </c>
      <c r="BP21" s="48">
        <v>0</v>
      </c>
      <c r="BQ21" s="48">
        <v>0</v>
      </c>
      <c r="BR21" s="48">
        <v>0</v>
      </c>
      <c r="BS21" s="56">
        <f t="shared" si="14"/>
        <v>41.5</v>
      </c>
      <c r="BT21" s="1" t="str">
        <f t="shared" si="15"/>
        <v>NN-NN</v>
      </c>
      <c r="BU21" s="32">
        <f t="shared" si="16"/>
        <v>70.650000000000006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47</v>
      </c>
      <c r="K22" s="26">
        <v>574</v>
      </c>
      <c r="L22" s="27">
        <f t="shared" si="0"/>
        <v>65</v>
      </c>
      <c r="M22" s="27">
        <f t="shared" si="1"/>
        <v>55</v>
      </c>
      <c r="N22" s="27">
        <f t="shared" si="2"/>
        <v>60</v>
      </c>
      <c r="O22" s="27">
        <f t="shared" si="3"/>
        <v>66</v>
      </c>
      <c r="P22" s="27">
        <f t="shared" si="4"/>
        <v>100</v>
      </c>
      <c r="Q22" s="27">
        <f t="shared" si="5"/>
        <v>66.2</v>
      </c>
      <c r="R22" s="27">
        <f t="shared" si="6"/>
        <v>88</v>
      </c>
      <c r="S22" s="62">
        <f t="shared" si="7"/>
        <v>0</v>
      </c>
      <c r="T22" s="38">
        <f t="array" ref="T22">IF(N22&lt;55, MIN(N22,SUM(N22:R22*N$3:R$3)), SUM(N22:R22*N$3:R$3))</f>
        <v>65.84</v>
      </c>
      <c r="U22" s="27">
        <v>18</v>
      </c>
      <c r="V22" s="33">
        <v>17</v>
      </c>
      <c r="W22" s="95">
        <v>30</v>
      </c>
      <c r="X22" s="56">
        <f t="shared" si="8"/>
        <v>65</v>
      </c>
      <c r="Y22" s="33">
        <v>30</v>
      </c>
      <c r="Z22" s="33">
        <v>25</v>
      </c>
      <c r="AA22" s="56">
        <f t="shared" si="9"/>
        <v>55</v>
      </c>
      <c r="AB22" s="33"/>
      <c r="AC22" s="33"/>
      <c r="AD22" s="56">
        <f t="shared" si="10"/>
        <v>0</v>
      </c>
      <c r="AE22" s="48">
        <v>100</v>
      </c>
      <c r="AF22" s="94">
        <v>100</v>
      </c>
      <c r="AG22" s="48">
        <v>100</v>
      </c>
      <c r="AH22" s="48">
        <v>100</v>
      </c>
      <c r="AI22" s="48">
        <v>100</v>
      </c>
      <c r="AJ22" s="48">
        <v>40</v>
      </c>
      <c r="AK22" s="48">
        <v>0</v>
      </c>
      <c r="AL22" s="48">
        <v>50</v>
      </c>
      <c r="AM22" s="48">
        <v>0</v>
      </c>
      <c r="AN22" s="56">
        <f t="shared" si="11"/>
        <v>66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2"/>
        <v>100</v>
      </c>
      <c r="AZ22" s="48">
        <v>75</v>
      </c>
      <c r="BA22" s="48">
        <v>95</v>
      </c>
      <c r="BB22" s="48">
        <v>100</v>
      </c>
      <c r="BC22" s="48">
        <v>100</v>
      </c>
      <c r="BD22" s="48">
        <v>95</v>
      </c>
      <c r="BE22" s="48">
        <v>60</v>
      </c>
      <c r="BF22" s="48">
        <v>95</v>
      </c>
      <c r="BG22" s="48">
        <v>0</v>
      </c>
      <c r="BH22" s="48">
        <v>42</v>
      </c>
      <c r="BI22" s="48">
        <v>0</v>
      </c>
      <c r="BJ22" s="56">
        <f t="shared" si="13"/>
        <v>66.2</v>
      </c>
      <c r="BK22" s="31">
        <v>100</v>
      </c>
      <c r="BL22" s="31">
        <v>100</v>
      </c>
      <c r="BM22" s="31">
        <v>100</v>
      </c>
      <c r="BN22" s="48">
        <v>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4"/>
        <v>87.5</v>
      </c>
      <c r="BT22" s="1" t="str">
        <f t="shared" si="15"/>
        <v>NN-NN</v>
      </c>
      <c r="BU22" s="32">
        <f t="shared" si="16"/>
        <v>65.84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47</v>
      </c>
      <c r="K23" s="26">
        <v>676</v>
      </c>
      <c r="L23" s="27">
        <f t="shared" si="0"/>
        <v>86</v>
      </c>
      <c r="M23" s="27">
        <f t="shared" si="1"/>
        <v>55</v>
      </c>
      <c r="N23" s="27">
        <f t="shared" si="2"/>
        <v>70.5</v>
      </c>
      <c r="O23" s="27">
        <f t="shared" si="3"/>
        <v>76</v>
      </c>
      <c r="P23" s="27">
        <f t="shared" si="4"/>
        <v>100</v>
      </c>
      <c r="Q23" s="27">
        <f t="shared" si="5"/>
        <v>89.5</v>
      </c>
      <c r="R23" s="27">
        <f t="shared" si="6"/>
        <v>75</v>
      </c>
      <c r="S23" s="62">
        <f t="shared" si="7"/>
        <v>0</v>
      </c>
      <c r="T23" s="38">
        <f t="array" ref="T23">IF(N23&lt;55, MIN(N23,SUM(N23:R23*N$3:R$3)), SUM(N23:R23*N$3:R$3))</f>
        <v>77.100000000000009</v>
      </c>
      <c r="U23" s="27">
        <v>16</v>
      </c>
      <c r="V23" s="33">
        <v>19</v>
      </c>
      <c r="W23" s="95">
        <v>51</v>
      </c>
      <c r="X23" s="56">
        <f t="shared" si="8"/>
        <v>86</v>
      </c>
      <c r="Y23" s="33">
        <v>30</v>
      </c>
      <c r="Z23" s="33">
        <v>25</v>
      </c>
      <c r="AA23" s="56">
        <f t="shared" si="9"/>
        <v>55</v>
      </c>
      <c r="AB23" s="33"/>
      <c r="AC23" s="33"/>
      <c r="AD23" s="56">
        <f t="shared" si="10"/>
        <v>0</v>
      </c>
      <c r="AE23" s="48">
        <v>50</v>
      </c>
      <c r="AF23" s="94">
        <v>0</v>
      </c>
      <c r="AG23" s="48">
        <v>100</v>
      </c>
      <c r="AH23" s="48">
        <v>100</v>
      </c>
      <c r="AI23" s="48">
        <v>80</v>
      </c>
      <c r="AJ23" s="48">
        <v>50</v>
      </c>
      <c r="AK23" s="48">
        <v>100</v>
      </c>
      <c r="AL23" s="48">
        <v>100</v>
      </c>
      <c r="AM23" s="48">
        <v>100</v>
      </c>
      <c r="AN23" s="56">
        <f t="shared" si="11"/>
        <v>76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12"/>
        <v>100</v>
      </c>
      <c r="AZ23" s="48">
        <v>95</v>
      </c>
      <c r="BA23" s="48">
        <v>100</v>
      </c>
      <c r="BB23" s="48">
        <v>100</v>
      </c>
      <c r="BC23" s="48">
        <v>100</v>
      </c>
      <c r="BD23" s="48">
        <v>85</v>
      </c>
      <c r="BE23" s="48">
        <v>60</v>
      </c>
      <c r="BF23" s="48">
        <v>100</v>
      </c>
      <c r="BG23" s="48">
        <v>60</v>
      </c>
      <c r="BH23" s="48">
        <v>100</v>
      </c>
      <c r="BI23" s="48">
        <v>95</v>
      </c>
      <c r="BJ23" s="56">
        <f t="shared" si="13"/>
        <v>89.5</v>
      </c>
      <c r="BK23" s="31">
        <v>100</v>
      </c>
      <c r="BL23" s="31">
        <v>100</v>
      </c>
      <c r="BM23" s="31">
        <v>100</v>
      </c>
      <c r="BN23" s="48">
        <v>100</v>
      </c>
      <c r="BO23" s="48">
        <v>0</v>
      </c>
      <c r="BP23" s="48">
        <v>0</v>
      </c>
      <c r="BQ23" s="48">
        <v>100</v>
      </c>
      <c r="BR23" s="48">
        <v>100</v>
      </c>
      <c r="BS23" s="56">
        <f t="shared" si="14"/>
        <v>75</v>
      </c>
      <c r="BT23" s="1" t="str">
        <f t="shared" si="15"/>
        <v>NN-NN</v>
      </c>
      <c r="BU23" s="32">
        <f t="shared" si="16"/>
        <v>77.100000000000009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47</v>
      </c>
      <c r="K24" s="26">
        <v>551</v>
      </c>
      <c r="L24" s="27">
        <f t="shared" si="0"/>
        <v>87</v>
      </c>
      <c r="M24" s="27">
        <f t="shared" si="1"/>
        <v>61</v>
      </c>
      <c r="N24" s="27">
        <f t="shared" si="2"/>
        <v>74</v>
      </c>
      <c r="O24" s="27">
        <f t="shared" si="3"/>
        <v>81</v>
      </c>
      <c r="P24" s="27">
        <f t="shared" si="4"/>
        <v>100</v>
      </c>
      <c r="Q24" s="27">
        <f t="shared" si="5"/>
        <v>67.5</v>
      </c>
      <c r="R24" s="27">
        <f t="shared" si="6"/>
        <v>100</v>
      </c>
      <c r="S24" s="62">
        <f t="shared" si="7"/>
        <v>0</v>
      </c>
      <c r="T24" s="38">
        <f t="array" ref="T24">IF(N24&lt;55, MIN(N24,SUM(N24:R24*N$3:R$3)), SUM(N24:R24*N$3:R$3))</f>
        <v>76.7</v>
      </c>
      <c r="U24" s="27">
        <v>20</v>
      </c>
      <c r="V24" s="33">
        <v>19</v>
      </c>
      <c r="W24" s="95">
        <v>48</v>
      </c>
      <c r="X24" s="56">
        <f t="shared" si="8"/>
        <v>87</v>
      </c>
      <c r="Y24" s="33">
        <v>26</v>
      </c>
      <c r="Z24" s="33">
        <v>35</v>
      </c>
      <c r="AA24" s="56">
        <f t="shared" si="9"/>
        <v>61</v>
      </c>
      <c r="AB24" s="33"/>
      <c r="AC24" s="33"/>
      <c r="AD24" s="56">
        <f t="shared" si="10"/>
        <v>0</v>
      </c>
      <c r="AE24" s="48">
        <v>100</v>
      </c>
      <c r="AF24" s="94">
        <v>100</v>
      </c>
      <c r="AG24" s="48">
        <v>0</v>
      </c>
      <c r="AH24" s="48">
        <v>100</v>
      </c>
      <c r="AI24" s="48">
        <v>70</v>
      </c>
      <c r="AJ24" s="48">
        <v>60</v>
      </c>
      <c r="AK24" s="48">
        <v>100</v>
      </c>
      <c r="AL24" s="48">
        <v>100</v>
      </c>
      <c r="AM24" s="48">
        <v>100</v>
      </c>
      <c r="AN24" s="56">
        <f t="shared" si="11"/>
        <v>81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100</v>
      </c>
      <c r="AV24" s="48">
        <v>100</v>
      </c>
      <c r="AW24" s="48">
        <v>100</v>
      </c>
      <c r="AX24" s="48">
        <v>100</v>
      </c>
      <c r="AY24" s="56">
        <f t="shared" si="12"/>
        <v>100</v>
      </c>
      <c r="AZ24" s="48">
        <v>85</v>
      </c>
      <c r="BA24" s="48">
        <v>80</v>
      </c>
      <c r="BB24" s="48">
        <v>100</v>
      </c>
      <c r="BC24" s="48">
        <v>90</v>
      </c>
      <c r="BD24" s="48">
        <v>75</v>
      </c>
      <c r="BE24" s="48">
        <v>70</v>
      </c>
      <c r="BF24" s="48">
        <v>100</v>
      </c>
      <c r="BG24" s="48">
        <v>0</v>
      </c>
      <c r="BH24" s="48">
        <v>75</v>
      </c>
      <c r="BI24" s="48">
        <v>0</v>
      </c>
      <c r="BJ24" s="56">
        <f t="shared" si="13"/>
        <v>67.5</v>
      </c>
      <c r="BK24" s="31">
        <v>100</v>
      </c>
      <c r="BL24" s="31">
        <v>100</v>
      </c>
      <c r="BM24" s="31">
        <v>100</v>
      </c>
      <c r="BN24" s="48">
        <v>100</v>
      </c>
      <c r="BO24" s="48">
        <v>100</v>
      </c>
      <c r="BP24" s="48">
        <v>100</v>
      </c>
      <c r="BQ24" s="48">
        <v>100</v>
      </c>
      <c r="BR24" s="48">
        <v>100</v>
      </c>
      <c r="BS24" s="56">
        <f t="shared" si="14"/>
        <v>100</v>
      </c>
      <c r="BT24" s="1" t="str">
        <f t="shared" si="15"/>
        <v>NN-NN</v>
      </c>
      <c r="BU24" s="32">
        <f t="shared" si="16"/>
        <v>76.7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47</v>
      </c>
      <c r="K25" s="26">
        <v>868</v>
      </c>
      <c r="L25" s="27">
        <f t="shared" si="0"/>
        <v>59</v>
      </c>
      <c r="M25" s="27">
        <f t="shared" si="1"/>
        <v>0</v>
      </c>
      <c r="N25" s="27">
        <f t="shared" si="2"/>
        <v>77.5</v>
      </c>
      <c r="O25" s="27">
        <f t="shared" si="3"/>
        <v>93</v>
      </c>
      <c r="P25" s="27">
        <f t="shared" si="4"/>
        <v>70</v>
      </c>
      <c r="Q25" s="27">
        <f t="shared" si="5"/>
        <v>56</v>
      </c>
      <c r="R25" s="27">
        <f t="shared" si="6"/>
        <v>75</v>
      </c>
      <c r="S25" s="62">
        <f t="shared" si="7"/>
        <v>96</v>
      </c>
      <c r="T25" s="38">
        <f t="array" ref="T25">IF(N25&lt;55, MIN(N25,SUM(N25:R25*N$3:R$3)), SUM(N25:R25*N$3:R$3))</f>
        <v>75.8</v>
      </c>
      <c r="U25" s="27">
        <v>20</v>
      </c>
      <c r="V25" s="33">
        <v>19</v>
      </c>
      <c r="W25" s="95">
        <v>20</v>
      </c>
      <c r="X25" s="56">
        <f t="shared" si="8"/>
        <v>59</v>
      </c>
      <c r="Y25" s="42">
        <v>0</v>
      </c>
      <c r="Z25" s="42">
        <v>0</v>
      </c>
      <c r="AA25" s="93">
        <f t="shared" si="9"/>
        <v>0</v>
      </c>
      <c r="AB25" s="33">
        <v>40</v>
      </c>
      <c r="AC25" s="33">
        <v>56</v>
      </c>
      <c r="AD25" s="56">
        <f t="shared" si="10"/>
        <v>96</v>
      </c>
      <c r="AE25" s="48">
        <v>100</v>
      </c>
      <c r="AF25" s="94">
        <v>100</v>
      </c>
      <c r="AG25" s="48">
        <v>100</v>
      </c>
      <c r="AH25" s="48">
        <v>100</v>
      </c>
      <c r="AI25" s="48">
        <v>80</v>
      </c>
      <c r="AJ25" s="48">
        <v>60</v>
      </c>
      <c r="AK25" s="48">
        <v>100</v>
      </c>
      <c r="AL25" s="48">
        <v>100</v>
      </c>
      <c r="AM25" s="48">
        <v>100</v>
      </c>
      <c r="AN25" s="56">
        <f t="shared" si="11"/>
        <v>93</v>
      </c>
      <c r="AO25" s="48">
        <v>100</v>
      </c>
      <c r="AP25" s="48">
        <v>100</v>
      </c>
      <c r="AQ25" s="48">
        <v>100</v>
      </c>
      <c r="AR25" s="48">
        <v>1</v>
      </c>
      <c r="AS25" s="48">
        <v>1</v>
      </c>
      <c r="AT25" s="48">
        <v>0</v>
      </c>
      <c r="AU25" s="48">
        <v>100</v>
      </c>
      <c r="AV25" s="48">
        <v>100</v>
      </c>
      <c r="AW25" s="48">
        <v>100</v>
      </c>
      <c r="AX25" s="48">
        <v>100</v>
      </c>
      <c r="AY25" s="56">
        <f t="shared" si="12"/>
        <v>70</v>
      </c>
      <c r="AZ25" s="48">
        <v>80</v>
      </c>
      <c r="BA25" s="48">
        <v>95</v>
      </c>
      <c r="BB25" s="48">
        <v>100</v>
      </c>
      <c r="BC25" s="48">
        <v>100</v>
      </c>
      <c r="BD25" s="48">
        <v>85</v>
      </c>
      <c r="BE25" s="48">
        <v>0</v>
      </c>
      <c r="BF25" s="48">
        <v>0</v>
      </c>
      <c r="BG25" s="48">
        <v>100</v>
      </c>
      <c r="BH25" s="48">
        <v>0</v>
      </c>
      <c r="BI25" s="48">
        <v>0</v>
      </c>
      <c r="BJ25" s="56">
        <f t="shared" si="13"/>
        <v>56</v>
      </c>
      <c r="BK25" s="31">
        <v>100</v>
      </c>
      <c r="BL25" s="31">
        <v>100</v>
      </c>
      <c r="BM25" s="31">
        <v>0</v>
      </c>
      <c r="BN25" s="48">
        <v>100</v>
      </c>
      <c r="BO25" s="48">
        <v>0</v>
      </c>
      <c r="BP25" s="48">
        <v>100</v>
      </c>
      <c r="BQ25" s="48">
        <v>100</v>
      </c>
      <c r="BR25" s="48">
        <v>100</v>
      </c>
      <c r="BS25" s="56">
        <f t="shared" si="14"/>
        <v>75</v>
      </c>
      <c r="BT25" s="1" t="str">
        <f t="shared" si="15"/>
        <v>NN-NN</v>
      </c>
      <c r="BU25" s="32">
        <f t="shared" si="16"/>
        <v>75.8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47</v>
      </c>
      <c r="K26" s="26">
        <v>571</v>
      </c>
      <c r="L26" s="27">
        <f t="shared" si="0"/>
        <v>87</v>
      </c>
      <c r="M26" s="27">
        <f t="shared" si="1"/>
        <v>97</v>
      </c>
      <c r="N26" s="27">
        <f t="shared" si="2"/>
        <v>92</v>
      </c>
      <c r="O26" s="27">
        <f t="shared" si="3"/>
        <v>100</v>
      </c>
      <c r="P26" s="27">
        <f t="shared" si="4"/>
        <v>100</v>
      </c>
      <c r="Q26" s="27">
        <f t="shared" si="5"/>
        <v>99</v>
      </c>
      <c r="R26" s="27">
        <f t="shared" si="6"/>
        <v>100</v>
      </c>
      <c r="S26" s="62">
        <f t="shared" si="7"/>
        <v>0</v>
      </c>
      <c r="T26" s="38">
        <f t="array" ref="T26">IF(N26&lt;55, MIN(N26,SUM(N26:R26*N$3:R$3)), SUM(N26:R26*N$3:R$3))</f>
        <v>95.8</v>
      </c>
      <c r="U26" s="27">
        <v>20</v>
      </c>
      <c r="V26" s="33">
        <v>19</v>
      </c>
      <c r="W26" s="95">
        <v>48</v>
      </c>
      <c r="X26" s="56">
        <f t="shared" si="8"/>
        <v>87</v>
      </c>
      <c r="Y26" s="33">
        <v>27</v>
      </c>
      <c r="Z26" s="33">
        <v>70</v>
      </c>
      <c r="AA26" s="56">
        <f t="shared" si="9"/>
        <v>97</v>
      </c>
      <c r="AB26" s="33"/>
      <c r="AC26" s="33"/>
      <c r="AD26" s="56">
        <f t="shared" si="10"/>
        <v>0</v>
      </c>
      <c r="AE26" s="48">
        <v>100</v>
      </c>
      <c r="AF26" s="94">
        <v>100</v>
      </c>
      <c r="AG26" s="48">
        <v>100</v>
      </c>
      <c r="AH26" s="48">
        <v>100</v>
      </c>
      <c r="AI26" s="48">
        <v>100</v>
      </c>
      <c r="AJ26" s="48">
        <v>100</v>
      </c>
      <c r="AK26" s="48">
        <v>100</v>
      </c>
      <c r="AL26" s="48">
        <v>100</v>
      </c>
      <c r="AM26" s="48">
        <v>100</v>
      </c>
      <c r="AN26" s="56">
        <f t="shared" si="11"/>
        <v>100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2"/>
        <v>100</v>
      </c>
      <c r="AZ26" s="48">
        <v>100</v>
      </c>
      <c r="BA26" s="48">
        <v>90</v>
      </c>
      <c r="BB26" s="48">
        <v>100</v>
      </c>
      <c r="BC26" s="48">
        <v>100</v>
      </c>
      <c r="BD26" s="48">
        <v>100</v>
      </c>
      <c r="BE26" s="48">
        <v>100</v>
      </c>
      <c r="BF26" s="48">
        <v>100</v>
      </c>
      <c r="BG26" s="48">
        <v>100</v>
      </c>
      <c r="BH26" s="48">
        <v>100</v>
      </c>
      <c r="BI26" s="48">
        <v>100</v>
      </c>
      <c r="BJ26" s="56">
        <f t="shared" si="13"/>
        <v>99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4"/>
        <v>100</v>
      </c>
      <c r="BT26" s="1" t="str">
        <f t="shared" si="15"/>
        <v>NN-NN</v>
      </c>
      <c r="BU26" s="32">
        <f t="shared" si="16"/>
        <v>95.8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47</v>
      </c>
      <c r="K27" s="26">
        <v>675</v>
      </c>
      <c r="L27" s="27">
        <f t="shared" si="0"/>
        <v>91</v>
      </c>
      <c r="M27" s="27">
        <f t="shared" si="1"/>
        <v>100</v>
      </c>
      <c r="N27" s="27">
        <f t="shared" si="2"/>
        <v>95.5</v>
      </c>
      <c r="O27" s="27">
        <f t="shared" si="3"/>
        <v>62</v>
      </c>
      <c r="P27" s="27">
        <f t="shared" si="4"/>
        <v>100</v>
      </c>
      <c r="Q27" s="27">
        <f t="shared" si="5"/>
        <v>97.5</v>
      </c>
      <c r="R27" s="27">
        <f t="shared" si="6"/>
        <v>88</v>
      </c>
      <c r="S27" s="62">
        <f t="shared" si="7"/>
        <v>0</v>
      </c>
      <c r="T27" s="38">
        <f t="array" ref="T27">IF(N27&lt;55, MIN(N27,SUM(N27:R27*N$3:R$3)), SUM(N27:R27*N$3:R$3))</f>
        <v>89.050000000000011</v>
      </c>
      <c r="U27" s="27">
        <v>18</v>
      </c>
      <c r="V27" s="33">
        <v>20</v>
      </c>
      <c r="W27" s="95">
        <v>53</v>
      </c>
      <c r="X27" s="56">
        <f t="shared" si="8"/>
        <v>91</v>
      </c>
      <c r="Y27" s="33">
        <v>30</v>
      </c>
      <c r="Z27" s="33">
        <v>70</v>
      </c>
      <c r="AA27" s="56">
        <f t="shared" si="9"/>
        <v>100</v>
      </c>
      <c r="AB27" s="33"/>
      <c r="AC27" s="33"/>
      <c r="AD27" s="56">
        <f t="shared" si="10"/>
        <v>0</v>
      </c>
      <c r="AE27" s="48">
        <v>100</v>
      </c>
      <c r="AF27" s="94">
        <v>0</v>
      </c>
      <c r="AG27" s="48">
        <v>0</v>
      </c>
      <c r="AH27" s="48">
        <v>100</v>
      </c>
      <c r="AI27" s="48">
        <v>90</v>
      </c>
      <c r="AJ27" s="48">
        <v>67</v>
      </c>
      <c r="AK27" s="48">
        <v>0</v>
      </c>
      <c r="AL27" s="48">
        <v>100</v>
      </c>
      <c r="AM27" s="48">
        <v>100</v>
      </c>
      <c r="AN27" s="56">
        <f t="shared" si="11"/>
        <v>62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12"/>
        <v>100</v>
      </c>
      <c r="AZ27" s="48">
        <v>90</v>
      </c>
      <c r="BA27" s="48">
        <v>100</v>
      </c>
      <c r="BB27" s="48">
        <v>100</v>
      </c>
      <c r="BC27" s="48">
        <v>100</v>
      </c>
      <c r="BD27" s="48">
        <v>100</v>
      </c>
      <c r="BE27" s="48">
        <v>100</v>
      </c>
      <c r="BF27" s="48">
        <v>100</v>
      </c>
      <c r="BG27" s="48">
        <v>100</v>
      </c>
      <c r="BH27" s="48">
        <v>85</v>
      </c>
      <c r="BI27" s="48">
        <v>100</v>
      </c>
      <c r="BJ27" s="56">
        <f t="shared" si="13"/>
        <v>97.5</v>
      </c>
      <c r="BK27" s="31">
        <v>100</v>
      </c>
      <c r="BL27" s="31">
        <v>100</v>
      </c>
      <c r="BM27" s="31">
        <v>100</v>
      </c>
      <c r="BN27" s="48">
        <v>0</v>
      </c>
      <c r="BO27" s="48">
        <v>100</v>
      </c>
      <c r="BP27" s="48">
        <v>100</v>
      </c>
      <c r="BQ27" s="48">
        <v>100</v>
      </c>
      <c r="BR27" s="48">
        <v>100</v>
      </c>
      <c r="BS27" s="56">
        <f t="shared" si="14"/>
        <v>87.5</v>
      </c>
      <c r="BT27" s="1" t="str">
        <f t="shared" si="15"/>
        <v>NN-NN</v>
      </c>
      <c r="BU27" s="32">
        <f t="shared" si="16"/>
        <v>89.050000000000011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47</v>
      </c>
      <c r="K28" s="26">
        <v>663</v>
      </c>
      <c r="L28" s="27">
        <f t="shared" si="0"/>
        <v>92</v>
      </c>
      <c r="M28" s="27">
        <f t="shared" si="1"/>
        <v>66</v>
      </c>
      <c r="N28" s="27">
        <f t="shared" si="2"/>
        <v>79</v>
      </c>
      <c r="O28" s="27">
        <f t="shared" si="3"/>
        <v>78</v>
      </c>
      <c r="P28" s="27">
        <f t="shared" si="4"/>
        <v>100</v>
      </c>
      <c r="Q28" s="27">
        <f t="shared" si="5"/>
        <v>90.9</v>
      </c>
      <c r="R28" s="27">
        <f t="shared" si="6"/>
        <v>100</v>
      </c>
      <c r="S28" s="62">
        <f t="shared" si="7"/>
        <v>0</v>
      </c>
      <c r="T28" s="38">
        <f t="array" ref="T28">IF(N28&lt;55, MIN(N28,SUM(N28:R28*N$3:R$3)), SUM(N28:R28*N$3:R$3))</f>
        <v>83.28</v>
      </c>
      <c r="U28" s="27">
        <v>20</v>
      </c>
      <c r="V28" s="33">
        <v>19</v>
      </c>
      <c r="W28" s="84">
        <v>53</v>
      </c>
      <c r="X28" s="56">
        <f t="shared" si="8"/>
        <v>92</v>
      </c>
      <c r="Y28" s="33">
        <v>26</v>
      </c>
      <c r="Z28" s="33">
        <v>40</v>
      </c>
      <c r="AA28" s="56">
        <f t="shared" si="9"/>
        <v>66</v>
      </c>
      <c r="AB28" s="33"/>
      <c r="AC28" s="33"/>
      <c r="AD28" s="56">
        <f t="shared" si="10"/>
        <v>0</v>
      </c>
      <c r="AE28" s="48">
        <v>100</v>
      </c>
      <c r="AF28" s="94">
        <v>0</v>
      </c>
      <c r="AG28" s="48">
        <v>0</v>
      </c>
      <c r="AH28" s="48">
        <v>100</v>
      </c>
      <c r="AI28" s="48">
        <v>100</v>
      </c>
      <c r="AJ28" s="48">
        <v>100</v>
      </c>
      <c r="AK28" s="48">
        <v>100</v>
      </c>
      <c r="AL28" s="48">
        <v>100</v>
      </c>
      <c r="AM28" s="48">
        <v>100</v>
      </c>
      <c r="AN28" s="56">
        <f t="shared" si="11"/>
        <v>78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100</v>
      </c>
      <c r="AY28" s="56">
        <f t="shared" si="12"/>
        <v>100</v>
      </c>
      <c r="AZ28" s="48">
        <v>95</v>
      </c>
      <c r="BA28" s="48">
        <v>90</v>
      </c>
      <c r="BB28" s="48">
        <v>94</v>
      </c>
      <c r="BC28" s="48">
        <v>100</v>
      </c>
      <c r="BD28" s="48">
        <v>90</v>
      </c>
      <c r="BE28" s="48">
        <v>100</v>
      </c>
      <c r="BF28" s="48">
        <v>100</v>
      </c>
      <c r="BG28" s="48">
        <v>40</v>
      </c>
      <c r="BH28" s="48">
        <v>100</v>
      </c>
      <c r="BI28" s="48">
        <v>100</v>
      </c>
      <c r="BJ28" s="56">
        <f t="shared" si="13"/>
        <v>90.9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100</v>
      </c>
      <c r="BQ28" s="48">
        <v>100</v>
      </c>
      <c r="BR28" s="48">
        <v>100</v>
      </c>
      <c r="BS28" s="56">
        <f t="shared" si="14"/>
        <v>100</v>
      </c>
      <c r="BT28" s="1" t="str">
        <f t="shared" si="15"/>
        <v>NN-NN</v>
      </c>
      <c r="BU28" s="32">
        <f t="shared" si="16"/>
        <v>83.28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1</v>
      </c>
      <c r="J29" s="26" t="s">
        <v>47</v>
      </c>
      <c r="K29" s="26">
        <v>708</v>
      </c>
      <c r="L29" s="27">
        <f t="shared" si="0"/>
        <v>86</v>
      </c>
      <c r="M29" s="27">
        <f t="shared" si="1"/>
        <v>55</v>
      </c>
      <c r="N29" s="27">
        <f t="shared" si="2"/>
        <v>70.5</v>
      </c>
      <c r="O29" s="27">
        <f t="shared" si="3"/>
        <v>83</v>
      </c>
      <c r="P29" s="27">
        <f t="shared" si="4"/>
        <v>80</v>
      </c>
      <c r="Q29" s="27">
        <f t="shared" si="5"/>
        <v>51.4</v>
      </c>
      <c r="R29" s="27">
        <f t="shared" si="6"/>
        <v>83</v>
      </c>
      <c r="S29" s="62">
        <f t="shared" si="7"/>
        <v>0</v>
      </c>
      <c r="T29" s="38">
        <f t="array" ref="T29">IF(N29&lt;55, MIN(N29,SUM(N29:R29*N$3:R$3)), SUM(N29:R29*N$3:R$3))</f>
        <v>70.28</v>
      </c>
      <c r="U29" s="27">
        <v>18</v>
      </c>
      <c r="V29" s="33">
        <v>20</v>
      </c>
      <c r="W29" s="95">
        <v>48</v>
      </c>
      <c r="X29" s="56">
        <f t="shared" si="8"/>
        <v>86</v>
      </c>
      <c r="Y29" s="33">
        <v>30</v>
      </c>
      <c r="Z29" s="33">
        <v>25</v>
      </c>
      <c r="AA29" s="56">
        <f t="shared" si="9"/>
        <v>55</v>
      </c>
      <c r="AB29" s="33"/>
      <c r="AC29" s="33"/>
      <c r="AD29" s="56">
        <f t="shared" si="10"/>
        <v>0</v>
      </c>
      <c r="AE29" s="48">
        <v>100</v>
      </c>
      <c r="AF29" s="94">
        <v>100</v>
      </c>
      <c r="AG29" s="48">
        <v>100</v>
      </c>
      <c r="AH29" s="48">
        <v>100</v>
      </c>
      <c r="AI29" s="48">
        <v>70</v>
      </c>
      <c r="AJ29" s="48">
        <v>80</v>
      </c>
      <c r="AK29" s="48">
        <v>100</v>
      </c>
      <c r="AL29" s="48">
        <v>100</v>
      </c>
      <c r="AM29" s="48">
        <v>0</v>
      </c>
      <c r="AN29" s="56">
        <f t="shared" si="11"/>
        <v>83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100</v>
      </c>
      <c r="AU29" s="48">
        <v>100</v>
      </c>
      <c r="AV29" s="48">
        <v>100</v>
      </c>
      <c r="AW29" s="48">
        <v>0</v>
      </c>
      <c r="AX29" s="48">
        <v>0</v>
      </c>
      <c r="AY29" s="56">
        <f t="shared" si="12"/>
        <v>80</v>
      </c>
      <c r="AZ29" s="48">
        <v>95</v>
      </c>
      <c r="BA29" s="48">
        <v>85</v>
      </c>
      <c r="BB29" s="48">
        <v>90</v>
      </c>
      <c r="BC29" s="48">
        <v>0</v>
      </c>
      <c r="BD29" s="48">
        <v>95</v>
      </c>
      <c r="BE29" s="48">
        <v>0</v>
      </c>
      <c r="BF29" s="48">
        <v>64</v>
      </c>
      <c r="BG29" s="48">
        <v>0</v>
      </c>
      <c r="BH29" s="48">
        <v>0</v>
      </c>
      <c r="BI29" s="48">
        <v>85</v>
      </c>
      <c r="BJ29" s="56">
        <f t="shared" si="13"/>
        <v>51.4</v>
      </c>
      <c r="BK29" s="31">
        <v>100</v>
      </c>
      <c r="BL29" s="31">
        <v>100</v>
      </c>
      <c r="BM29" s="31">
        <v>100</v>
      </c>
      <c r="BN29" s="48">
        <v>100</v>
      </c>
      <c r="BO29" s="48">
        <v>67</v>
      </c>
      <c r="BP29" s="48">
        <v>100</v>
      </c>
      <c r="BQ29" s="48">
        <v>100</v>
      </c>
      <c r="BR29" s="48">
        <v>0</v>
      </c>
      <c r="BS29" s="56">
        <f t="shared" si="14"/>
        <v>83.375</v>
      </c>
      <c r="BT29" s="1" t="str">
        <f t="shared" si="15"/>
        <v>NN-NN</v>
      </c>
      <c r="BU29" s="32">
        <f t="shared" si="16"/>
        <v>70.28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47</v>
      </c>
      <c r="K30" s="26">
        <v>755</v>
      </c>
      <c r="L30" s="27">
        <f t="shared" si="0"/>
        <v>88</v>
      </c>
      <c r="M30" s="27">
        <f t="shared" si="1"/>
        <v>53</v>
      </c>
      <c r="N30" s="27">
        <f t="shared" si="2"/>
        <v>94</v>
      </c>
      <c r="O30" s="27">
        <f t="shared" si="3"/>
        <v>74</v>
      </c>
      <c r="P30" s="27">
        <f t="shared" si="4"/>
        <v>100</v>
      </c>
      <c r="Q30" s="27">
        <f t="shared" si="5"/>
        <v>97</v>
      </c>
      <c r="R30" s="27">
        <f t="shared" si="6"/>
        <v>100</v>
      </c>
      <c r="S30" s="62">
        <f t="shared" si="7"/>
        <v>100</v>
      </c>
      <c r="T30" s="38">
        <f t="array" ref="T30">IF(N30&lt;55, MIN(N30,SUM(N30:R30*N$3:R$3)), SUM(N30:R30*N$3:R$3))</f>
        <v>91.2</v>
      </c>
      <c r="U30" s="27">
        <v>20</v>
      </c>
      <c r="V30" s="33">
        <v>20</v>
      </c>
      <c r="W30" s="95">
        <v>48</v>
      </c>
      <c r="X30" s="56">
        <f t="shared" si="8"/>
        <v>88</v>
      </c>
      <c r="Y30" s="33">
        <v>23</v>
      </c>
      <c r="Z30" s="33">
        <v>30</v>
      </c>
      <c r="AA30" s="56">
        <f t="shared" si="9"/>
        <v>53</v>
      </c>
      <c r="AB30" s="33">
        <v>40</v>
      </c>
      <c r="AC30" s="33">
        <v>60</v>
      </c>
      <c r="AD30" s="56">
        <f t="shared" si="10"/>
        <v>100</v>
      </c>
      <c r="AE30" s="48">
        <v>100</v>
      </c>
      <c r="AF30" s="94">
        <v>0</v>
      </c>
      <c r="AG30" s="48">
        <v>100</v>
      </c>
      <c r="AH30" s="48">
        <v>100</v>
      </c>
      <c r="AI30" s="48">
        <v>100</v>
      </c>
      <c r="AJ30" s="48">
        <v>67</v>
      </c>
      <c r="AK30" s="48">
        <v>0</v>
      </c>
      <c r="AL30" s="48">
        <v>100</v>
      </c>
      <c r="AM30" s="48">
        <v>100</v>
      </c>
      <c r="AN30" s="56">
        <f t="shared" si="11"/>
        <v>74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100</v>
      </c>
      <c r="AU30" s="48">
        <v>100</v>
      </c>
      <c r="AV30" s="48">
        <v>100</v>
      </c>
      <c r="AW30" s="48">
        <v>100</v>
      </c>
      <c r="AX30" s="48">
        <v>100</v>
      </c>
      <c r="AY30" s="56">
        <f t="shared" si="12"/>
        <v>100</v>
      </c>
      <c r="AZ30" s="48">
        <v>100</v>
      </c>
      <c r="BA30" s="48">
        <v>90</v>
      </c>
      <c r="BB30" s="48">
        <v>100</v>
      </c>
      <c r="BC30" s="48">
        <v>100</v>
      </c>
      <c r="BD30" s="48">
        <v>90</v>
      </c>
      <c r="BE30" s="48">
        <v>90</v>
      </c>
      <c r="BF30" s="48">
        <v>100</v>
      </c>
      <c r="BG30" s="48">
        <v>100</v>
      </c>
      <c r="BH30" s="48">
        <v>100</v>
      </c>
      <c r="BI30" s="48">
        <v>100</v>
      </c>
      <c r="BJ30" s="56">
        <f t="shared" si="13"/>
        <v>97</v>
      </c>
      <c r="BK30" s="31">
        <v>100</v>
      </c>
      <c r="BL30" s="31">
        <v>100</v>
      </c>
      <c r="BM30" s="31">
        <v>100</v>
      </c>
      <c r="BN30" s="48">
        <v>100</v>
      </c>
      <c r="BO30" s="48">
        <v>100</v>
      </c>
      <c r="BP30" s="48">
        <v>100</v>
      </c>
      <c r="BQ30" s="48">
        <v>100</v>
      </c>
      <c r="BR30" s="48">
        <v>100</v>
      </c>
      <c r="BS30" s="56">
        <f t="shared" si="14"/>
        <v>100</v>
      </c>
      <c r="BT30" s="1" t="str">
        <f t="shared" si="15"/>
        <v>NN-NN</v>
      </c>
      <c r="BU30" s="32">
        <f t="shared" si="16"/>
        <v>91.2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47</v>
      </c>
      <c r="K31" s="26">
        <v>582</v>
      </c>
      <c r="L31" s="27">
        <f t="shared" si="0"/>
        <v>100</v>
      </c>
      <c r="M31" s="27">
        <f t="shared" si="1"/>
        <v>100</v>
      </c>
      <c r="N31" s="27">
        <f t="shared" si="2"/>
        <v>100</v>
      </c>
      <c r="O31" s="27">
        <f t="shared" si="3"/>
        <v>100</v>
      </c>
      <c r="P31" s="27">
        <f t="shared" si="4"/>
        <v>100</v>
      </c>
      <c r="Q31" s="27">
        <f t="shared" si="5"/>
        <v>94</v>
      </c>
      <c r="R31" s="27">
        <f t="shared" si="6"/>
        <v>88</v>
      </c>
      <c r="S31" s="62">
        <f t="shared" si="7"/>
        <v>0</v>
      </c>
      <c r="T31" s="38">
        <f t="array" ref="T31">IF(N31&lt;55, MIN(N31,SUM(N31:R31*N$3:R$3)), SUM(N31:R31*N$3:R$3))</f>
        <v>98.2</v>
      </c>
      <c r="U31" s="27">
        <v>20</v>
      </c>
      <c r="V31" s="33">
        <v>20</v>
      </c>
      <c r="W31" s="95">
        <v>60</v>
      </c>
      <c r="X31" s="56">
        <f t="shared" si="8"/>
        <v>100</v>
      </c>
      <c r="Y31" s="33">
        <v>30</v>
      </c>
      <c r="Z31" s="33">
        <v>70</v>
      </c>
      <c r="AA31" s="56">
        <f t="shared" si="9"/>
        <v>100</v>
      </c>
      <c r="AB31" s="33"/>
      <c r="AC31" s="33"/>
      <c r="AD31" s="56">
        <f t="shared" si="10"/>
        <v>0</v>
      </c>
      <c r="AE31" s="48">
        <v>100</v>
      </c>
      <c r="AF31" s="94">
        <v>100</v>
      </c>
      <c r="AG31" s="48">
        <v>100</v>
      </c>
      <c r="AH31" s="48">
        <v>100</v>
      </c>
      <c r="AI31" s="48">
        <v>100</v>
      </c>
      <c r="AJ31" s="48">
        <v>100</v>
      </c>
      <c r="AK31" s="48">
        <v>100</v>
      </c>
      <c r="AL31" s="48">
        <v>100</v>
      </c>
      <c r="AM31" s="48">
        <v>100</v>
      </c>
      <c r="AN31" s="56">
        <f t="shared" si="11"/>
        <v>100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100</v>
      </c>
      <c r="AY31" s="56">
        <f t="shared" si="12"/>
        <v>100</v>
      </c>
      <c r="AZ31" s="48">
        <v>85</v>
      </c>
      <c r="BA31" s="48">
        <v>95</v>
      </c>
      <c r="BB31" s="48">
        <v>100</v>
      </c>
      <c r="BC31" s="48">
        <v>100</v>
      </c>
      <c r="BD31" s="48">
        <v>95</v>
      </c>
      <c r="BE31" s="48">
        <v>100</v>
      </c>
      <c r="BF31" s="48">
        <v>70</v>
      </c>
      <c r="BG31" s="48">
        <v>95</v>
      </c>
      <c r="BH31" s="48">
        <v>100</v>
      </c>
      <c r="BI31" s="48">
        <v>100</v>
      </c>
      <c r="BJ31" s="56">
        <f t="shared" si="13"/>
        <v>94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0</v>
      </c>
      <c r="BQ31" s="48">
        <v>100</v>
      </c>
      <c r="BR31" s="48">
        <v>100</v>
      </c>
      <c r="BS31" s="56">
        <f t="shared" si="14"/>
        <v>87.5</v>
      </c>
      <c r="BT31" s="1" t="str">
        <f t="shared" si="15"/>
        <v>NN-NN</v>
      </c>
      <c r="BU31" s="32">
        <f t="shared" si="16"/>
        <v>98.2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2</v>
      </c>
      <c r="J32" s="26" t="s">
        <v>50</v>
      </c>
      <c r="K32" s="26"/>
      <c r="L32" s="27">
        <f t="shared" si="0"/>
        <v>83</v>
      </c>
      <c r="M32" s="27">
        <f t="shared" si="1"/>
        <v>100</v>
      </c>
      <c r="N32" s="27">
        <f t="shared" si="2"/>
        <v>91.5</v>
      </c>
      <c r="O32" s="27">
        <f t="shared" si="3"/>
        <v>72</v>
      </c>
      <c r="P32" s="27">
        <f t="shared" si="4"/>
        <v>10</v>
      </c>
      <c r="Q32" s="27">
        <f t="shared" si="5"/>
        <v>69.5</v>
      </c>
      <c r="R32" s="27">
        <f t="shared" si="6"/>
        <v>29</v>
      </c>
      <c r="S32" s="62">
        <f t="shared" si="7"/>
        <v>0</v>
      </c>
      <c r="T32" s="38">
        <f t="array" ref="T32">IF(N32&lt;55, MIN(N32,SUM(N32:R32*N$3:R$3)), SUM(N32:R32*N$3:R$3))</f>
        <v>76</v>
      </c>
      <c r="U32" s="27">
        <v>18</v>
      </c>
      <c r="V32" s="33">
        <v>17</v>
      </c>
      <c r="W32" s="95">
        <v>48</v>
      </c>
      <c r="X32" s="56">
        <f t="shared" si="8"/>
        <v>83</v>
      </c>
      <c r="Y32" s="33">
        <v>30</v>
      </c>
      <c r="Z32" s="33">
        <v>70</v>
      </c>
      <c r="AA32" s="56">
        <f t="shared" si="9"/>
        <v>100</v>
      </c>
      <c r="AB32" s="33"/>
      <c r="AC32" s="33"/>
      <c r="AD32" s="56">
        <f t="shared" si="10"/>
        <v>0</v>
      </c>
      <c r="AE32" s="48">
        <v>0</v>
      </c>
      <c r="AF32" s="94">
        <v>100</v>
      </c>
      <c r="AG32" s="48">
        <v>100</v>
      </c>
      <c r="AH32" s="48">
        <v>100</v>
      </c>
      <c r="AI32" s="48">
        <v>80</v>
      </c>
      <c r="AJ32" s="48">
        <v>67</v>
      </c>
      <c r="AK32" s="48">
        <v>100</v>
      </c>
      <c r="AL32" s="48">
        <v>100</v>
      </c>
      <c r="AM32" s="48">
        <v>0</v>
      </c>
      <c r="AN32" s="56">
        <f t="shared" si="11"/>
        <v>72</v>
      </c>
      <c r="AO32" s="48">
        <v>100</v>
      </c>
      <c r="AP32" s="48">
        <v>0</v>
      </c>
      <c r="AQ32" s="48">
        <v>0</v>
      </c>
      <c r="AR32" s="48">
        <v>0</v>
      </c>
      <c r="AS32" s="48">
        <v>0</v>
      </c>
      <c r="AT32" s="48">
        <v>0</v>
      </c>
      <c r="AU32" s="48">
        <v>1</v>
      </c>
      <c r="AV32" s="48">
        <v>1</v>
      </c>
      <c r="AW32" s="48">
        <v>1</v>
      </c>
      <c r="AX32" s="48">
        <v>0</v>
      </c>
      <c r="AY32" s="56">
        <f t="shared" si="12"/>
        <v>10</v>
      </c>
      <c r="AZ32" s="48">
        <v>100</v>
      </c>
      <c r="BA32" s="48">
        <v>95</v>
      </c>
      <c r="BB32" s="48">
        <v>100</v>
      </c>
      <c r="BC32" s="48">
        <v>90</v>
      </c>
      <c r="BD32" s="48">
        <v>80</v>
      </c>
      <c r="BE32" s="48">
        <v>30</v>
      </c>
      <c r="BF32" s="48">
        <v>100</v>
      </c>
      <c r="BG32" s="48">
        <v>0</v>
      </c>
      <c r="BH32" s="48">
        <v>100</v>
      </c>
      <c r="BI32" s="48">
        <v>0</v>
      </c>
      <c r="BJ32" s="56">
        <f t="shared" si="13"/>
        <v>69.5</v>
      </c>
      <c r="BK32" s="31">
        <v>67</v>
      </c>
      <c r="BL32" s="31">
        <v>0</v>
      </c>
      <c r="BM32" s="31">
        <v>0</v>
      </c>
      <c r="BN32" s="48">
        <v>67</v>
      </c>
      <c r="BO32" s="48">
        <v>0</v>
      </c>
      <c r="BP32" s="48">
        <v>0</v>
      </c>
      <c r="BQ32" s="48">
        <v>100</v>
      </c>
      <c r="BR32" s="48">
        <v>0</v>
      </c>
      <c r="BS32" s="56">
        <f t="shared" si="14"/>
        <v>29.25</v>
      </c>
      <c r="BT32" s="1" t="str">
        <f t="shared" si="15"/>
        <v>NN-NN</v>
      </c>
      <c r="BU32" s="32">
        <f t="shared" si="16"/>
        <v>76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47</v>
      </c>
      <c r="K33" s="26">
        <v>659</v>
      </c>
      <c r="L33" s="27">
        <f t="shared" si="0"/>
        <v>99</v>
      </c>
      <c r="M33" s="27">
        <f t="shared" si="1"/>
        <v>100</v>
      </c>
      <c r="N33" s="27">
        <f t="shared" si="2"/>
        <v>99.5</v>
      </c>
      <c r="O33" s="27">
        <f t="shared" si="3"/>
        <v>84</v>
      </c>
      <c r="P33" s="27">
        <f t="shared" si="4"/>
        <v>100</v>
      </c>
      <c r="Q33" s="27">
        <f t="shared" si="5"/>
        <v>89</v>
      </c>
      <c r="R33" s="27">
        <f t="shared" si="6"/>
        <v>100</v>
      </c>
      <c r="S33" s="62">
        <f t="shared" si="7"/>
        <v>0</v>
      </c>
      <c r="T33" s="38">
        <f t="array" ref="T33">IF(N33&lt;55, MIN(N33,SUM(N33:R33*N$3:R$3)), SUM(N33:R33*N$3:R$3))</f>
        <v>94.35</v>
      </c>
      <c r="U33" s="27">
        <v>20</v>
      </c>
      <c r="V33" s="33">
        <v>19</v>
      </c>
      <c r="W33" s="95">
        <v>60</v>
      </c>
      <c r="X33" s="56">
        <f t="shared" si="8"/>
        <v>99</v>
      </c>
      <c r="Y33" s="33">
        <v>30</v>
      </c>
      <c r="Z33" s="33">
        <v>70</v>
      </c>
      <c r="AA33" s="56">
        <f t="shared" si="9"/>
        <v>100</v>
      </c>
      <c r="AB33" s="33"/>
      <c r="AC33" s="33"/>
      <c r="AD33" s="56">
        <f t="shared" si="10"/>
        <v>0</v>
      </c>
      <c r="AE33" s="48">
        <v>100</v>
      </c>
      <c r="AF33" s="94">
        <v>100</v>
      </c>
      <c r="AG33" s="48">
        <v>100</v>
      </c>
      <c r="AH33" s="48">
        <v>100</v>
      </c>
      <c r="AI33" s="48">
        <v>100</v>
      </c>
      <c r="AJ33" s="48">
        <v>60</v>
      </c>
      <c r="AK33" s="48">
        <v>100</v>
      </c>
      <c r="AL33" s="48">
        <v>0</v>
      </c>
      <c r="AM33" s="48">
        <v>100</v>
      </c>
      <c r="AN33" s="56">
        <f t="shared" si="11"/>
        <v>84</v>
      </c>
      <c r="AO33" s="48">
        <v>100</v>
      </c>
      <c r="AP33" s="48">
        <v>100</v>
      </c>
      <c r="AQ33" s="48">
        <v>100</v>
      </c>
      <c r="AR33" s="48">
        <v>100</v>
      </c>
      <c r="AS33" s="48">
        <v>100</v>
      </c>
      <c r="AT33" s="48">
        <v>100</v>
      </c>
      <c r="AU33" s="48">
        <v>100</v>
      </c>
      <c r="AV33" s="48">
        <v>100</v>
      </c>
      <c r="AW33" s="48">
        <v>100</v>
      </c>
      <c r="AX33" s="48">
        <v>100</v>
      </c>
      <c r="AY33" s="56">
        <f t="shared" si="12"/>
        <v>100</v>
      </c>
      <c r="AZ33" s="48">
        <v>90</v>
      </c>
      <c r="BA33" s="48">
        <v>100</v>
      </c>
      <c r="BB33" s="48">
        <v>100</v>
      </c>
      <c r="BC33" s="48">
        <v>0</v>
      </c>
      <c r="BD33" s="48">
        <v>100</v>
      </c>
      <c r="BE33" s="48">
        <v>100</v>
      </c>
      <c r="BF33" s="48">
        <v>100</v>
      </c>
      <c r="BG33" s="48">
        <v>100</v>
      </c>
      <c r="BH33" s="48">
        <v>100</v>
      </c>
      <c r="BI33" s="48">
        <v>100</v>
      </c>
      <c r="BJ33" s="56">
        <f t="shared" si="13"/>
        <v>89</v>
      </c>
      <c r="BK33" s="31">
        <v>100</v>
      </c>
      <c r="BL33" s="31">
        <v>100</v>
      </c>
      <c r="BM33" s="31">
        <v>100</v>
      </c>
      <c r="BN33" s="48">
        <v>100</v>
      </c>
      <c r="BO33" s="48">
        <v>100</v>
      </c>
      <c r="BP33" s="48">
        <v>100</v>
      </c>
      <c r="BQ33" s="48">
        <v>100</v>
      </c>
      <c r="BR33" s="48">
        <v>100</v>
      </c>
      <c r="BS33" s="56">
        <f t="shared" si="14"/>
        <v>100</v>
      </c>
      <c r="BT33" s="1" t="str">
        <f t="shared" si="15"/>
        <v>NN-NN</v>
      </c>
      <c r="BU33" s="32">
        <f t="shared" si="16"/>
        <v>94.35</v>
      </c>
      <c r="BV33" s="36"/>
    </row>
    <row r="34" spans="1:74" ht="15.75" customHeight="1" x14ac:dyDescent="0.15">
      <c r="A34" s="44"/>
      <c r="B34" s="47"/>
      <c r="C34" s="47"/>
      <c r="D34" s="47"/>
      <c r="E34" s="47"/>
      <c r="F34" s="47"/>
      <c r="G34" s="47"/>
      <c r="H34" s="47"/>
      <c r="I34" s="26"/>
      <c r="J34" s="26"/>
      <c r="K34" s="26"/>
      <c r="L34" s="27"/>
      <c r="M34" s="27"/>
      <c r="N34" s="27"/>
      <c r="O34" s="27"/>
      <c r="P34" s="27"/>
      <c r="Q34" s="27"/>
      <c r="R34" s="27"/>
      <c r="S34" s="62"/>
      <c r="T34" s="38"/>
      <c r="U34" s="27"/>
      <c r="V34" s="33"/>
      <c r="W34" s="33"/>
      <c r="X34" s="56"/>
      <c r="Y34" s="33"/>
      <c r="Z34" s="33"/>
      <c r="AA34" s="56"/>
      <c r="AB34" s="33"/>
      <c r="AC34" s="33"/>
      <c r="AD34" s="48">
        <f t="shared" ref="AD34:AM34" si="17">COUNT(AD5:AD33)</f>
        <v>29</v>
      </c>
      <c r="AE34" s="48">
        <f t="shared" si="17"/>
        <v>29</v>
      </c>
      <c r="AF34" s="48">
        <f t="shared" si="17"/>
        <v>29</v>
      </c>
      <c r="AG34" s="48">
        <f t="shared" si="17"/>
        <v>29</v>
      </c>
      <c r="AH34" s="48">
        <f t="shared" si="17"/>
        <v>29</v>
      </c>
      <c r="AI34" s="48">
        <f t="shared" si="17"/>
        <v>29</v>
      </c>
      <c r="AJ34" s="48">
        <f t="shared" si="17"/>
        <v>29</v>
      </c>
      <c r="AK34" s="48">
        <f t="shared" si="17"/>
        <v>29</v>
      </c>
      <c r="AL34" s="48">
        <f t="shared" si="17"/>
        <v>29</v>
      </c>
      <c r="AM34" s="48">
        <f t="shared" si="17"/>
        <v>29</v>
      </c>
      <c r="AN34" s="56"/>
      <c r="AO34" s="48">
        <f t="shared" ref="AO34:AX34" si="18">COUNT(AO5:AO33)</f>
        <v>29</v>
      </c>
      <c r="AP34" s="48">
        <f t="shared" si="18"/>
        <v>29</v>
      </c>
      <c r="AQ34" s="48">
        <f t="shared" si="18"/>
        <v>29</v>
      </c>
      <c r="AR34" s="48">
        <f t="shared" si="18"/>
        <v>29</v>
      </c>
      <c r="AS34" s="48">
        <f t="shared" si="18"/>
        <v>29</v>
      </c>
      <c r="AT34" s="48">
        <f t="shared" si="18"/>
        <v>29</v>
      </c>
      <c r="AU34" s="48">
        <f t="shared" si="18"/>
        <v>29</v>
      </c>
      <c r="AV34" s="48">
        <f t="shared" si="18"/>
        <v>29</v>
      </c>
      <c r="AW34" s="48">
        <f t="shared" si="18"/>
        <v>29</v>
      </c>
      <c r="AX34" s="48">
        <f t="shared" si="18"/>
        <v>29</v>
      </c>
      <c r="AY34" s="56"/>
      <c r="AZ34" s="48">
        <f t="shared" ref="AZ34:BI34" si="19">COUNT(AZ5:AZ33)</f>
        <v>29</v>
      </c>
      <c r="BA34" s="48">
        <f t="shared" si="19"/>
        <v>29</v>
      </c>
      <c r="BB34" s="48">
        <f t="shared" si="19"/>
        <v>29</v>
      </c>
      <c r="BC34" s="48">
        <f t="shared" si="19"/>
        <v>29</v>
      </c>
      <c r="BD34" s="48">
        <f t="shared" si="19"/>
        <v>29</v>
      </c>
      <c r="BE34" s="48">
        <f t="shared" si="19"/>
        <v>29</v>
      </c>
      <c r="BF34" s="48">
        <f t="shared" si="19"/>
        <v>29</v>
      </c>
      <c r="BG34" s="48">
        <f t="shared" si="19"/>
        <v>29</v>
      </c>
      <c r="BH34" s="48">
        <f t="shared" si="19"/>
        <v>29</v>
      </c>
      <c r="BI34" s="48">
        <f t="shared" si="19"/>
        <v>29</v>
      </c>
      <c r="BJ34" s="56"/>
      <c r="BK34" s="48">
        <f t="shared" ref="BK34:BR34" si="20">COUNT(BK5:BK33)</f>
        <v>29</v>
      </c>
      <c r="BL34" s="48">
        <f t="shared" si="20"/>
        <v>29</v>
      </c>
      <c r="BM34" s="48">
        <f t="shared" si="20"/>
        <v>29</v>
      </c>
      <c r="BN34" s="48">
        <f t="shared" si="20"/>
        <v>29</v>
      </c>
      <c r="BO34" s="48">
        <f t="shared" si="20"/>
        <v>29</v>
      </c>
      <c r="BP34" s="48">
        <f t="shared" si="20"/>
        <v>29</v>
      </c>
      <c r="BQ34" s="48">
        <f t="shared" si="20"/>
        <v>29</v>
      </c>
      <c r="BR34" s="48">
        <f t="shared" si="20"/>
        <v>29</v>
      </c>
      <c r="BS34" s="56"/>
      <c r="BT34" s="1"/>
      <c r="BU34" s="86"/>
      <c r="BV34" s="36"/>
    </row>
    <row r="35" spans="1:74" ht="15.75" customHeight="1" x14ac:dyDescent="0.2">
      <c r="A35" s="44"/>
      <c r="B35" s="47"/>
      <c r="C35" s="47"/>
      <c r="D35" s="47"/>
      <c r="E35" s="47"/>
      <c r="F35" s="47"/>
      <c r="G35" s="47"/>
      <c r="H35" s="47"/>
      <c r="I35" s="26"/>
      <c r="J35" s="26"/>
      <c r="K35" s="26"/>
      <c r="L35" s="27"/>
      <c r="M35" s="27"/>
      <c r="N35" s="27"/>
      <c r="O35" s="27"/>
      <c r="P35" s="27"/>
      <c r="Q35" s="27"/>
      <c r="R35" s="27"/>
      <c r="S35" s="62"/>
      <c r="T35" s="38"/>
      <c r="U35" s="27"/>
      <c r="V35" s="33"/>
      <c r="W35" s="33"/>
      <c r="X35" s="56"/>
      <c r="Y35" s="33"/>
      <c r="Z35" s="33"/>
      <c r="AA35" s="56"/>
      <c r="AB35" s="33"/>
      <c r="AC35" s="33"/>
      <c r="AD35" s="56"/>
      <c r="AE35" s="48"/>
      <c r="AF35" s="94"/>
      <c r="AG35" s="48"/>
      <c r="AH35" s="48"/>
      <c r="AI35" s="48"/>
      <c r="AJ35" s="48"/>
      <c r="AK35" s="48"/>
      <c r="AL35" s="48"/>
      <c r="AM35" s="48"/>
      <c r="AN35" s="56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56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56"/>
      <c r="BK35" s="48"/>
      <c r="BL35" s="48"/>
      <c r="BM35" s="48"/>
      <c r="BN35" s="48"/>
      <c r="BO35" s="48"/>
      <c r="BP35" s="48"/>
      <c r="BQ35" s="48"/>
      <c r="BR35" s="48"/>
      <c r="BS35" s="56"/>
      <c r="BT35" s="1"/>
      <c r="BU35" s="86"/>
      <c r="BV35" s="36"/>
    </row>
    <row r="36" spans="1:74" ht="15.75" customHeight="1" x14ac:dyDescent="0.2">
      <c r="A36" s="44"/>
      <c r="B36" s="47"/>
      <c r="C36" s="47"/>
      <c r="D36" s="47"/>
      <c r="E36" s="47"/>
      <c r="F36" s="47"/>
      <c r="G36" s="47"/>
      <c r="H36" s="47"/>
      <c r="I36" s="26"/>
      <c r="J36" s="26"/>
      <c r="K36" s="26"/>
      <c r="L36" s="27"/>
      <c r="M36" s="27"/>
      <c r="N36" s="27"/>
      <c r="O36" s="27"/>
      <c r="P36" s="27"/>
      <c r="Q36" s="27"/>
      <c r="R36" s="27"/>
      <c r="S36" s="62"/>
      <c r="T36" s="38"/>
      <c r="U36" s="27"/>
      <c r="V36" s="33"/>
      <c r="W36" s="33"/>
      <c r="X36" s="56"/>
      <c r="Y36" s="33"/>
      <c r="Z36" s="33"/>
      <c r="AA36" s="56"/>
      <c r="AB36" s="33"/>
      <c r="AC36" s="33"/>
      <c r="AD36" s="56"/>
      <c r="AE36" s="48"/>
      <c r="AF36" s="94"/>
      <c r="AG36" s="48"/>
      <c r="AH36" s="48"/>
      <c r="AI36" s="48"/>
      <c r="AJ36" s="48"/>
      <c r="AK36" s="48"/>
      <c r="AL36" s="48"/>
      <c r="AM36" s="48"/>
      <c r="AN36" s="56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56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56"/>
      <c r="BK36" s="48"/>
      <c r="BL36" s="48"/>
      <c r="BM36" s="48"/>
      <c r="BN36" s="48"/>
      <c r="BO36" s="48"/>
      <c r="BP36" s="48"/>
      <c r="BQ36" s="48"/>
      <c r="BR36" s="48"/>
      <c r="BS36" s="56"/>
      <c r="BT36" s="36"/>
      <c r="BU36" s="36"/>
      <c r="BV36" s="36"/>
    </row>
    <row r="37" spans="1:74" ht="15.75" customHeight="1" x14ac:dyDescent="0.2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56"/>
      <c r="AE37" s="48"/>
      <c r="AF37" s="94"/>
      <c r="AG37" s="48"/>
      <c r="AH37" s="48"/>
      <c r="AI37" s="48"/>
      <c r="AJ37" s="48"/>
      <c r="AK37" s="48"/>
      <c r="AL37" s="48"/>
      <c r="AM37" s="48"/>
      <c r="AN37" s="56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56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56"/>
      <c r="BK37" s="48"/>
      <c r="BL37" s="48"/>
      <c r="BM37" s="48"/>
      <c r="BN37" s="48"/>
      <c r="BO37" s="48"/>
      <c r="BP37" s="48"/>
      <c r="BQ37" s="48"/>
      <c r="BR37" s="48"/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83</v>
      </c>
      <c r="M43" s="50">
        <f>IF(COUNT(M5:M42)&gt;0,ROUND(SUM(M5:M42)/COUNTIF(M5:M42,"&lt;&gt;"),0),0)</f>
        <v>66</v>
      </c>
      <c r="N43" s="50">
        <f>IF(COUNT(N5:N42)&gt;0,ROUND(SUM(N5:N42)/COUNTIF(N5:N42,"&lt;&gt;"),0),0)</f>
        <v>80</v>
      </c>
      <c r="O43" s="50">
        <f>IF(COUNT(O5:O42)&gt;0,ROUND(SUM(O5:O42)/COUNTIF(O5:O42,"&lt;&gt;"),0),0)</f>
        <v>81</v>
      </c>
      <c r="P43" s="50"/>
      <c r="Q43" s="50">
        <f>IF(COUNT(Q5:Q42)&gt;0,ROUND(SUM(Q5:Q42)/COUNTIF(Q5:Q42,"&lt;&gt;"),0),0)</f>
        <v>78</v>
      </c>
      <c r="R43" s="50"/>
      <c r="S43" s="50">
        <f t="shared" ref="S43:AH43" si="21">IF(COUNT(S5:S42)&gt;0,ROUND(SUM(S5:S42)/COUNTIF(S5:S42,"&lt;&gt;"),0),0)</f>
        <v>16</v>
      </c>
      <c r="T43" s="50">
        <f t="shared" si="21"/>
        <v>80</v>
      </c>
      <c r="U43" s="51">
        <f t="shared" si="21"/>
        <v>19</v>
      </c>
      <c r="V43" s="51">
        <f t="shared" si="21"/>
        <v>19</v>
      </c>
      <c r="W43" s="51">
        <f t="shared" si="21"/>
        <v>44</v>
      </c>
      <c r="X43" s="51">
        <f t="shared" si="21"/>
        <v>83</v>
      </c>
      <c r="Y43" s="51">
        <f t="shared" si="21"/>
        <v>26</v>
      </c>
      <c r="Z43" s="51">
        <f t="shared" si="21"/>
        <v>40</v>
      </c>
      <c r="AA43" s="51">
        <f t="shared" si="21"/>
        <v>66</v>
      </c>
      <c r="AB43" s="51">
        <f t="shared" si="21"/>
        <v>33</v>
      </c>
      <c r="AC43" s="51">
        <f t="shared" si="21"/>
        <v>43</v>
      </c>
      <c r="AD43" s="51">
        <f t="shared" si="21"/>
        <v>16</v>
      </c>
      <c r="AE43" s="51">
        <f t="shared" si="21"/>
        <v>88</v>
      </c>
      <c r="AF43" s="51">
        <f t="shared" si="21"/>
        <v>68</v>
      </c>
      <c r="AG43" s="51">
        <f t="shared" si="21"/>
        <v>74</v>
      </c>
      <c r="AH43" s="51">
        <f t="shared" si="21"/>
        <v>90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81</v>
      </c>
      <c r="AO43" s="51">
        <f>IF(COUNT(AO5:AO42)&gt;0,ROUND(SUM(AO5:AO42)/COUNTIF(AO5:AO42,"&lt;&gt;"),0),0)</f>
        <v>94</v>
      </c>
      <c r="AP43" s="51">
        <f>IF(COUNT(AP5:AP42)&gt;0,ROUND(SUM(AP5:AP42)/COUNTIF(AP5:AP42,"&lt;&gt;"),0),0)</f>
        <v>88</v>
      </c>
      <c r="AQ43" s="51"/>
      <c r="AR43" s="51"/>
      <c r="AS43" s="51"/>
      <c r="AT43" s="51"/>
      <c r="AU43" s="51">
        <f>IF(COUNT(AU5:AU42)&gt;0,ROUND(SUM(AU5:AU42)/COUNTIF(AU5:AU42,"&lt;&gt;"),0),0)</f>
        <v>94</v>
      </c>
      <c r="AV43" s="51"/>
      <c r="AW43" s="51"/>
      <c r="AX43" s="51">
        <f>IF(COUNT(AX5:AX42)&gt;0,ROUND(SUM(AX5:AX42)/COUNTIF(AX5:AX42,"&lt;&gt;"),0),0)</f>
        <v>84</v>
      </c>
      <c r="AY43" s="51">
        <f>IF(COUNT(AY5:AY42)&gt;0,ROUND(SUM(AY5:AY42)/COUNTIF(AY5:AY42,"&lt;&gt;"),0),0)</f>
        <v>90</v>
      </c>
      <c r="AZ43" s="51">
        <f>IF(COUNT(AZ5:AZ42)&gt;0,ROUND(SUM(AZ5:AZ42)/COUNTIF(AZ5:AZ42,"&lt;&gt;"),0),0)</f>
        <v>89</v>
      </c>
      <c r="BA43" s="51">
        <f>IF(COUNT(BA5:BA42)&gt;0,ROUND(SUM(BA5:BA42)/COUNTIF(BA5:BA42,"&lt;&gt;"),0),0)</f>
        <v>89</v>
      </c>
      <c r="BB43" s="51"/>
      <c r="BC43" s="51"/>
      <c r="BD43" s="51"/>
      <c r="BE43" s="51"/>
      <c r="BF43" s="51">
        <f>IF(COUNT(BF5:BF42)&gt;0,ROUND(SUM(BF5:BF42)/COUNTIF(BF5:BF42,"&lt;&gt;"),0),0)</f>
        <v>80</v>
      </c>
      <c r="BG43" s="51"/>
      <c r="BH43" s="51"/>
      <c r="BI43" s="51">
        <f>IF(COUNT(BI5:BI42)&gt;0,ROUND(SUM(BI5:BI42)/COUNTIF(BI5:BI42,"&lt;&gt;"),0),0)</f>
        <v>66</v>
      </c>
      <c r="BJ43" s="51">
        <f>IF(COUNT(BJ5:BJ42)&gt;0,ROUND(SUM(BJ5:BJ42)/COUNTIF(BJ5:BJ42,"&lt;&gt;"),0),0)</f>
        <v>78</v>
      </c>
      <c r="BK43" s="51">
        <f>IF(COUNT(BK5:BK42)&gt;0,ROUND(SUM(BK5:BK42)/COUNTIF(BK5:BK42,"&lt;&gt;"),0),0)</f>
        <v>87</v>
      </c>
      <c r="BL43" s="51">
        <f>IF(COUNT(BL5:BL42)&gt;0,ROUND(SUM(BL5:BL42)/COUNTIF(BL5:BL42,"&lt;&gt;"),0),0)</f>
        <v>94</v>
      </c>
      <c r="BM43" s="51">
        <f>IF(COUNT(BM5:BM42)&gt;0,ROUND(SUM(BM5:BM42)/COUNTIF(BM5:BM42,"&lt;&gt;"),0),0)</f>
        <v>85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85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100</v>
      </c>
      <c r="O44" s="51">
        <f>MAX(O5:O42)</f>
        <v>100</v>
      </c>
      <c r="P44" s="51"/>
      <c r="Q44" s="51">
        <f>MAX(Q5:Q42)</f>
        <v>99</v>
      </c>
      <c r="R44" s="51"/>
      <c r="S44" s="51">
        <f t="shared" ref="S44:AH44" si="22">MAX(S5:S42)</f>
        <v>100</v>
      </c>
      <c r="T44" s="51">
        <f t="shared" si="22"/>
        <v>98.2</v>
      </c>
      <c r="U44" s="51">
        <f t="shared" si="22"/>
        <v>20</v>
      </c>
      <c r="V44" s="51">
        <f t="shared" si="22"/>
        <v>20</v>
      </c>
      <c r="W44" s="51">
        <f t="shared" si="22"/>
        <v>60</v>
      </c>
      <c r="X44" s="51">
        <f t="shared" si="22"/>
        <v>100</v>
      </c>
      <c r="Y44" s="51">
        <f t="shared" si="22"/>
        <v>30</v>
      </c>
      <c r="Z44" s="51">
        <f t="shared" si="22"/>
        <v>70</v>
      </c>
      <c r="AA44" s="51">
        <f t="shared" si="22"/>
        <v>100</v>
      </c>
      <c r="AB44" s="51">
        <f t="shared" si="22"/>
        <v>40</v>
      </c>
      <c r="AC44" s="51">
        <f t="shared" si="22"/>
        <v>60</v>
      </c>
      <c r="AD44" s="51">
        <f t="shared" si="22"/>
        <v>100</v>
      </c>
      <c r="AE44" s="51">
        <f t="shared" si="22"/>
        <v>100</v>
      </c>
      <c r="AF44" s="51">
        <f t="shared" si="22"/>
        <v>100</v>
      </c>
      <c r="AG44" s="51">
        <f t="shared" si="22"/>
        <v>100</v>
      </c>
      <c r="AH44" s="51">
        <f t="shared" si="22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99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59</v>
      </c>
      <c r="M45" s="51">
        <f>MIN(M5:M42)</f>
        <v>0</v>
      </c>
      <c r="N45" s="51">
        <f>MIN(N5:N42)</f>
        <v>34</v>
      </c>
      <c r="O45" s="51">
        <f>MIN(O5:O42)</f>
        <v>51</v>
      </c>
      <c r="P45" s="51"/>
      <c r="Q45" s="51">
        <f>MIN(Q5:Q42)</f>
        <v>48</v>
      </c>
      <c r="R45" s="51"/>
      <c r="S45" s="51">
        <f t="shared" ref="S45:AH45" si="23">MIN(S5:S42)</f>
        <v>0</v>
      </c>
      <c r="T45" s="51">
        <f t="shared" si="23"/>
        <v>34</v>
      </c>
      <c r="U45" s="51">
        <f t="shared" si="23"/>
        <v>16</v>
      </c>
      <c r="V45" s="51">
        <f t="shared" si="23"/>
        <v>16</v>
      </c>
      <c r="W45" s="51">
        <f t="shared" si="23"/>
        <v>20</v>
      </c>
      <c r="X45" s="51">
        <f t="shared" si="23"/>
        <v>59</v>
      </c>
      <c r="Y45" s="51">
        <f t="shared" si="23"/>
        <v>0</v>
      </c>
      <c r="Z45" s="51">
        <f t="shared" si="23"/>
        <v>0</v>
      </c>
      <c r="AA45" s="51">
        <f t="shared" si="23"/>
        <v>0</v>
      </c>
      <c r="AB45" s="51">
        <f t="shared" si="23"/>
        <v>15</v>
      </c>
      <c r="AC45" s="51">
        <f t="shared" si="23"/>
        <v>10</v>
      </c>
      <c r="AD45" s="51">
        <f t="shared" si="23"/>
        <v>0</v>
      </c>
      <c r="AE45" s="51">
        <f t="shared" si="23"/>
        <v>0</v>
      </c>
      <c r="AF45" s="51">
        <f t="shared" si="23"/>
        <v>0</v>
      </c>
      <c r="AG45" s="51">
        <f t="shared" si="23"/>
        <v>0</v>
      </c>
      <c r="AH45" s="51">
        <f t="shared" si="23"/>
        <v>29</v>
      </c>
      <c r="AI45" s="51"/>
      <c r="AJ45" s="51"/>
      <c r="AK45" s="51"/>
      <c r="AL45" s="51"/>
      <c r="AM45" s="51"/>
      <c r="AN45" s="51">
        <f>MIN(AN5:AN42)</f>
        <v>51</v>
      </c>
      <c r="AO45" s="51">
        <f>MIN(AO5:AO42)</f>
        <v>0</v>
      </c>
      <c r="AP45" s="51">
        <f>MIN(AP5:AP42)</f>
        <v>0</v>
      </c>
      <c r="AQ45" s="51"/>
      <c r="AR45" s="51"/>
      <c r="AS45" s="51"/>
      <c r="AT45" s="51"/>
      <c r="AU45" s="51">
        <f>MIN(AU5:AU42)</f>
        <v>1</v>
      </c>
      <c r="AV45" s="51"/>
      <c r="AW45" s="51"/>
      <c r="AX45" s="51">
        <f>MIN(AX5:AX42)</f>
        <v>0</v>
      </c>
      <c r="AY45" s="52">
        <f>MIN(AY5:AY42)</f>
        <v>10</v>
      </c>
      <c r="AZ45" s="51">
        <f>MIN(AZ5:AZ42)</f>
        <v>29</v>
      </c>
      <c r="BA45" s="51">
        <f>MIN(BA5:BA42)</f>
        <v>29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48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29.25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29</v>
      </c>
      <c r="M46" s="53">
        <f>COUNTIF(M5:M42,"&gt;=55")</f>
        <v>20</v>
      </c>
      <c r="N46" s="53">
        <f>COUNTIF(N5:N42,"&gt;=55")</f>
        <v>27</v>
      </c>
      <c r="O46" s="53">
        <f>COUNTIF(O5:O42,"&gt;=55")</f>
        <v>27</v>
      </c>
      <c r="P46" s="53"/>
      <c r="Q46" s="53">
        <f>COUNTIF(Q5:Q42,"&gt;=55")</f>
        <v>23</v>
      </c>
      <c r="R46" s="53"/>
      <c r="S46" s="53">
        <f t="shared" ref="S46:AH46" si="24">COUNTIF(S5:S42,"&gt;=55")</f>
        <v>4</v>
      </c>
      <c r="T46" s="53">
        <f t="shared" si="24"/>
        <v>27</v>
      </c>
      <c r="U46" s="53">
        <f t="shared" si="24"/>
        <v>0</v>
      </c>
      <c r="V46" s="53">
        <f t="shared" si="24"/>
        <v>0</v>
      </c>
      <c r="W46" s="53">
        <f t="shared" si="24"/>
        <v>5</v>
      </c>
      <c r="X46" s="53">
        <f t="shared" si="24"/>
        <v>29</v>
      </c>
      <c r="Y46" s="53">
        <f t="shared" si="24"/>
        <v>0</v>
      </c>
      <c r="Z46" s="53">
        <f t="shared" si="24"/>
        <v>13</v>
      </c>
      <c r="AA46" s="53">
        <f t="shared" si="24"/>
        <v>20</v>
      </c>
      <c r="AB46" s="53">
        <f t="shared" si="24"/>
        <v>0</v>
      </c>
      <c r="AC46" s="53">
        <f t="shared" si="24"/>
        <v>4</v>
      </c>
      <c r="AD46" s="53">
        <f t="shared" si="24"/>
        <v>4</v>
      </c>
      <c r="AE46" s="53">
        <f t="shared" si="24"/>
        <v>25</v>
      </c>
      <c r="AF46" s="53">
        <f t="shared" si="24"/>
        <v>20</v>
      </c>
      <c r="AG46" s="53">
        <f t="shared" si="24"/>
        <v>22</v>
      </c>
      <c r="AH46" s="53">
        <f t="shared" si="24"/>
        <v>25</v>
      </c>
      <c r="AI46" s="53"/>
      <c r="AJ46" s="53"/>
      <c r="AK46" s="53"/>
      <c r="AL46" s="53"/>
      <c r="AM46" s="53"/>
      <c r="AN46" s="51">
        <f>COUNTIF(AN5:AN42,"&gt;=55")</f>
        <v>27</v>
      </c>
      <c r="AO46" s="53">
        <f>COUNTIF(AO5:AO42,"&gt;=55")</f>
        <v>28</v>
      </c>
      <c r="AP46" s="53">
        <f>COUNTIF(AP5:AP42,"&gt;=55")</f>
        <v>26</v>
      </c>
      <c r="AQ46" s="53"/>
      <c r="AR46" s="53"/>
      <c r="AS46" s="53"/>
      <c r="AT46" s="53"/>
      <c r="AU46" s="53">
        <f>COUNTIF(AU5:AU42,"&gt;=55")</f>
        <v>28</v>
      </c>
      <c r="AV46" s="53"/>
      <c r="AW46" s="53"/>
      <c r="AX46" s="53">
        <f>COUNTIF(AX5:AX42,"&gt;=55")</f>
        <v>25</v>
      </c>
      <c r="AY46" s="52">
        <f>COUNTIF(AY5:AY42,"&gt;=55")</f>
        <v>27</v>
      </c>
      <c r="AZ46" s="53">
        <f>COUNTIF(AZ5:AZ42,"&gt;=55")</f>
        <v>29</v>
      </c>
      <c r="BA46" s="53">
        <f>COUNTIF(BA5:BA42,"&gt;=55")</f>
        <v>28</v>
      </c>
      <c r="BB46" s="53"/>
      <c r="BC46" s="53"/>
      <c r="BD46" s="53"/>
      <c r="BE46" s="53"/>
      <c r="BF46" s="53">
        <f>COUNTIF(BF5:BF42,"&gt;=55")</f>
        <v>25</v>
      </c>
      <c r="BG46" s="53"/>
      <c r="BH46" s="53"/>
      <c r="BI46" s="53">
        <f>COUNTIF(BI5:BI42,"&gt;=55")</f>
        <v>20</v>
      </c>
      <c r="BJ46" s="52">
        <f>COUNTIF(BJ5:BJ42,"&gt;=55")</f>
        <v>23</v>
      </c>
      <c r="BK46" s="53">
        <f>COUNTIF(BK5:BK42,"&gt;=55")</f>
        <v>26</v>
      </c>
      <c r="BL46" s="53">
        <f>COUNTIF(BL5:BL42,"&gt;=55")</f>
        <v>28</v>
      </c>
      <c r="BM46" s="53">
        <f>COUNTIF(BM5:BM42,"&gt;=55")</f>
        <v>25</v>
      </c>
      <c r="BN46" s="53"/>
      <c r="BO46" s="53"/>
      <c r="BP46" s="53"/>
      <c r="BQ46" s="53"/>
      <c r="BR46" s="53"/>
      <c r="BS46" s="52">
        <f>COUNTIF(BS5:BS42,"&gt;=55")</f>
        <v>24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0</v>
      </c>
      <c r="M47" s="53">
        <f>+$H$48-M46</f>
        <v>9</v>
      </c>
      <c r="N47" s="53">
        <f>+$H$48-N46</f>
        <v>2</v>
      </c>
      <c r="O47" s="53">
        <f>+$H$48-O46</f>
        <v>2</v>
      </c>
      <c r="P47" s="53"/>
      <c r="Q47" s="53">
        <f>+$H$48-Q46</f>
        <v>6</v>
      </c>
      <c r="R47" s="53"/>
      <c r="S47" s="53">
        <f t="shared" ref="S47:AH47" si="25">+$H$48-S46</f>
        <v>25</v>
      </c>
      <c r="T47" s="53">
        <f t="shared" si="25"/>
        <v>2</v>
      </c>
      <c r="U47" s="53">
        <f t="shared" si="25"/>
        <v>29</v>
      </c>
      <c r="V47" s="53">
        <f t="shared" si="25"/>
        <v>29</v>
      </c>
      <c r="W47" s="53">
        <f t="shared" si="25"/>
        <v>24</v>
      </c>
      <c r="X47" s="53">
        <f t="shared" si="25"/>
        <v>0</v>
      </c>
      <c r="Y47" s="53">
        <f t="shared" si="25"/>
        <v>29</v>
      </c>
      <c r="Z47" s="53">
        <f t="shared" si="25"/>
        <v>16</v>
      </c>
      <c r="AA47" s="53">
        <f t="shared" si="25"/>
        <v>9</v>
      </c>
      <c r="AB47" s="53">
        <f t="shared" si="25"/>
        <v>29</v>
      </c>
      <c r="AC47" s="53">
        <f t="shared" si="25"/>
        <v>25</v>
      </c>
      <c r="AD47" s="53">
        <f t="shared" si="25"/>
        <v>25</v>
      </c>
      <c r="AE47" s="53">
        <f t="shared" si="25"/>
        <v>4</v>
      </c>
      <c r="AF47" s="53">
        <f t="shared" si="25"/>
        <v>9</v>
      </c>
      <c r="AG47" s="53">
        <f t="shared" si="25"/>
        <v>7</v>
      </c>
      <c r="AH47" s="53">
        <f t="shared" si="25"/>
        <v>4</v>
      </c>
      <c r="AI47" s="53"/>
      <c r="AJ47" s="53"/>
      <c r="AK47" s="53"/>
      <c r="AL47" s="53"/>
      <c r="AM47" s="53"/>
      <c r="AN47" s="51">
        <f>+$H$48-AN46</f>
        <v>2</v>
      </c>
      <c r="AO47" s="53">
        <f>+$H$48-AO46</f>
        <v>1</v>
      </c>
      <c r="AP47" s="53">
        <f>+$H$48-AP46</f>
        <v>3</v>
      </c>
      <c r="AQ47" s="53"/>
      <c r="AR47" s="53"/>
      <c r="AS47" s="53"/>
      <c r="AT47" s="53"/>
      <c r="AU47" s="53">
        <f>+$H$48-AU46</f>
        <v>1</v>
      </c>
      <c r="AV47" s="53"/>
      <c r="AW47" s="53"/>
      <c r="AX47" s="53">
        <f>+$H$48-AX46</f>
        <v>4</v>
      </c>
      <c r="AY47" s="52">
        <f>+$H$48-AY46</f>
        <v>2</v>
      </c>
      <c r="AZ47" s="53">
        <f>+$H$48-AZ46</f>
        <v>0</v>
      </c>
      <c r="BA47" s="53">
        <f>+$H$48-BA46</f>
        <v>1</v>
      </c>
      <c r="BB47" s="53"/>
      <c r="BC47" s="53"/>
      <c r="BD47" s="53"/>
      <c r="BE47" s="53"/>
      <c r="BF47" s="53">
        <f>+$H$48-BF46</f>
        <v>4</v>
      </c>
      <c r="BG47" s="53"/>
      <c r="BH47" s="53"/>
      <c r="BI47" s="53">
        <f>+$H$48-BI46</f>
        <v>9</v>
      </c>
      <c r="BJ47" s="52">
        <f>+$H$48-BJ46</f>
        <v>6</v>
      </c>
      <c r="BK47" s="53">
        <f>+$H$48-BK46</f>
        <v>3</v>
      </c>
      <c r="BL47" s="53">
        <f>+$H$48-BL46</f>
        <v>1</v>
      </c>
      <c r="BM47" s="53">
        <f>+$H$48-BM46</f>
        <v>4</v>
      </c>
      <c r="BN47" s="53"/>
      <c r="BO47" s="53"/>
      <c r="BP47" s="53"/>
      <c r="BQ47" s="53"/>
      <c r="BR47" s="53"/>
      <c r="BS47" s="52">
        <f>+$H$48-BS46</f>
        <v>5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29</v>
      </c>
      <c r="T48" s="54">
        <f>T46/H48</f>
        <v>0.93103448275862066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36" priority="1" operator="lessThan">
      <formula>54.5</formula>
    </cfRule>
  </conditionalFormatting>
  <conditionalFormatting sqref="X5:X42 AA5:AA42 AD5:AK42 AL5:AL6 AM5:BI42 BK5:BR42 AL8:AL42">
    <cfRule type="containsText" dxfId="35" priority="2" operator="containsText" text="A">
      <formula>NOT(ISERROR(SEARCH(("A"),(X5))))</formula>
    </cfRule>
  </conditionalFormatting>
  <conditionalFormatting sqref="AY44:AY47 BJ44:BV47">
    <cfRule type="cellIs" dxfId="34" priority="3" operator="lessThan">
      <formula>54.5</formula>
    </cfRule>
  </conditionalFormatting>
  <conditionalFormatting sqref="AY45 BJ45:BV45">
    <cfRule type="cellIs" dxfId="33" priority="4" operator="lessThan">
      <formula>54.5</formula>
    </cfRule>
  </conditionalFormatting>
  <conditionalFormatting sqref="AY46 BJ46:BV46">
    <cfRule type="cellIs" dxfId="32" priority="5" operator="lessThan">
      <formula>54.5</formula>
    </cfRule>
  </conditionalFormatting>
  <conditionalFormatting sqref="AY47 BJ47:BV47">
    <cfRule type="cellIs" dxfId="31" priority="6" operator="lessThan">
      <formula>54.5</formula>
    </cfRule>
  </conditionalFormatting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46</v>
      </c>
      <c r="K5" s="26">
        <v>740</v>
      </c>
      <c r="L5" s="27">
        <f t="shared" ref="L5:L36" si="0">X5</f>
        <v>99</v>
      </c>
      <c r="M5" s="27">
        <f t="shared" ref="M5:M36" si="1">AA5</f>
        <v>95</v>
      </c>
      <c r="N5" s="27">
        <f t="shared" ref="N5:N19" si="2">ROUND(IF(ISBLANK(S5), (L5+M5)/2,(SUM(L5,M5,S5)-MIN(L5,M5,S5))/2),0)</f>
        <v>97</v>
      </c>
      <c r="O5" s="27">
        <f t="shared" ref="O5:O36" si="3">AN5</f>
        <v>96</v>
      </c>
      <c r="P5" s="27">
        <f t="shared" ref="P5:P36" si="4">AY5</f>
        <v>90</v>
      </c>
      <c r="Q5" s="27">
        <f t="shared" ref="Q5:Q36" si="5">BJ5</f>
        <v>100</v>
      </c>
      <c r="R5" s="27">
        <f t="shared" ref="R5:R36" si="6">ROUND(BS5,0)</f>
        <v>88</v>
      </c>
      <c r="S5" s="62">
        <f t="shared" ref="S5:S36" si="7">AD5</f>
        <v>0</v>
      </c>
      <c r="T5" s="38">
        <f t="array" ref="T5">ROUND(IF(N5&lt;55, MIN(N5,SUM(N5:R5*N$3:R$3)), SUM(N5:R5*N$3:R$3)),0)</f>
        <v>97</v>
      </c>
      <c r="U5" s="27">
        <v>20</v>
      </c>
      <c r="V5" s="33">
        <v>19</v>
      </c>
      <c r="W5" s="33">
        <v>60</v>
      </c>
      <c r="X5" s="56">
        <f t="shared" ref="X5:X19" si="8">IF(COUNTBLANK(U5:W5)&lt;&gt;3,SUM(U5:W5),)</f>
        <v>99</v>
      </c>
      <c r="Y5" s="33">
        <v>30</v>
      </c>
      <c r="Z5" s="33">
        <v>65</v>
      </c>
      <c r="AA5" s="56">
        <f t="shared" ref="AA5:AA11" si="9">IF(COUNTBLANK(Y5:Z5)&lt;&gt;2,SUM(Y5:Z5),)</f>
        <v>95</v>
      </c>
      <c r="AB5" s="33"/>
      <c r="AC5" s="33"/>
      <c r="AD5" s="56">
        <f t="shared" ref="AD5:AD36" si="10">IF(COUNTBLANK(AB5:AC5)&lt;&gt;2,SUM(AB5:AC5),)</f>
        <v>0</v>
      </c>
      <c r="AE5" s="48">
        <v>100</v>
      </c>
      <c r="AF5" s="94">
        <v>100</v>
      </c>
      <c r="AG5" s="48">
        <v>100</v>
      </c>
      <c r="AH5" s="48">
        <v>100</v>
      </c>
      <c r="AI5" s="48">
        <v>100</v>
      </c>
      <c r="AJ5" s="48">
        <v>67</v>
      </c>
      <c r="AK5" s="48">
        <v>100</v>
      </c>
      <c r="AL5" s="48">
        <v>100</v>
      </c>
      <c r="AM5" s="48">
        <v>100</v>
      </c>
      <c r="AN5" s="56">
        <f t="shared" ref="AN5:AN36" si="11">ROUND(AVERAGE(AE5:AM5),0)</f>
        <v>96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</v>
      </c>
      <c r="AY5" s="56">
        <f t="shared" ref="AY5:AY36" si="12">ROUND(AVERAGE(AO5:AX5),0)</f>
        <v>90</v>
      </c>
      <c r="AZ5" s="95">
        <v>100</v>
      </c>
      <c r="BA5" s="95">
        <v>100</v>
      </c>
      <c r="BB5" s="95">
        <v>100</v>
      </c>
      <c r="BC5" s="95">
        <v>100</v>
      </c>
      <c r="BD5" s="95">
        <v>100</v>
      </c>
      <c r="BE5" s="95">
        <v>100</v>
      </c>
      <c r="BF5" s="31">
        <v>100</v>
      </c>
      <c r="BG5" s="31">
        <v>95</v>
      </c>
      <c r="BH5" s="48">
        <v>100</v>
      </c>
      <c r="BI5" s="31">
        <v>100</v>
      </c>
      <c r="BJ5" s="56">
        <f t="shared" ref="BJ5:BJ36" si="13">ROUND(AVERAGE(AZ5:BI5),0)</f>
        <v>100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100</v>
      </c>
      <c r="BR5" s="48">
        <v>0</v>
      </c>
      <c r="BS5" s="56">
        <f t="shared" ref="BS5:BS36" si="14">AVERAGE(BK5:BR5)</f>
        <v>87.5</v>
      </c>
      <c r="BT5" s="1" t="str">
        <f t="shared" ref="BT5:BT36" si="15">CONCATENATE(B5,"-",C5)</f>
        <v>NN-NN</v>
      </c>
      <c r="BU5" s="32">
        <f t="shared" ref="BU5:BU36" si="16">T5</f>
        <v>97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46</v>
      </c>
      <c r="K6" s="26">
        <v>620</v>
      </c>
      <c r="L6" s="27">
        <f t="shared" si="0"/>
        <v>89</v>
      </c>
      <c r="M6" s="27">
        <f t="shared" si="1"/>
        <v>91</v>
      </c>
      <c r="N6" s="27">
        <f t="shared" si="2"/>
        <v>90</v>
      </c>
      <c r="O6" s="27">
        <f t="shared" si="3"/>
        <v>98</v>
      </c>
      <c r="P6" s="27">
        <f t="shared" si="4"/>
        <v>100</v>
      </c>
      <c r="Q6" s="27">
        <f t="shared" si="5"/>
        <v>94</v>
      </c>
      <c r="R6" s="27">
        <f t="shared" si="6"/>
        <v>100</v>
      </c>
      <c r="S6" s="62">
        <f t="shared" si="7"/>
        <v>0</v>
      </c>
      <c r="T6" s="38">
        <f t="array" ref="T6">ROUND(IF(N6&lt;55, MIN(N6,SUM(N6:R6*N$3:R$3)), SUM(N6:R6*N$3:R$3)),0)</f>
        <v>93</v>
      </c>
      <c r="U6" s="27">
        <v>18</v>
      </c>
      <c r="V6" s="33">
        <v>17</v>
      </c>
      <c r="W6" s="33">
        <v>54</v>
      </c>
      <c r="X6" s="56">
        <f t="shared" si="8"/>
        <v>89</v>
      </c>
      <c r="Y6" s="33">
        <v>26</v>
      </c>
      <c r="Z6" s="33">
        <v>65</v>
      </c>
      <c r="AA6" s="56">
        <f t="shared" si="9"/>
        <v>91</v>
      </c>
      <c r="AB6" s="33"/>
      <c r="AC6" s="33"/>
      <c r="AD6" s="56">
        <f t="shared" si="10"/>
        <v>0</v>
      </c>
      <c r="AE6" s="48">
        <v>88</v>
      </c>
      <c r="AF6" s="94">
        <v>100</v>
      </c>
      <c r="AG6" s="48">
        <v>100</v>
      </c>
      <c r="AH6" s="48">
        <v>100</v>
      </c>
      <c r="AI6" s="48">
        <v>90</v>
      </c>
      <c r="AJ6" s="48">
        <v>100</v>
      </c>
      <c r="AK6" s="48">
        <v>100</v>
      </c>
      <c r="AL6" s="48">
        <v>100</v>
      </c>
      <c r="AM6" s="48">
        <v>100</v>
      </c>
      <c r="AN6" s="56">
        <f t="shared" si="11"/>
        <v>98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12"/>
        <v>100</v>
      </c>
      <c r="AZ6" s="95">
        <v>100</v>
      </c>
      <c r="BA6" s="95">
        <v>100</v>
      </c>
      <c r="BB6" s="95">
        <v>100</v>
      </c>
      <c r="BC6" s="95">
        <v>60</v>
      </c>
      <c r="BD6" s="95">
        <v>100</v>
      </c>
      <c r="BE6" s="95">
        <v>80</v>
      </c>
      <c r="BF6" s="31">
        <v>100</v>
      </c>
      <c r="BG6" s="31">
        <v>95</v>
      </c>
      <c r="BH6" s="48">
        <v>100</v>
      </c>
      <c r="BI6" s="31">
        <v>100</v>
      </c>
      <c r="BJ6" s="56">
        <f t="shared" si="13"/>
        <v>94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4"/>
        <v>100</v>
      </c>
      <c r="BT6" s="1" t="str">
        <f t="shared" si="15"/>
        <v>NN-NN</v>
      </c>
      <c r="BU6" s="32">
        <f t="shared" si="16"/>
        <v>93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46</v>
      </c>
      <c r="K7" s="26">
        <v>569</v>
      </c>
      <c r="L7" s="27">
        <f t="shared" si="0"/>
        <v>97</v>
      </c>
      <c r="M7" s="27">
        <f t="shared" si="1"/>
        <v>40</v>
      </c>
      <c r="N7" s="27">
        <f t="shared" si="2"/>
        <v>69</v>
      </c>
      <c r="O7" s="27">
        <f t="shared" si="3"/>
        <v>98</v>
      </c>
      <c r="P7" s="27">
        <f t="shared" si="4"/>
        <v>90</v>
      </c>
      <c r="Q7" s="27">
        <f t="shared" si="5"/>
        <v>74</v>
      </c>
      <c r="R7" s="27">
        <f t="shared" si="6"/>
        <v>100</v>
      </c>
      <c r="S7" s="62">
        <f t="shared" si="7"/>
        <v>0</v>
      </c>
      <c r="T7" s="38">
        <f t="array" ref="T7">ROUND(IF(N7&lt;55, MIN(N7,SUM(N7:R7*N$3:R$3)), SUM(N7:R7*N$3:R$3)),0)</f>
        <v>78</v>
      </c>
      <c r="U7" s="27">
        <v>20</v>
      </c>
      <c r="V7" s="33">
        <v>20</v>
      </c>
      <c r="W7" s="33">
        <v>57</v>
      </c>
      <c r="X7" s="56">
        <f t="shared" si="8"/>
        <v>97</v>
      </c>
      <c r="Y7" s="33">
        <v>30</v>
      </c>
      <c r="Z7" s="33">
        <v>10</v>
      </c>
      <c r="AA7" s="56">
        <f t="shared" si="9"/>
        <v>40</v>
      </c>
      <c r="AB7" s="33"/>
      <c r="AC7" s="33"/>
      <c r="AD7" s="56">
        <f t="shared" si="10"/>
        <v>0</v>
      </c>
      <c r="AE7" s="48">
        <v>100</v>
      </c>
      <c r="AF7" s="94">
        <v>100</v>
      </c>
      <c r="AG7" s="48">
        <v>100</v>
      </c>
      <c r="AH7" s="48">
        <v>100</v>
      </c>
      <c r="AI7" s="48">
        <v>80</v>
      </c>
      <c r="AJ7" s="48">
        <v>100</v>
      </c>
      <c r="AK7" s="48">
        <v>100</v>
      </c>
      <c r="AL7" s="48">
        <v>100</v>
      </c>
      <c r="AM7" s="48">
        <v>100</v>
      </c>
      <c r="AN7" s="56">
        <f t="shared" si="11"/>
        <v>98</v>
      </c>
      <c r="AO7" s="48">
        <v>100</v>
      </c>
      <c r="AP7" s="48">
        <v>100</v>
      </c>
      <c r="AQ7" s="48">
        <v>100</v>
      </c>
      <c r="AR7" s="48">
        <v>1</v>
      </c>
      <c r="AS7" s="48">
        <v>100</v>
      </c>
      <c r="AT7" s="48">
        <v>100</v>
      </c>
      <c r="AU7" s="48">
        <v>100</v>
      </c>
      <c r="AV7" s="48">
        <v>100</v>
      </c>
      <c r="AW7" s="48">
        <v>100</v>
      </c>
      <c r="AX7" s="48">
        <v>100</v>
      </c>
      <c r="AY7" s="56">
        <f t="shared" si="12"/>
        <v>90</v>
      </c>
      <c r="AZ7" s="95">
        <v>97</v>
      </c>
      <c r="BA7" s="95">
        <v>100</v>
      </c>
      <c r="BB7" s="95">
        <v>100</v>
      </c>
      <c r="BC7" s="95">
        <v>100</v>
      </c>
      <c r="BD7" s="95">
        <v>95</v>
      </c>
      <c r="BE7" s="95">
        <v>90</v>
      </c>
      <c r="BF7" s="31">
        <v>100</v>
      </c>
      <c r="BG7" s="31">
        <v>30</v>
      </c>
      <c r="BH7" s="48">
        <v>30</v>
      </c>
      <c r="BI7" s="31">
        <v>0</v>
      </c>
      <c r="BJ7" s="56">
        <f t="shared" si="13"/>
        <v>74</v>
      </c>
      <c r="BK7" s="31">
        <v>100</v>
      </c>
      <c r="BL7" s="31">
        <v>100</v>
      </c>
      <c r="BM7" s="31">
        <v>100</v>
      </c>
      <c r="BN7" s="48">
        <v>100</v>
      </c>
      <c r="BO7" s="48">
        <v>100</v>
      </c>
      <c r="BP7" s="48">
        <v>100</v>
      </c>
      <c r="BQ7" s="48">
        <v>100</v>
      </c>
      <c r="BR7" s="48">
        <v>100</v>
      </c>
      <c r="BS7" s="56">
        <f t="shared" si="14"/>
        <v>100</v>
      </c>
      <c r="BT7" s="1" t="str">
        <f t="shared" si="15"/>
        <v>NN-NN</v>
      </c>
      <c r="BU7" s="32">
        <f t="shared" si="16"/>
        <v>78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2</v>
      </c>
      <c r="J8" s="26" t="s">
        <v>48</v>
      </c>
      <c r="K8" s="26"/>
      <c r="L8" s="27">
        <f t="shared" si="0"/>
        <v>95</v>
      </c>
      <c r="M8" s="27">
        <f t="shared" si="1"/>
        <v>0</v>
      </c>
      <c r="N8" s="27">
        <f t="shared" si="2"/>
        <v>48</v>
      </c>
      <c r="O8" s="27">
        <f t="shared" si="3"/>
        <v>78</v>
      </c>
      <c r="P8" s="27">
        <f t="shared" si="4"/>
        <v>60</v>
      </c>
      <c r="Q8" s="27">
        <f t="shared" si="5"/>
        <v>48</v>
      </c>
      <c r="R8" s="27">
        <f t="shared" si="6"/>
        <v>50</v>
      </c>
      <c r="S8" s="62">
        <f t="shared" si="7"/>
        <v>0</v>
      </c>
      <c r="T8" s="38">
        <f t="array" ref="T8">ROUND(IF(N8&lt;55, MIN(N8,SUM(N8:R8*N$3:R$3)), SUM(N8:R8*N$3:R$3)),0)</f>
        <v>48</v>
      </c>
      <c r="U8" s="27">
        <v>18</v>
      </c>
      <c r="V8" s="33">
        <v>19</v>
      </c>
      <c r="W8" s="33">
        <v>58</v>
      </c>
      <c r="X8" s="56">
        <f t="shared" si="8"/>
        <v>95</v>
      </c>
      <c r="Y8" s="33"/>
      <c r="Z8" s="33"/>
      <c r="AA8" s="56">
        <f t="shared" si="9"/>
        <v>0</v>
      </c>
      <c r="AB8" s="33"/>
      <c r="AC8" s="33"/>
      <c r="AD8" s="56">
        <f t="shared" si="10"/>
        <v>0</v>
      </c>
      <c r="AE8" s="48">
        <v>100</v>
      </c>
      <c r="AF8" s="94">
        <v>100</v>
      </c>
      <c r="AG8" s="48">
        <v>100</v>
      </c>
      <c r="AH8" s="48">
        <v>100</v>
      </c>
      <c r="AI8" s="48">
        <v>100</v>
      </c>
      <c r="AJ8" s="48">
        <v>100</v>
      </c>
      <c r="AK8" s="48">
        <v>0</v>
      </c>
      <c r="AL8" s="48">
        <v>100</v>
      </c>
      <c r="AM8" s="48">
        <v>0</v>
      </c>
      <c r="AN8" s="56">
        <f t="shared" si="11"/>
        <v>78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0</v>
      </c>
      <c r="AV8" s="48">
        <v>0</v>
      </c>
      <c r="AW8" s="48">
        <v>0</v>
      </c>
      <c r="AX8" s="48">
        <v>0</v>
      </c>
      <c r="AY8" s="56">
        <f t="shared" si="12"/>
        <v>60</v>
      </c>
      <c r="AZ8" s="95">
        <v>80</v>
      </c>
      <c r="BA8" s="95">
        <v>100</v>
      </c>
      <c r="BB8" s="95">
        <v>100</v>
      </c>
      <c r="BC8" s="95">
        <v>100</v>
      </c>
      <c r="BD8" s="95">
        <v>95</v>
      </c>
      <c r="BE8" s="95">
        <v>0</v>
      </c>
      <c r="BF8" s="31">
        <v>0</v>
      </c>
      <c r="BG8" s="31">
        <v>0</v>
      </c>
      <c r="BH8" s="48">
        <v>0</v>
      </c>
      <c r="BI8" s="31">
        <v>0</v>
      </c>
      <c r="BJ8" s="56">
        <f t="shared" si="13"/>
        <v>48</v>
      </c>
      <c r="BK8" s="31">
        <v>100</v>
      </c>
      <c r="BL8" s="31">
        <v>100</v>
      </c>
      <c r="BM8" s="31">
        <v>100</v>
      </c>
      <c r="BN8" s="48">
        <v>100</v>
      </c>
      <c r="BO8" s="48">
        <v>0</v>
      </c>
      <c r="BP8" s="48">
        <v>0</v>
      </c>
      <c r="BQ8" s="48">
        <v>0</v>
      </c>
      <c r="BR8" s="48">
        <v>0</v>
      </c>
      <c r="BS8" s="56">
        <f t="shared" si="14"/>
        <v>50</v>
      </c>
      <c r="BT8" s="1" t="str">
        <f t="shared" si="15"/>
        <v>NN-NN</v>
      </c>
      <c r="BU8" s="32">
        <f t="shared" si="16"/>
        <v>48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46</v>
      </c>
      <c r="K9" s="26">
        <v>527</v>
      </c>
      <c r="L9" s="27">
        <f t="shared" si="0"/>
        <v>100</v>
      </c>
      <c r="M9" s="27">
        <f t="shared" si="1"/>
        <v>100</v>
      </c>
      <c r="N9" s="27">
        <f t="shared" si="2"/>
        <v>100</v>
      </c>
      <c r="O9" s="27">
        <f t="shared" si="3"/>
        <v>100</v>
      </c>
      <c r="P9" s="27">
        <f t="shared" si="4"/>
        <v>100</v>
      </c>
      <c r="Q9" s="27">
        <f t="shared" si="5"/>
        <v>99</v>
      </c>
      <c r="R9" s="27">
        <f t="shared" si="6"/>
        <v>100</v>
      </c>
      <c r="S9" s="62">
        <f t="shared" si="7"/>
        <v>0</v>
      </c>
      <c r="T9" s="38">
        <f t="array" ref="T9">ROUND(IF(N9&lt;55, MIN(N9,SUM(N9:R9*N$3:R$3)), SUM(N9:R9*N$3:R$3)),0)</f>
        <v>100</v>
      </c>
      <c r="U9" s="27">
        <v>20</v>
      </c>
      <c r="V9" s="33">
        <v>20</v>
      </c>
      <c r="W9" s="33">
        <v>60</v>
      </c>
      <c r="X9" s="56">
        <f t="shared" si="8"/>
        <v>100</v>
      </c>
      <c r="Y9" s="33">
        <v>30</v>
      </c>
      <c r="Z9" s="33">
        <v>70</v>
      </c>
      <c r="AA9" s="56">
        <f t="shared" si="9"/>
        <v>100</v>
      </c>
      <c r="AB9" s="33"/>
      <c r="AC9" s="33"/>
      <c r="AD9" s="56">
        <f t="shared" si="10"/>
        <v>0</v>
      </c>
      <c r="AE9" s="48">
        <v>100</v>
      </c>
      <c r="AF9" s="94">
        <v>100</v>
      </c>
      <c r="AG9" s="48">
        <v>100</v>
      </c>
      <c r="AH9" s="48">
        <v>100</v>
      </c>
      <c r="AI9" s="48">
        <v>100</v>
      </c>
      <c r="AJ9" s="48">
        <v>100</v>
      </c>
      <c r="AK9" s="48">
        <v>100</v>
      </c>
      <c r="AL9" s="48">
        <v>100</v>
      </c>
      <c r="AM9" s="48">
        <v>100</v>
      </c>
      <c r="AN9" s="56">
        <f t="shared" si="11"/>
        <v>100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12"/>
        <v>100</v>
      </c>
      <c r="AZ9" s="95">
        <v>100</v>
      </c>
      <c r="BA9" s="95">
        <v>100</v>
      </c>
      <c r="BB9" s="95">
        <v>100</v>
      </c>
      <c r="BC9" s="95">
        <v>100</v>
      </c>
      <c r="BD9" s="95">
        <v>95</v>
      </c>
      <c r="BE9" s="95">
        <v>95</v>
      </c>
      <c r="BF9" s="31">
        <v>100</v>
      </c>
      <c r="BG9" s="31">
        <v>100</v>
      </c>
      <c r="BH9" s="48">
        <v>100</v>
      </c>
      <c r="BI9" s="31">
        <v>100</v>
      </c>
      <c r="BJ9" s="56">
        <f t="shared" si="13"/>
        <v>99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4"/>
        <v>100</v>
      </c>
      <c r="BT9" s="1" t="str">
        <f t="shared" si="15"/>
        <v>NN-NN</v>
      </c>
      <c r="BU9" s="32">
        <f t="shared" si="16"/>
        <v>100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46</v>
      </c>
      <c r="K10" s="26">
        <v>833</v>
      </c>
      <c r="L10" s="27">
        <f t="shared" si="0"/>
        <v>94</v>
      </c>
      <c r="M10" s="27">
        <f t="shared" si="1"/>
        <v>11</v>
      </c>
      <c r="N10" s="27">
        <f t="shared" si="2"/>
        <v>55</v>
      </c>
      <c r="O10" s="27">
        <f t="shared" si="3"/>
        <v>83</v>
      </c>
      <c r="P10" s="27">
        <f t="shared" si="4"/>
        <v>90</v>
      </c>
      <c r="Q10" s="27">
        <f t="shared" si="5"/>
        <v>56</v>
      </c>
      <c r="R10" s="27">
        <f t="shared" si="6"/>
        <v>75</v>
      </c>
      <c r="S10" s="62">
        <f t="shared" si="7"/>
        <v>15</v>
      </c>
      <c r="T10" s="38">
        <f t="array" ref="T10">ROUND(IF(N10&lt;55, MIN(N10,SUM(N10:R10*N$3:R$3)), SUM(N10:R10*N$3:R$3)),0)</f>
        <v>64</v>
      </c>
      <c r="U10" s="27">
        <v>20</v>
      </c>
      <c r="V10" s="33">
        <v>19</v>
      </c>
      <c r="W10" s="33">
        <v>55</v>
      </c>
      <c r="X10" s="56">
        <f t="shared" si="8"/>
        <v>94</v>
      </c>
      <c r="Y10" s="33">
        <v>11</v>
      </c>
      <c r="Z10" s="33">
        <v>0</v>
      </c>
      <c r="AA10" s="56">
        <f t="shared" si="9"/>
        <v>11</v>
      </c>
      <c r="AB10" s="33">
        <v>15</v>
      </c>
      <c r="AC10" s="33">
        <v>0</v>
      </c>
      <c r="AD10" s="56">
        <f t="shared" si="10"/>
        <v>15</v>
      </c>
      <c r="AE10" s="48">
        <v>0</v>
      </c>
      <c r="AF10" s="94">
        <v>70</v>
      </c>
      <c r="AG10" s="48">
        <v>100</v>
      </c>
      <c r="AH10" s="48">
        <v>100</v>
      </c>
      <c r="AI10" s="48">
        <v>90</v>
      </c>
      <c r="AJ10" s="48">
        <v>100</v>
      </c>
      <c r="AK10" s="48">
        <v>100</v>
      </c>
      <c r="AL10" s="48">
        <v>100</v>
      </c>
      <c r="AM10" s="48">
        <v>88</v>
      </c>
      <c r="AN10" s="56">
        <f t="shared" si="11"/>
        <v>83</v>
      </c>
      <c r="AO10" s="48">
        <v>100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100</v>
      </c>
      <c r="AV10" s="48">
        <v>100</v>
      </c>
      <c r="AW10" s="48">
        <v>100</v>
      </c>
      <c r="AX10" s="48">
        <v>0</v>
      </c>
      <c r="AY10" s="56">
        <f t="shared" si="12"/>
        <v>90</v>
      </c>
      <c r="AZ10" s="95">
        <v>100</v>
      </c>
      <c r="BA10" s="95">
        <v>95</v>
      </c>
      <c r="BB10" s="95">
        <v>100</v>
      </c>
      <c r="BC10" s="95">
        <v>90</v>
      </c>
      <c r="BD10" s="95">
        <v>75</v>
      </c>
      <c r="BE10" s="95">
        <v>100</v>
      </c>
      <c r="BF10" s="31">
        <v>0</v>
      </c>
      <c r="BG10" s="31">
        <v>0</v>
      </c>
      <c r="BH10" s="48">
        <v>0</v>
      </c>
      <c r="BI10" s="31">
        <v>0</v>
      </c>
      <c r="BJ10" s="56">
        <f t="shared" si="13"/>
        <v>56</v>
      </c>
      <c r="BK10" s="31">
        <v>100</v>
      </c>
      <c r="BL10" s="31">
        <v>100</v>
      </c>
      <c r="BM10" s="31">
        <v>100</v>
      </c>
      <c r="BN10" s="48">
        <v>100</v>
      </c>
      <c r="BO10" s="48">
        <v>100</v>
      </c>
      <c r="BP10" s="48">
        <v>0</v>
      </c>
      <c r="BQ10" s="48">
        <v>100</v>
      </c>
      <c r="BR10" s="48">
        <v>0</v>
      </c>
      <c r="BS10" s="56">
        <f t="shared" si="14"/>
        <v>75</v>
      </c>
      <c r="BT10" s="1" t="str">
        <f t="shared" si="15"/>
        <v>NN-NN</v>
      </c>
      <c r="BU10" s="32">
        <f t="shared" si="16"/>
        <v>64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46</v>
      </c>
      <c r="K11" s="26">
        <v>642</v>
      </c>
      <c r="L11" s="27">
        <f t="shared" si="0"/>
        <v>96</v>
      </c>
      <c r="M11" s="27">
        <f t="shared" si="1"/>
        <v>86</v>
      </c>
      <c r="N11" s="27">
        <f t="shared" si="2"/>
        <v>91</v>
      </c>
      <c r="O11" s="27">
        <f t="shared" si="3"/>
        <v>98</v>
      </c>
      <c r="P11" s="27">
        <f t="shared" si="4"/>
        <v>100</v>
      </c>
      <c r="Q11" s="27">
        <f t="shared" si="5"/>
        <v>60</v>
      </c>
      <c r="R11" s="27">
        <f t="shared" si="6"/>
        <v>100</v>
      </c>
      <c r="S11" s="62">
        <f t="shared" si="7"/>
        <v>0</v>
      </c>
      <c r="T11" s="38">
        <f t="array" ref="T11">ROUND(IF(N11&lt;55, MIN(N11,SUM(N11:R11*N$3:R$3)), SUM(N11:R11*N$3:R$3)),0)</f>
        <v>87</v>
      </c>
      <c r="U11" s="27">
        <v>16</v>
      </c>
      <c r="V11" s="33">
        <v>20</v>
      </c>
      <c r="W11" s="33">
        <v>60</v>
      </c>
      <c r="X11" s="56">
        <f t="shared" si="8"/>
        <v>96</v>
      </c>
      <c r="Y11" s="33">
        <v>26</v>
      </c>
      <c r="Z11" s="33">
        <v>60</v>
      </c>
      <c r="AA11" s="56">
        <f t="shared" si="9"/>
        <v>86</v>
      </c>
      <c r="AB11" s="33"/>
      <c r="AC11" s="33"/>
      <c r="AD11" s="56">
        <f t="shared" si="10"/>
        <v>0</v>
      </c>
      <c r="AE11" s="48">
        <v>100</v>
      </c>
      <c r="AF11" s="94">
        <v>100</v>
      </c>
      <c r="AG11" s="48">
        <v>100</v>
      </c>
      <c r="AH11" s="48">
        <v>100</v>
      </c>
      <c r="AI11" s="48">
        <v>80</v>
      </c>
      <c r="AJ11" s="48">
        <v>100</v>
      </c>
      <c r="AK11" s="48">
        <v>100</v>
      </c>
      <c r="AL11" s="48">
        <v>100</v>
      </c>
      <c r="AM11" s="48">
        <v>100</v>
      </c>
      <c r="AN11" s="56">
        <f t="shared" si="11"/>
        <v>98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12"/>
        <v>100</v>
      </c>
      <c r="AZ11" s="95">
        <v>98</v>
      </c>
      <c r="BA11" s="95">
        <v>0</v>
      </c>
      <c r="BB11" s="95">
        <v>80</v>
      </c>
      <c r="BC11" s="95">
        <v>85</v>
      </c>
      <c r="BD11" s="95">
        <v>95</v>
      </c>
      <c r="BE11" s="95">
        <v>50</v>
      </c>
      <c r="BF11" s="31">
        <v>95</v>
      </c>
      <c r="BG11" s="31">
        <v>0</v>
      </c>
      <c r="BH11" s="48">
        <v>0</v>
      </c>
      <c r="BI11" s="31">
        <v>100</v>
      </c>
      <c r="BJ11" s="56">
        <f t="shared" si="13"/>
        <v>60</v>
      </c>
      <c r="BK11" s="31">
        <v>100</v>
      </c>
      <c r="BL11" s="31">
        <v>100</v>
      </c>
      <c r="BM11" s="31">
        <v>100</v>
      </c>
      <c r="BN11" s="48">
        <v>100</v>
      </c>
      <c r="BO11" s="48">
        <v>100</v>
      </c>
      <c r="BP11" s="48">
        <v>100</v>
      </c>
      <c r="BQ11" s="48">
        <v>100</v>
      </c>
      <c r="BR11" s="48">
        <v>100</v>
      </c>
      <c r="BS11" s="56">
        <f t="shared" si="14"/>
        <v>100</v>
      </c>
      <c r="BT11" s="1" t="str">
        <f t="shared" si="15"/>
        <v>NN-NN</v>
      </c>
      <c r="BU11" s="32">
        <f t="shared" si="16"/>
        <v>87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85" t="s">
        <v>10</v>
      </c>
      <c r="G12" s="85" t="s">
        <v>10</v>
      </c>
      <c r="H12" s="85" t="s">
        <v>10</v>
      </c>
      <c r="I12" s="26">
        <v>1</v>
      </c>
      <c r="J12" s="26" t="s">
        <v>46</v>
      </c>
      <c r="K12" s="26"/>
      <c r="L12" s="27">
        <f t="shared" si="0"/>
        <v>17</v>
      </c>
      <c r="M12" s="27">
        <f t="shared" si="1"/>
        <v>0</v>
      </c>
      <c r="N12" s="27">
        <f t="shared" si="2"/>
        <v>9</v>
      </c>
      <c r="O12" s="27">
        <f t="shared" si="3"/>
        <v>39</v>
      </c>
      <c r="P12" s="27">
        <f t="shared" si="4"/>
        <v>100</v>
      </c>
      <c r="Q12" s="27">
        <f t="shared" si="5"/>
        <v>30</v>
      </c>
      <c r="R12" s="27">
        <f t="shared" si="6"/>
        <v>0</v>
      </c>
      <c r="S12" s="62">
        <f t="shared" si="7"/>
        <v>0</v>
      </c>
      <c r="T12" s="38">
        <f t="array" ref="T12">ROUND(IF(N12&lt;55, MIN(N12,SUM(N12:R12*N$3:R$3)), SUM(N12:R12*N$3:R$3)),0)</f>
        <v>9</v>
      </c>
      <c r="U12" s="27">
        <v>12</v>
      </c>
      <c r="V12" s="33">
        <v>5</v>
      </c>
      <c r="W12" s="33"/>
      <c r="X12" s="56">
        <f t="shared" si="8"/>
        <v>17</v>
      </c>
      <c r="Y12" s="33"/>
      <c r="Z12" s="33"/>
      <c r="AA12" s="56">
        <v>0</v>
      </c>
      <c r="AB12" s="33">
        <v>0</v>
      </c>
      <c r="AC12" s="33">
        <v>0</v>
      </c>
      <c r="AD12" s="56">
        <f t="shared" si="10"/>
        <v>0</v>
      </c>
      <c r="AE12" s="48">
        <v>13</v>
      </c>
      <c r="AF12" s="94">
        <v>70</v>
      </c>
      <c r="AG12" s="48">
        <v>100</v>
      </c>
      <c r="AH12" s="48">
        <v>50</v>
      </c>
      <c r="AI12" s="48">
        <v>30</v>
      </c>
      <c r="AJ12" s="48">
        <v>17</v>
      </c>
      <c r="AK12" s="48">
        <v>0</v>
      </c>
      <c r="AL12" s="48">
        <v>0</v>
      </c>
      <c r="AM12" s="48">
        <v>75</v>
      </c>
      <c r="AN12" s="56">
        <f t="shared" si="11"/>
        <v>39</v>
      </c>
      <c r="AO12" s="48">
        <v>100</v>
      </c>
      <c r="AP12" s="48">
        <v>100</v>
      </c>
      <c r="AQ12" s="48">
        <v>100</v>
      </c>
      <c r="AR12" s="48">
        <v>100</v>
      </c>
      <c r="AS12" s="48">
        <v>100</v>
      </c>
      <c r="AT12" s="48">
        <v>100</v>
      </c>
      <c r="AU12" s="48">
        <v>100</v>
      </c>
      <c r="AV12" s="48">
        <v>100</v>
      </c>
      <c r="AW12" s="48">
        <v>100</v>
      </c>
      <c r="AX12" s="48">
        <v>100</v>
      </c>
      <c r="AY12" s="56">
        <f t="shared" si="12"/>
        <v>100</v>
      </c>
      <c r="AZ12" s="95">
        <v>85</v>
      </c>
      <c r="BA12" s="95">
        <v>50</v>
      </c>
      <c r="BB12" s="95">
        <v>40</v>
      </c>
      <c r="BC12" s="95">
        <v>85</v>
      </c>
      <c r="BD12" s="95">
        <v>35</v>
      </c>
      <c r="BE12" s="95">
        <v>0</v>
      </c>
      <c r="BF12" s="31">
        <v>0</v>
      </c>
      <c r="BG12" s="31">
        <v>0</v>
      </c>
      <c r="BH12" s="48">
        <v>0</v>
      </c>
      <c r="BI12" s="31">
        <v>0</v>
      </c>
      <c r="BJ12" s="56">
        <f t="shared" si="13"/>
        <v>30</v>
      </c>
      <c r="BK12" s="31">
        <v>0</v>
      </c>
      <c r="BL12" s="31">
        <v>0</v>
      </c>
      <c r="BM12" s="31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56">
        <f t="shared" si="14"/>
        <v>0</v>
      </c>
      <c r="BT12" s="1" t="str">
        <f t="shared" si="15"/>
        <v>NN-NN</v>
      </c>
      <c r="BU12" s="32">
        <f t="shared" si="16"/>
        <v>9</v>
      </c>
      <c r="BV12" s="8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46</v>
      </c>
      <c r="K13" s="26">
        <v>579</v>
      </c>
      <c r="L13" s="27">
        <f t="shared" si="0"/>
        <v>98</v>
      </c>
      <c r="M13" s="27">
        <f t="shared" si="1"/>
        <v>96</v>
      </c>
      <c r="N13" s="27">
        <f t="shared" si="2"/>
        <v>97</v>
      </c>
      <c r="O13" s="27">
        <f t="shared" si="3"/>
        <v>73</v>
      </c>
      <c r="P13" s="27">
        <f t="shared" si="4"/>
        <v>100</v>
      </c>
      <c r="Q13" s="27">
        <f t="shared" si="5"/>
        <v>89</v>
      </c>
      <c r="R13" s="27">
        <f t="shared" si="6"/>
        <v>100</v>
      </c>
      <c r="S13" s="62">
        <f t="shared" si="7"/>
        <v>0</v>
      </c>
      <c r="T13" s="38">
        <f t="array" ref="T13">ROUND(IF(N13&lt;55, MIN(N13,SUM(N13:R13*N$3:R$3)), SUM(N13:R13*N$3:R$3)),0)</f>
        <v>91</v>
      </c>
      <c r="U13" s="27">
        <v>20</v>
      </c>
      <c r="V13" s="33">
        <v>18</v>
      </c>
      <c r="W13" s="33">
        <v>60</v>
      </c>
      <c r="X13" s="56">
        <f t="shared" si="8"/>
        <v>98</v>
      </c>
      <c r="Y13" s="33">
        <v>26</v>
      </c>
      <c r="Z13" s="33">
        <v>70</v>
      </c>
      <c r="AA13" s="56">
        <f t="shared" ref="AA13:AA22" si="17">IF(COUNTBLANK(Y13:Z13)&lt;&gt;2,SUM(Y13:Z13),)</f>
        <v>96</v>
      </c>
      <c r="AB13" s="33"/>
      <c r="AC13" s="33"/>
      <c r="AD13" s="56">
        <f t="shared" si="10"/>
        <v>0</v>
      </c>
      <c r="AE13" s="48">
        <v>25</v>
      </c>
      <c r="AF13" s="94">
        <v>50</v>
      </c>
      <c r="AG13" s="48">
        <v>100</v>
      </c>
      <c r="AH13" s="48">
        <v>100</v>
      </c>
      <c r="AI13" s="48">
        <v>80</v>
      </c>
      <c r="AJ13" s="48">
        <v>100</v>
      </c>
      <c r="AK13" s="48">
        <v>0</v>
      </c>
      <c r="AL13" s="48">
        <v>100</v>
      </c>
      <c r="AM13" s="48">
        <v>100</v>
      </c>
      <c r="AN13" s="56">
        <f t="shared" si="11"/>
        <v>73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12"/>
        <v>100</v>
      </c>
      <c r="AZ13" s="95">
        <v>100</v>
      </c>
      <c r="BA13" s="95">
        <v>95</v>
      </c>
      <c r="BB13" s="95">
        <v>100</v>
      </c>
      <c r="BC13" s="95">
        <v>100</v>
      </c>
      <c r="BD13" s="95">
        <v>95</v>
      </c>
      <c r="BE13" s="95">
        <v>100</v>
      </c>
      <c r="BF13" s="31">
        <v>0</v>
      </c>
      <c r="BG13" s="31">
        <v>100</v>
      </c>
      <c r="BH13" s="48">
        <v>100</v>
      </c>
      <c r="BI13" s="31">
        <v>95</v>
      </c>
      <c r="BJ13" s="56">
        <f t="shared" si="13"/>
        <v>89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100</v>
      </c>
      <c r="BQ13" s="48">
        <v>100</v>
      </c>
      <c r="BR13" s="48">
        <v>100</v>
      </c>
      <c r="BS13" s="56">
        <f t="shared" si="14"/>
        <v>100</v>
      </c>
      <c r="BT13" s="1" t="str">
        <f t="shared" si="15"/>
        <v>NN-NN</v>
      </c>
      <c r="BU13" s="32">
        <f t="shared" si="16"/>
        <v>91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46</v>
      </c>
      <c r="K14" s="26">
        <v>741</v>
      </c>
      <c r="L14" s="27">
        <f t="shared" si="0"/>
        <v>96</v>
      </c>
      <c r="M14" s="27">
        <f t="shared" si="1"/>
        <v>91</v>
      </c>
      <c r="N14" s="27">
        <f t="shared" si="2"/>
        <v>94</v>
      </c>
      <c r="O14" s="27">
        <f t="shared" si="3"/>
        <v>100</v>
      </c>
      <c r="P14" s="27">
        <f t="shared" si="4"/>
        <v>100</v>
      </c>
      <c r="Q14" s="27">
        <f t="shared" si="5"/>
        <v>96</v>
      </c>
      <c r="R14" s="27">
        <f t="shared" si="6"/>
        <v>100</v>
      </c>
      <c r="S14" s="62">
        <f t="shared" si="7"/>
        <v>0</v>
      </c>
      <c r="T14" s="38">
        <f t="array" ref="T14">ROUND(IF(N14&lt;55, MIN(N14,SUM(N14:R14*N$3:R$3)), SUM(N14:R14*N$3:R$3)),0)</f>
        <v>96</v>
      </c>
      <c r="U14" s="27">
        <v>18</v>
      </c>
      <c r="V14" s="33">
        <v>20</v>
      </c>
      <c r="W14" s="33">
        <v>58</v>
      </c>
      <c r="X14" s="56">
        <f t="shared" si="8"/>
        <v>96</v>
      </c>
      <c r="Y14" s="33">
        <v>26</v>
      </c>
      <c r="Z14" s="33">
        <v>65</v>
      </c>
      <c r="AA14" s="56">
        <f t="shared" si="17"/>
        <v>91</v>
      </c>
      <c r="AB14" s="33"/>
      <c r="AC14" s="33"/>
      <c r="AD14" s="56">
        <f t="shared" si="10"/>
        <v>0</v>
      </c>
      <c r="AE14" s="48">
        <v>100</v>
      </c>
      <c r="AF14" s="94">
        <v>100</v>
      </c>
      <c r="AG14" s="48">
        <v>100</v>
      </c>
      <c r="AH14" s="48">
        <v>100</v>
      </c>
      <c r="AI14" s="48">
        <v>100</v>
      </c>
      <c r="AJ14" s="48">
        <v>100</v>
      </c>
      <c r="AK14" s="48">
        <v>100</v>
      </c>
      <c r="AL14" s="48">
        <v>100</v>
      </c>
      <c r="AM14" s="48">
        <v>100</v>
      </c>
      <c r="AN14" s="56">
        <f t="shared" si="11"/>
        <v>100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100</v>
      </c>
      <c r="AV14" s="48">
        <v>100</v>
      </c>
      <c r="AW14" s="48">
        <v>100</v>
      </c>
      <c r="AX14" s="48">
        <v>100</v>
      </c>
      <c r="AY14" s="56">
        <f t="shared" si="12"/>
        <v>100</v>
      </c>
      <c r="AZ14" s="95">
        <v>100</v>
      </c>
      <c r="BA14" s="95">
        <v>100</v>
      </c>
      <c r="BB14" s="95">
        <v>100</v>
      </c>
      <c r="BC14" s="95">
        <v>90</v>
      </c>
      <c r="BD14" s="95">
        <v>95</v>
      </c>
      <c r="BE14" s="95">
        <v>75</v>
      </c>
      <c r="BF14" s="31">
        <v>100</v>
      </c>
      <c r="BG14" s="31">
        <v>100</v>
      </c>
      <c r="BH14" s="48">
        <v>100</v>
      </c>
      <c r="BI14" s="31">
        <v>100</v>
      </c>
      <c r="BJ14" s="56">
        <f t="shared" si="13"/>
        <v>96</v>
      </c>
      <c r="BK14" s="31">
        <v>100</v>
      </c>
      <c r="BL14" s="31">
        <v>100</v>
      </c>
      <c r="BM14" s="31">
        <v>100</v>
      </c>
      <c r="BN14" s="48">
        <v>100</v>
      </c>
      <c r="BO14" s="48">
        <v>100</v>
      </c>
      <c r="BP14" s="48">
        <v>100</v>
      </c>
      <c r="BQ14" s="48">
        <v>100</v>
      </c>
      <c r="BR14" s="48">
        <v>100</v>
      </c>
      <c r="BS14" s="56">
        <f t="shared" si="14"/>
        <v>100</v>
      </c>
      <c r="BT14" s="1" t="str">
        <f t="shared" si="15"/>
        <v>NN-NN</v>
      </c>
      <c r="BU14" s="32">
        <f t="shared" si="16"/>
        <v>96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46</v>
      </c>
      <c r="K15" s="26">
        <v>745</v>
      </c>
      <c r="L15" s="27">
        <f t="shared" si="0"/>
        <v>87</v>
      </c>
      <c r="M15" s="27">
        <f t="shared" si="1"/>
        <v>0</v>
      </c>
      <c r="N15" s="27">
        <f t="shared" si="2"/>
        <v>44</v>
      </c>
      <c r="O15" s="27">
        <f t="shared" si="3"/>
        <v>71</v>
      </c>
      <c r="P15" s="27">
        <f t="shared" si="4"/>
        <v>90</v>
      </c>
      <c r="Q15" s="27">
        <f t="shared" si="5"/>
        <v>36</v>
      </c>
      <c r="R15" s="27">
        <f t="shared" si="6"/>
        <v>50</v>
      </c>
      <c r="S15" s="62">
        <f t="shared" si="7"/>
        <v>0</v>
      </c>
      <c r="T15" s="38">
        <f t="array" ref="T15">ROUND(IF(N15&lt;55, MIN(N15,SUM(N15:R15*N$3:R$3)), SUM(N15:R15*N$3:R$3)),0)</f>
        <v>44</v>
      </c>
      <c r="U15" s="27">
        <v>16</v>
      </c>
      <c r="V15" s="33">
        <v>19</v>
      </c>
      <c r="W15" s="33">
        <v>52</v>
      </c>
      <c r="X15" s="56">
        <f t="shared" si="8"/>
        <v>87</v>
      </c>
      <c r="Y15" s="33"/>
      <c r="Z15" s="33"/>
      <c r="AA15" s="56">
        <f t="shared" si="17"/>
        <v>0</v>
      </c>
      <c r="AB15" s="33"/>
      <c r="AC15" s="33"/>
      <c r="AD15" s="56">
        <f t="shared" si="10"/>
        <v>0</v>
      </c>
      <c r="AE15" s="48">
        <v>100</v>
      </c>
      <c r="AF15" s="94">
        <v>100</v>
      </c>
      <c r="AG15" s="48">
        <v>100</v>
      </c>
      <c r="AH15" s="48">
        <v>50</v>
      </c>
      <c r="AI15" s="48">
        <v>60</v>
      </c>
      <c r="AJ15" s="48">
        <v>100</v>
      </c>
      <c r="AK15" s="48">
        <v>0</v>
      </c>
      <c r="AL15" s="48">
        <v>100</v>
      </c>
      <c r="AM15" s="48">
        <v>25</v>
      </c>
      <c r="AN15" s="56">
        <f t="shared" si="11"/>
        <v>71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100</v>
      </c>
      <c r="AU15" s="48">
        <v>100</v>
      </c>
      <c r="AV15" s="48">
        <v>100</v>
      </c>
      <c r="AW15" s="48">
        <v>100</v>
      </c>
      <c r="AX15" s="48">
        <v>0</v>
      </c>
      <c r="AY15" s="56">
        <f t="shared" si="12"/>
        <v>90</v>
      </c>
      <c r="AZ15" s="95">
        <v>100</v>
      </c>
      <c r="BA15" s="95">
        <v>95</v>
      </c>
      <c r="BB15" s="95">
        <v>85</v>
      </c>
      <c r="BC15" s="95">
        <v>80</v>
      </c>
      <c r="BD15" s="95">
        <v>0</v>
      </c>
      <c r="BE15" s="95">
        <v>0</v>
      </c>
      <c r="BF15" s="31">
        <v>0</v>
      </c>
      <c r="BG15" s="31">
        <v>0</v>
      </c>
      <c r="BH15" s="48">
        <v>0</v>
      </c>
      <c r="BI15" s="31">
        <v>0</v>
      </c>
      <c r="BJ15" s="56">
        <f t="shared" si="13"/>
        <v>36</v>
      </c>
      <c r="BK15" s="31">
        <v>100</v>
      </c>
      <c r="BL15" s="31">
        <v>100</v>
      </c>
      <c r="BM15" s="31">
        <v>100</v>
      </c>
      <c r="BN15" s="48">
        <v>100</v>
      </c>
      <c r="BO15" s="48">
        <v>0</v>
      </c>
      <c r="BP15" s="48">
        <v>0</v>
      </c>
      <c r="BQ15" s="48">
        <v>0</v>
      </c>
      <c r="BR15" s="48">
        <v>0</v>
      </c>
      <c r="BS15" s="56">
        <f t="shared" si="14"/>
        <v>50</v>
      </c>
      <c r="BT15" s="1" t="str">
        <f t="shared" si="15"/>
        <v>NN-NN</v>
      </c>
      <c r="BU15" s="32">
        <f t="shared" si="16"/>
        <v>44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46</v>
      </c>
      <c r="K16" s="26">
        <v>650</v>
      </c>
      <c r="L16" s="27">
        <f t="shared" si="0"/>
        <v>94</v>
      </c>
      <c r="M16" s="27">
        <f t="shared" si="1"/>
        <v>77</v>
      </c>
      <c r="N16" s="27">
        <f t="shared" si="2"/>
        <v>86</v>
      </c>
      <c r="O16" s="27">
        <f t="shared" si="3"/>
        <v>91</v>
      </c>
      <c r="P16" s="27">
        <f t="shared" si="4"/>
        <v>100</v>
      </c>
      <c r="Q16" s="27">
        <f t="shared" si="5"/>
        <v>97</v>
      </c>
      <c r="R16" s="27">
        <f t="shared" si="6"/>
        <v>88</v>
      </c>
      <c r="S16" s="62">
        <f t="shared" si="7"/>
        <v>0</v>
      </c>
      <c r="T16" s="38">
        <f t="array" ref="T16">ROUND(IF(N16&lt;55, MIN(N16,SUM(N16:R16*N$3:R$3)), SUM(N16:R16*N$3:R$3)),0)</f>
        <v>90</v>
      </c>
      <c r="U16" s="27">
        <v>18</v>
      </c>
      <c r="V16" s="33">
        <v>16</v>
      </c>
      <c r="W16" s="33">
        <v>60</v>
      </c>
      <c r="X16" s="56">
        <f t="shared" si="8"/>
        <v>94</v>
      </c>
      <c r="Y16" s="33">
        <v>22</v>
      </c>
      <c r="Z16" s="33">
        <v>55</v>
      </c>
      <c r="AA16" s="56">
        <f t="shared" si="17"/>
        <v>77</v>
      </c>
      <c r="AB16" s="33"/>
      <c r="AC16" s="33"/>
      <c r="AD16" s="56">
        <f t="shared" si="10"/>
        <v>0</v>
      </c>
      <c r="AE16" s="48">
        <v>50</v>
      </c>
      <c r="AF16" s="94">
        <v>80</v>
      </c>
      <c r="AG16" s="48">
        <v>100</v>
      </c>
      <c r="AH16" s="48">
        <v>100</v>
      </c>
      <c r="AI16" s="48">
        <v>100</v>
      </c>
      <c r="AJ16" s="48">
        <v>100</v>
      </c>
      <c r="AK16" s="48">
        <v>100</v>
      </c>
      <c r="AL16" s="48">
        <v>100</v>
      </c>
      <c r="AM16" s="48">
        <v>88</v>
      </c>
      <c r="AN16" s="56">
        <f t="shared" si="11"/>
        <v>91</v>
      </c>
      <c r="AO16" s="48">
        <v>100</v>
      </c>
      <c r="AP16" s="48">
        <v>100</v>
      </c>
      <c r="AQ16" s="48">
        <v>100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100</v>
      </c>
      <c r="AX16" s="48">
        <v>100</v>
      </c>
      <c r="AY16" s="56">
        <f t="shared" si="12"/>
        <v>100</v>
      </c>
      <c r="AZ16" s="95">
        <v>100</v>
      </c>
      <c r="BA16" s="95">
        <v>100</v>
      </c>
      <c r="BB16" s="95">
        <v>100</v>
      </c>
      <c r="BC16" s="95">
        <v>95</v>
      </c>
      <c r="BD16" s="95">
        <v>95</v>
      </c>
      <c r="BE16" s="95">
        <v>100</v>
      </c>
      <c r="BF16" s="31">
        <v>100</v>
      </c>
      <c r="BG16" s="31">
        <v>100</v>
      </c>
      <c r="BH16" s="48">
        <v>75</v>
      </c>
      <c r="BI16" s="31">
        <v>100</v>
      </c>
      <c r="BJ16" s="56">
        <f t="shared" si="13"/>
        <v>97</v>
      </c>
      <c r="BK16" s="31">
        <v>100</v>
      </c>
      <c r="BL16" s="31">
        <v>100</v>
      </c>
      <c r="BM16" s="31">
        <v>100</v>
      </c>
      <c r="BN16" s="48">
        <v>100</v>
      </c>
      <c r="BO16" s="48">
        <v>100</v>
      </c>
      <c r="BP16" s="48">
        <v>100</v>
      </c>
      <c r="BQ16" s="48">
        <v>0</v>
      </c>
      <c r="BR16" s="48">
        <v>100</v>
      </c>
      <c r="BS16" s="56">
        <f t="shared" si="14"/>
        <v>87.5</v>
      </c>
      <c r="BT16" s="1" t="str">
        <f t="shared" si="15"/>
        <v>NN-NN</v>
      </c>
      <c r="BU16" s="32">
        <f t="shared" si="16"/>
        <v>90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46</v>
      </c>
      <c r="K17" s="26">
        <v>578</v>
      </c>
      <c r="L17" s="27">
        <f t="shared" si="0"/>
        <v>100</v>
      </c>
      <c r="M17" s="27">
        <f t="shared" si="1"/>
        <v>43</v>
      </c>
      <c r="N17" s="27">
        <f t="shared" si="2"/>
        <v>89</v>
      </c>
      <c r="O17" s="27">
        <f t="shared" si="3"/>
        <v>85</v>
      </c>
      <c r="P17" s="27">
        <f t="shared" si="4"/>
        <v>100</v>
      </c>
      <c r="Q17" s="27">
        <f t="shared" si="5"/>
        <v>98</v>
      </c>
      <c r="R17" s="27">
        <f t="shared" si="6"/>
        <v>100</v>
      </c>
      <c r="S17" s="62">
        <f t="shared" si="7"/>
        <v>78</v>
      </c>
      <c r="T17" s="38">
        <f t="array" ref="T17">ROUND(IF(N17&lt;55, MIN(N17,SUM(N17:R17*N$3:R$3)), SUM(N17:R17*N$3:R$3)),0)</f>
        <v>91</v>
      </c>
      <c r="U17" s="27">
        <v>20</v>
      </c>
      <c r="V17" s="33">
        <v>20</v>
      </c>
      <c r="W17" s="33">
        <v>60</v>
      </c>
      <c r="X17" s="56">
        <f t="shared" si="8"/>
        <v>100</v>
      </c>
      <c r="Y17" s="33">
        <v>18</v>
      </c>
      <c r="Z17" s="33">
        <v>25</v>
      </c>
      <c r="AA17" s="56">
        <f t="shared" si="17"/>
        <v>43</v>
      </c>
      <c r="AB17" s="33">
        <v>35</v>
      </c>
      <c r="AC17" s="33">
        <v>43</v>
      </c>
      <c r="AD17" s="56">
        <f t="shared" si="10"/>
        <v>78</v>
      </c>
      <c r="AE17" s="48">
        <v>100</v>
      </c>
      <c r="AF17" s="94">
        <v>70</v>
      </c>
      <c r="AG17" s="48">
        <v>100</v>
      </c>
      <c r="AH17" s="48">
        <v>100</v>
      </c>
      <c r="AI17" s="48">
        <v>80</v>
      </c>
      <c r="AJ17" s="48">
        <v>40</v>
      </c>
      <c r="AK17" s="48">
        <v>100</v>
      </c>
      <c r="AL17" s="48">
        <v>100</v>
      </c>
      <c r="AM17" s="48">
        <v>75</v>
      </c>
      <c r="AN17" s="56">
        <f t="shared" si="11"/>
        <v>85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100</v>
      </c>
      <c r="AV17" s="48">
        <v>100</v>
      </c>
      <c r="AW17" s="48">
        <v>100</v>
      </c>
      <c r="AX17" s="48">
        <v>100</v>
      </c>
      <c r="AY17" s="56">
        <f t="shared" si="12"/>
        <v>100</v>
      </c>
      <c r="AZ17" s="95">
        <v>100</v>
      </c>
      <c r="BA17" s="95">
        <v>100</v>
      </c>
      <c r="BB17" s="95">
        <v>100</v>
      </c>
      <c r="BC17" s="95">
        <v>90</v>
      </c>
      <c r="BD17" s="95">
        <v>90</v>
      </c>
      <c r="BE17" s="95">
        <v>100</v>
      </c>
      <c r="BF17" s="31">
        <v>100</v>
      </c>
      <c r="BG17" s="31">
        <v>100</v>
      </c>
      <c r="BH17" s="48">
        <v>100</v>
      </c>
      <c r="BI17" s="31">
        <v>100</v>
      </c>
      <c r="BJ17" s="56">
        <f t="shared" si="13"/>
        <v>98</v>
      </c>
      <c r="BK17" s="31">
        <v>100</v>
      </c>
      <c r="BL17" s="31">
        <v>100</v>
      </c>
      <c r="BM17" s="31">
        <v>100</v>
      </c>
      <c r="BN17" s="48">
        <v>100</v>
      </c>
      <c r="BO17" s="48">
        <v>100</v>
      </c>
      <c r="BP17" s="48">
        <v>100</v>
      </c>
      <c r="BQ17" s="48">
        <v>100</v>
      </c>
      <c r="BR17" s="48">
        <v>100</v>
      </c>
      <c r="BS17" s="56">
        <f t="shared" si="14"/>
        <v>100</v>
      </c>
      <c r="BT17" s="1" t="str">
        <f t="shared" si="15"/>
        <v>NN-NN</v>
      </c>
      <c r="BU17" s="32">
        <f t="shared" si="16"/>
        <v>91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46</v>
      </c>
      <c r="K18" s="26">
        <v>584</v>
      </c>
      <c r="L18" s="27">
        <f t="shared" si="0"/>
        <v>97</v>
      </c>
      <c r="M18" s="27">
        <f t="shared" si="1"/>
        <v>95</v>
      </c>
      <c r="N18" s="27">
        <f t="shared" si="2"/>
        <v>96</v>
      </c>
      <c r="O18" s="27">
        <f t="shared" si="3"/>
        <v>72</v>
      </c>
      <c r="P18" s="27">
        <f t="shared" si="4"/>
        <v>100</v>
      </c>
      <c r="Q18" s="27">
        <f t="shared" si="5"/>
        <v>93</v>
      </c>
      <c r="R18" s="27">
        <f t="shared" si="6"/>
        <v>100</v>
      </c>
      <c r="S18" s="62">
        <f t="shared" si="7"/>
        <v>0</v>
      </c>
      <c r="T18" s="38">
        <f t="array" ref="T18">ROUND(IF(N18&lt;55, MIN(N18,SUM(N18:R18*N$3:R$3)), SUM(N18:R18*N$3:R$3)),0)</f>
        <v>91</v>
      </c>
      <c r="U18" s="27">
        <v>20</v>
      </c>
      <c r="V18" s="33">
        <v>19</v>
      </c>
      <c r="W18" s="33">
        <v>58</v>
      </c>
      <c r="X18" s="56">
        <f t="shared" si="8"/>
        <v>97</v>
      </c>
      <c r="Y18" s="33">
        <v>30</v>
      </c>
      <c r="Z18" s="33">
        <v>65</v>
      </c>
      <c r="AA18" s="56">
        <f t="shared" si="17"/>
        <v>95</v>
      </c>
      <c r="AB18" s="33"/>
      <c r="AC18" s="33"/>
      <c r="AD18" s="56">
        <f t="shared" si="10"/>
        <v>0</v>
      </c>
      <c r="AE18" s="48">
        <v>100</v>
      </c>
      <c r="AF18" s="94">
        <v>100</v>
      </c>
      <c r="AG18" s="48">
        <v>0</v>
      </c>
      <c r="AH18" s="48">
        <v>100</v>
      </c>
      <c r="AI18" s="48">
        <v>100</v>
      </c>
      <c r="AJ18" s="48">
        <v>83</v>
      </c>
      <c r="AK18" s="48">
        <v>0</v>
      </c>
      <c r="AL18" s="48">
        <v>100</v>
      </c>
      <c r="AM18" s="48">
        <v>67</v>
      </c>
      <c r="AN18" s="56">
        <f t="shared" si="11"/>
        <v>72</v>
      </c>
      <c r="AO18" s="48">
        <v>100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48">
        <v>100</v>
      </c>
      <c r="AW18" s="48">
        <v>100</v>
      </c>
      <c r="AX18" s="48">
        <v>100</v>
      </c>
      <c r="AY18" s="56">
        <f t="shared" si="12"/>
        <v>100</v>
      </c>
      <c r="AZ18" s="95">
        <v>92</v>
      </c>
      <c r="BA18" s="95">
        <v>95</v>
      </c>
      <c r="BB18" s="95">
        <v>100</v>
      </c>
      <c r="BC18" s="95">
        <v>100</v>
      </c>
      <c r="BD18" s="95">
        <v>75</v>
      </c>
      <c r="BE18" s="95">
        <v>90</v>
      </c>
      <c r="BF18" s="31">
        <v>100</v>
      </c>
      <c r="BG18" s="31">
        <v>100</v>
      </c>
      <c r="BH18" s="48">
        <v>80</v>
      </c>
      <c r="BI18" s="31">
        <v>100</v>
      </c>
      <c r="BJ18" s="56">
        <f t="shared" si="13"/>
        <v>93</v>
      </c>
      <c r="BK18" s="31">
        <v>100</v>
      </c>
      <c r="BL18" s="31">
        <v>100</v>
      </c>
      <c r="BM18" s="31">
        <v>100</v>
      </c>
      <c r="BN18" s="48">
        <v>100</v>
      </c>
      <c r="BO18" s="48">
        <v>100</v>
      </c>
      <c r="BP18" s="48">
        <v>100</v>
      </c>
      <c r="BQ18" s="48">
        <v>100</v>
      </c>
      <c r="BR18" s="48">
        <v>100</v>
      </c>
      <c r="BS18" s="56">
        <f t="shared" si="14"/>
        <v>100</v>
      </c>
      <c r="BT18" s="1" t="str">
        <f t="shared" si="15"/>
        <v>NN-NN</v>
      </c>
      <c r="BU18" s="32">
        <f t="shared" si="16"/>
        <v>91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2</v>
      </c>
      <c r="J19" s="26" t="s">
        <v>46</v>
      </c>
      <c r="K19" s="26">
        <v>573</v>
      </c>
      <c r="L19" s="27">
        <f t="shared" si="0"/>
        <v>89</v>
      </c>
      <c r="M19" s="27">
        <f t="shared" si="1"/>
        <v>71</v>
      </c>
      <c r="N19" s="27">
        <f t="shared" si="2"/>
        <v>80</v>
      </c>
      <c r="O19" s="27">
        <f t="shared" si="3"/>
        <v>93</v>
      </c>
      <c r="P19" s="27">
        <f t="shared" si="4"/>
        <v>100</v>
      </c>
      <c r="Q19" s="27">
        <f t="shared" si="5"/>
        <v>98</v>
      </c>
      <c r="R19" s="27">
        <f t="shared" si="6"/>
        <v>67</v>
      </c>
      <c r="S19" s="62">
        <f t="shared" si="7"/>
        <v>0</v>
      </c>
      <c r="T19" s="38">
        <f t="array" ref="T19">ROUND(IF(N19&lt;55, MIN(N19,SUM(N19:R19*N$3:R$3)), SUM(N19:R19*N$3:R$3)),0)</f>
        <v>87</v>
      </c>
      <c r="U19" s="27">
        <v>18</v>
      </c>
      <c r="V19" s="33">
        <v>14</v>
      </c>
      <c r="W19" s="33">
        <v>57</v>
      </c>
      <c r="X19" s="56">
        <f t="shared" si="8"/>
        <v>89</v>
      </c>
      <c r="Y19" s="33">
        <v>26</v>
      </c>
      <c r="Z19" s="33">
        <v>45</v>
      </c>
      <c r="AA19" s="56">
        <f t="shared" si="17"/>
        <v>71</v>
      </c>
      <c r="AB19" s="33"/>
      <c r="AC19" s="33"/>
      <c r="AD19" s="56">
        <f t="shared" si="10"/>
        <v>0</v>
      </c>
      <c r="AE19" s="48">
        <v>100</v>
      </c>
      <c r="AF19" s="94">
        <v>100</v>
      </c>
      <c r="AG19" s="48">
        <v>100</v>
      </c>
      <c r="AH19" s="48">
        <v>67</v>
      </c>
      <c r="AI19" s="48">
        <v>90</v>
      </c>
      <c r="AJ19" s="48">
        <v>80</v>
      </c>
      <c r="AK19" s="48">
        <v>100</v>
      </c>
      <c r="AL19" s="48">
        <v>100</v>
      </c>
      <c r="AM19" s="48">
        <v>100</v>
      </c>
      <c r="AN19" s="56">
        <f t="shared" si="11"/>
        <v>93</v>
      </c>
      <c r="AO19" s="48">
        <v>100</v>
      </c>
      <c r="AP19" s="48">
        <v>100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 t="shared" si="12"/>
        <v>100</v>
      </c>
      <c r="AZ19" s="95">
        <v>100</v>
      </c>
      <c r="BA19" s="95">
        <v>95</v>
      </c>
      <c r="BB19" s="95">
        <v>90</v>
      </c>
      <c r="BC19" s="95">
        <v>100</v>
      </c>
      <c r="BD19" s="95">
        <v>95</v>
      </c>
      <c r="BE19" s="95">
        <v>100</v>
      </c>
      <c r="BF19" s="31">
        <v>95</v>
      </c>
      <c r="BG19" s="31">
        <v>100</v>
      </c>
      <c r="BH19" s="48">
        <v>100</v>
      </c>
      <c r="BI19" s="31">
        <v>100</v>
      </c>
      <c r="BJ19" s="56">
        <f t="shared" si="13"/>
        <v>98</v>
      </c>
      <c r="BK19" s="31">
        <v>100</v>
      </c>
      <c r="BL19" s="31">
        <v>100</v>
      </c>
      <c r="BM19" s="31">
        <v>33</v>
      </c>
      <c r="BN19" s="48">
        <v>100</v>
      </c>
      <c r="BO19" s="48">
        <v>100</v>
      </c>
      <c r="BP19" s="48">
        <v>100</v>
      </c>
      <c r="BQ19" s="48">
        <v>0</v>
      </c>
      <c r="BR19" s="48">
        <v>0</v>
      </c>
      <c r="BS19" s="56">
        <f t="shared" si="14"/>
        <v>66.625</v>
      </c>
      <c r="BT19" s="1" t="str">
        <f t="shared" si="15"/>
        <v>NN-NN</v>
      </c>
      <c r="BU19" s="32">
        <f t="shared" si="16"/>
        <v>87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46</v>
      </c>
      <c r="K20" s="26"/>
      <c r="L20" s="27">
        <f t="shared" si="0"/>
        <v>0</v>
      </c>
      <c r="M20" s="27">
        <f t="shared" si="1"/>
        <v>45</v>
      </c>
      <c r="N20" s="27">
        <f>ROUND(SUM(L20,M20,S20)/3,0)</f>
        <v>15</v>
      </c>
      <c r="O20" s="27">
        <f t="shared" si="3"/>
        <v>80</v>
      </c>
      <c r="P20" s="27">
        <f t="shared" si="4"/>
        <v>100</v>
      </c>
      <c r="Q20" s="27">
        <f t="shared" si="5"/>
        <v>72</v>
      </c>
      <c r="R20" s="27">
        <f t="shared" si="6"/>
        <v>75</v>
      </c>
      <c r="S20" s="62">
        <f t="shared" si="7"/>
        <v>0</v>
      </c>
      <c r="T20" s="38">
        <f t="array" ref="T20">ROUND(IF(N20&lt;55, MIN(N20,SUM(N20:R20*N$3:R$3)), SUM(N20:R20*N$3:R$3)),0)</f>
        <v>15</v>
      </c>
      <c r="U20" s="27">
        <v>10</v>
      </c>
      <c r="V20" s="33">
        <v>17</v>
      </c>
      <c r="W20" s="33">
        <v>38</v>
      </c>
      <c r="X20" s="82">
        <v>0</v>
      </c>
      <c r="Y20" s="33">
        <v>15</v>
      </c>
      <c r="Z20" s="33">
        <v>30</v>
      </c>
      <c r="AA20" s="56">
        <f t="shared" si="17"/>
        <v>45</v>
      </c>
      <c r="AB20" s="33"/>
      <c r="AC20" s="33"/>
      <c r="AD20" s="56">
        <f t="shared" si="10"/>
        <v>0</v>
      </c>
      <c r="AE20" s="48">
        <v>25</v>
      </c>
      <c r="AF20" s="94">
        <v>90</v>
      </c>
      <c r="AG20" s="48">
        <v>100</v>
      </c>
      <c r="AH20" s="48">
        <v>33</v>
      </c>
      <c r="AI20" s="48">
        <v>70</v>
      </c>
      <c r="AJ20" s="48">
        <v>100</v>
      </c>
      <c r="AK20" s="48">
        <v>100</v>
      </c>
      <c r="AL20" s="48">
        <v>100</v>
      </c>
      <c r="AM20" s="48">
        <v>100</v>
      </c>
      <c r="AN20" s="56">
        <f t="shared" si="11"/>
        <v>80</v>
      </c>
      <c r="AO20" s="48">
        <v>100</v>
      </c>
      <c r="AP20" s="48">
        <v>100</v>
      </c>
      <c r="AQ20" s="48">
        <v>100</v>
      </c>
      <c r="AR20" s="48">
        <v>100</v>
      </c>
      <c r="AS20" s="48">
        <v>100</v>
      </c>
      <c r="AT20" s="48">
        <v>100</v>
      </c>
      <c r="AU20" s="48">
        <v>100</v>
      </c>
      <c r="AV20" s="48">
        <v>100</v>
      </c>
      <c r="AW20" s="48">
        <v>100</v>
      </c>
      <c r="AX20" s="48">
        <v>100</v>
      </c>
      <c r="AY20" s="56">
        <f t="shared" si="12"/>
        <v>100</v>
      </c>
      <c r="AZ20" s="95">
        <v>100</v>
      </c>
      <c r="BA20" s="95">
        <v>100</v>
      </c>
      <c r="BB20" s="95">
        <v>70</v>
      </c>
      <c r="BC20" s="95">
        <v>100</v>
      </c>
      <c r="BD20" s="95">
        <v>90</v>
      </c>
      <c r="BE20" s="95">
        <v>40</v>
      </c>
      <c r="BF20" s="31">
        <v>95</v>
      </c>
      <c r="BG20" s="31">
        <v>70</v>
      </c>
      <c r="BH20" s="48">
        <v>25</v>
      </c>
      <c r="BI20" s="31">
        <v>30</v>
      </c>
      <c r="BJ20" s="56">
        <f t="shared" si="13"/>
        <v>72</v>
      </c>
      <c r="BK20" s="31">
        <v>100</v>
      </c>
      <c r="BL20" s="31">
        <v>100</v>
      </c>
      <c r="BM20" s="31">
        <v>100</v>
      </c>
      <c r="BN20" s="48">
        <v>100</v>
      </c>
      <c r="BO20" s="48">
        <v>0</v>
      </c>
      <c r="BP20" s="48">
        <v>100</v>
      </c>
      <c r="BQ20" s="48">
        <v>100</v>
      </c>
      <c r="BR20" s="48">
        <v>0</v>
      </c>
      <c r="BS20" s="56">
        <f t="shared" si="14"/>
        <v>75</v>
      </c>
      <c r="BT20" s="1" t="str">
        <f t="shared" si="15"/>
        <v>NN-NN</v>
      </c>
      <c r="BU20" s="32">
        <f t="shared" si="16"/>
        <v>15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48</v>
      </c>
      <c r="K21" s="26">
        <v>813</v>
      </c>
      <c r="L21" s="27">
        <f t="shared" si="0"/>
        <v>83</v>
      </c>
      <c r="M21" s="27">
        <f t="shared" si="1"/>
        <v>19</v>
      </c>
      <c r="N21" s="27">
        <f t="shared" ref="N21:N36" si="18">ROUND(IF(ISBLANK(S21), (L21+M21)/2,(SUM(L21,M21,S21)-MIN(L21,M21,S21))/2),0)</f>
        <v>92</v>
      </c>
      <c r="O21" s="27">
        <f t="shared" si="3"/>
        <v>71</v>
      </c>
      <c r="P21" s="27">
        <f t="shared" si="4"/>
        <v>80</v>
      </c>
      <c r="Q21" s="27">
        <f t="shared" si="5"/>
        <v>71</v>
      </c>
      <c r="R21" s="27">
        <f t="shared" si="6"/>
        <v>73</v>
      </c>
      <c r="S21" s="62">
        <f t="shared" si="7"/>
        <v>100</v>
      </c>
      <c r="T21" s="38">
        <f t="array" ref="T21">ROUND(IF(N21&lt;55, MIN(N21,SUM(N21:R21*N$3:R$3)), SUM(N21:R21*N$3:R$3)),0)</f>
        <v>82</v>
      </c>
      <c r="U21" s="27">
        <v>20</v>
      </c>
      <c r="V21" s="33">
        <v>18</v>
      </c>
      <c r="W21" s="33">
        <v>45</v>
      </c>
      <c r="X21" s="56">
        <f t="shared" ref="X21:X36" si="19">IF(COUNTBLANK(U21:W21)&lt;&gt;3,SUM(U21:W21),)</f>
        <v>83</v>
      </c>
      <c r="Y21" s="33">
        <v>19</v>
      </c>
      <c r="Z21" s="33">
        <v>0</v>
      </c>
      <c r="AA21" s="56">
        <f t="shared" si="17"/>
        <v>19</v>
      </c>
      <c r="AB21" s="33">
        <v>40</v>
      </c>
      <c r="AC21" s="33">
        <v>60</v>
      </c>
      <c r="AD21" s="56">
        <f t="shared" si="10"/>
        <v>100</v>
      </c>
      <c r="AE21" s="48">
        <v>0</v>
      </c>
      <c r="AF21" s="94">
        <v>50</v>
      </c>
      <c r="AG21" s="48">
        <v>100</v>
      </c>
      <c r="AH21" s="48">
        <v>67</v>
      </c>
      <c r="AI21" s="48">
        <v>60</v>
      </c>
      <c r="AJ21" s="48">
        <v>60</v>
      </c>
      <c r="AK21" s="48">
        <v>100</v>
      </c>
      <c r="AL21" s="48">
        <v>100</v>
      </c>
      <c r="AM21" s="48">
        <v>100</v>
      </c>
      <c r="AN21" s="56">
        <f t="shared" si="11"/>
        <v>71</v>
      </c>
      <c r="AO21" s="48">
        <v>0</v>
      </c>
      <c r="AP21" s="48">
        <v>100</v>
      </c>
      <c r="AQ21" s="48">
        <v>100</v>
      </c>
      <c r="AR21" s="48">
        <v>100</v>
      </c>
      <c r="AS21" s="48">
        <v>100</v>
      </c>
      <c r="AT21" s="48">
        <v>100</v>
      </c>
      <c r="AU21" s="48">
        <v>100</v>
      </c>
      <c r="AV21" s="48">
        <v>100</v>
      </c>
      <c r="AW21" s="48">
        <v>100</v>
      </c>
      <c r="AX21" s="48">
        <v>1</v>
      </c>
      <c r="AY21" s="56">
        <f t="shared" si="12"/>
        <v>80</v>
      </c>
      <c r="AZ21" s="95">
        <v>60</v>
      </c>
      <c r="BA21" s="95">
        <v>85</v>
      </c>
      <c r="BB21" s="95">
        <v>100</v>
      </c>
      <c r="BC21" s="95">
        <v>55</v>
      </c>
      <c r="BD21" s="95">
        <v>80</v>
      </c>
      <c r="BE21" s="95">
        <v>80</v>
      </c>
      <c r="BF21" s="31">
        <v>100</v>
      </c>
      <c r="BG21" s="31">
        <v>75</v>
      </c>
      <c r="BH21" s="48">
        <v>70</v>
      </c>
      <c r="BI21" s="31">
        <v>0</v>
      </c>
      <c r="BJ21" s="56">
        <f t="shared" si="13"/>
        <v>71</v>
      </c>
      <c r="BK21" s="31">
        <v>100</v>
      </c>
      <c r="BL21" s="31">
        <v>100</v>
      </c>
      <c r="BM21" s="31">
        <v>0</v>
      </c>
      <c r="BN21" s="48">
        <v>100</v>
      </c>
      <c r="BO21" s="48">
        <v>33</v>
      </c>
      <c r="BP21" s="48">
        <v>50</v>
      </c>
      <c r="BQ21" s="48">
        <v>100</v>
      </c>
      <c r="BR21" s="48">
        <v>100</v>
      </c>
      <c r="BS21" s="56">
        <f t="shared" si="14"/>
        <v>72.875</v>
      </c>
      <c r="BT21" s="1" t="str">
        <f t="shared" si="15"/>
        <v>NN-NN</v>
      </c>
      <c r="BU21" s="32">
        <f t="shared" si="16"/>
        <v>82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46</v>
      </c>
      <c r="K22" s="26">
        <v>534</v>
      </c>
      <c r="L22" s="27">
        <f t="shared" si="0"/>
        <v>99</v>
      </c>
      <c r="M22" s="27">
        <f t="shared" si="1"/>
        <v>100</v>
      </c>
      <c r="N22" s="27">
        <f t="shared" si="18"/>
        <v>100</v>
      </c>
      <c r="O22" s="27">
        <f t="shared" si="3"/>
        <v>88</v>
      </c>
      <c r="P22" s="27">
        <f t="shared" si="4"/>
        <v>100</v>
      </c>
      <c r="Q22" s="27">
        <f t="shared" si="5"/>
        <v>96</v>
      </c>
      <c r="R22" s="27">
        <f t="shared" si="6"/>
        <v>100</v>
      </c>
      <c r="S22" s="62">
        <f t="shared" si="7"/>
        <v>0</v>
      </c>
      <c r="T22" s="38">
        <f t="array" ref="T22">ROUND(IF(N22&lt;55, MIN(N22,SUM(N22:R22*N$3:R$3)), SUM(N22:R22*N$3:R$3)),0)</f>
        <v>97</v>
      </c>
      <c r="U22" s="27">
        <v>19</v>
      </c>
      <c r="V22" s="33">
        <v>20</v>
      </c>
      <c r="W22" s="33">
        <v>60</v>
      </c>
      <c r="X22" s="56">
        <f t="shared" si="19"/>
        <v>99</v>
      </c>
      <c r="Y22" s="33">
        <v>30</v>
      </c>
      <c r="Z22" s="33">
        <v>70</v>
      </c>
      <c r="AA22" s="56">
        <f t="shared" si="17"/>
        <v>100</v>
      </c>
      <c r="AB22" s="33"/>
      <c r="AC22" s="33"/>
      <c r="AD22" s="56">
        <f t="shared" si="10"/>
        <v>0</v>
      </c>
      <c r="AE22" s="48">
        <v>100</v>
      </c>
      <c r="AF22" s="94">
        <v>100</v>
      </c>
      <c r="AG22" s="48">
        <v>0</v>
      </c>
      <c r="AH22" s="48">
        <v>100</v>
      </c>
      <c r="AI22" s="48">
        <v>90</v>
      </c>
      <c r="AJ22" s="48">
        <v>100</v>
      </c>
      <c r="AK22" s="48">
        <v>100</v>
      </c>
      <c r="AL22" s="48">
        <v>100</v>
      </c>
      <c r="AM22" s="48">
        <v>100</v>
      </c>
      <c r="AN22" s="56">
        <f t="shared" si="11"/>
        <v>88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2"/>
        <v>100</v>
      </c>
      <c r="AZ22" s="95">
        <v>100</v>
      </c>
      <c r="BA22" s="95">
        <v>100</v>
      </c>
      <c r="BB22" s="95">
        <v>100</v>
      </c>
      <c r="BC22" s="95">
        <v>100</v>
      </c>
      <c r="BD22" s="95">
        <v>95</v>
      </c>
      <c r="BE22" s="95">
        <v>100</v>
      </c>
      <c r="BF22" s="31">
        <v>80</v>
      </c>
      <c r="BG22" s="31">
        <v>100</v>
      </c>
      <c r="BH22" s="48">
        <v>85</v>
      </c>
      <c r="BI22" s="31">
        <v>95</v>
      </c>
      <c r="BJ22" s="56">
        <f t="shared" si="13"/>
        <v>96</v>
      </c>
      <c r="BK22" s="31">
        <v>100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4"/>
        <v>100</v>
      </c>
      <c r="BT22" s="1" t="str">
        <f t="shared" si="15"/>
        <v>NN-NN</v>
      </c>
      <c r="BU22" s="32">
        <f t="shared" si="16"/>
        <v>97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46</v>
      </c>
      <c r="K23" s="26">
        <v>738</v>
      </c>
      <c r="L23" s="27">
        <f t="shared" si="0"/>
        <v>74</v>
      </c>
      <c r="M23" s="27">
        <f t="shared" si="1"/>
        <v>0</v>
      </c>
      <c r="N23" s="27">
        <f t="shared" si="18"/>
        <v>66</v>
      </c>
      <c r="O23" s="27">
        <f t="shared" si="3"/>
        <v>100</v>
      </c>
      <c r="P23" s="27">
        <f t="shared" si="4"/>
        <v>100</v>
      </c>
      <c r="Q23" s="27">
        <f t="shared" si="5"/>
        <v>38</v>
      </c>
      <c r="R23" s="27">
        <f t="shared" si="6"/>
        <v>75</v>
      </c>
      <c r="S23" s="62">
        <f t="shared" si="7"/>
        <v>57</v>
      </c>
      <c r="T23" s="38">
        <f t="array" ref="T23">ROUND(IF(N23&lt;55, MIN(N23,SUM(N23:R23*N$3:R$3)), SUM(N23:R23*N$3:R$3)),0)</f>
        <v>69</v>
      </c>
      <c r="U23" s="27">
        <v>14</v>
      </c>
      <c r="V23" s="33">
        <v>19</v>
      </c>
      <c r="W23" s="33">
        <v>41</v>
      </c>
      <c r="X23" s="56">
        <f t="shared" si="19"/>
        <v>74</v>
      </c>
      <c r="Y23" s="33"/>
      <c r="Z23" s="33"/>
      <c r="AA23" s="56">
        <v>0</v>
      </c>
      <c r="AB23" s="33">
        <v>25</v>
      </c>
      <c r="AC23" s="33">
        <v>32</v>
      </c>
      <c r="AD23" s="56">
        <f t="shared" si="10"/>
        <v>57</v>
      </c>
      <c r="AE23" s="48">
        <v>100</v>
      </c>
      <c r="AF23" s="94">
        <v>100</v>
      </c>
      <c r="AG23" s="48">
        <v>100</v>
      </c>
      <c r="AH23" s="48">
        <v>100</v>
      </c>
      <c r="AI23" s="48">
        <v>100</v>
      </c>
      <c r="AJ23" s="48">
        <v>100</v>
      </c>
      <c r="AK23" s="48">
        <v>100</v>
      </c>
      <c r="AL23" s="48">
        <v>100</v>
      </c>
      <c r="AM23" s="48">
        <v>100</v>
      </c>
      <c r="AN23" s="56">
        <f t="shared" si="11"/>
        <v>100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12"/>
        <v>100</v>
      </c>
      <c r="AZ23" s="95">
        <v>92</v>
      </c>
      <c r="BA23" s="95">
        <v>90</v>
      </c>
      <c r="BB23" s="95">
        <v>100</v>
      </c>
      <c r="BC23" s="95">
        <v>100</v>
      </c>
      <c r="BD23" s="95">
        <v>0</v>
      </c>
      <c r="BE23" s="95">
        <v>0</v>
      </c>
      <c r="BF23" s="31">
        <v>0</v>
      </c>
      <c r="BG23" s="31">
        <v>0</v>
      </c>
      <c r="BH23" s="48">
        <v>0</v>
      </c>
      <c r="BI23" s="31">
        <v>0</v>
      </c>
      <c r="BJ23" s="56">
        <f t="shared" si="13"/>
        <v>38</v>
      </c>
      <c r="BK23" s="31">
        <v>100</v>
      </c>
      <c r="BL23" s="31">
        <v>100</v>
      </c>
      <c r="BM23" s="31">
        <v>100</v>
      </c>
      <c r="BN23" s="48">
        <v>100</v>
      </c>
      <c r="BO23" s="48">
        <v>100</v>
      </c>
      <c r="BP23" s="48">
        <v>0</v>
      </c>
      <c r="BQ23" s="48">
        <v>0</v>
      </c>
      <c r="BR23" s="48">
        <v>100</v>
      </c>
      <c r="BS23" s="56">
        <f t="shared" si="14"/>
        <v>75</v>
      </c>
      <c r="BT23" s="1" t="str">
        <f t="shared" si="15"/>
        <v>NN-NN</v>
      </c>
      <c r="BU23" s="32">
        <f t="shared" si="16"/>
        <v>69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46</v>
      </c>
      <c r="K24" s="26">
        <v>604</v>
      </c>
      <c r="L24" s="27">
        <f t="shared" si="0"/>
        <v>0</v>
      </c>
      <c r="M24" s="27">
        <f t="shared" si="1"/>
        <v>0</v>
      </c>
      <c r="N24" s="27">
        <f t="shared" si="18"/>
        <v>0</v>
      </c>
      <c r="O24" s="27">
        <f t="shared" si="3"/>
        <v>67</v>
      </c>
      <c r="P24" s="27">
        <f t="shared" si="4"/>
        <v>60</v>
      </c>
      <c r="Q24" s="27">
        <f t="shared" si="5"/>
        <v>46</v>
      </c>
      <c r="R24" s="27">
        <f t="shared" si="6"/>
        <v>50</v>
      </c>
      <c r="S24" s="62">
        <f t="shared" si="7"/>
        <v>0</v>
      </c>
      <c r="T24" s="38">
        <v>1</v>
      </c>
      <c r="U24" s="27"/>
      <c r="V24" s="33"/>
      <c r="W24" s="33"/>
      <c r="X24" s="56">
        <f t="shared" si="19"/>
        <v>0</v>
      </c>
      <c r="Y24" s="33"/>
      <c r="Z24" s="33"/>
      <c r="AA24" s="56">
        <f t="shared" ref="AA24:AA36" si="20">IF(COUNTBLANK(Y24:Z24)&lt;&gt;2,SUM(Y24:Z24),)</f>
        <v>0</v>
      </c>
      <c r="AB24" s="33"/>
      <c r="AC24" s="33"/>
      <c r="AD24" s="56">
        <f t="shared" si="10"/>
        <v>0</v>
      </c>
      <c r="AE24" s="48">
        <v>100</v>
      </c>
      <c r="AF24" s="94">
        <v>100</v>
      </c>
      <c r="AG24" s="48">
        <v>100</v>
      </c>
      <c r="AH24" s="48">
        <v>100</v>
      </c>
      <c r="AI24" s="48">
        <v>100</v>
      </c>
      <c r="AJ24" s="48">
        <v>100</v>
      </c>
      <c r="AK24" s="48">
        <v>0</v>
      </c>
      <c r="AL24" s="48">
        <v>0</v>
      </c>
      <c r="AM24" s="48">
        <v>0</v>
      </c>
      <c r="AN24" s="56">
        <f t="shared" si="11"/>
        <v>67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0</v>
      </c>
      <c r="AV24" s="48">
        <v>0</v>
      </c>
      <c r="AW24" s="48">
        <v>0</v>
      </c>
      <c r="AX24" s="48">
        <v>0</v>
      </c>
      <c r="AY24" s="56">
        <f t="shared" si="12"/>
        <v>60</v>
      </c>
      <c r="AZ24" s="95">
        <v>82</v>
      </c>
      <c r="BA24" s="95">
        <v>80</v>
      </c>
      <c r="BB24" s="95">
        <v>100</v>
      </c>
      <c r="BC24" s="95">
        <v>100</v>
      </c>
      <c r="BD24" s="95">
        <v>100</v>
      </c>
      <c r="BE24" s="95">
        <v>0</v>
      </c>
      <c r="BF24" s="31">
        <v>0</v>
      </c>
      <c r="BG24" s="31">
        <v>0</v>
      </c>
      <c r="BH24" s="48">
        <v>0</v>
      </c>
      <c r="BI24" s="31">
        <v>0</v>
      </c>
      <c r="BJ24" s="56">
        <f t="shared" si="13"/>
        <v>46</v>
      </c>
      <c r="BK24" s="31">
        <v>100</v>
      </c>
      <c r="BL24" s="31">
        <v>100</v>
      </c>
      <c r="BM24" s="31">
        <v>100</v>
      </c>
      <c r="BN24" s="48">
        <v>100</v>
      </c>
      <c r="BO24" s="48">
        <v>0</v>
      </c>
      <c r="BP24" s="48">
        <v>0</v>
      </c>
      <c r="BQ24" s="48">
        <v>0</v>
      </c>
      <c r="BR24" s="48">
        <v>0</v>
      </c>
      <c r="BS24" s="56">
        <f t="shared" si="14"/>
        <v>50</v>
      </c>
      <c r="BT24" s="1" t="str">
        <f t="shared" si="15"/>
        <v>NN-NN</v>
      </c>
      <c r="BU24" s="32">
        <f t="shared" si="16"/>
        <v>1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46</v>
      </c>
      <c r="K25" s="26">
        <v>710</v>
      </c>
      <c r="L25" s="27">
        <f t="shared" si="0"/>
        <v>96</v>
      </c>
      <c r="M25" s="27">
        <f t="shared" si="1"/>
        <v>30</v>
      </c>
      <c r="N25" s="27">
        <f t="shared" si="18"/>
        <v>63</v>
      </c>
      <c r="O25" s="27">
        <f t="shared" si="3"/>
        <v>99</v>
      </c>
      <c r="P25" s="27">
        <f t="shared" si="4"/>
        <v>100</v>
      </c>
      <c r="Q25" s="27">
        <f t="shared" si="5"/>
        <v>87</v>
      </c>
      <c r="R25" s="27">
        <f t="shared" si="6"/>
        <v>100</v>
      </c>
      <c r="S25" s="62">
        <f t="shared" si="7"/>
        <v>0</v>
      </c>
      <c r="T25" s="38">
        <f t="array" ref="T25">ROUND(IF(N25&lt;55, MIN(N25,SUM(N25:R25*N$3:R$3)), SUM(N25:R25*N$3:R$3)),0)</f>
        <v>79</v>
      </c>
      <c r="U25" s="27">
        <v>18</v>
      </c>
      <c r="V25" s="33">
        <v>20</v>
      </c>
      <c r="W25" s="33">
        <v>58</v>
      </c>
      <c r="X25" s="56">
        <f t="shared" si="19"/>
        <v>96</v>
      </c>
      <c r="Y25" s="33">
        <v>30</v>
      </c>
      <c r="Z25" s="33">
        <v>0</v>
      </c>
      <c r="AA25" s="56">
        <f t="shared" si="20"/>
        <v>30</v>
      </c>
      <c r="AB25" s="33"/>
      <c r="AC25" s="33"/>
      <c r="AD25" s="56">
        <f t="shared" si="10"/>
        <v>0</v>
      </c>
      <c r="AE25" s="48">
        <v>100</v>
      </c>
      <c r="AF25" s="94">
        <v>100</v>
      </c>
      <c r="AG25" s="48">
        <v>100</v>
      </c>
      <c r="AH25" s="48">
        <v>100</v>
      </c>
      <c r="AI25" s="48">
        <v>100</v>
      </c>
      <c r="AJ25" s="48">
        <v>100</v>
      </c>
      <c r="AK25" s="48">
        <v>100</v>
      </c>
      <c r="AL25" s="48">
        <v>100</v>
      </c>
      <c r="AM25" s="48">
        <v>88</v>
      </c>
      <c r="AN25" s="56">
        <f t="shared" si="11"/>
        <v>99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100</v>
      </c>
      <c r="AY25" s="56">
        <f t="shared" si="12"/>
        <v>100</v>
      </c>
      <c r="AZ25" s="95">
        <v>100</v>
      </c>
      <c r="BA25" s="95">
        <v>100</v>
      </c>
      <c r="BB25" s="95">
        <v>100</v>
      </c>
      <c r="BC25" s="95">
        <v>90</v>
      </c>
      <c r="BD25" s="95">
        <v>100</v>
      </c>
      <c r="BE25" s="95">
        <v>100</v>
      </c>
      <c r="BF25" s="31">
        <v>100</v>
      </c>
      <c r="BG25" s="31">
        <v>95</v>
      </c>
      <c r="BH25" s="48">
        <v>85</v>
      </c>
      <c r="BI25" s="31">
        <v>0</v>
      </c>
      <c r="BJ25" s="56">
        <f t="shared" si="13"/>
        <v>87</v>
      </c>
      <c r="BK25" s="31">
        <v>100</v>
      </c>
      <c r="BL25" s="31">
        <v>100</v>
      </c>
      <c r="BM25" s="31">
        <v>100</v>
      </c>
      <c r="BN25" s="48">
        <v>100</v>
      </c>
      <c r="BO25" s="48">
        <v>100</v>
      </c>
      <c r="BP25" s="48">
        <v>100</v>
      </c>
      <c r="BQ25" s="48">
        <v>100</v>
      </c>
      <c r="BR25" s="48">
        <v>100</v>
      </c>
      <c r="BS25" s="56">
        <f t="shared" si="14"/>
        <v>100</v>
      </c>
      <c r="BT25" s="1" t="str">
        <f t="shared" si="15"/>
        <v>NN-NN</v>
      </c>
      <c r="BU25" s="32">
        <f t="shared" si="16"/>
        <v>79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46</v>
      </c>
      <c r="K26" s="26">
        <v>577</v>
      </c>
      <c r="L26" s="27">
        <f t="shared" si="0"/>
        <v>100</v>
      </c>
      <c r="M26" s="27">
        <f t="shared" si="1"/>
        <v>95</v>
      </c>
      <c r="N26" s="27">
        <f t="shared" si="18"/>
        <v>98</v>
      </c>
      <c r="O26" s="27">
        <f t="shared" si="3"/>
        <v>96</v>
      </c>
      <c r="P26" s="27">
        <f t="shared" si="4"/>
        <v>100</v>
      </c>
      <c r="Q26" s="27">
        <f t="shared" si="5"/>
        <v>95</v>
      </c>
      <c r="R26" s="27">
        <f t="shared" si="6"/>
        <v>96</v>
      </c>
      <c r="S26" s="62">
        <f t="shared" si="7"/>
        <v>0</v>
      </c>
      <c r="T26" s="38">
        <f t="array" ref="T26">ROUND(IF(N26&lt;55, MIN(N26,SUM(N26:R26*N$3:R$3)), SUM(N26:R26*N$3:R$3)),0)</f>
        <v>97</v>
      </c>
      <c r="U26" s="27">
        <v>20</v>
      </c>
      <c r="V26" s="33">
        <v>20</v>
      </c>
      <c r="W26" s="33">
        <v>60</v>
      </c>
      <c r="X26" s="56">
        <f t="shared" si="19"/>
        <v>100</v>
      </c>
      <c r="Y26" s="33">
        <v>30</v>
      </c>
      <c r="Z26" s="33">
        <v>65</v>
      </c>
      <c r="AA26" s="56">
        <f t="shared" si="20"/>
        <v>95</v>
      </c>
      <c r="AB26" s="33"/>
      <c r="AC26" s="33"/>
      <c r="AD26" s="56">
        <f t="shared" si="10"/>
        <v>0</v>
      </c>
      <c r="AE26" s="48">
        <v>100</v>
      </c>
      <c r="AF26" s="94">
        <v>100</v>
      </c>
      <c r="AG26" s="48">
        <v>100</v>
      </c>
      <c r="AH26" s="48">
        <v>100</v>
      </c>
      <c r="AI26" s="48">
        <v>100</v>
      </c>
      <c r="AJ26" s="48">
        <v>60</v>
      </c>
      <c r="AK26" s="48">
        <v>100</v>
      </c>
      <c r="AL26" s="48">
        <v>100</v>
      </c>
      <c r="AM26" s="48">
        <v>100</v>
      </c>
      <c r="AN26" s="56">
        <f t="shared" si="11"/>
        <v>96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2"/>
        <v>100</v>
      </c>
      <c r="AZ26" s="95">
        <v>100</v>
      </c>
      <c r="BA26" s="95">
        <v>90</v>
      </c>
      <c r="BB26" s="95">
        <v>100</v>
      </c>
      <c r="BC26" s="95">
        <v>70</v>
      </c>
      <c r="BD26" s="95">
        <v>100</v>
      </c>
      <c r="BE26" s="95">
        <v>100</v>
      </c>
      <c r="BF26" s="31">
        <v>95</v>
      </c>
      <c r="BG26" s="31">
        <v>100</v>
      </c>
      <c r="BH26" s="48">
        <v>100</v>
      </c>
      <c r="BI26" s="31">
        <v>95</v>
      </c>
      <c r="BJ26" s="56">
        <f t="shared" si="13"/>
        <v>95</v>
      </c>
      <c r="BK26" s="31">
        <v>100</v>
      </c>
      <c r="BL26" s="31">
        <v>100</v>
      </c>
      <c r="BM26" s="31">
        <v>100</v>
      </c>
      <c r="BN26" s="48">
        <v>100</v>
      </c>
      <c r="BO26" s="48">
        <v>67</v>
      </c>
      <c r="BP26" s="48">
        <v>100</v>
      </c>
      <c r="BQ26" s="48">
        <v>100</v>
      </c>
      <c r="BR26" s="48">
        <v>100</v>
      </c>
      <c r="BS26" s="56">
        <f t="shared" si="14"/>
        <v>95.875</v>
      </c>
      <c r="BT26" s="1" t="str">
        <f t="shared" si="15"/>
        <v>NN-NN</v>
      </c>
      <c r="BU26" s="32">
        <f t="shared" si="16"/>
        <v>97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1</v>
      </c>
      <c r="J27" s="26" t="s">
        <v>46</v>
      </c>
      <c r="K27" s="26">
        <v>668</v>
      </c>
      <c r="L27" s="27">
        <f t="shared" si="0"/>
        <v>98</v>
      </c>
      <c r="M27" s="27">
        <f t="shared" si="1"/>
        <v>72</v>
      </c>
      <c r="N27" s="27">
        <f t="shared" si="18"/>
        <v>85</v>
      </c>
      <c r="O27" s="27">
        <f t="shared" si="3"/>
        <v>96</v>
      </c>
      <c r="P27" s="27">
        <f t="shared" si="4"/>
        <v>100</v>
      </c>
      <c r="Q27" s="27">
        <f t="shared" si="5"/>
        <v>98</v>
      </c>
      <c r="R27" s="27">
        <f t="shared" si="6"/>
        <v>100</v>
      </c>
      <c r="S27" s="62">
        <f t="shared" si="7"/>
        <v>0</v>
      </c>
      <c r="T27" s="38">
        <f t="array" ref="T27">ROUND(IF(N27&lt;55, MIN(N27,SUM(N27:R27*N$3:R$3)), SUM(N27:R27*N$3:R$3)),0)</f>
        <v>91</v>
      </c>
      <c r="U27" s="27">
        <v>18</v>
      </c>
      <c r="V27" s="33">
        <v>20</v>
      </c>
      <c r="W27" s="33">
        <v>60</v>
      </c>
      <c r="X27" s="56">
        <f t="shared" si="19"/>
        <v>98</v>
      </c>
      <c r="Y27" s="33">
        <v>22</v>
      </c>
      <c r="Z27" s="33">
        <v>50</v>
      </c>
      <c r="AA27" s="56">
        <f t="shared" si="20"/>
        <v>72</v>
      </c>
      <c r="AB27" s="33"/>
      <c r="AC27" s="33"/>
      <c r="AD27" s="56">
        <f t="shared" si="10"/>
        <v>0</v>
      </c>
      <c r="AE27" s="48">
        <v>100</v>
      </c>
      <c r="AF27" s="94">
        <v>100</v>
      </c>
      <c r="AG27" s="48">
        <v>100</v>
      </c>
      <c r="AH27" s="48">
        <v>100</v>
      </c>
      <c r="AI27" s="48">
        <v>100</v>
      </c>
      <c r="AJ27" s="48">
        <v>100</v>
      </c>
      <c r="AK27" s="48">
        <v>100</v>
      </c>
      <c r="AL27" s="48">
        <v>100</v>
      </c>
      <c r="AM27" s="48">
        <v>67</v>
      </c>
      <c r="AN27" s="56">
        <f t="shared" si="11"/>
        <v>96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12"/>
        <v>100</v>
      </c>
      <c r="AZ27" s="95">
        <v>100</v>
      </c>
      <c r="BA27" s="95">
        <v>95</v>
      </c>
      <c r="BB27" s="95">
        <v>90</v>
      </c>
      <c r="BC27" s="95">
        <v>90</v>
      </c>
      <c r="BD27" s="95">
        <v>100</v>
      </c>
      <c r="BE27" s="95">
        <v>100</v>
      </c>
      <c r="BF27" s="31">
        <v>100</v>
      </c>
      <c r="BG27" s="31">
        <v>100</v>
      </c>
      <c r="BH27" s="48">
        <v>100</v>
      </c>
      <c r="BI27" s="31">
        <v>100</v>
      </c>
      <c r="BJ27" s="56">
        <f t="shared" si="13"/>
        <v>98</v>
      </c>
      <c r="BK27" s="31">
        <v>100</v>
      </c>
      <c r="BL27" s="31">
        <v>100</v>
      </c>
      <c r="BM27" s="31">
        <v>100</v>
      </c>
      <c r="BN27" s="48">
        <v>100</v>
      </c>
      <c r="BO27" s="48">
        <v>100</v>
      </c>
      <c r="BP27" s="48">
        <v>100</v>
      </c>
      <c r="BQ27" s="48">
        <v>100</v>
      </c>
      <c r="BR27" s="48">
        <v>100</v>
      </c>
      <c r="BS27" s="56">
        <f t="shared" si="14"/>
        <v>100</v>
      </c>
      <c r="BT27" s="1" t="str">
        <f t="shared" si="15"/>
        <v>NN-NN</v>
      </c>
      <c r="BU27" s="32">
        <f t="shared" si="16"/>
        <v>91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46</v>
      </c>
      <c r="K28" s="26">
        <v>648</v>
      </c>
      <c r="L28" s="27">
        <f t="shared" si="0"/>
        <v>95</v>
      </c>
      <c r="M28" s="27">
        <f t="shared" si="1"/>
        <v>87</v>
      </c>
      <c r="N28" s="27">
        <f t="shared" si="18"/>
        <v>91</v>
      </c>
      <c r="O28" s="27">
        <f t="shared" si="3"/>
        <v>93</v>
      </c>
      <c r="P28" s="27">
        <f t="shared" si="4"/>
        <v>100</v>
      </c>
      <c r="Q28" s="27">
        <f t="shared" si="5"/>
        <v>97</v>
      </c>
      <c r="R28" s="27">
        <f t="shared" si="6"/>
        <v>100</v>
      </c>
      <c r="S28" s="62">
        <f t="shared" si="7"/>
        <v>0</v>
      </c>
      <c r="T28" s="38">
        <f t="array" ref="T28">ROUND(IF(N28&lt;55, MIN(N28,SUM(N28:R28*N$3:R$3)), SUM(N28:R28*N$3:R$3)),0)</f>
        <v>94</v>
      </c>
      <c r="U28" s="27">
        <v>16</v>
      </c>
      <c r="V28" s="33">
        <v>19</v>
      </c>
      <c r="W28" s="33">
        <v>60</v>
      </c>
      <c r="X28" s="56">
        <f t="shared" si="19"/>
        <v>95</v>
      </c>
      <c r="Y28" s="33">
        <v>22</v>
      </c>
      <c r="Z28" s="33">
        <v>65</v>
      </c>
      <c r="AA28" s="56">
        <f t="shared" si="20"/>
        <v>87</v>
      </c>
      <c r="AB28" s="33"/>
      <c r="AC28" s="33"/>
      <c r="AD28" s="56">
        <f t="shared" si="10"/>
        <v>0</v>
      </c>
      <c r="AE28" s="48">
        <v>100</v>
      </c>
      <c r="AF28" s="94">
        <v>100</v>
      </c>
      <c r="AG28" s="48">
        <v>100</v>
      </c>
      <c r="AH28" s="48">
        <v>100</v>
      </c>
      <c r="AI28" s="48">
        <v>100</v>
      </c>
      <c r="AJ28" s="48">
        <v>60</v>
      </c>
      <c r="AK28" s="48">
        <v>100</v>
      </c>
      <c r="AL28" s="48">
        <v>100</v>
      </c>
      <c r="AM28" s="48">
        <v>75</v>
      </c>
      <c r="AN28" s="56">
        <f t="shared" si="11"/>
        <v>93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100</v>
      </c>
      <c r="AY28" s="56">
        <f t="shared" si="12"/>
        <v>100</v>
      </c>
      <c r="AZ28" s="95">
        <v>100</v>
      </c>
      <c r="BA28" s="95">
        <v>100</v>
      </c>
      <c r="BB28" s="95">
        <v>100</v>
      </c>
      <c r="BC28" s="95">
        <v>85</v>
      </c>
      <c r="BD28" s="95">
        <v>95</v>
      </c>
      <c r="BE28" s="95">
        <v>100</v>
      </c>
      <c r="BF28" s="31">
        <v>100</v>
      </c>
      <c r="BG28" s="31">
        <v>95</v>
      </c>
      <c r="BH28" s="48">
        <v>95</v>
      </c>
      <c r="BI28" s="31">
        <v>95</v>
      </c>
      <c r="BJ28" s="56">
        <f t="shared" si="13"/>
        <v>97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100</v>
      </c>
      <c r="BQ28" s="48">
        <v>100</v>
      </c>
      <c r="BR28" s="48">
        <v>100</v>
      </c>
      <c r="BS28" s="56">
        <f t="shared" si="14"/>
        <v>100</v>
      </c>
      <c r="BT28" s="1" t="str">
        <f t="shared" si="15"/>
        <v>NN-NN</v>
      </c>
      <c r="BU28" s="32">
        <f t="shared" si="16"/>
        <v>94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1</v>
      </c>
      <c r="J29" s="26" t="s">
        <v>46</v>
      </c>
      <c r="K29" s="26">
        <v>565</v>
      </c>
      <c r="L29" s="27">
        <f t="shared" si="0"/>
        <v>97</v>
      </c>
      <c r="M29" s="27">
        <f t="shared" si="1"/>
        <v>96</v>
      </c>
      <c r="N29" s="27">
        <f t="shared" si="18"/>
        <v>97</v>
      </c>
      <c r="O29" s="27">
        <f t="shared" si="3"/>
        <v>61</v>
      </c>
      <c r="P29" s="27">
        <f t="shared" si="4"/>
        <v>100</v>
      </c>
      <c r="Q29" s="27">
        <f t="shared" si="5"/>
        <v>97</v>
      </c>
      <c r="R29" s="27">
        <f t="shared" si="6"/>
        <v>88</v>
      </c>
      <c r="S29" s="62">
        <f t="shared" si="7"/>
        <v>0</v>
      </c>
      <c r="T29" s="38">
        <f t="array" ref="T29">ROUND(IF(N29&lt;55, MIN(N29,SUM(N29:R29*N$3:R$3)), SUM(N29:R29*N$3:R$3)),0)</f>
        <v>90</v>
      </c>
      <c r="U29" s="27">
        <v>18</v>
      </c>
      <c r="V29" s="33">
        <v>19</v>
      </c>
      <c r="W29" s="33">
        <v>60</v>
      </c>
      <c r="X29" s="56">
        <f t="shared" si="19"/>
        <v>97</v>
      </c>
      <c r="Y29" s="33">
        <v>26</v>
      </c>
      <c r="Z29" s="33">
        <v>70</v>
      </c>
      <c r="AA29" s="56">
        <f t="shared" si="20"/>
        <v>96</v>
      </c>
      <c r="AB29" s="33"/>
      <c r="AC29" s="33"/>
      <c r="AD29" s="56">
        <f t="shared" si="10"/>
        <v>0</v>
      </c>
      <c r="AE29" s="48">
        <v>25</v>
      </c>
      <c r="AF29" s="94">
        <v>30</v>
      </c>
      <c r="AG29" s="48">
        <v>100</v>
      </c>
      <c r="AH29" s="48">
        <v>0</v>
      </c>
      <c r="AI29" s="48">
        <v>90</v>
      </c>
      <c r="AJ29" s="48">
        <v>100</v>
      </c>
      <c r="AK29" s="48">
        <v>0</v>
      </c>
      <c r="AL29" s="48">
        <v>100</v>
      </c>
      <c r="AM29" s="48">
        <v>100</v>
      </c>
      <c r="AN29" s="56">
        <f t="shared" si="11"/>
        <v>61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100</v>
      </c>
      <c r="AU29" s="48">
        <v>100</v>
      </c>
      <c r="AV29" s="48">
        <v>100</v>
      </c>
      <c r="AW29" s="48">
        <v>100</v>
      </c>
      <c r="AX29" s="48">
        <v>100</v>
      </c>
      <c r="AY29" s="56">
        <f t="shared" si="12"/>
        <v>100</v>
      </c>
      <c r="AZ29" s="95">
        <v>100</v>
      </c>
      <c r="BA29" s="95">
        <v>100</v>
      </c>
      <c r="BB29" s="95">
        <v>100</v>
      </c>
      <c r="BC29" s="95">
        <v>90</v>
      </c>
      <c r="BD29" s="95">
        <v>100</v>
      </c>
      <c r="BE29" s="95">
        <v>80</v>
      </c>
      <c r="BF29" s="31">
        <v>100</v>
      </c>
      <c r="BG29" s="31">
        <v>100</v>
      </c>
      <c r="BH29" s="48">
        <v>95</v>
      </c>
      <c r="BI29" s="31">
        <v>100</v>
      </c>
      <c r="BJ29" s="56">
        <f t="shared" si="13"/>
        <v>97</v>
      </c>
      <c r="BK29" s="31">
        <v>100</v>
      </c>
      <c r="BL29" s="31">
        <v>100</v>
      </c>
      <c r="BM29" s="31">
        <v>100</v>
      </c>
      <c r="BN29" s="48">
        <v>100</v>
      </c>
      <c r="BO29" s="48">
        <v>0</v>
      </c>
      <c r="BP29" s="48">
        <v>100</v>
      </c>
      <c r="BQ29" s="48">
        <v>100</v>
      </c>
      <c r="BR29" s="48">
        <v>100</v>
      </c>
      <c r="BS29" s="56">
        <f t="shared" si="14"/>
        <v>87.5</v>
      </c>
      <c r="BT29" s="1" t="str">
        <f t="shared" si="15"/>
        <v>NN-NN</v>
      </c>
      <c r="BU29" s="32">
        <f t="shared" si="16"/>
        <v>90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46</v>
      </c>
      <c r="K30" s="26"/>
      <c r="L30" s="27">
        <f t="shared" si="0"/>
        <v>85</v>
      </c>
      <c r="M30" s="27">
        <f t="shared" si="1"/>
        <v>96</v>
      </c>
      <c r="N30" s="27">
        <f t="shared" si="18"/>
        <v>91</v>
      </c>
      <c r="O30" s="27">
        <f t="shared" si="3"/>
        <v>81</v>
      </c>
      <c r="P30" s="27">
        <f t="shared" si="4"/>
        <v>100</v>
      </c>
      <c r="Q30" s="27">
        <f t="shared" si="5"/>
        <v>85</v>
      </c>
      <c r="R30" s="27">
        <f t="shared" si="6"/>
        <v>100</v>
      </c>
      <c r="S30" s="62">
        <f t="shared" si="7"/>
        <v>0</v>
      </c>
      <c r="T30" s="38">
        <f t="array" ref="T30">ROUND(IF(N30&lt;55, MIN(N30,SUM(N30:R30*N$3:R$3)), SUM(N30:R30*N$3:R$3)),0)</f>
        <v>89</v>
      </c>
      <c r="U30" s="27">
        <v>14</v>
      </c>
      <c r="V30" s="33">
        <v>17</v>
      </c>
      <c r="W30" s="33">
        <v>54</v>
      </c>
      <c r="X30" s="56">
        <f t="shared" si="19"/>
        <v>85</v>
      </c>
      <c r="Y30" s="33">
        <v>26</v>
      </c>
      <c r="Z30" s="33">
        <v>70</v>
      </c>
      <c r="AA30" s="56">
        <f t="shared" si="20"/>
        <v>96</v>
      </c>
      <c r="AB30" s="33"/>
      <c r="AC30" s="33"/>
      <c r="AD30" s="56">
        <f t="shared" si="10"/>
        <v>0</v>
      </c>
      <c r="AE30" s="48">
        <v>100</v>
      </c>
      <c r="AF30" s="94">
        <v>100</v>
      </c>
      <c r="AG30" s="48">
        <v>100</v>
      </c>
      <c r="AH30" s="48">
        <v>50</v>
      </c>
      <c r="AI30" s="48">
        <v>80</v>
      </c>
      <c r="AJ30" s="48">
        <v>100</v>
      </c>
      <c r="AK30" s="48">
        <v>0</v>
      </c>
      <c r="AL30" s="48">
        <v>100</v>
      </c>
      <c r="AM30" s="48">
        <v>100</v>
      </c>
      <c r="AN30" s="56">
        <f t="shared" si="11"/>
        <v>81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100</v>
      </c>
      <c r="AU30" s="48">
        <v>100</v>
      </c>
      <c r="AV30" s="48">
        <v>100</v>
      </c>
      <c r="AW30" s="48">
        <v>100</v>
      </c>
      <c r="AX30" s="48">
        <v>100</v>
      </c>
      <c r="AY30" s="56">
        <f t="shared" si="12"/>
        <v>100</v>
      </c>
      <c r="AZ30" s="95">
        <v>82</v>
      </c>
      <c r="BA30" s="95">
        <v>100</v>
      </c>
      <c r="BB30" s="95">
        <v>100</v>
      </c>
      <c r="BC30" s="95">
        <v>70</v>
      </c>
      <c r="BD30" s="95">
        <v>70</v>
      </c>
      <c r="BE30" s="95">
        <v>70</v>
      </c>
      <c r="BF30" s="31">
        <v>80</v>
      </c>
      <c r="BG30" s="31">
        <v>100</v>
      </c>
      <c r="BH30" s="48">
        <v>75</v>
      </c>
      <c r="BI30" s="31">
        <v>100</v>
      </c>
      <c r="BJ30" s="56">
        <f t="shared" si="13"/>
        <v>85</v>
      </c>
      <c r="BK30" s="31">
        <v>100</v>
      </c>
      <c r="BL30" s="31">
        <v>100</v>
      </c>
      <c r="BM30" s="31">
        <v>100</v>
      </c>
      <c r="BN30" s="48">
        <v>100</v>
      </c>
      <c r="BO30" s="48">
        <v>100</v>
      </c>
      <c r="BP30" s="48">
        <v>100</v>
      </c>
      <c r="BQ30" s="48">
        <v>100</v>
      </c>
      <c r="BR30" s="48">
        <v>100</v>
      </c>
      <c r="BS30" s="56">
        <f t="shared" si="14"/>
        <v>100</v>
      </c>
      <c r="BT30" s="1" t="str">
        <f t="shared" si="15"/>
        <v>NN-NN</v>
      </c>
      <c r="BU30" s="32">
        <f t="shared" si="16"/>
        <v>89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46</v>
      </c>
      <c r="K31" s="26">
        <v>598</v>
      </c>
      <c r="L31" s="27">
        <f t="shared" si="0"/>
        <v>93</v>
      </c>
      <c r="M31" s="27">
        <f t="shared" si="1"/>
        <v>82</v>
      </c>
      <c r="N31" s="27">
        <f t="shared" si="18"/>
        <v>88</v>
      </c>
      <c r="O31" s="27">
        <f t="shared" si="3"/>
        <v>99</v>
      </c>
      <c r="P31" s="27">
        <f t="shared" si="4"/>
        <v>100</v>
      </c>
      <c r="Q31" s="27">
        <f t="shared" si="5"/>
        <v>89</v>
      </c>
      <c r="R31" s="27">
        <f t="shared" si="6"/>
        <v>100</v>
      </c>
      <c r="S31" s="62">
        <f t="shared" si="7"/>
        <v>0</v>
      </c>
      <c r="T31" s="38">
        <f t="array" ref="T31">ROUND(IF(N31&lt;55, MIN(N31,SUM(N31:R31*N$3:R$3)), SUM(N31:R31*N$3:R$3)),0)</f>
        <v>92</v>
      </c>
      <c r="U31" s="27">
        <v>18</v>
      </c>
      <c r="V31" s="33">
        <v>17</v>
      </c>
      <c r="W31" s="33">
        <v>58</v>
      </c>
      <c r="X31" s="56">
        <f t="shared" si="19"/>
        <v>93</v>
      </c>
      <c r="Y31" s="33">
        <v>27</v>
      </c>
      <c r="Z31" s="33">
        <v>55</v>
      </c>
      <c r="AA31" s="56">
        <f t="shared" si="20"/>
        <v>82</v>
      </c>
      <c r="AB31" s="33"/>
      <c r="AC31" s="33"/>
      <c r="AD31" s="56">
        <f t="shared" si="10"/>
        <v>0</v>
      </c>
      <c r="AE31" s="48">
        <v>100</v>
      </c>
      <c r="AF31" s="94">
        <v>100</v>
      </c>
      <c r="AG31" s="48">
        <v>100</v>
      </c>
      <c r="AH31" s="48">
        <v>100</v>
      </c>
      <c r="AI31" s="48">
        <v>90</v>
      </c>
      <c r="AJ31" s="48">
        <v>100</v>
      </c>
      <c r="AK31" s="48">
        <v>100</v>
      </c>
      <c r="AL31" s="48">
        <v>100</v>
      </c>
      <c r="AM31" s="48">
        <v>100</v>
      </c>
      <c r="AN31" s="56">
        <f t="shared" si="11"/>
        <v>99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100</v>
      </c>
      <c r="AY31" s="56">
        <f t="shared" si="12"/>
        <v>100</v>
      </c>
      <c r="AZ31" s="95">
        <v>100</v>
      </c>
      <c r="BA31" s="95">
        <v>95</v>
      </c>
      <c r="BB31" s="95">
        <v>100</v>
      </c>
      <c r="BC31" s="95">
        <v>100</v>
      </c>
      <c r="BD31" s="95">
        <v>100</v>
      </c>
      <c r="BE31" s="95">
        <v>100</v>
      </c>
      <c r="BF31" s="31">
        <v>100</v>
      </c>
      <c r="BG31" s="31">
        <v>100</v>
      </c>
      <c r="BH31" s="48">
        <v>0</v>
      </c>
      <c r="BI31" s="31">
        <v>95</v>
      </c>
      <c r="BJ31" s="56">
        <f t="shared" si="13"/>
        <v>89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100</v>
      </c>
      <c r="BQ31" s="48">
        <v>100</v>
      </c>
      <c r="BR31" s="48">
        <v>100</v>
      </c>
      <c r="BS31" s="56">
        <f t="shared" si="14"/>
        <v>100</v>
      </c>
      <c r="BT31" s="1" t="str">
        <f t="shared" si="15"/>
        <v>NN-NN</v>
      </c>
      <c r="BU31" s="32">
        <f t="shared" si="16"/>
        <v>92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1</v>
      </c>
      <c r="J32" s="26" t="s">
        <v>46</v>
      </c>
      <c r="K32" s="26">
        <v>611</v>
      </c>
      <c r="L32" s="27">
        <f t="shared" si="0"/>
        <v>62</v>
      </c>
      <c r="M32" s="27">
        <f t="shared" si="1"/>
        <v>32</v>
      </c>
      <c r="N32" s="27">
        <f t="shared" si="18"/>
        <v>56</v>
      </c>
      <c r="O32" s="27">
        <f t="shared" si="3"/>
        <v>72</v>
      </c>
      <c r="P32" s="27">
        <f t="shared" si="4"/>
        <v>70</v>
      </c>
      <c r="Q32" s="27">
        <f t="shared" si="5"/>
        <v>45</v>
      </c>
      <c r="R32" s="27">
        <f t="shared" si="6"/>
        <v>50</v>
      </c>
      <c r="S32" s="62">
        <f t="shared" si="7"/>
        <v>50</v>
      </c>
      <c r="T32" s="38">
        <f t="array" ref="T32">ROUND(IF(N32&lt;55, MIN(N32,SUM(N32:R32*N$3:R$3)), SUM(N32:R32*N$3:R$3)),0)</f>
        <v>57</v>
      </c>
      <c r="U32" s="27">
        <v>18</v>
      </c>
      <c r="V32" s="33">
        <v>20</v>
      </c>
      <c r="W32" s="33">
        <v>24</v>
      </c>
      <c r="X32" s="56">
        <f t="shared" si="19"/>
        <v>62</v>
      </c>
      <c r="Y32" s="33">
        <v>12</v>
      </c>
      <c r="Z32" s="33">
        <v>20</v>
      </c>
      <c r="AA32" s="56">
        <f t="shared" si="20"/>
        <v>32</v>
      </c>
      <c r="AB32" s="33">
        <v>40</v>
      </c>
      <c r="AC32" s="33">
        <v>10</v>
      </c>
      <c r="AD32" s="56">
        <f t="shared" si="10"/>
        <v>50</v>
      </c>
      <c r="AE32" s="48">
        <v>100</v>
      </c>
      <c r="AF32" s="94">
        <v>100</v>
      </c>
      <c r="AG32" s="48">
        <v>100</v>
      </c>
      <c r="AH32" s="48">
        <v>50</v>
      </c>
      <c r="AI32" s="48">
        <v>90</v>
      </c>
      <c r="AJ32" s="48">
        <v>20</v>
      </c>
      <c r="AK32" s="48">
        <v>0</v>
      </c>
      <c r="AL32" s="48">
        <v>100</v>
      </c>
      <c r="AM32" s="48">
        <v>88</v>
      </c>
      <c r="AN32" s="56">
        <f t="shared" si="11"/>
        <v>72</v>
      </c>
      <c r="AO32" s="48">
        <v>100</v>
      </c>
      <c r="AP32" s="48">
        <v>100</v>
      </c>
      <c r="AQ32" s="48">
        <v>100</v>
      </c>
      <c r="AR32" s="48">
        <v>100</v>
      </c>
      <c r="AS32" s="48">
        <v>100</v>
      </c>
      <c r="AT32" s="48">
        <v>100</v>
      </c>
      <c r="AU32" s="48">
        <v>1</v>
      </c>
      <c r="AV32" s="48">
        <v>1</v>
      </c>
      <c r="AW32" s="48">
        <v>100</v>
      </c>
      <c r="AX32" s="48">
        <v>0</v>
      </c>
      <c r="AY32" s="56">
        <f t="shared" si="12"/>
        <v>70</v>
      </c>
      <c r="AZ32" s="95">
        <v>100</v>
      </c>
      <c r="BA32" s="95">
        <v>95</v>
      </c>
      <c r="BB32" s="95">
        <v>70</v>
      </c>
      <c r="BC32" s="95">
        <v>80</v>
      </c>
      <c r="BD32" s="95">
        <v>100</v>
      </c>
      <c r="BE32" s="95">
        <v>0</v>
      </c>
      <c r="BF32" s="31">
        <v>0</v>
      </c>
      <c r="BG32" s="31">
        <v>0</v>
      </c>
      <c r="BH32" s="48">
        <v>0</v>
      </c>
      <c r="BI32" s="31">
        <v>0</v>
      </c>
      <c r="BJ32" s="56">
        <f t="shared" si="13"/>
        <v>45</v>
      </c>
      <c r="BK32" s="31">
        <v>100</v>
      </c>
      <c r="BL32" s="31">
        <v>100</v>
      </c>
      <c r="BM32" s="31">
        <v>100</v>
      </c>
      <c r="BN32" s="48">
        <v>100</v>
      </c>
      <c r="BO32" s="48">
        <v>0</v>
      </c>
      <c r="BP32" s="48">
        <v>0</v>
      </c>
      <c r="BQ32" s="48">
        <v>0</v>
      </c>
      <c r="BR32" s="48">
        <v>0</v>
      </c>
      <c r="BS32" s="56">
        <f t="shared" si="14"/>
        <v>50</v>
      </c>
      <c r="BT32" s="1" t="str">
        <f t="shared" si="15"/>
        <v>NN-NN</v>
      </c>
      <c r="BU32" s="32">
        <f t="shared" si="16"/>
        <v>57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46</v>
      </c>
      <c r="K33" s="26"/>
      <c r="L33" s="27">
        <f t="shared" si="0"/>
        <v>98</v>
      </c>
      <c r="M33" s="27">
        <f t="shared" si="1"/>
        <v>47</v>
      </c>
      <c r="N33" s="27">
        <f t="shared" si="18"/>
        <v>73</v>
      </c>
      <c r="O33" s="27">
        <f t="shared" si="3"/>
        <v>84</v>
      </c>
      <c r="P33" s="27">
        <f t="shared" si="4"/>
        <v>90</v>
      </c>
      <c r="Q33" s="27">
        <f t="shared" si="5"/>
        <v>71</v>
      </c>
      <c r="R33" s="27">
        <f t="shared" si="6"/>
        <v>0</v>
      </c>
      <c r="S33" s="62">
        <f t="shared" si="7"/>
        <v>0</v>
      </c>
      <c r="T33" s="38">
        <f t="array" ref="T33">ROUND(IF(N33&lt;55, MIN(N33,SUM(N33:R33*N$3:R$3)), SUM(N33:R33*N$3:R$3)),0)</f>
        <v>72</v>
      </c>
      <c r="U33" s="27">
        <v>20</v>
      </c>
      <c r="V33" s="33">
        <v>18</v>
      </c>
      <c r="W33" s="33">
        <v>60</v>
      </c>
      <c r="X33" s="56">
        <f t="shared" si="19"/>
        <v>98</v>
      </c>
      <c r="Y33" s="33">
        <v>27</v>
      </c>
      <c r="Z33" s="33">
        <v>20</v>
      </c>
      <c r="AA33" s="56">
        <f t="shared" si="20"/>
        <v>47</v>
      </c>
      <c r="AB33" s="33"/>
      <c r="AC33" s="33"/>
      <c r="AD33" s="56">
        <f t="shared" si="10"/>
        <v>0</v>
      </c>
      <c r="AE33" s="48">
        <v>100</v>
      </c>
      <c r="AF33" s="94">
        <v>100</v>
      </c>
      <c r="AG33" s="48">
        <v>0</v>
      </c>
      <c r="AH33" s="48">
        <v>100</v>
      </c>
      <c r="AI33" s="48">
        <v>90</v>
      </c>
      <c r="AJ33" s="48">
        <v>67</v>
      </c>
      <c r="AK33" s="48">
        <v>100</v>
      </c>
      <c r="AL33" s="48">
        <v>100</v>
      </c>
      <c r="AM33" s="48">
        <v>100</v>
      </c>
      <c r="AN33" s="56">
        <f t="shared" si="11"/>
        <v>84</v>
      </c>
      <c r="AO33" s="48">
        <v>1</v>
      </c>
      <c r="AP33" s="48">
        <v>100</v>
      </c>
      <c r="AQ33" s="48">
        <v>100</v>
      </c>
      <c r="AR33" s="48">
        <v>100</v>
      </c>
      <c r="AS33" s="48">
        <v>100</v>
      </c>
      <c r="AT33" s="48">
        <v>100</v>
      </c>
      <c r="AU33" s="48">
        <v>100</v>
      </c>
      <c r="AV33" s="48">
        <v>100</v>
      </c>
      <c r="AW33" s="48">
        <v>100</v>
      </c>
      <c r="AX33" s="48">
        <v>100</v>
      </c>
      <c r="AY33" s="56">
        <f t="shared" si="12"/>
        <v>90</v>
      </c>
      <c r="AZ33" s="95">
        <v>100</v>
      </c>
      <c r="BA33" s="95">
        <v>75</v>
      </c>
      <c r="BB33" s="95">
        <v>85</v>
      </c>
      <c r="BC33" s="95">
        <v>90</v>
      </c>
      <c r="BD33" s="95">
        <v>100</v>
      </c>
      <c r="BE33" s="95">
        <v>85</v>
      </c>
      <c r="BF33" s="31">
        <v>80</v>
      </c>
      <c r="BG33" s="31">
        <v>90</v>
      </c>
      <c r="BH33" s="48">
        <v>0</v>
      </c>
      <c r="BI33" s="31">
        <v>0</v>
      </c>
      <c r="BJ33" s="56">
        <f t="shared" si="13"/>
        <v>71</v>
      </c>
      <c r="BK33" s="31">
        <v>0</v>
      </c>
      <c r="BL33" s="31">
        <v>0</v>
      </c>
      <c r="BM33" s="31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56">
        <f t="shared" si="14"/>
        <v>0</v>
      </c>
      <c r="BT33" s="1" t="str">
        <f t="shared" si="15"/>
        <v>NN-NN</v>
      </c>
      <c r="BU33" s="32">
        <f t="shared" si="16"/>
        <v>72</v>
      </c>
      <c r="BV33" s="36"/>
    </row>
    <row r="34" spans="1:74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46</v>
      </c>
      <c r="K34" s="26">
        <v>622</v>
      </c>
      <c r="L34" s="27">
        <f t="shared" si="0"/>
        <v>99</v>
      </c>
      <c r="M34" s="27">
        <f t="shared" si="1"/>
        <v>100</v>
      </c>
      <c r="N34" s="27">
        <f t="shared" si="18"/>
        <v>100</v>
      </c>
      <c r="O34" s="27">
        <f t="shared" si="3"/>
        <v>93</v>
      </c>
      <c r="P34" s="27">
        <f t="shared" si="4"/>
        <v>100</v>
      </c>
      <c r="Q34" s="27">
        <f t="shared" si="5"/>
        <v>96</v>
      </c>
      <c r="R34" s="27">
        <f t="shared" si="6"/>
        <v>88</v>
      </c>
      <c r="S34" s="62">
        <f t="shared" si="7"/>
        <v>0</v>
      </c>
      <c r="T34" s="38">
        <f t="array" ref="T34">ROUND(IF(N34&lt;55, MIN(N34,SUM(N34:R34*N$3:R$3)), SUM(N34:R34*N$3:R$3)),0)</f>
        <v>97</v>
      </c>
      <c r="U34" s="27">
        <v>20</v>
      </c>
      <c r="V34" s="33">
        <v>19</v>
      </c>
      <c r="W34" s="33">
        <v>60</v>
      </c>
      <c r="X34" s="56">
        <f t="shared" si="19"/>
        <v>99</v>
      </c>
      <c r="Y34" s="33">
        <v>30</v>
      </c>
      <c r="Z34" s="33">
        <v>70</v>
      </c>
      <c r="AA34" s="56">
        <f t="shared" si="20"/>
        <v>100</v>
      </c>
      <c r="AB34" s="33"/>
      <c r="AC34" s="33"/>
      <c r="AD34" s="56">
        <f t="shared" si="10"/>
        <v>0</v>
      </c>
      <c r="AE34" s="48">
        <v>100</v>
      </c>
      <c r="AF34" s="94">
        <v>100</v>
      </c>
      <c r="AG34" s="48">
        <v>100</v>
      </c>
      <c r="AH34" s="48">
        <v>50</v>
      </c>
      <c r="AI34" s="48">
        <v>90</v>
      </c>
      <c r="AJ34" s="48">
        <v>100</v>
      </c>
      <c r="AK34" s="48">
        <v>100</v>
      </c>
      <c r="AL34" s="48">
        <v>100</v>
      </c>
      <c r="AM34" s="48">
        <v>100</v>
      </c>
      <c r="AN34" s="56">
        <f t="shared" si="11"/>
        <v>93</v>
      </c>
      <c r="AO34" s="48">
        <v>100</v>
      </c>
      <c r="AP34" s="48">
        <v>100</v>
      </c>
      <c r="AQ34" s="48">
        <v>100</v>
      </c>
      <c r="AR34" s="48">
        <v>100</v>
      </c>
      <c r="AS34" s="48">
        <v>100</v>
      </c>
      <c r="AT34" s="48">
        <v>100</v>
      </c>
      <c r="AU34" s="48">
        <v>100</v>
      </c>
      <c r="AV34" s="48">
        <v>100</v>
      </c>
      <c r="AW34" s="48">
        <v>100</v>
      </c>
      <c r="AX34" s="48">
        <v>100</v>
      </c>
      <c r="AY34" s="56">
        <f t="shared" si="12"/>
        <v>100</v>
      </c>
      <c r="AZ34" s="95">
        <v>82</v>
      </c>
      <c r="BA34" s="95">
        <v>95</v>
      </c>
      <c r="BB34" s="95">
        <v>100</v>
      </c>
      <c r="BC34" s="95">
        <v>100</v>
      </c>
      <c r="BD34" s="95">
        <v>100</v>
      </c>
      <c r="BE34" s="95">
        <v>90</v>
      </c>
      <c r="BF34" s="31">
        <v>100</v>
      </c>
      <c r="BG34" s="31">
        <v>100</v>
      </c>
      <c r="BH34" s="48">
        <v>95</v>
      </c>
      <c r="BI34" s="31">
        <v>100</v>
      </c>
      <c r="BJ34" s="56">
        <f t="shared" si="13"/>
        <v>96</v>
      </c>
      <c r="BK34" s="31">
        <v>100</v>
      </c>
      <c r="BL34" s="31">
        <v>100</v>
      </c>
      <c r="BM34" s="31">
        <v>100</v>
      </c>
      <c r="BN34" s="48">
        <v>100</v>
      </c>
      <c r="BO34" s="48">
        <v>100</v>
      </c>
      <c r="BP34" s="48">
        <v>100</v>
      </c>
      <c r="BQ34" s="48">
        <v>0</v>
      </c>
      <c r="BR34" s="48">
        <v>100</v>
      </c>
      <c r="BS34" s="56">
        <f t="shared" si="14"/>
        <v>87.5</v>
      </c>
      <c r="BT34" s="1" t="str">
        <f t="shared" si="15"/>
        <v>NN-NN</v>
      </c>
      <c r="BU34" s="32">
        <f t="shared" si="16"/>
        <v>97</v>
      </c>
      <c r="BV34" s="36"/>
    </row>
    <row r="35" spans="1:74" ht="15.75" customHeight="1" x14ac:dyDescent="0.2">
      <c r="A35" s="44"/>
      <c r="B35" s="47" t="s">
        <v>10</v>
      </c>
      <c r="C35" s="47" t="s">
        <v>10</v>
      </c>
      <c r="D35" s="47" t="s">
        <v>10</v>
      </c>
      <c r="E35" s="47" t="s">
        <v>10</v>
      </c>
      <c r="F35" s="47" t="s">
        <v>10</v>
      </c>
      <c r="G35" s="47" t="s">
        <v>10</v>
      </c>
      <c r="H35" s="47" t="s">
        <v>10</v>
      </c>
      <c r="I35" s="26">
        <v>1</v>
      </c>
      <c r="J35" s="26" t="s">
        <v>46</v>
      </c>
      <c r="K35" s="26">
        <v>587</v>
      </c>
      <c r="L35" s="27">
        <f t="shared" si="0"/>
        <v>100</v>
      </c>
      <c r="M35" s="27">
        <f t="shared" si="1"/>
        <v>100</v>
      </c>
      <c r="N35" s="27">
        <f t="shared" si="18"/>
        <v>100</v>
      </c>
      <c r="O35" s="27">
        <f t="shared" si="3"/>
        <v>100</v>
      </c>
      <c r="P35" s="27">
        <f t="shared" si="4"/>
        <v>100</v>
      </c>
      <c r="Q35" s="27">
        <f t="shared" si="5"/>
        <v>100</v>
      </c>
      <c r="R35" s="27">
        <f t="shared" si="6"/>
        <v>100</v>
      </c>
      <c r="S35" s="62">
        <f t="shared" si="7"/>
        <v>0</v>
      </c>
      <c r="T35" s="38">
        <f t="array" ref="T35">ROUND(IF(N35&lt;55, MIN(N35,SUM(N35:R35*N$3:R$3)), SUM(N35:R35*N$3:R$3)),0)</f>
        <v>100</v>
      </c>
      <c r="U35" s="27">
        <v>20</v>
      </c>
      <c r="V35" s="33">
        <v>20</v>
      </c>
      <c r="W35" s="33">
        <v>60</v>
      </c>
      <c r="X35" s="56">
        <f t="shared" si="19"/>
        <v>100</v>
      </c>
      <c r="Y35" s="33">
        <v>30</v>
      </c>
      <c r="Z35" s="33">
        <v>70</v>
      </c>
      <c r="AA35" s="56">
        <f t="shared" si="20"/>
        <v>100</v>
      </c>
      <c r="AB35" s="33"/>
      <c r="AC35" s="33"/>
      <c r="AD35" s="56">
        <f t="shared" si="10"/>
        <v>0</v>
      </c>
      <c r="AE35" s="48">
        <v>100</v>
      </c>
      <c r="AF35" s="94">
        <v>100</v>
      </c>
      <c r="AG35" s="48">
        <v>100</v>
      </c>
      <c r="AH35" s="48">
        <v>100</v>
      </c>
      <c r="AI35" s="48">
        <v>100</v>
      </c>
      <c r="AJ35" s="48">
        <v>100</v>
      </c>
      <c r="AK35" s="48">
        <v>100</v>
      </c>
      <c r="AL35" s="48">
        <v>100</v>
      </c>
      <c r="AM35" s="48">
        <v>100</v>
      </c>
      <c r="AN35" s="56">
        <f t="shared" si="11"/>
        <v>100</v>
      </c>
      <c r="AO35" s="48">
        <v>100</v>
      </c>
      <c r="AP35" s="48">
        <v>100</v>
      </c>
      <c r="AQ35" s="48">
        <v>100</v>
      </c>
      <c r="AR35" s="48">
        <v>100</v>
      </c>
      <c r="AS35" s="48">
        <v>100</v>
      </c>
      <c r="AT35" s="48">
        <v>100</v>
      </c>
      <c r="AU35" s="48">
        <v>100</v>
      </c>
      <c r="AV35" s="48">
        <v>100</v>
      </c>
      <c r="AW35" s="48">
        <v>100</v>
      </c>
      <c r="AX35" s="48">
        <v>100</v>
      </c>
      <c r="AY35" s="56">
        <f t="shared" si="12"/>
        <v>100</v>
      </c>
      <c r="AZ35" s="95">
        <v>100</v>
      </c>
      <c r="BA35" s="95">
        <v>100</v>
      </c>
      <c r="BB35" s="95">
        <v>100</v>
      </c>
      <c r="BC35" s="95">
        <v>100</v>
      </c>
      <c r="BD35" s="95">
        <v>100</v>
      </c>
      <c r="BE35" s="95">
        <v>100</v>
      </c>
      <c r="BF35" s="31">
        <v>100</v>
      </c>
      <c r="BG35" s="31">
        <v>100</v>
      </c>
      <c r="BH35" s="48">
        <v>100</v>
      </c>
      <c r="BI35" s="31">
        <v>100</v>
      </c>
      <c r="BJ35" s="56">
        <f t="shared" si="13"/>
        <v>100</v>
      </c>
      <c r="BK35" s="31">
        <v>100</v>
      </c>
      <c r="BL35" s="31">
        <v>100</v>
      </c>
      <c r="BM35" s="31">
        <v>100</v>
      </c>
      <c r="BN35" s="48">
        <v>100</v>
      </c>
      <c r="BO35" s="48">
        <v>100</v>
      </c>
      <c r="BP35" s="48">
        <v>100</v>
      </c>
      <c r="BQ35" s="48">
        <v>100</v>
      </c>
      <c r="BR35" s="48">
        <v>100</v>
      </c>
      <c r="BS35" s="56">
        <f t="shared" si="14"/>
        <v>100</v>
      </c>
      <c r="BT35" s="1" t="str">
        <f t="shared" si="15"/>
        <v>NN-NN</v>
      </c>
      <c r="BU35" s="32">
        <f t="shared" si="16"/>
        <v>100</v>
      </c>
      <c r="BV35" s="36"/>
    </row>
    <row r="36" spans="1:74" ht="15.75" customHeight="1" x14ac:dyDescent="0.2">
      <c r="A36" s="44"/>
      <c r="B36" s="47" t="s">
        <v>10</v>
      </c>
      <c r="C36" s="47" t="s">
        <v>10</v>
      </c>
      <c r="D36" s="47" t="s">
        <v>10</v>
      </c>
      <c r="E36" s="47" t="s">
        <v>10</v>
      </c>
      <c r="F36" s="47" t="s">
        <v>10</v>
      </c>
      <c r="G36" s="47" t="s">
        <v>10</v>
      </c>
      <c r="H36" s="47" t="s">
        <v>10</v>
      </c>
      <c r="I36" s="26">
        <v>1</v>
      </c>
      <c r="J36" s="26" t="s">
        <v>46</v>
      </c>
      <c r="K36" s="26">
        <v>619</v>
      </c>
      <c r="L36" s="27">
        <f t="shared" si="0"/>
        <v>95</v>
      </c>
      <c r="M36" s="27">
        <f t="shared" si="1"/>
        <v>26</v>
      </c>
      <c r="N36" s="27">
        <f t="shared" si="18"/>
        <v>91</v>
      </c>
      <c r="O36" s="27">
        <f t="shared" si="3"/>
        <v>100</v>
      </c>
      <c r="P36" s="27">
        <f t="shared" si="4"/>
        <v>100</v>
      </c>
      <c r="Q36" s="27">
        <f t="shared" si="5"/>
        <v>91</v>
      </c>
      <c r="R36" s="27">
        <f t="shared" si="6"/>
        <v>100</v>
      </c>
      <c r="S36" s="62">
        <f t="shared" si="7"/>
        <v>87</v>
      </c>
      <c r="T36" s="38">
        <f t="array" ref="T36">ROUND(IF(N36&lt;55, MIN(N36,SUM(N36:R36*N$3:R$3)), SUM(N36:R36*N$3:R$3)),0)</f>
        <v>94</v>
      </c>
      <c r="U36" s="27">
        <v>18</v>
      </c>
      <c r="V36" s="33">
        <v>20</v>
      </c>
      <c r="W36" s="33">
        <v>57</v>
      </c>
      <c r="X36" s="56">
        <f t="shared" si="19"/>
        <v>95</v>
      </c>
      <c r="Y36" s="33">
        <v>26</v>
      </c>
      <c r="Z36" s="33">
        <v>0</v>
      </c>
      <c r="AA36" s="56">
        <f t="shared" si="20"/>
        <v>26</v>
      </c>
      <c r="AB36" s="33">
        <v>40</v>
      </c>
      <c r="AC36" s="33">
        <v>47</v>
      </c>
      <c r="AD36" s="56">
        <f t="shared" si="10"/>
        <v>87</v>
      </c>
      <c r="AE36" s="48">
        <v>100</v>
      </c>
      <c r="AF36" s="94">
        <v>100</v>
      </c>
      <c r="AG36" s="48">
        <v>100</v>
      </c>
      <c r="AH36" s="48">
        <v>100</v>
      </c>
      <c r="AI36" s="48">
        <v>100</v>
      </c>
      <c r="AJ36" s="48">
        <v>100</v>
      </c>
      <c r="AK36" s="48">
        <v>100</v>
      </c>
      <c r="AL36" s="48">
        <v>100</v>
      </c>
      <c r="AM36" s="48">
        <v>100</v>
      </c>
      <c r="AN36" s="56">
        <f t="shared" si="11"/>
        <v>100</v>
      </c>
      <c r="AO36" s="48">
        <v>100</v>
      </c>
      <c r="AP36" s="48">
        <v>100</v>
      </c>
      <c r="AQ36" s="48">
        <v>100</v>
      </c>
      <c r="AR36" s="48">
        <v>100</v>
      </c>
      <c r="AS36" s="48">
        <v>100</v>
      </c>
      <c r="AT36" s="48">
        <v>100</v>
      </c>
      <c r="AU36" s="48">
        <v>100</v>
      </c>
      <c r="AV36" s="48">
        <v>100</v>
      </c>
      <c r="AW36" s="48">
        <v>100</v>
      </c>
      <c r="AX36" s="48">
        <v>100</v>
      </c>
      <c r="AY36" s="56">
        <f t="shared" si="12"/>
        <v>100</v>
      </c>
      <c r="AZ36" s="95">
        <v>70</v>
      </c>
      <c r="BA36" s="95">
        <v>75</v>
      </c>
      <c r="BB36" s="95">
        <v>100</v>
      </c>
      <c r="BC36" s="95">
        <v>100</v>
      </c>
      <c r="BD36" s="95">
        <v>85</v>
      </c>
      <c r="BE36" s="95">
        <v>100</v>
      </c>
      <c r="BF36" s="31">
        <v>95</v>
      </c>
      <c r="BG36" s="31">
        <v>95</v>
      </c>
      <c r="BH36" s="48">
        <v>95</v>
      </c>
      <c r="BI36" s="31">
        <v>95</v>
      </c>
      <c r="BJ36" s="56">
        <f t="shared" si="13"/>
        <v>91</v>
      </c>
      <c r="BK36" s="31">
        <v>100</v>
      </c>
      <c r="BL36" s="31">
        <v>100</v>
      </c>
      <c r="BM36" s="31">
        <v>100</v>
      </c>
      <c r="BN36" s="48">
        <v>100</v>
      </c>
      <c r="BO36" s="48">
        <v>100</v>
      </c>
      <c r="BP36" s="48">
        <v>100</v>
      </c>
      <c r="BQ36" s="48">
        <v>100</v>
      </c>
      <c r="BR36" s="48">
        <v>100</v>
      </c>
      <c r="BS36" s="56">
        <f t="shared" si="14"/>
        <v>100</v>
      </c>
      <c r="BT36" s="1" t="str">
        <f t="shared" si="15"/>
        <v>NN-NN</v>
      </c>
      <c r="BU36" s="32">
        <f t="shared" si="16"/>
        <v>94</v>
      </c>
      <c r="BV36" s="36"/>
    </row>
    <row r="37" spans="1:74" ht="15.75" customHeight="1" x14ac:dyDescent="0.15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48">
        <f>COUNT(Y5:Y36)</f>
        <v>27</v>
      </c>
      <c r="Z37" s="33"/>
      <c r="AA37" s="56"/>
      <c r="AB37" s="33"/>
      <c r="AC37" s="33"/>
      <c r="AD37" s="48">
        <f t="shared" ref="AD37:AM37" si="21">COUNT(AD5:AD36)</f>
        <v>32</v>
      </c>
      <c r="AE37" s="48">
        <f t="shared" si="21"/>
        <v>32</v>
      </c>
      <c r="AF37" s="48">
        <f t="shared" si="21"/>
        <v>32</v>
      </c>
      <c r="AG37" s="48">
        <f t="shared" si="21"/>
        <v>32</v>
      </c>
      <c r="AH37" s="48">
        <f t="shared" si="21"/>
        <v>32</v>
      </c>
      <c r="AI37" s="48">
        <f t="shared" si="21"/>
        <v>32</v>
      </c>
      <c r="AJ37" s="48">
        <f t="shared" si="21"/>
        <v>32</v>
      </c>
      <c r="AK37" s="48">
        <f t="shared" si="21"/>
        <v>32</v>
      </c>
      <c r="AL37" s="48">
        <f t="shared" si="21"/>
        <v>32</v>
      </c>
      <c r="AM37" s="48">
        <f t="shared" si="21"/>
        <v>32</v>
      </c>
      <c r="AN37" s="56"/>
      <c r="AO37" s="48">
        <f t="shared" ref="AO37:AX37" si="22">COUNT(AO5:AO36)</f>
        <v>32</v>
      </c>
      <c r="AP37" s="48">
        <f t="shared" si="22"/>
        <v>32</v>
      </c>
      <c r="AQ37" s="48">
        <f t="shared" si="22"/>
        <v>32</v>
      </c>
      <c r="AR37" s="48">
        <f t="shared" si="22"/>
        <v>32</v>
      </c>
      <c r="AS37" s="48">
        <f t="shared" si="22"/>
        <v>32</v>
      </c>
      <c r="AT37" s="48">
        <f t="shared" si="22"/>
        <v>32</v>
      </c>
      <c r="AU37" s="48">
        <f t="shared" si="22"/>
        <v>32</v>
      </c>
      <c r="AV37" s="48">
        <f t="shared" si="22"/>
        <v>32</v>
      </c>
      <c r="AW37" s="48">
        <f t="shared" si="22"/>
        <v>32</v>
      </c>
      <c r="AX37" s="48">
        <f t="shared" si="22"/>
        <v>32</v>
      </c>
      <c r="AY37" s="56"/>
      <c r="AZ37" s="48">
        <f t="shared" ref="AZ37:BI37" si="23">COUNT(AZ5:AZ36)</f>
        <v>32</v>
      </c>
      <c r="BA37" s="48">
        <f t="shared" si="23"/>
        <v>32</v>
      </c>
      <c r="BB37" s="48">
        <f t="shared" si="23"/>
        <v>32</v>
      </c>
      <c r="BC37" s="48">
        <f t="shared" si="23"/>
        <v>32</v>
      </c>
      <c r="BD37" s="48">
        <f t="shared" si="23"/>
        <v>32</v>
      </c>
      <c r="BE37" s="48">
        <f t="shared" si="23"/>
        <v>32</v>
      </c>
      <c r="BF37" s="48">
        <f t="shared" si="23"/>
        <v>32</v>
      </c>
      <c r="BG37" s="48">
        <f t="shared" si="23"/>
        <v>32</v>
      </c>
      <c r="BH37" s="48">
        <f t="shared" si="23"/>
        <v>32</v>
      </c>
      <c r="BI37" s="48">
        <f t="shared" si="23"/>
        <v>32</v>
      </c>
      <c r="BJ37" s="56"/>
      <c r="BK37" s="48">
        <f t="shared" ref="BK37:BR37" si="24">COUNT(BK5:BK36)</f>
        <v>32</v>
      </c>
      <c r="BL37" s="48">
        <f t="shared" si="24"/>
        <v>32</v>
      </c>
      <c r="BM37" s="48">
        <f t="shared" si="24"/>
        <v>32</v>
      </c>
      <c r="BN37" s="48">
        <f t="shared" si="24"/>
        <v>32</v>
      </c>
      <c r="BO37" s="48">
        <f t="shared" si="24"/>
        <v>32</v>
      </c>
      <c r="BP37" s="48">
        <f t="shared" si="24"/>
        <v>32</v>
      </c>
      <c r="BQ37" s="48">
        <f t="shared" si="24"/>
        <v>32</v>
      </c>
      <c r="BR37" s="48">
        <f t="shared" si="24"/>
        <v>32</v>
      </c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85</v>
      </c>
      <c r="M43" s="50">
        <f>IF(COUNT(M5:M42)&gt;0,ROUND(SUM(M5:M42)/COUNTIF(M5:M42,"&lt;&gt;"),0),0)</f>
        <v>60</v>
      </c>
      <c r="N43" s="50">
        <f>IF(COUNT(N5:N42)&gt;0,ROUND(SUM(N5:N42)/COUNTIF(N5:N42,"&lt;&gt;"),0),0)</f>
        <v>77</v>
      </c>
      <c r="O43" s="50">
        <f>IF(COUNT(O5:O42)&gt;0,ROUND(SUM(O5:O42)/COUNTIF(O5:O42,"&lt;&gt;"),0),0)</f>
        <v>86</v>
      </c>
      <c r="P43" s="50"/>
      <c r="Q43" s="50">
        <f>IF(COUNT(Q5:Q42)&gt;0,ROUND(SUM(Q5:Q42)/COUNTIF(Q5:Q42,"&lt;&gt;"),0),0)</f>
        <v>79</v>
      </c>
      <c r="R43" s="50"/>
      <c r="S43" s="50">
        <f t="shared" ref="S43:AH43" si="25">IF(COUNT(S5:S42)&gt;0,ROUND(SUM(S5:S42)/COUNTIF(S5:S42,"&lt;&gt;"),0),0)</f>
        <v>12</v>
      </c>
      <c r="T43" s="50">
        <f t="shared" si="25"/>
        <v>78</v>
      </c>
      <c r="U43" s="51">
        <f t="shared" si="25"/>
        <v>18</v>
      </c>
      <c r="V43" s="51">
        <f t="shared" si="25"/>
        <v>18</v>
      </c>
      <c r="W43" s="51">
        <f t="shared" si="25"/>
        <v>55</v>
      </c>
      <c r="X43" s="51">
        <f t="shared" si="25"/>
        <v>85</v>
      </c>
      <c r="Y43" s="51">
        <f t="shared" si="25"/>
        <v>25</v>
      </c>
      <c r="Z43" s="51">
        <f t="shared" si="25"/>
        <v>46</v>
      </c>
      <c r="AA43" s="51">
        <f t="shared" si="25"/>
        <v>60</v>
      </c>
      <c r="AB43" s="51">
        <f t="shared" si="25"/>
        <v>28</v>
      </c>
      <c r="AC43" s="51">
        <f t="shared" si="25"/>
        <v>27</v>
      </c>
      <c r="AD43" s="51">
        <f t="shared" si="25"/>
        <v>13</v>
      </c>
      <c r="AE43" s="51">
        <f t="shared" si="25"/>
        <v>81</v>
      </c>
      <c r="AF43" s="51">
        <f t="shared" si="25"/>
        <v>89</v>
      </c>
      <c r="AG43" s="51">
        <f t="shared" si="25"/>
        <v>89</v>
      </c>
      <c r="AH43" s="51">
        <f t="shared" si="25"/>
        <v>83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86</v>
      </c>
      <c r="AO43" s="51">
        <f>IF(COUNT(AO5:AO42)&gt;0,ROUND(SUM(AO5:AO42)/COUNTIF(AO5:AO42,"&lt;&gt;"),0),0)</f>
        <v>92</v>
      </c>
      <c r="AP43" s="51">
        <f>IF(COUNT(AP5:AP42)&gt;0,ROUND(SUM(AP5:AP42)/COUNTIF(AP5:AP42,"&lt;&gt;"),0),0)</f>
        <v>98</v>
      </c>
      <c r="AQ43" s="51"/>
      <c r="AR43" s="51"/>
      <c r="AS43" s="51"/>
      <c r="AT43" s="51"/>
      <c r="AU43" s="51">
        <f>IF(COUNT(AU5:AU42)&gt;0,ROUND(SUM(AU5:AU42)/COUNTIF(AU5:AU42,"&lt;&gt;"),0),0)</f>
        <v>89</v>
      </c>
      <c r="AV43" s="51"/>
      <c r="AW43" s="51"/>
      <c r="AX43" s="51">
        <f>IF(COUNT(AX5:AX42)&gt;0,ROUND(SUM(AX5:AX42)/COUNTIF(AX5:AX42,"&lt;&gt;"),0),0)</f>
        <v>77</v>
      </c>
      <c r="AY43" s="51">
        <f>IF(COUNT(AY5:AY42)&gt;0,ROUND(SUM(AY5:AY42)/COUNTIF(AY5:AY42,"&lt;&gt;"),0),0)</f>
        <v>94</v>
      </c>
      <c r="AZ43" s="51">
        <f>IF(COUNT(AZ5:AZ42)&gt;0,ROUND(SUM(AZ5:AZ42)/COUNTIF(AZ5:AZ42,"&lt;&gt;"),0),0)</f>
        <v>92</v>
      </c>
      <c r="BA43" s="51">
        <f>IF(COUNT(BA5:BA42)&gt;0,ROUND(SUM(BA5:BA42)/COUNTIF(BA5:BA42,"&lt;&gt;"),0),0)</f>
        <v>89</v>
      </c>
      <c r="BB43" s="51"/>
      <c r="BC43" s="51"/>
      <c r="BD43" s="51"/>
      <c r="BE43" s="51"/>
      <c r="BF43" s="51">
        <f>IF(COUNT(BF5:BF42)&gt;0,ROUND(SUM(BF5:BF42)/COUNTIF(BF5:BF42,"&lt;&gt;"),0),0)</f>
        <v>71</v>
      </c>
      <c r="BG43" s="51"/>
      <c r="BH43" s="51"/>
      <c r="BI43" s="51">
        <f>IF(COUNT(BI5:BI42)&gt;0,ROUND(SUM(BI5:BI42)/COUNTIF(BI5:BI42,"&lt;&gt;"),0),0)</f>
        <v>62</v>
      </c>
      <c r="BJ43" s="51">
        <f>IF(COUNT(BJ5:BJ42)&gt;0,ROUND(SUM(BJ5:BJ42)/COUNTIF(BJ5:BJ42,"&lt;&gt;"),0),0)</f>
        <v>79</v>
      </c>
      <c r="BK43" s="51">
        <f>IF(COUNT(BK5:BK42)&gt;0,ROUND(SUM(BK5:BK42)/COUNTIF(BK5:BK42,"&lt;&gt;"),0),0)</f>
        <v>92</v>
      </c>
      <c r="BL43" s="51">
        <f>IF(COUNT(BL5:BL42)&gt;0,ROUND(SUM(BL5:BL42)/COUNTIF(BL5:BL42,"&lt;&gt;"),0),0)</f>
        <v>92</v>
      </c>
      <c r="BM43" s="51">
        <f>IF(COUNT(BM5:BM42)&gt;0,ROUND(SUM(BM5:BM42)/COUNTIF(BM5:BM42,"&lt;&gt;"),0),0)</f>
        <v>87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82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100</v>
      </c>
      <c r="O44" s="51">
        <f>MAX(O5:O42)</f>
        <v>100</v>
      </c>
      <c r="P44" s="51"/>
      <c r="Q44" s="51">
        <f>MAX(Q5:Q42)</f>
        <v>100</v>
      </c>
      <c r="R44" s="51"/>
      <c r="S44" s="51">
        <f t="shared" ref="S44:AH44" si="26">MAX(S5:S42)</f>
        <v>100</v>
      </c>
      <c r="T44" s="51">
        <f t="shared" si="26"/>
        <v>100</v>
      </c>
      <c r="U44" s="51">
        <f t="shared" si="26"/>
        <v>20</v>
      </c>
      <c r="V44" s="51">
        <f t="shared" si="26"/>
        <v>20</v>
      </c>
      <c r="W44" s="51">
        <f t="shared" si="26"/>
        <v>60</v>
      </c>
      <c r="X44" s="51">
        <f t="shared" si="26"/>
        <v>100</v>
      </c>
      <c r="Y44" s="51">
        <f t="shared" si="26"/>
        <v>30</v>
      </c>
      <c r="Z44" s="51">
        <f t="shared" si="26"/>
        <v>70</v>
      </c>
      <c r="AA44" s="51">
        <f t="shared" si="26"/>
        <v>100</v>
      </c>
      <c r="AB44" s="51">
        <f t="shared" si="26"/>
        <v>40</v>
      </c>
      <c r="AC44" s="51">
        <f t="shared" si="26"/>
        <v>60</v>
      </c>
      <c r="AD44" s="51">
        <f t="shared" si="26"/>
        <v>100</v>
      </c>
      <c r="AE44" s="51">
        <f t="shared" si="26"/>
        <v>100</v>
      </c>
      <c r="AF44" s="51">
        <f t="shared" si="26"/>
        <v>100</v>
      </c>
      <c r="AG44" s="51">
        <f t="shared" si="26"/>
        <v>100</v>
      </c>
      <c r="AH44" s="51">
        <f t="shared" si="26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100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0</v>
      </c>
      <c r="O45" s="51">
        <f>MIN(O5:O42)</f>
        <v>39</v>
      </c>
      <c r="P45" s="51"/>
      <c r="Q45" s="51">
        <f>MIN(Q5:Q42)</f>
        <v>30</v>
      </c>
      <c r="R45" s="51"/>
      <c r="S45" s="51">
        <f t="shared" ref="S45:AH45" si="27">MIN(S5:S42)</f>
        <v>0</v>
      </c>
      <c r="T45" s="51">
        <f t="shared" si="27"/>
        <v>1</v>
      </c>
      <c r="U45" s="51">
        <f t="shared" si="27"/>
        <v>10</v>
      </c>
      <c r="V45" s="51">
        <f t="shared" si="27"/>
        <v>5</v>
      </c>
      <c r="W45" s="51">
        <f t="shared" si="27"/>
        <v>24</v>
      </c>
      <c r="X45" s="51">
        <f t="shared" si="27"/>
        <v>0</v>
      </c>
      <c r="Y45" s="51">
        <f t="shared" si="27"/>
        <v>11</v>
      </c>
      <c r="Z45" s="51">
        <f t="shared" si="27"/>
        <v>0</v>
      </c>
      <c r="AA45" s="51">
        <f t="shared" si="27"/>
        <v>0</v>
      </c>
      <c r="AB45" s="51">
        <f t="shared" si="27"/>
        <v>0</v>
      </c>
      <c r="AC45" s="51">
        <f t="shared" si="27"/>
        <v>0</v>
      </c>
      <c r="AD45" s="51">
        <f t="shared" si="27"/>
        <v>0</v>
      </c>
      <c r="AE45" s="51">
        <f t="shared" si="27"/>
        <v>0</v>
      </c>
      <c r="AF45" s="51">
        <f t="shared" si="27"/>
        <v>30</v>
      </c>
      <c r="AG45" s="51">
        <f t="shared" si="27"/>
        <v>0</v>
      </c>
      <c r="AH45" s="51">
        <f t="shared" si="27"/>
        <v>0</v>
      </c>
      <c r="AI45" s="51"/>
      <c r="AJ45" s="51"/>
      <c r="AK45" s="51"/>
      <c r="AL45" s="51"/>
      <c r="AM45" s="51"/>
      <c r="AN45" s="51">
        <f>MIN(AN5:AN42)</f>
        <v>39</v>
      </c>
      <c r="AO45" s="51">
        <f>MIN(AO5:AO42)</f>
        <v>0</v>
      </c>
      <c r="AP45" s="51">
        <f>MIN(AP5:AP42)</f>
        <v>32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60</v>
      </c>
      <c r="AZ45" s="51">
        <f>MIN(AZ5:AZ42)</f>
        <v>32</v>
      </c>
      <c r="BA45" s="51">
        <f>MIN(BA5:BA42)</f>
        <v>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30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29</v>
      </c>
      <c r="M46" s="53">
        <f>COUNTIF(M5:M42,"&gt;=55")</f>
        <v>18</v>
      </c>
      <c r="N46" s="53">
        <f>COUNTIF(N5:N42,"&gt;=55")</f>
        <v>27</v>
      </c>
      <c r="O46" s="53">
        <f>COUNTIF(O5:O42,"&gt;=55")</f>
        <v>31</v>
      </c>
      <c r="P46" s="53"/>
      <c r="Q46" s="53">
        <f>COUNTIF(Q5:Q42,"&gt;=55")</f>
        <v>26</v>
      </c>
      <c r="R46" s="53"/>
      <c r="S46" s="53">
        <f t="shared" ref="S46:AH46" si="28">COUNTIF(S5:S42,"&gt;=55")</f>
        <v>4</v>
      </c>
      <c r="T46" s="53">
        <f t="shared" si="28"/>
        <v>27</v>
      </c>
      <c r="U46" s="53">
        <f t="shared" si="28"/>
        <v>0</v>
      </c>
      <c r="V46" s="53">
        <f t="shared" si="28"/>
        <v>0</v>
      </c>
      <c r="W46" s="53">
        <f t="shared" si="28"/>
        <v>23</v>
      </c>
      <c r="X46" s="53">
        <f t="shared" si="28"/>
        <v>29</v>
      </c>
      <c r="Y46" s="53">
        <f t="shared" si="28"/>
        <v>0</v>
      </c>
      <c r="Z46" s="53">
        <f t="shared" si="28"/>
        <v>16</v>
      </c>
      <c r="AA46" s="53">
        <f t="shared" si="28"/>
        <v>18</v>
      </c>
      <c r="AB46" s="53">
        <f t="shared" si="28"/>
        <v>0</v>
      </c>
      <c r="AC46" s="53">
        <f t="shared" si="28"/>
        <v>1</v>
      </c>
      <c r="AD46" s="53">
        <f t="shared" si="28"/>
        <v>4</v>
      </c>
      <c r="AE46" s="53">
        <f t="shared" si="28"/>
        <v>25</v>
      </c>
      <c r="AF46" s="53">
        <f t="shared" si="28"/>
        <v>29</v>
      </c>
      <c r="AG46" s="53">
        <f t="shared" si="28"/>
        <v>29</v>
      </c>
      <c r="AH46" s="53">
        <f t="shared" si="28"/>
        <v>25</v>
      </c>
      <c r="AI46" s="53"/>
      <c r="AJ46" s="53"/>
      <c r="AK46" s="53"/>
      <c r="AL46" s="53"/>
      <c r="AM46" s="53"/>
      <c r="AN46" s="51">
        <f>COUNTIF(AN5:AN42,"&gt;=55")</f>
        <v>31</v>
      </c>
      <c r="AO46" s="53">
        <f>COUNTIF(AO5:AO42,"&gt;=55")</f>
        <v>30</v>
      </c>
      <c r="AP46" s="53">
        <f>COUNTIF(AP5:AP42,"&gt;=55")</f>
        <v>32</v>
      </c>
      <c r="AQ46" s="53"/>
      <c r="AR46" s="53"/>
      <c r="AS46" s="53"/>
      <c r="AT46" s="53"/>
      <c r="AU46" s="53">
        <f>COUNTIF(AU5:AU42,"&gt;=55")</f>
        <v>29</v>
      </c>
      <c r="AV46" s="53"/>
      <c r="AW46" s="53"/>
      <c r="AX46" s="53">
        <f>COUNTIF(AX5:AX42,"&gt;=55")</f>
        <v>25</v>
      </c>
      <c r="AY46" s="52">
        <f>COUNTIF(AY5:AY42,"&gt;=55")</f>
        <v>32</v>
      </c>
      <c r="AZ46" s="53">
        <f>COUNTIF(AZ5:AZ42,"&gt;=55")</f>
        <v>32</v>
      </c>
      <c r="BA46" s="53">
        <f>COUNTIF(BA5:BA42,"&gt;=55")</f>
        <v>30</v>
      </c>
      <c r="BB46" s="53"/>
      <c r="BC46" s="53"/>
      <c r="BD46" s="53"/>
      <c r="BE46" s="53"/>
      <c r="BF46" s="53">
        <f>COUNTIF(BF5:BF42,"&gt;=55")</f>
        <v>24</v>
      </c>
      <c r="BG46" s="53"/>
      <c r="BH46" s="53"/>
      <c r="BI46" s="53">
        <f>COUNTIF(BI5:BI42,"&gt;=55")</f>
        <v>20</v>
      </c>
      <c r="BJ46" s="52">
        <f>COUNTIF(BJ5:BJ42,"&gt;=55")</f>
        <v>26</v>
      </c>
      <c r="BK46" s="53">
        <f>COUNTIF(BK5:BK42,"&gt;=55")</f>
        <v>30</v>
      </c>
      <c r="BL46" s="53">
        <f>COUNTIF(BL5:BL42,"&gt;=55")</f>
        <v>30</v>
      </c>
      <c r="BM46" s="53">
        <f>COUNTIF(BM5:BM42,"&gt;=55")</f>
        <v>28</v>
      </c>
      <c r="BN46" s="53"/>
      <c r="BO46" s="53"/>
      <c r="BP46" s="53"/>
      <c r="BQ46" s="53"/>
      <c r="BR46" s="53"/>
      <c r="BS46" s="52">
        <f>COUNTIF(BS5:BS42,"&gt;=55")</f>
        <v>26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3</v>
      </c>
      <c r="M47" s="53">
        <f>+$H$48-M46</f>
        <v>14</v>
      </c>
      <c r="N47" s="53">
        <f>+$H$48-N46</f>
        <v>5</v>
      </c>
      <c r="O47" s="53">
        <f>+$H$48-O46</f>
        <v>1</v>
      </c>
      <c r="P47" s="53"/>
      <c r="Q47" s="53">
        <f>+$H$48-Q46</f>
        <v>6</v>
      </c>
      <c r="R47" s="53"/>
      <c r="S47" s="53">
        <f t="shared" ref="S47:AH47" si="29">+$H$48-S46</f>
        <v>28</v>
      </c>
      <c r="T47" s="53">
        <f t="shared" si="29"/>
        <v>5</v>
      </c>
      <c r="U47" s="53">
        <f t="shared" si="29"/>
        <v>32</v>
      </c>
      <c r="V47" s="53">
        <f t="shared" si="29"/>
        <v>32</v>
      </c>
      <c r="W47" s="53">
        <f t="shared" si="29"/>
        <v>9</v>
      </c>
      <c r="X47" s="53">
        <f t="shared" si="29"/>
        <v>3</v>
      </c>
      <c r="Y47" s="53">
        <f t="shared" si="29"/>
        <v>32</v>
      </c>
      <c r="Z47" s="53">
        <f t="shared" si="29"/>
        <v>16</v>
      </c>
      <c r="AA47" s="53">
        <f t="shared" si="29"/>
        <v>14</v>
      </c>
      <c r="AB47" s="53">
        <f t="shared" si="29"/>
        <v>32</v>
      </c>
      <c r="AC47" s="53">
        <f t="shared" si="29"/>
        <v>31</v>
      </c>
      <c r="AD47" s="53">
        <f t="shared" si="29"/>
        <v>28</v>
      </c>
      <c r="AE47" s="53">
        <f t="shared" si="29"/>
        <v>7</v>
      </c>
      <c r="AF47" s="53">
        <f t="shared" si="29"/>
        <v>3</v>
      </c>
      <c r="AG47" s="53">
        <f t="shared" si="29"/>
        <v>3</v>
      </c>
      <c r="AH47" s="53">
        <f t="shared" si="29"/>
        <v>7</v>
      </c>
      <c r="AI47" s="53"/>
      <c r="AJ47" s="53"/>
      <c r="AK47" s="53"/>
      <c r="AL47" s="53"/>
      <c r="AM47" s="53"/>
      <c r="AN47" s="51">
        <f>+$H$48-AN46</f>
        <v>1</v>
      </c>
      <c r="AO47" s="53">
        <f>+$H$48-AO46</f>
        <v>2</v>
      </c>
      <c r="AP47" s="53">
        <f>+$H$48-AP46</f>
        <v>0</v>
      </c>
      <c r="AQ47" s="53"/>
      <c r="AR47" s="53"/>
      <c r="AS47" s="53"/>
      <c r="AT47" s="53"/>
      <c r="AU47" s="53">
        <f>+$H$48-AU46</f>
        <v>3</v>
      </c>
      <c r="AV47" s="53"/>
      <c r="AW47" s="53"/>
      <c r="AX47" s="53">
        <f>+$H$48-AX46</f>
        <v>7</v>
      </c>
      <c r="AY47" s="52">
        <f>+$H$48-AY46</f>
        <v>0</v>
      </c>
      <c r="AZ47" s="53">
        <f>+$H$48-AZ46</f>
        <v>0</v>
      </c>
      <c r="BA47" s="53">
        <f>+$H$48-BA46</f>
        <v>2</v>
      </c>
      <c r="BB47" s="53"/>
      <c r="BC47" s="53"/>
      <c r="BD47" s="53"/>
      <c r="BE47" s="53"/>
      <c r="BF47" s="53">
        <f>+$H$48-BF46</f>
        <v>8</v>
      </c>
      <c r="BG47" s="53"/>
      <c r="BH47" s="53"/>
      <c r="BI47" s="53">
        <f>+$H$48-BI46</f>
        <v>12</v>
      </c>
      <c r="BJ47" s="52">
        <f>+$H$48-BJ46</f>
        <v>6</v>
      </c>
      <c r="BK47" s="53">
        <f>+$H$48-BK46</f>
        <v>2</v>
      </c>
      <c r="BL47" s="53">
        <f>+$H$48-BL46</f>
        <v>2</v>
      </c>
      <c r="BM47" s="53">
        <f>+$H$48-BM46</f>
        <v>4</v>
      </c>
      <c r="BN47" s="53"/>
      <c r="BO47" s="53"/>
      <c r="BP47" s="53"/>
      <c r="BQ47" s="53"/>
      <c r="BR47" s="53"/>
      <c r="BS47" s="52">
        <f>+$H$48-BS46</f>
        <v>6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32</v>
      </c>
      <c r="T48" s="54">
        <f>T46/H48</f>
        <v>0.84375</v>
      </c>
    </row>
    <row r="49" spans="8:20" ht="15.75" customHeight="1" x14ac:dyDescent="0.15">
      <c r="H49" s="59" t="s">
        <v>54</v>
      </c>
      <c r="T49" s="63">
        <f>COUNTIF(T5:T42,"&lt;=30")/COUNT(T5:T42)</f>
        <v>9.375E-2</v>
      </c>
    </row>
    <row r="50" spans="8:20" ht="15.75" customHeight="1" x14ac:dyDescent="0.15">
      <c r="H50" s="59" t="s">
        <v>55</v>
      </c>
      <c r="T50" s="63">
        <f>COUNTIF(T5:T42,"&gt;=50 and &lt;=54")*COUNT(T5:T42)</f>
        <v>0</v>
      </c>
    </row>
    <row r="51" spans="8:20" ht="15.75" customHeight="1" x14ac:dyDescent="0.15">
      <c r="H51" s="59" t="s">
        <v>56</v>
      </c>
      <c r="T51" s="63">
        <f>COUNTIF(T5:T42,"&gt;75")/COUNT(T5:T42)</f>
        <v>0.71875</v>
      </c>
    </row>
    <row r="52" spans="8:20" ht="15.75" customHeight="1" x14ac:dyDescent="0.15"/>
    <row r="53" spans="8:20" ht="15.75" customHeight="1" x14ac:dyDescent="0.15"/>
    <row r="54" spans="8:20" ht="15.75" customHeight="1" x14ac:dyDescent="0.15"/>
    <row r="55" spans="8:20" ht="15.75" customHeight="1" x14ac:dyDescent="0.15"/>
    <row r="56" spans="8:20" ht="15.75" customHeight="1" x14ac:dyDescent="0.15"/>
    <row r="57" spans="8:20" ht="15.75" customHeight="1" x14ac:dyDescent="0.15"/>
    <row r="58" spans="8:20" ht="15.75" customHeight="1" x14ac:dyDescent="0.15"/>
    <row r="59" spans="8:20" ht="15.75" customHeight="1" x14ac:dyDescent="0.15"/>
    <row r="60" spans="8:20" ht="15.75" customHeight="1" x14ac:dyDescent="0.15"/>
    <row r="61" spans="8:20" ht="15.75" customHeight="1" x14ac:dyDescent="0.15"/>
    <row r="62" spans="8:20" ht="15.75" customHeight="1" x14ac:dyDescent="0.15"/>
    <row r="63" spans="8:20" ht="15.75" customHeight="1" x14ac:dyDescent="0.15"/>
    <row r="64" spans="8:2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Y37 U43:W43 Y43:Z43 AB43:AC43 AE43:AM43 AZ43:BI43 BT47:BV47">
    <cfRule type="cellIs" dxfId="30" priority="1" operator="lessThan">
      <formula>54.5</formula>
    </cfRule>
  </conditionalFormatting>
  <conditionalFormatting sqref="X5:X42 AA5:AA42 AD5:BI42 BK5:BR42 Y37">
    <cfRule type="containsText" dxfId="29" priority="2" operator="containsText" text="A">
      <formula>NOT(ISERROR(SEARCH(("A"),(X5))))</formula>
    </cfRule>
  </conditionalFormatting>
  <conditionalFormatting sqref="AY44:AY47 BJ44:BV47">
    <cfRule type="cellIs" dxfId="28" priority="3" operator="lessThan">
      <formula>54.5</formula>
    </cfRule>
  </conditionalFormatting>
  <conditionalFormatting sqref="AY45 BJ45:BV45">
    <cfRule type="cellIs" dxfId="27" priority="4" operator="lessThan">
      <formula>54.5</formula>
    </cfRule>
  </conditionalFormatting>
  <conditionalFormatting sqref="AY46 BJ46:BV46">
    <cfRule type="cellIs" dxfId="26" priority="5" operator="lessThan">
      <formula>54.5</formula>
    </cfRule>
  </conditionalFormatting>
  <conditionalFormatting sqref="AY47 BJ47:BV47">
    <cfRule type="cellIs" dxfId="25" priority="6" operator="lessThan">
      <formula>54.5</formula>
    </cfRule>
  </conditionalFormatting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1</v>
      </c>
      <c r="J5" s="26" t="s">
        <v>39</v>
      </c>
      <c r="K5" s="26">
        <v>769</v>
      </c>
      <c r="L5" s="27">
        <f t="shared" ref="L5:L32" si="0">X5</f>
        <v>94</v>
      </c>
      <c r="M5" s="27">
        <f t="shared" ref="M5:M32" si="1">AA5</f>
        <v>100</v>
      </c>
      <c r="N5" s="27">
        <f t="shared" ref="N5:N32" si="2">IF(ISBLANK(S5), (L5+M5)/2,(SUM(L5,M5,S5)-MIN(L5,M5,S5))/2)</f>
        <v>97</v>
      </c>
      <c r="O5" s="27">
        <f t="shared" ref="O5:O32" si="3">AN5</f>
        <v>98</v>
      </c>
      <c r="P5" s="27">
        <f t="shared" ref="P5:P32" si="4">AY5</f>
        <v>70</v>
      </c>
      <c r="Q5" s="27">
        <f t="shared" ref="Q5:Q32" si="5">BJ5</f>
        <v>87</v>
      </c>
      <c r="R5" s="27">
        <f t="shared" ref="R5:R32" si="6">ROUND(BS5,0)</f>
        <v>75</v>
      </c>
      <c r="S5" s="62">
        <f t="shared" ref="S5:S32" si="7">AD5</f>
        <v>0</v>
      </c>
      <c r="T5" s="38">
        <f t="array" ref="T5">IF(N5&lt;55, MIN(N5,SUM(N5:R5*N$3:R$3)), SUM(N5:R5*N$3:R$3))</f>
        <v>92.75</v>
      </c>
      <c r="U5" s="27">
        <v>18</v>
      </c>
      <c r="V5" s="33">
        <v>19</v>
      </c>
      <c r="W5" s="33">
        <v>57</v>
      </c>
      <c r="X5" s="56">
        <f t="shared" ref="X5:X12" si="8">SUM(U5:W5)</f>
        <v>94</v>
      </c>
      <c r="Y5" s="33">
        <v>30</v>
      </c>
      <c r="Z5" s="33">
        <v>70</v>
      </c>
      <c r="AA5" s="56">
        <f>IF(COUNTBLANK(Y5:Z5)&lt;&gt;2,SUM(Y5:Z5),)</f>
        <v>100</v>
      </c>
      <c r="AB5" s="33"/>
      <c r="AC5" s="33"/>
      <c r="AD5" s="56">
        <f t="shared" ref="AD5:AD32" si="9">IF(COUNTBLANK(AB5:AC5)&lt;&gt;2,SUM(AB5:AC5),)</f>
        <v>0</v>
      </c>
      <c r="AE5" s="48">
        <v>100</v>
      </c>
      <c r="AF5" s="94">
        <v>100</v>
      </c>
      <c r="AG5" s="48">
        <v>100</v>
      </c>
      <c r="AH5" s="48">
        <v>100</v>
      </c>
      <c r="AI5" s="48">
        <v>80</v>
      </c>
      <c r="AJ5" s="48">
        <v>100</v>
      </c>
      <c r="AK5" s="48">
        <v>100</v>
      </c>
      <c r="AL5" s="48">
        <v>100</v>
      </c>
      <c r="AM5" s="48">
        <v>100</v>
      </c>
      <c r="AN5" s="56">
        <f t="shared" ref="AN5:AN32" si="10">ROUND(AVERAGE(AE5:AM5),0)</f>
        <v>98</v>
      </c>
      <c r="AO5" s="48">
        <v>100</v>
      </c>
      <c r="AP5" s="48">
        <v>1</v>
      </c>
      <c r="AQ5" s="48">
        <v>100</v>
      </c>
      <c r="AR5" s="48">
        <v>1</v>
      </c>
      <c r="AS5" s="48">
        <v>100</v>
      </c>
      <c r="AT5" s="48">
        <v>1</v>
      </c>
      <c r="AU5" s="48">
        <v>100</v>
      </c>
      <c r="AV5" s="87">
        <v>100</v>
      </c>
      <c r="AW5" s="88">
        <v>100</v>
      </c>
      <c r="AX5" s="48">
        <v>100</v>
      </c>
      <c r="AY5" s="56">
        <f t="shared" ref="AY5:AY32" si="11">ROUND(AVERAGE(AO5:AX5),0)</f>
        <v>70</v>
      </c>
      <c r="AZ5" s="89">
        <v>90</v>
      </c>
      <c r="BA5" s="89">
        <v>100</v>
      </c>
      <c r="BB5" s="92">
        <v>100</v>
      </c>
      <c r="BC5" s="89">
        <v>100</v>
      </c>
      <c r="BD5" s="87">
        <v>100</v>
      </c>
      <c r="BE5" s="87">
        <v>90</v>
      </c>
      <c r="BF5" s="88">
        <v>100</v>
      </c>
      <c r="BG5" s="48">
        <v>100</v>
      </c>
      <c r="BH5" s="48">
        <v>0</v>
      </c>
      <c r="BI5" s="48">
        <v>90</v>
      </c>
      <c r="BJ5" s="56">
        <f t="shared" ref="BJ5:BJ32" si="12">ROUND(AVERAGE(AZ5:BI5),0)</f>
        <v>87</v>
      </c>
      <c r="BK5" s="31">
        <v>100</v>
      </c>
      <c r="BL5" s="31">
        <v>100</v>
      </c>
      <c r="BM5" s="31">
        <v>0</v>
      </c>
      <c r="BN5" s="48">
        <v>100</v>
      </c>
      <c r="BO5" s="48">
        <v>100</v>
      </c>
      <c r="BP5" s="48">
        <v>100</v>
      </c>
      <c r="BQ5" s="48">
        <v>0</v>
      </c>
      <c r="BR5" s="48">
        <v>100</v>
      </c>
      <c r="BS5" s="56">
        <f t="shared" ref="BS5:BS32" si="13">AVERAGE(BK5:BR5)</f>
        <v>75</v>
      </c>
      <c r="BT5" s="1" t="str">
        <f t="shared" ref="BT5:BT32" si="14">CONCATENATE(B5,"-",C5)</f>
        <v>NN-NN</v>
      </c>
      <c r="BU5" s="32">
        <f t="shared" ref="BU5:BU32" si="15">T5</f>
        <v>92.75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46</v>
      </c>
      <c r="K6" s="26">
        <v>664</v>
      </c>
      <c r="L6" s="27">
        <f t="shared" si="0"/>
        <v>87</v>
      </c>
      <c r="M6" s="27">
        <f t="shared" si="1"/>
        <v>66</v>
      </c>
      <c r="N6" s="27">
        <f t="shared" si="2"/>
        <v>76.5</v>
      </c>
      <c r="O6" s="27">
        <f t="shared" si="3"/>
        <v>98</v>
      </c>
      <c r="P6" s="27">
        <f t="shared" si="4"/>
        <v>80</v>
      </c>
      <c r="Q6" s="27">
        <f t="shared" si="5"/>
        <v>88</v>
      </c>
      <c r="R6" s="27">
        <f t="shared" si="6"/>
        <v>100</v>
      </c>
      <c r="S6" s="62">
        <f t="shared" si="7"/>
        <v>0</v>
      </c>
      <c r="T6" s="38">
        <f t="array" ref="T6">IF(N6&lt;55, MIN(N6,SUM(N6:R6*N$3:R$3)), SUM(N6:R6*N$3:R$3))</f>
        <v>84.45</v>
      </c>
      <c r="U6" s="27">
        <v>20</v>
      </c>
      <c r="V6" s="33">
        <v>19</v>
      </c>
      <c r="W6" s="33">
        <v>48</v>
      </c>
      <c r="X6" s="56">
        <f t="shared" si="8"/>
        <v>87</v>
      </c>
      <c r="Y6" s="33">
        <v>26</v>
      </c>
      <c r="Z6" s="33">
        <v>40</v>
      </c>
      <c r="AA6" s="56">
        <f>IF(COUNTBLANK(Y6:Z6)&lt;&gt;2,SUM(Y6:Z6),)</f>
        <v>66</v>
      </c>
      <c r="AB6" s="33"/>
      <c r="AC6" s="33"/>
      <c r="AD6" s="56">
        <f t="shared" si="9"/>
        <v>0</v>
      </c>
      <c r="AE6" s="48">
        <v>100</v>
      </c>
      <c r="AF6" s="94">
        <v>100</v>
      </c>
      <c r="AG6" s="48">
        <v>100</v>
      </c>
      <c r="AH6" s="48">
        <v>100</v>
      </c>
      <c r="AI6" s="48">
        <v>100</v>
      </c>
      <c r="AJ6" s="48">
        <v>80</v>
      </c>
      <c r="AK6" s="48">
        <v>100</v>
      </c>
      <c r="AL6" s="48">
        <v>100</v>
      </c>
      <c r="AM6" s="48">
        <v>100</v>
      </c>
      <c r="AN6" s="56">
        <f t="shared" si="10"/>
        <v>98</v>
      </c>
      <c r="AO6" s="48">
        <v>100</v>
      </c>
      <c r="AP6" s="48">
        <v>100</v>
      </c>
      <c r="AQ6" s="48">
        <v>1</v>
      </c>
      <c r="AR6" s="48">
        <v>1</v>
      </c>
      <c r="AS6" s="48">
        <v>100</v>
      </c>
      <c r="AT6" s="48">
        <v>100</v>
      </c>
      <c r="AU6" s="48">
        <v>100</v>
      </c>
      <c r="AV6" s="90">
        <v>100</v>
      </c>
      <c r="AW6" s="91">
        <v>100</v>
      </c>
      <c r="AX6" s="48">
        <v>100</v>
      </c>
      <c r="AY6" s="56">
        <f t="shared" si="11"/>
        <v>80</v>
      </c>
      <c r="AZ6" s="92">
        <v>100</v>
      </c>
      <c r="BA6" s="92">
        <v>80</v>
      </c>
      <c r="BB6" s="92">
        <v>100</v>
      </c>
      <c r="BC6" s="92">
        <v>85</v>
      </c>
      <c r="BD6" s="90">
        <v>95</v>
      </c>
      <c r="BE6" s="90">
        <v>90</v>
      </c>
      <c r="BF6" s="91">
        <v>100</v>
      </c>
      <c r="BG6" s="48">
        <v>100</v>
      </c>
      <c r="BH6" s="48">
        <v>90</v>
      </c>
      <c r="BI6" s="48">
        <v>40</v>
      </c>
      <c r="BJ6" s="56">
        <f t="shared" si="12"/>
        <v>88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3"/>
        <v>100</v>
      </c>
      <c r="BT6" s="1" t="str">
        <f t="shared" si="14"/>
        <v>NN-NN</v>
      </c>
      <c r="BU6" s="32">
        <f t="shared" si="15"/>
        <v>84.45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1</v>
      </c>
      <c r="J7" s="26" t="s">
        <v>39</v>
      </c>
      <c r="K7" s="26">
        <v>793</v>
      </c>
      <c r="L7" s="27">
        <f t="shared" si="0"/>
        <v>79</v>
      </c>
      <c r="M7" s="27">
        <f t="shared" si="1"/>
        <v>95</v>
      </c>
      <c r="N7" s="27">
        <f t="shared" si="2"/>
        <v>87</v>
      </c>
      <c r="O7" s="27">
        <f t="shared" si="3"/>
        <v>100</v>
      </c>
      <c r="P7" s="27">
        <f t="shared" si="4"/>
        <v>100</v>
      </c>
      <c r="Q7" s="27">
        <f t="shared" si="5"/>
        <v>81</v>
      </c>
      <c r="R7" s="27">
        <f t="shared" si="6"/>
        <v>67</v>
      </c>
      <c r="S7" s="62">
        <f t="shared" si="7"/>
        <v>0</v>
      </c>
      <c r="T7" s="38">
        <f t="array" ref="T7">IF(N7&lt;55, MIN(N7,SUM(N7:R7*N$3:R$3)), SUM(N7:R7*N$3:R$3))</f>
        <v>88.05</v>
      </c>
      <c r="U7" s="27">
        <v>20</v>
      </c>
      <c r="V7" s="33">
        <v>20</v>
      </c>
      <c r="W7" s="33">
        <v>39</v>
      </c>
      <c r="X7" s="56">
        <f t="shared" si="8"/>
        <v>79</v>
      </c>
      <c r="Y7" s="33">
        <v>30</v>
      </c>
      <c r="Z7" s="33">
        <v>65</v>
      </c>
      <c r="AA7" s="56">
        <f>Y7+Z7</f>
        <v>95</v>
      </c>
      <c r="AB7" s="33"/>
      <c r="AC7" s="33"/>
      <c r="AD7" s="56">
        <f t="shared" si="9"/>
        <v>0</v>
      </c>
      <c r="AE7" s="48">
        <v>100</v>
      </c>
      <c r="AF7" s="94">
        <v>100</v>
      </c>
      <c r="AG7" s="48">
        <v>100</v>
      </c>
      <c r="AH7" s="48">
        <v>100</v>
      </c>
      <c r="AI7" s="48">
        <v>100</v>
      </c>
      <c r="AJ7" s="48">
        <v>100</v>
      </c>
      <c r="AK7" s="48">
        <v>100</v>
      </c>
      <c r="AL7" s="48">
        <v>100</v>
      </c>
      <c r="AM7" s="48">
        <v>100</v>
      </c>
      <c r="AN7" s="56">
        <f t="shared" si="10"/>
        <v>100</v>
      </c>
      <c r="AO7" s="48">
        <v>100</v>
      </c>
      <c r="AP7" s="48">
        <v>100</v>
      </c>
      <c r="AQ7" s="48">
        <v>100</v>
      </c>
      <c r="AR7" s="48">
        <v>100</v>
      </c>
      <c r="AS7" s="48">
        <v>100</v>
      </c>
      <c r="AT7" s="48">
        <v>100</v>
      </c>
      <c r="AU7" s="48">
        <v>100</v>
      </c>
      <c r="AV7" s="90">
        <v>100</v>
      </c>
      <c r="AW7" s="91">
        <v>100</v>
      </c>
      <c r="AX7" s="48">
        <v>100</v>
      </c>
      <c r="AY7" s="56">
        <f t="shared" si="11"/>
        <v>100</v>
      </c>
      <c r="AZ7" s="92">
        <v>100</v>
      </c>
      <c r="BA7" s="92">
        <v>95</v>
      </c>
      <c r="BB7" s="92">
        <v>100</v>
      </c>
      <c r="BC7" s="92">
        <v>75</v>
      </c>
      <c r="BD7" s="90">
        <v>94</v>
      </c>
      <c r="BE7" s="90">
        <v>45</v>
      </c>
      <c r="BF7" s="91">
        <v>100</v>
      </c>
      <c r="BG7" s="48">
        <v>100</v>
      </c>
      <c r="BH7" s="48">
        <v>0</v>
      </c>
      <c r="BI7" s="48">
        <v>100</v>
      </c>
      <c r="BJ7" s="56">
        <f t="shared" si="12"/>
        <v>81</v>
      </c>
      <c r="BK7" s="31">
        <v>100</v>
      </c>
      <c r="BL7" s="31">
        <v>100</v>
      </c>
      <c r="BM7" s="31">
        <v>33</v>
      </c>
      <c r="BN7" s="48">
        <v>100</v>
      </c>
      <c r="BO7" s="48">
        <v>100</v>
      </c>
      <c r="BP7" s="48">
        <v>0</v>
      </c>
      <c r="BQ7" s="48">
        <v>0</v>
      </c>
      <c r="BR7" s="48">
        <v>100</v>
      </c>
      <c r="BS7" s="56">
        <f t="shared" si="13"/>
        <v>66.625</v>
      </c>
      <c r="BT7" s="1" t="str">
        <f t="shared" si="14"/>
        <v>NN-NN</v>
      </c>
      <c r="BU7" s="32">
        <f t="shared" si="15"/>
        <v>88.05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39</v>
      </c>
      <c r="K8" s="26">
        <v>766</v>
      </c>
      <c r="L8" s="27">
        <f t="shared" si="0"/>
        <v>99</v>
      </c>
      <c r="M8" s="27">
        <f t="shared" si="1"/>
        <v>100</v>
      </c>
      <c r="N8" s="27">
        <f t="shared" si="2"/>
        <v>99.5</v>
      </c>
      <c r="O8" s="27">
        <f t="shared" si="3"/>
        <v>100</v>
      </c>
      <c r="P8" s="27">
        <f t="shared" si="4"/>
        <v>100</v>
      </c>
      <c r="Q8" s="27">
        <f t="shared" si="5"/>
        <v>100</v>
      </c>
      <c r="R8" s="27">
        <f t="shared" si="6"/>
        <v>100</v>
      </c>
      <c r="S8" s="62">
        <f t="shared" si="7"/>
        <v>0</v>
      </c>
      <c r="T8" s="38">
        <f t="array" ref="T8">IF(N8&lt;55, MIN(N8,SUM(N8:R8*N$3:R$3)), SUM(N8:R8*N$3:R$3))</f>
        <v>99.75</v>
      </c>
      <c r="U8" s="27">
        <v>20</v>
      </c>
      <c r="V8" s="33">
        <v>19</v>
      </c>
      <c r="W8" s="33">
        <v>60</v>
      </c>
      <c r="X8" s="56">
        <f t="shared" si="8"/>
        <v>99</v>
      </c>
      <c r="Y8" s="33">
        <v>30</v>
      </c>
      <c r="Z8" s="33">
        <v>70</v>
      </c>
      <c r="AA8" s="56">
        <f>IF(COUNTBLANK(Y8:Z8)&lt;&gt;2,SUM(Y8:Z8),)</f>
        <v>100</v>
      </c>
      <c r="AB8" s="33"/>
      <c r="AC8" s="33"/>
      <c r="AD8" s="56">
        <f t="shared" si="9"/>
        <v>0</v>
      </c>
      <c r="AE8" s="48">
        <v>100</v>
      </c>
      <c r="AF8" s="94">
        <v>100</v>
      </c>
      <c r="AG8" s="48">
        <v>100</v>
      </c>
      <c r="AH8" s="48">
        <v>100</v>
      </c>
      <c r="AI8" s="48">
        <v>100</v>
      </c>
      <c r="AJ8" s="48">
        <v>100</v>
      </c>
      <c r="AK8" s="48">
        <v>100</v>
      </c>
      <c r="AL8" s="48">
        <v>100</v>
      </c>
      <c r="AM8" s="48">
        <v>100</v>
      </c>
      <c r="AN8" s="56">
        <f t="shared" si="10"/>
        <v>100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100</v>
      </c>
      <c r="AV8" s="90">
        <v>100</v>
      </c>
      <c r="AW8" s="91">
        <v>100</v>
      </c>
      <c r="AX8" s="48">
        <v>100</v>
      </c>
      <c r="AY8" s="56">
        <f t="shared" si="11"/>
        <v>100</v>
      </c>
      <c r="AZ8" s="92">
        <v>100</v>
      </c>
      <c r="BA8" s="92">
        <v>100</v>
      </c>
      <c r="BB8" s="92">
        <v>100</v>
      </c>
      <c r="BC8" s="92">
        <v>100</v>
      </c>
      <c r="BD8" s="90">
        <v>100</v>
      </c>
      <c r="BE8" s="90">
        <v>100</v>
      </c>
      <c r="BF8" s="91">
        <v>100</v>
      </c>
      <c r="BG8" s="48">
        <v>100</v>
      </c>
      <c r="BH8" s="48">
        <v>100</v>
      </c>
      <c r="BI8" s="48">
        <v>95</v>
      </c>
      <c r="BJ8" s="56">
        <f t="shared" si="12"/>
        <v>100</v>
      </c>
      <c r="BK8" s="31">
        <v>100</v>
      </c>
      <c r="BL8" s="31">
        <v>100</v>
      </c>
      <c r="BM8" s="31">
        <v>100</v>
      </c>
      <c r="BN8" s="48">
        <v>100</v>
      </c>
      <c r="BO8" s="48">
        <v>100</v>
      </c>
      <c r="BP8" s="48">
        <v>100</v>
      </c>
      <c r="BQ8" s="48">
        <v>100</v>
      </c>
      <c r="BR8" s="48">
        <v>100</v>
      </c>
      <c r="BS8" s="56">
        <f t="shared" si="13"/>
        <v>100</v>
      </c>
      <c r="BT8" s="1" t="str">
        <f t="shared" si="14"/>
        <v>NN-NN</v>
      </c>
      <c r="BU8" s="32">
        <f t="shared" si="15"/>
        <v>99.75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46</v>
      </c>
      <c r="K9" s="26">
        <v>557</v>
      </c>
      <c r="L9" s="27">
        <f t="shared" si="0"/>
        <v>99</v>
      </c>
      <c r="M9" s="27">
        <f t="shared" si="1"/>
        <v>100</v>
      </c>
      <c r="N9" s="27">
        <f t="shared" si="2"/>
        <v>99.5</v>
      </c>
      <c r="O9" s="27">
        <f t="shared" si="3"/>
        <v>88</v>
      </c>
      <c r="P9" s="27">
        <f t="shared" si="4"/>
        <v>80</v>
      </c>
      <c r="Q9" s="27">
        <f t="shared" si="5"/>
        <v>97</v>
      </c>
      <c r="R9" s="27">
        <f t="shared" si="6"/>
        <v>100</v>
      </c>
      <c r="S9" s="62">
        <f t="shared" si="7"/>
        <v>0</v>
      </c>
      <c r="T9" s="38">
        <f t="array" ref="T9">IF(N9&lt;55, MIN(N9,SUM(N9:R9*N$3:R$3)), SUM(N9:R9*N$3:R$3))</f>
        <v>95.75</v>
      </c>
      <c r="U9" s="27">
        <v>20</v>
      </c>
      <c r="V9" s="33">
        <v>19</v>
      </c>
      <c r="W9" s="33">
        <v>60</v>
      </c>
      <c r="X9" s="56">
        <f t="shared" si="8"/>
        <v>99</v>
      </c>
      <c r="Y9" s="33">
        <v>30</v>
      </c>
      <c r="Z9" s="33">
        <v>70</v>
      </c>
      <c r="AA9" s="56">
        <f>IF(COUNTBLANK(Y9:Z9)&lt;&gt;2,SUM(Y9:Z9),)</f>
        <v>100</v>
      </c>
      <c r="AB9" s="33"/>
      <c r="AC9" s="33"/>
      <c r="AD9" s="56">
        <f t="shared" si="9"/>
        <v>0</v>
      </c>
      <c r="AE9" s="48">
        <v>0</v>
      </c>
      <c r="AF9" s="94">
        <v>100</v>
      </c>
      <c r="AG9" s="48">
        <v>100</v>
      </c>
      <c r="AH9" s="48">
        <v>100</v>
      </c>
      <c r="AI9" s="48">
        <v>90</v>
      </c>
      <c r="AJ9" s="48">
        <v>100</v>
      </c>
      <c r="AK9" s="48">
        <v>100</v>
      </c>
      <c r="AL9" s="48">
        <v>100</v>
      </c>
      <c r="AM9" s="48">
        <v>100</v>
      </c>
      <c r="AN9" s="56">
        <f t="shared" si="10"/>
        <v>88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0</v>
      </c>
      <c r="AU9" s="48">
        <v>0</v>
      </c>
      <c r="AV9" s="90">
        <v>100</v>
      </c>
      <c r="AW9" s="91">
        <v>100</v>
      </c>
      <c r="AX9" s="48">
        <v>100</v>
      </c>
      <c r="AY9" s="56">
        <f t="shared" si="11"/>
        <v>80</v>
      </c>
      <c r="AZ9" s="92">
        <v>100</v>
      </c>
      <c r="BA9" s="92">
        <v>100</v>
      </c>
      <c r="BB9" s="92">
        <v>100</v>
      </c>
      <c r="BC9" s="92">
        <v>75</v>
      </c>
      <c r="BD9" s="90">
        <v>100</v>
      </c>
      <c r="BE9" s="90">
        <v>100</v>
      </c>
      <c r="BF9" s="91">
        <v>90</v>
      </c>
      <c r="BG9" s="48">
        <v>100</v>
      </c>
      <c r="BH9" s="48">
        <v>100</v>
      </c>
      <c r="BI9" s="48">
        <v>100</v>
      </c>
      <c r="BJ9" s="56">
        <f t="shared" si="12"/>
        <v>97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3"/>
        <v>100</v>
      </c>
      <c r="BT9" s="1" t="str">
        <f t="shared" si="14"/>
        <v>NN-NN</v>
      </c>
      <c r="BU9" s="32">
        <f t="shared" si="15"/>
        <v>95.75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2</v>
      </c>
      <c r="J10" s="26" t="s">
        <v>60</v>
      </c>
      <c r="K10" s="26"/>
      <c r="L10" s="27">
        <f t="shared" si="0"/>
        <v>89</v>
      </c>
      <c r="M10" s="27">
        <f t="shared" si="1"/>
        <v>80</v>
      </c>
      <c r="N10" s="27">
        <f t="shared" si="2"/>
        <v>84.5</v>
      </c>
      <c r="O10" s="27">
        <f t="shared" si="3"/>
        <v>49</v>
      </c>
      <c r="P10" s="27">
        <f t="shared" si="4"/>
        <v>10</v>
      </c>
      <c r="Q10" s="27">
        <f t="shared" si="5"/>
        <v>26</v>
      </c>
      <c r="R10" s="27">
        <f t="shared" si="6"/>
        <v>0</v>
      </c>
      <c r="S10" s="62">
        <f t="shared" si="7"/>
        <v>0</v>
      </c>
      <c r="T10" s="38">
        <f t="array" ref="T10">IF(N10&lt;55, MIN(N10,SUM(N10:R10*N$3:R$3)), SUM(N10:R10*N$3:R$3))</f>
        <v>57.75</v>
      </c>
      <c r="U10" s="27">
        <v>12</v>
      </c>
      <c r="V10" s="33">
        <v>17</v>
      </c>
      <c r="W10" s="33">
        <v>60</v>
      </c>
      <c r="X10" s="56">
        <f t="shared" si="8"/>
        <v>89</v>
      </c>
      <c r="Y10" s="33">
        <v>30</v>
      </c>
      <c r="Z10" s="33">
        <v>50</v>
      </c>
      <c r="AA10" s="56">
        <f>IF(COUNTBLANK(Y10:Z10)&lt;&gt;2,SUM(Y10:Z10),)</f>
        <v>80</v>
      </c>
      <c r="AB10" s="33"/>
      <c r="AC10" s="33"/>
      <c r="AD10" s="56">
        <f t="shared" si="9"/>
        <v>0</v>
      </c>
      <c r="AE10" s="48">
        <v>0</v>
      </c>
      <c r="AF10" s="94">
        <v>0</v>
      </c>
      <c r="AG10" s="48">
        <v>0</v>
      </c>
      <c r="AH10" s="48">
        <v>100</v>
      </c>
      <c r="AI10" s="48">
        <v>70</v>
      </c>
      <c r="AJ10" s="48">
        <v>20</v>
      </c>
      <c r="AK10" s="48">
        <v>100</v>
      </c>
      <c r="AL10" s="48">
        <v>50</v>
      </c>
      <c r="AM10" s="48">
        <v>100</v>
      </c>
      <c r="AN10" s="56">
        <f t="shared" si="10"/>
        <v>49</v>
      </c>
      <c r="AO10" s="48">
        <v>0</v>
      </c>
      <c r="AP10" s="48">
        <v>0</v>
      </c>
      <c r="AQ10" s="48">
        <v>100</v>
      </c>
      <c r="AR10" s="48">
        <v>1</v>
      </c>
      <c r="AS10" s="48">
        <v>0</v>
      </c>
      <c r="AT10" s="48">
        <v>0</v>
      </c>
      <c r="AU10" s="48">
        <v>0</v>
      </c>
      <c r="AV10" s="90">
        <v>0</v>
      </c>
      <c r="AW10" s="91">
        <v>0</v>
      </c>
      <c r="AX10" s="48">
        <v>0</v>
      </c>
      <c r="AY10" s="56">
        <f t="shared" si="11"/>
        <v>10</v>
      </c>
      <c r="AZ10" s="92">
        <v>0</v>
      </c>
      <c r="BA10" s="92">
        <v>60</v>
      </c>
      <c r="BB10" s="92">
        <v>100</v>
      </c>
      <c r="BC10" s="92">
        <v>0</v>
      </c>
      <c r="BD10" s="90">
        <v>0</v>
      </c>
      <c r="BE10" s="90">
        <v>0</v>
      </c>
      <c r="BF10" s="91">
        <v>100</v>
      </c>
      <c r="BG10" s="48">
        <v>0</v>
      </c>
      <c r="BH10" s="48">
        <v>0</v>
      </c>
      <c r="BI10" s="48">
        <v>0</v>
      </c>
      <c r="BJ10" s="56">
        <f t="shared" si="12"/>
        <v>26</v>
      </c>
      <c r="BK10" s="31">
        <v>0</v>
      </c>
      <c r="BL10" s="31">
        <v>0</v>
      </c>
      <c r="BM10" s="31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56">
        <f t="shared" si="13"/>
        <v>0</v>
      </c>
      <c r="BT10" s="1" t="str">
        <f t="shared" si="14"/>
        <v>NN-NN</v>
      </c>
      <c r="BU10" s="32">
        <f t="shared" si="15"/>
        <v>57.75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46</v>
      </c>
      <c r="K11" s="26">
        <v>731</v>
      </c>
      <c r="L11" s="27">
        <f t="shared" si="0"/>
        <v>96</v>
      </c>
      <c r="M11" s="27">
        <f t="shared" si="1"/>
        <v>96</v>
      </c>
      <c r="N11" s="27">
        <f t="shared" si="2"/>
        <v>96</v>
      </c>
      <c r="O11" s="27">
        <f t="shared" si="3"/>
        <v>100</v>
      </c>
      <c r="P11" s="27">
        <f t="shared" si="4"/>
        <v>100</v>
      </c>
      <c r="Q11" s="27">
        <f t="shared" si="5"/>
        <v>99</v>
      </c>
      <c r="R11" s="27">
        <f t="shared" si="6"/>
        <v>100</v>
      </c>
      <c r="S11" s="62">
        <f t="shared" si="7"/>
        <v>0</v>
      </c>
      <c r="T11" s="38">
        <f t="array" ref="T11">IF(N11&lt;55, MIN(N11,SUM(N11:R11*N$3:R$3)), SUM(N11:R11*N$3:R$3))</f>
        <v>97.8</v>
      </c>
      <c r="U11" s="27">
        <v>20</v>
      </c>
      <c r="V11" s="33">
        <v>19</v>
      </c>
      <c r="W11" s="33">
        <v>57</v>
      </c>
      <c r="X11" s="56">
        <f t="shared" si="8"/>
        <v>96</v>
      </c>
      <c r="Y11" s="33">
        <v>26</v>
      </c>
      <c r="Z11" s="33">
        <v>70</v>
      </c>
      <c r="AA11" s="56">
        <f>IF(COUNTBLANK(Y11:Z11)&lt;&gt;2,SUM(Y11:Z11),)</f>
        <v>96</v>
      </c>
      <c r="AB11" s="33"/>
      <c r="AC11" s="33"/>
      <c r="AD11" s="56">
        <f t="shared" si="9"/>
        <v>0</v>
      </c>
      <c r="AE11" s="48">
        <v>100</v>
      </c>
      <c r="AF11" s="94">
        <v>100</v>
      </c>
      <c r="AG11" s="48">
        <v>100</v>
      </c>
      <c r="AH11" s="48">
        <v>100</v>
      </c>
      <c r="AI11" s="48">
        <v>100</v>
      </c>
      <c r="AJ11" s="48">
        <v>100</v>
      </c>
      <c r="AK11" s="48">
        <v>100</v>
      </c>
      <c r="AL11" s="48">
        <v>100</v>
      </c>
      <c r="AM11" s="48">
        <v>100</v>
      </c>
      <c r="AN11" s="56">
        <f t="shared" si="10"/>
        <v>100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90">
        <v>100</v>
      </c>
      <c r="AW11" s="91">
        <v>100</v>
      </c>
      <c r="AX11" s="48">
        <v>100</v>
      </c>
      <c r="AY11" s="56">
        <f t="shared" si="11"/>
        <v>100</v>
      </c>
      <c r="AZ11" s="92">
        <v>90</v>
      </c>
      <c r="BA11" s="92">
        <v>100</v>
      </c>
      <c r="BB11" s="92">
        <v>100</v>
      </c>
      <c r="BC11" s="92">
        <v>100</v>
      </c>
      <c r="BD11" s="90">
        <v>100</v>
      </c>
      <c r="BE11" s="90">
        <v>100</v>
      </c>
      <c r="BF11" s="91">
        <v>100</v>
      </c>
      <c r="BG11" s="48">
        <v>100</v>
      </c>
      <c r="BH11" s="48">
        <v>100</v>
      </c>
      <c r="BI11" s="48">
        <v>100</v>
      </c>
      <c r="BJ11" s="56">
        <f t="shared" si="12"/>
        <v>99</v>
      </c>
      <c r="BK11" s="31">
        <v>100</v>
      </c>
      <c r="BL11" s="31">
        <v>100</v>
      </c>
      <c r="BM11" s="31">
        <v>100</v>
      </c>
      <c r="BN11" s="48">
        <v>100</v>
      </c>
      <c r="BO11" s="48">
        <v>100</v>
      </c>
      <c r="BP11" s="48">
        <v>100</v>
      </c>
      <c r="BQ11" s="48">
        <v>100</v>
      </c>
      <c r="BR11" s="48">
        <v>100</v>
      </c>
      <c r="BS11" s="56">
        <f t="shared" si="13"/>
        <v>100</v>
      </c>
      <c r="BT11" s="1" t="str">
        <f t="shared" si="14"/>
        <v>NN-NN</v>
      </c>
      <c r="BU11" s="32">
        <f t="shared" si="15"/>
        <v>97.8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2</v>
      </c>
      <c r="J12" s="26" t="s">
        <v>50</v>
      </c>
      <c r="K12" s="26">
        <v>854</v>
      </c>
      <c r="L12" s="27">
        <f t="shared" si="0"/>
        <v>68</v>
      </c>
      <c r="M12" s="27">
        <f t="shared" si="1"/>
        <v>95</v>
      </c>
      <c r="N12" s="27">
        <f t="shared" si="2"/>
        <v>81.5</v>
      </c>
      <c r="O12" s="27">
        <f t="shared" si="3"/>
        <v>20</v>
      </c>
      <c r="P12" s="27">
        <f t="shared" si="4"/>
        <v>0</v>
      </c>
      <c r="Q12" s="27">
        <f t="shared" si="5"/>
        <v>47</v>
      </c>
      <c r="R12" s="27">
        <f t="shared" si="6"/>
        <v>63</v>
      </c>
      <c r="S12" s="62">
        <f t="shared" si="7"/>
        <v>0</v>
      </c>
      <c r="T12" s="38">
        <f t="array" ref="T12">IF(N12&lt;55, MIN(N12,SUM(N12:R12*N$3:R$3)), SUM(N12:R12*N$3:R$3))</f>
        <v>57.3</v>
      </c>
      <c r="U12" s="27"/>
      <c r="V12" s="33">
        <v>20</v>
      </c>
      <c r="W12" s="33">
        <v>48</v>
      </c>
      <c r="X12" s="56">
        <f t="shared" si="8"/>
        <v>68</v>
      </c>
      <c r="Y12" s="33">
        <v>30</v>
      </c>
      <c r="Z12" s="33">
        <v>65</v>
      </c>
      <c r="AA12" s="56">
        <f>IF(COUNTBLANK(Y12:Z12)&lt;&gt;2,SUM(Y12:Z12),)</f>
        <v>95</v>
      </c>
      <c r="AB12" s="33"/>
      <c r="AC12" s="33"/>
      <c r="AD12" s="56">
        <f t="shared" si="9"/>
        <v>0</v>
      </c>
      <c r="AE12" s="48">
        <v>0</v>
      </c>
      <c r="AF12" s="94">
        <v>0</v>
      </c>
      <c r="AG12" s="48">
        <v>0</v>
      </c>
      <c r="AH12" s="48">
        <v>0</v>
      </c>
      <c r="AI12" s="48">
        <v>0</v>
      </c>
      <c r="AJ12" s="48">
        <v>83.3</v>
      </c>
      <c r="AK12" s="48">
        <v>100</v>
      </c>
      <c r="AL12" s="48">
        <v>0</v>
      </c>
      <c r="AM12" s="48">
        <v>0</v>
      </c>
      <c r="AN12" s="56">
        <f t="shared" si="10"/>
        <v>20</v>
      </c>
      <c r="AO12" s="48">
        <v>0</v>
      </c>
      <c r="AP12" s="48">
        <v>1</v>
      </c>
      <c r="AQ12" s="48">
        <v>0</v>
      </c>
      <c r="AR12" s="48">
        <v>1</v>
      </c>
      <c r="AS12" s="48">
        <v>0</v>
      </c>
      <c r="AT12" s="48">
        <v>0</v>
      </c>
      <c r="AU12" s="48">
        <v>0</v>
      </c>
      <c r="AV12" s="90">
        <v>0</v>
      </c>
      <c r="AW12" s="91">
        <v>0</v>
      </c>
      <c r="AX12" s="48">
        <v>0</v>
      </c>
      <c r="AY12" s="56">
        <f t="shared" si="11"/>
        <v>0</v>
      </c>
      <c r="AZ12" s="92">
        <v>95</v>
      </c>
      <c r="BA12" s="92">
        <v>70</v>
      </c>
      <c r="BB12" s="92">
        <v>100</v>
      </c>
      <c r="BC12" s="92">
        <v>0</v>
      </c>
      <c r="BD12" s="90">
        <v>45</v>
      </c>
      <c r="BE12" s="90">
        <v>0</v>
      </c>
      <c r="BF12" s="91">
        <v>55</v>
      </c>
      <c r="BG12" s="48">
        <v>0</v>
      </c>
      <c r="BH12" s="48">
        <v>0</v>
      </c>
      <c r="BI12" s="48">
        <v>100</v>
      </c>
      <c r="BJ12" s="56">
        <f t="shared" si="12"/>
        <v>47</v>
      </c>
      <c r="BK12" s="31">
        <v>100</v>
      </c>
      <c r="BL12" s="31">
        <v>100</v>
      </c>
      <c r="BM12" s="31">
        <v>0</v>
      </c>
      <c r="BN12" s="48">
        <v>100</v>
      </c>
      <c r="BO12" s="48">
        <v>0</v>
      </c>
      <c r="BP12" s="48">
        <v>0</v>
      </c>
      <c r="BQ12" s="48">
        <v>100</v>
      </c>
      <c r="BR12" s="48">
        <v>100</v>
      </c>
      <c r="BS12" s="56">
        <f t="shared" si="13"/>
        <v>62.5</v>
      </c>
      <c r="BT12" s="1" t="str">
        <f t="shared" si="14"/>
        <v>NN-NN</v>
      </c>
      <c r="BU12" s="32">
        <f t="shared" si="15"/>
        <v>57.3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39</v>
      </c>
      <c r="K13" s="26">
        <v>705</v>
      </c>
      <c r="L13" s="27">
        <f t="shared" si="0"/>
        <v>0</v>
      </c>
      <c r="M13" s="27">
        <f t="shared" si="1"/>
        <v>30</v>
      </c>
      <c r="N13" s="27">
        <f t="shared" si="2"/>
        <v>15</v>
      </c>
      <c r="O13" s="27">
        <f t="shared" si="3"/>
        <v>82</v>
      </c>
      <c r="P13" s="27">
        <f t="shared" si="4"/>
        <v>100</v>
      </c>
      <c r="Q13" s="27">
        <f t="shared" si="5"/>
        <v>76</v>
      </c>
      <c r="R13" s="27">
        <f t="shared" si="6"/>
        <v>100</v>
      </c>
      <c r="S13" s="62">
        <f t="shared" si="7"/>
        <v>0</v>
      </c>
      <c r="T13" s="38">
        <f t="array" ref="T13">IF(N13&lt;55, MIN(N13,SUM(N13:R13*N$3:R$3)), SUM(N13:R13*N$3:R$3))</f>
        <v>15</v>
      </c>
      <c r="U13" s="66">
        <v>18</v>
      </c>
      <c r="V13" s="68">
        <v>18</v>
      </c>
      <c r="W13" s="68">
        <v>48</v>
      </c>
      <c r="X13" s="82">
        <v>0</v>
      </c>
      <c r="Y13" s="33">
        <v>30</v>
      </c>
      <c r="Z13" s="42">
        <v>0</v>
      </c>
      <c r="AA13" s="56">
        <f>Z13+Y13</f>
        <v>30</v>
      </c>
      <c r="AB13" s="33"/>
      <c r="AC13" s="33"/>
      <c r="AD13" s="56">
        <f t="shared" si="9"/>
        <v>0</v>
      </c>
      <c r="AE13" s="48">
        <v>100</v>
      </c>
      <c r="AF13" s="94">
        <v>100</v>
      </c>
      <c r="AG13" s="48">
        <v>100</v>
      </c>
      <c r="AH13" s="48">
        <v>66.7</v>
      </c>
      <c r="AI13" s="48">
        <v>90</v>
      </c>
      <c r="AJ13" s="48">
        <v>83.3</v>
      </c>
      <c r="AK13" s="48">
        <v>100</v>
      </c>
      <c r="AL13" s="48">
        <v>100</v>
      </c>
      <c r="AM13" s="48">
        <v>0</v>
      </c>
      <c r="AN13" s="56">
        <f t="shared" si="10"/>
        <v>82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90">
        <v>100</v>
      </c>
      <c r="AW13" s="91">
        <v>100</v>
      </c>
      <c r="AX13" s="48">
        <v>100</v>
      </c>
      <c r="AY13" s="56">
        <f t="shared" si="11"/>
        <v>100</v>
      </c>
      <c r="AZ13" s="92">
        <v>75</v>
      </c>
      <c r="BA13" s="92">
        <v>100</v>
      </c>
      <c r="BB13" s="92">
        <v>100</v>
      </c>
      <c r="BC13" s="92">
        <v>100</v>
      </c>
      <c r="BD13" s="90">
        <v>100</v>
      </c>
      <c r="BE13" s="90">
        <v>0</v>
      </c>
      <c r="BF13" s="91">
        <v>90</v>
      </c>
      <c r="BG13" s="48">
        <v>95</v>
      </c>
      <c r="BH13" s="48">
        <v>0</v>
      </c>
      <c r="BI13" s="48">
        <v>100</v>
      </c>
      <c r="BJ13" s="56">
        <f t="shared" si="12"/>
        <v>76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100</v>
      </c>
      <c r="BQ13" s="48">
        <v>100</v>
      </c>
      <c r="BR13" s="48">
        <v>100</v>
      </c>
      <c r="BS13" s="56">
        <f t="shared" si="13"/>
        <v>100</v>
      </c>
      <c r="BT13" s="1" t="str">
        <f t="shared" si="14"/>
        <v>NN-NN</v>
      </c>
      <c r="BU13" s="32">
        <f t="shared" si="15"/>
        <v>15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46</v>
      </c>
      <c r="K14" s="26">
        <v>821</v>
      </c>
      <c r="L14" s="27">
        <f t="shared" si="0"/>
        <v>95</v>
      </c>
      <c r="M14" s="27">
        <f t="shared" si="1"/>
        <v>86</v>
      </c>
      <c r="N14" s="27">
        <f t="shared" si="2"/>
        <v>90.5</v>
      </c>
      <c r="O14" s="27">
        <f t="shared" si="3"/>
        <v>51</v>
      </c>
      <c r="P14" s="27">
        <f t="shared" si="4"/>
        <v>20</v>
      </c>
      <c r="Q14" s="27">
        <f t="shared" si="5"/>
        <v>39</v>
      </c>
      <c r="R14" s="27">
        <f t="shared" si="6"/>
        <v>50</v>
      </c>
      <c r="S14" s="62">
        <f t="shared" si="7"/>
        <v>0</v>
      </c>
      <c r="T14" s="38">
        <f t="array" ref="T14">IF(N14&lt;55, MIN(N14,SUM(N14:R14*N$3:R$3)), SUM(N14:R14*N$3:R$3))</f>
        <v>66.75</v>
      </c>
      <c r="U14" s="27">
        <v>18</v>
      </c>
      <c r="V14" s="33">
        <v>20</v>
      </c>
      <c r="W14" s="33">
        <v>57</v>
      </c>
      <c r="X14" s="56">
        <f>SUM(U14:W14)</f>
        <v>95</v>
      </c>
      <c r="Y14" s="42">
        <v>26</v>
      </c>
      <c r="Z14" s="42">
        <v>60</v>
      </c>
      <c r="AA14" s="93">
        <f>Z14+Y14</f>
        <v>86</v>
      </c>
      <c r="AB14" s="33"/>
      <c r="AC14" s="33"/>
      <c r="AD14" s="56">
        <f t="shared" si="9"/>
        <v>0</v>
      </c>
      <c r="AE14" s="48">
        <v>0</v>
      </c>
      <c r="AF14" s="94">
        <v>100</v>
      </c>
      <c r="AG14" s="48">
        <v>100</v>
      </c>
      <c r="AH14" s="48">
        <v>50</v>
      </c>
      <c r="AI14" s="48">
        <v>30</v>
      </c>
      <c r="AJ14" s="48">
        <v>80</v>
      </c>
      <c r="AK14" s="48">
        <v>0</v>
      </c>
      <c r="AL14" s="48">
        <v>100</v>
      </c>
      <c r="AM14" s="48">
        <v>0</v>
      </c>
      <c r="AN14" s="56">
        <f t="shared" si="10"/>
        <v>51</v>
      </c>
      <c r="AO14" s="48">
        <v>100</v>
      </c>
      <c r="AP14" s="48">
        <v>0</v>
      </c>
      <c r="AQ14" s="48">
        <v>100</v>
      </c>
      <c r="AR14" s="48">
        <v>0</v>
      </c>
      <c r="AS14" s="48">
        <v>1</v>
      </c>
      <c r="AT14" s="48">
        <v>0</v>
      </c>
      <c r="AU14" s="48">
        <v>1</v>
      </c>
      <c r="AV14" s="90">
        <v>1</v>
      </c>
      <c r="AW14" s="91">
        <v>0</v>
      </c>
      <c r="AX14" s="48">
        <v>0</v>
      </c>
      <c r="AY14" s="56">
        <f t="shared" si="11"/>
        <v>20</v>
      </c>
      <c r="AZ14" s="92">
        <v>100</v>
      </c>
      <c r="BA14" s="92">
        <v>80</v>
      </c>
      <c r="BB14" s="92">
        <v>100</v>
      </c>
      <c r="BC14" s="92">
        <v>0</v>
      </c>
      <c r="BD14" s="90">
        <v>75</v>
      </c>
      <c r="BE14" s="90">
        <v>35</v>
      </c>
      <c r="BF14" s="91">
        <v>0</v>
      </c>
      <c r="BG14" s="48">
        <v>0</v>
      </c>
      <c r="BH14" s="48">
        <v>0</v>
      </c>
      <c r="BI14" s="48">
        <v>0</v>
      </c>
      <c r="BJ14" s="56">
        <f t="shared" si="12"/>
        <v>39</v>
      </c>
      <c r="BK14" s="31">
        <v>100</v>
      </c>
      <c r="BL14" s="31">
        <v>100</v>
      </c>
      <c r="BM14" s="31">
        <v>100</v>
      </c>
      <c r="BN14" s="48">
        <v>100</v>
      </c>
      <c r="BO14" s="48">
        <v>0</v>
      </c>
      <c r="BP14" s="48">
        <v>0</v>
      </c>
      <c r="BQ14" s="48">
        <v>0</v>
      </c>
      <c r="BR14" s="48">
        <v>0</v>
      </c>
      <c r="BS14" s="56">
        <f t="shared" si="13"/>
        <v>50</v>
      </c>
      <c r="BT14" s="1" t="str">
        <f t="shared" si="14"/>
        <v>NN-NN</v>
      </c>
      <c r="BU14" s="32">
        <f t="shared" si="15"/>
        <v>66.75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46</v>
      </c>
      <c r="K15" s="26"/>
      <c r="L15" s="27">
        <f t="shared" si="0"/>
        <v>0</v>
      </c>
      <c r="M15" s="27">
        <f t="shared" si="1"/>
        <v>0</v>
      </c>
      <c r="N15" s="27">
        <f t="shared" si="2"/>
        <v>0</v>
      </c>
      <c r="O15" s="27">
        <f t="shared" si="3"/>
        <v>0</v>
      </c>
      <c r="P15" s="27">
        <f t="shared" si="4"/>
        <v>0</v>
      </c>
      <c r="Q15" s="27">
        <f t="shared" si="5"/>
        <v>0</v>
      </c>
      <c r="R15" s="27">
        <f t="shared" si="6"/>
        <v>0</v>
      </c>
      <c r="S15" s="62">
        <f t="shared" si="7"/>
        <v>0</v>
      </c>
      <c r="T15" s="38">
        <f t="array" ref="T15">IF(N15&lt;55, MIN(N15,SUM(N15:R15*N$3:R$3)), SUM(N15:R15*N$3:R$3))</f>
        <v>0</v>
      </c>
      <c r="U15" s="27"/>
      <c r="V15" s="33"/>
      <c r="W15" s="33"/>
      <c r="X15" s="56"/>
      <c r="Y15" s="33"/>
      <c r="Z15" s="33"/>
      <c r="AA15" s="56">
        <f>IF(COUNTBLANK(Y15:Z15)&lt;&gt;2,SUM(Y15:Z15),)</f>
        <v>0</v>
      </c>
      <c r="AB15" s="33"/>
      <c r="AC15" s="33"/>
      <c r="AD15" s="56">
        <f t="shared" si="9"/>
        <v>0</v>
      </c>
      <c r="AE15" s="48">
        <v>0</v>
      </c>
      <c r="AF15" s="94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56">
        <f t="shared" si="10"/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90">
        <v>0</v>
      </c>
      <c r="AW15" s="91">
        <v>0</v>
      </c>
      <c r="AX15" s="48">
        <v>0</v>
      </c>
      <c r="AY15" s="56">
        <f t="shared" si="11"/>
        <v>0</v>
      </c>
      <c r="AZ15" s="92">
        <v>0</v>
      </c>
      <c r="BA15" s="92">
        <v>0</v>
      </c>
      <c r="BB15" s="92">
        <v>0</v>
      </c>
      <c r="BC15" s="92">
        <v>0</v>
      </c>
      <c r="BD15" s="90">
        <v>0</v>
      </c>
      <c r="BE15" s="90">
        <v>0</v>
      </c>
      <c r="BF15" s="91">
        <v>0</v>
      </c>
      <c r="BG15" s="48">
        <v>0</v>
      </c>
      <c r="BH15" s="48">
        <v>0</v>
      </c>
      <c r="BI15" s="48">
        <v>0</v>
      </c>
      <c r="BJ15" s="56">
        <f t="shared" si="12"/>
        <v>0</v>
      </c>
      <c r="BK15" s="31">
        <v>0</v>
      </c>
      <c r="BL15" s="31">
        <v>0</v>
      </c>
      <c r="BM15" s="31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56">
        <f t="shared" si="13"/>
        <v>0</v>
      </c>
      <c r="BT15" s="39" t="str">
        <f t="shared" si="14"/>
        <v>NN-NN</v>
      </c>
      <c r="BU15" s="40">
        <f t="shared" si="15"/>
        <v>0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2</v>
      </c>
      <c r="J16" s="26" t="s">
        <v>50</v>
      </c>
      <c r="K16" s="26">
        <v>824</v>
      </c>
      <c r="L16" s="27">
        <f t="shared" si="0"/>
        <v>100</v>
      </c>
      <c r="M16" s="27">
        <f t="shared" si="1"/>
        <v>100</v>
      </c>
      <c r="N16" s="27">
        <f t="shared" si="2"/>
        <v>100</v>
      </c>
      <c r="O16" s="27">
        <f t="shared" si="3"/>
        <v>43</v>
      </c>
      <c r="P16" s="27">
        <f t="shared" si="4"/>
        <v>30</v>
      </c>
      <c r="Q16" s="27">
        <f t="shared" si="5"/>
        <v>70</v>
      </c>
      <c r="R16" s="27">
        <f t="shared" si="6"/>
        <v>100</v>
      </c>
      <c r="S16" s="62">
        <f t="shared" si="7"/>
        <v>0</v>
      </c>
      <c r="T16" s="38">
        <f t="array" ref="T16">IF(N16&lt;55, MIN(N16,SUM(N16:R16*N$3:R$3)), SUM(N16:R16*N$3:R$3))</f>
        <v>79.099999999999994</v>
      </c>
      <c r="U16" s="27">
        <v>20</v>
      </c>
      <c r="V16" s="33">
        <v>20</v>
      </c>
      <c r="W16" s="33">
        <v>60</v>
      </c>
      <c r="X16" s="56">
        <f t="shared" ref="X16:X32" si="16">SUM(U16:W16)</f>
        <v>100</v>
      </c>
      <c r="Y16" s="33">
        <v>30</v>
      </c>
      <c r="Z16" s="33">
        <v>70</v>
      </c>
      <c r="AA16" s="56">
        <f>IF(COUNTBLANK(Y16:Z16)&lt;&gt;2,SUM(Y16:Z16),)</f>
        <v>100</v>
      </c>
      <c r="AB16" s="33"/>
      <c r="AC16" s="33"/>
      <c r="AD16" s="56">
        <f t="shared" si="9"/>
        <v>0</v>
      </c>
      <c r="AE16" s="48">
        <v>0</v>
      </c>
      <c r="AF16" s="94">
        <v>100</v>
      </c>
      <c r="AG16" s="48">
        <v>100</v>
      </c>
      <c r="AH16" s="48">
        <v>50</v>
      </c>
      <c r="AI16" s="48">
        <v>0</v>
      </c>
      <c r="AJ16" s="48">
        <v>40</v>
      </c>
      <c r="AK16" s="48">
        <v>0</v>
      </c>
      <c r="AL16" s="48">
        <v>0</v>
      </c>
      <c r="AM16" s="48">
        <v>100</v>
      </c>
      <c r="AN16" s="56">
        <f t="shared" si="10"/>
        <v>43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100</v>
      </c>
      <c r="AV16" s="90">
        <v>100</v>
      </c>
      <c r="AW16" s="91">
        <v>1</v>
      </c>
      <c r="AX16" s="48">
        <v>100</v>
      </c>
      <c r="AY16" s="56">
        <f t="shared" si="11"/>
        <v>30</v>
      </c>
      <c r="AZ16" s="92">
        <v>100</v>
      </c>
      <c r="BA16" s="92">
        <v>80</v>
      </c>
      <c r="BB16" s="92">
        <v>100</v>
      </c>
      <c r="BC16" s="92">
        <v>75</v>
      </c>
      <c r="BD16" s="90">
        <v>0</v>
      </c>
      <c r="BE16" s="90">
        <v>90</v>
      </c>
      <c r="BF16" s="91">
        <v>80</v>
      </c>
      <c r="BG16" s="48">
        <v>100</v>
      </c>
      <c r="BH16" s="48">
        <v>25</v>
      </c>
      <c r="BI16" s="48">
        <v>45</v>
      </c>
      <c r="BJ16" s="56">
        <f t="shared" si="12"/>
        <v>70</v>
      </c>
      <c r="BK16" s="31">
        <v>100</v>
      </c>
      <c r="BL16" s="31">
        <v>100</v>
      </c>
      <c r="BM16" s="31">
        <v>100</v>
      </c>
      <c r="BN16" s="48">
        <v>100</v>
      </c>
      <c r="BO16" s="48">
        <v>100</v>
      </c>
      <c r="BP16" s="48">
        <v>100</v>
      </c>
      <c r="BQ16" s="48">
        <v>100</v>
      </c>
      <c r="BR16" s="48">
        <v>100</v>
      </c>
      <c r="BS16" s="56">
        <f t="shared" si="13"/>
        <v>100</v>
      </c>
      <c r="BT16" s="1" t="str">
        <f t="shared" si="14"/>
        <v>NN-NN</v>
      </c>
      <c r="BU16" s="32">
        <f t="shared" si="15"/>
        <v>79.099999999999994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39</v>
      </c>
      <c r="K17" s="26">
        <v>593</v>
      </c>
      <c r="L17" s="27">
        <f t="shared" si="0"/>
        <v>96</v>
      </c>
      <c r="M17" s="27">
        <f t="shared" si="1"/>
        <v>95</v>
      </c>
      <c r="N17" s="27">
        <f t="shared" si="2"/>
        <v>95.5</v>
      </c>
      <c r="O17" s="27">
        <f t="shared" si="3"/>
        <v>98</v>
      </c>
      <c r="P17" s="27">
        <f t="shared" si="4"/>
        <v>100</v>
      </c>
      <c r="Q17" s="27">
        <f t="shared" si="5"/>
        <v>87</v>
      </c>
      <c r="R17" s="27">
        <f t="shared" si="6"/>
        <v>100</v>
      </c>
      <c r="S17" s="62">
        <f t="shared" si="7"/>
        <v>0</v>
      </c>
      <c r="T17" s="38">
        <f t="array" ref="T17">IF(N17&lt;55, MIN(N17,SUM(N17:R17*N$3:R$3)), SUM(N17:R17*N$3:R$3))</f>
        <v>94.75</v>
      </c>
      <c r="U17" s="27">
        <v>20</v>
      </c>
      <c r="V17" s="33">
        <v>16</v>
      </c>
      <c r="W17" s="33">
        <v>60</v>
      </c>
      <c r="X17" s="56">
        <f t="shared" si="16"/>
        <v>96</v>
      </c>
      <c r="Y17" s="33">
        <v>30</v>
      </c>
      <c r="Z17" s="33">
        <v>65</v>
      </c>
      <c r="AA17" s="56">
        <f>IF(COUNTBLANK(Y17:Z17)&lt;&gt;2,SUM(Y17:Z17),)</f>
        <v>95</v>
      </c>
      <c r="AB17" s="33"/>
      <c r="AC17" s="33"/>
      <c r="AD17" s="56">
        <f t="shared" si="9"/>
        <v>0</v>
      </c>
      <c r="AE17" s="48">
        <v>100</v>
      </c>
      <c r="AF17" s="94">
        <v>100</v>
      </c>
      <c r="AG17" s="48">
        <v>100</v>
      </c>
      <c r="AH17" s="48">
        <v>100</v>
      </c>
      <c r="AI17" s="48">
        <v>80</v>
      </c>
      <c r="AJ17" s="48">
        <v>100</v>
      </c>
      <c r="AK17" s="48">
        <v>100</v>
      </c>
      <c r="AL17" s="48">
        <v>100</v>
      </c>
      <c r="AM17" s="48">
        <v>100</v>
      </c>
      <c r="AN17" s="56">
        <f t="shared" si="10"/>
        <v>98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100</v>
      </c>
      <c r="AV17" s="90">
        <v>100</v>
      </c>
      <c r="AW17" s="91">
        <v>100</v>
      </c>
      <c r="AX17" s="48">
        <v>100</v>
      </c>
      <c r="AY17" s="56">
        <f t="shared" si="11"/>
        <v>100</v>
      </c>
      <c r="AZ17" s="92">
        <v>100</v>
      </c>
      <c r="BA17" s="92">
        <v>100</v>
      </c>
      <c r="BB17" s="92">
        <v>100</v>
      </c>
      <c r="BC17" s="92">
        <v>0</v>
      </c>
      <c r="BD17" s="90">
        <v>95</v>
      </c>
      <c r="BE17" s="90">
        <v>100</v>
      </c>
      <c r="BF17" s="91">
        <v>100</v>
      </c>
      <c r="BG17" s="48">
        <v>95</v>
      </c>
      <c r="BH17" s="48">
        <v>100</v>
      </c>
      <c r="BI17" s="48">
        <v>80</v>
      </c>
      <c r="BJ17" s="56">
        <f t="shared" si="12"/>
        <v>87</v>
      </c>
      <c r="BK17" s="31">
        <v>100</v>
      </c>
      <c r="BL17" s="31">
        <v>100</v>
      </c>
      <c r="BM17" s="31">
        <v>100</v>
      </c>
      <c r="BN17" s="48">
        <v>100</v>
      </c>
      <c r="BO17" s="48">
        <v>100</v>
      </c>
      <c r="BP17" s="48">
        <v>100</v>
      </c>
      <c r="BQ17" s="48">
        <v>100</v>
      </c>
      <c r="BR17" s="48">
        <v>100</v>
      </c>
      <c r="BS17" s="56">
        <f t="shared" si="13"/>
        <v>100</v>
      </c>
      <c r="BT17" s="1" t="str">
        <f t="shared" si="14"/>
        <v>NN-NN</v>
      </c>
      <c r="BU17" s="32">
        <f t="shared" si="15"/>
        <v>94.75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39</v>
      </c>
      <c r="K18" s="26">
        <v>610</v>
      </c>
      <c r="L18" s="27">
        <f t="shared" si="0"/>
        <v>99</v>
      </c>
      <c r="M18" s="27">
        <f t="shared" si="1"/>
        <v>92</v>
      </c>
      <c r="N18" s="27">
        <f t="shared" si="2"/>
        <v>95.5</v>
      </c>
      <c r="O18" s="27">
        <f t="shared" si="3"/>
        <v>89</v>
      </c>
      <c r="P18" s="27">
        <f t="shared" si="4"/>
        <v>100</v>
      </c>
      <c r="Q18" s="27">
        <f t="shared" si="5"/>
        <v>100</v>
      </c>
      <c r="R18" s="27">
        <f t="shared" si="6"/>
        <v>100</v>
      </c>
      <c r="S18" s="62">
        <f t="shared" si="7"/>
        <v>0</v>
      </c>
      <c r="T18" s="38">
        <f t="array" ref="T18">IF(N18&lt;55, MIN(N18,SUM(N18:R18*N$3:R$3)), SUM(N18:R18*N$3:R$3))</f>
        <v>95.55</v>
      </c>
      <c r="U18" s="27">
        <v>20</v>
      </c>
      <c r="V18" s="33">
        <v>19</v>
      </c>
      <c r="W18" s="33">
        <v>60</v>
      </c>
      <c r="X18" s="56">
        <f t="shared" si="16"/>
        <v>99</v>
      </c>
      <c r="Y18" s="33">
        <v>27</v>
      </c>
      <c r="Z18" s="33">
        <v>65</v>
      </c>
      <c r="AA18" s="56">
        <f>IF(COUNTBLANK(Y18:Z18)&lt;&gt;2,SUM(Y18:Z18),)</f>
        <v>92</v>
      </c>
      <c r="AB18" s="33"/>
      <c r="AC18" s="33"/>
      <c r="AD18" s="56">
        <f t="shared" si="9"/>
        <v>0</v>
      </c>
      <c r="AE18" s="48">
        <v>100</v>
      </c>
      <c r="AF18" s="94">
        <v>100</v>
      </c>
      <c r="AG18" s="48">
        <v>100</v>
      </c>
      <c r="AH18" s="48">
        <v>100</v>
      </c>
      <c r="AI18" s="48">
        <v>100</v>
      </c>
      <c r="AJ18" s="48">
        <v>100</v>
      </c>
      <c r="AK18" s="48">
        <v>100</v>
      </c>
      <c r="AL18" s="48">
        <v>100</v>
      </c>
      <c r="AM18" s="48">
        <v>0</v>
      </c>
      <c r="AN18" s="56">
        <f t="shared" si="10"/>
        <v>89</v>
      </c>
      <c r="AO18" s="48">
        <v>100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90">
        <v>100</v>
      </c>
      <c r="AW18" s="91">
        <v>100</v>
      </c>
      <c r="AX18" s="48">
        <v>100</v>
      </c>
      <c r="AY18" s="56">
        <f t="shared" si="11"/>
        <v>100</v>
      </c>
      <c r="AZ18" s="92">
        <v>100</v>
      </c>
      <c r="BA18" s="92">
        <v>100</v>
      </c>
      <c r="BB18" s="92">
        <v>100</v>
      </c>
      <c r="BC18" s="92">
        <v>100</v>
      </c>
      <c r="BD18" s="90">
        <v>100</v>
      </c>
      <c r="BE18" s="90">
        <v>100</v>
      </c>
      <c r="BF18" s="91">
        <v>100</v>
      </c>
      <c r="BG18" s="48">
        <v>100</v>
      </c>
      <c r="BH18" s="48">
        <v>100</v>
      </c>
      <c r="BI18" s="48">
        <v>100</v>
      </c>
      <c r="BJ18" s="56">
        <f t="shared" si="12"/>
        <v>100</v>
      </c>
      <c r="BK18" s="31">
        <v>100</v>
      </c>
      <c r="BL18" s="31">
        <v>100</v>
      </c>
      <c r="BM18" s="31">
        <v>100</v>
      </c>
      <c r="BN18" s="48">
        <v>100</v>
      </c>
      <c r="BO18" s="48">
        <v>100</v>
      </c>
      <c r="BP18" s="48">
        <v>100</v>
      </c>
      <c r="BQ18" s="48">
        <v>100</v>
      </c>
      <c r="BR18" s="48">
        <v>100</v>
      </c>
      <c r="BS18" s="56">
        <f t="shared" si="13"/>
        <v>100</v>
      </c>
      <c r="BT18" s="1" t="str">
        <f t="shared" si="14"/>
        <v>NN-NN</v>
      </c>
      <c r="BU18" s="32">
        <f t="shared" si="15"/>
        <v>95.55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3</v>
      </c>
      <c r="J19" s="26" t="s">
        <v>48</v>
      </c>
      <c r="K19" s="26">
        <v>725</v>
      </c>
      <c r="L19" s="27">
        <f t="shared" si="0"/>
        <v>90</v>
      </c>
      <c r="M19" s="27">
        <f t="shared" si="1"/>
        <v>30</v>
      </c>
      <c r="N19" s="27">
        <f t="shared" si="2"/>
        <v>60</v>
      </c>
      <c r="O19" s="27">
        <f t="shared" si="3"/>
        <v>65</v>
      </c>
      <c r="P19" s="27">
        <f t="shared" si="4"/>
        <v>40</v>
      </c>
      <c r="Q19" s="27">
        <f t="shared" si="5"/>
        <v>53</v>
      </c>
      <c r="R19" s="27">
        <f t="shared" si="6"/>
        <v>50</v>
      </c>
      <c r="S19" s="62">
        <f t="shared" si="7"/>
        <v>0</v>
      </c>
      <c r="T19" s="38">
        <f t="array" ref="T19">IF(N19&lt;55, MIN(N19,SUM(N19:R19*N$3:R$3)), SUM(N19:R19*N$3:R$3))</f>
        <v>58.1</v>
      </c>
      <c r="U19" s="27">
        <v>20</v>
      </c>
      <c r="V19" s="33">
        <v>19</v>
      </c>
      <c r="W19" s="33">
        <v>51</v>
      </c>
      <c r="X19" s="56">
        <f t="shared" si="16"/>
        <v>90</v>
      </c>
      <c r="Y19" s="33">
        <v>30</v>
      </c>
      <c r="Z19" s="42">
        <v>0</v>
      </c>
      <c r="AA19" s="56">
        <v>30</v>
      </c>
      <c r="AB19" s="33"/>
      <c r="AC19" s="33"/>
      <c r="AD19" s="56">
        <f t="shared" si="9"/>
        <v>0</v>
      </c>
      <c r="AE19" s="48">
        <v>0</v>
      </c>
      <c r="AF19" s="94">
        <v>100</v>
      </c>
      <c r="AG19" s="48">
        <v>100</v>
      </c>
      <c r="AH19" s="48">
        <v>66.7</v>
      </c>
      <c r="AI19" s="48">
        <v>100</v>
      </c>
      <c r="AJ19" s="48">
        <v>16.7</v>
      </c>
      <c r="AK19" s="48">
        <v>100</v>
      </c>
      <c r="AL19" s="48">
        <v>100</v>
      </c>
      <c r="AM19" s="48">
        <v>0</v>
      </c>
      <c r="AN19" s="56">
        <f t="shared" si="10"/>
        <v>65</v>
      </c>
      <c r="AO19" s="48">
        <v>100</v>
      </c>
      <c r="AP19" s="48">
        <v>100</v>
      </c>
      <c r="AQ19" s="48">
        <v>100</v>
      </c>
      <c r="AR19" s="48">
        <v>0</v>
      </c>
      <c r="AS19" s="48">
        <v>0</v>
      </c>
      <c r="AT19" s="48">
        <v>0</v>
      </c>
      <c r="AU19" s="48">
        <v>0</v>
      </c>
      <c r="AV19" s="90">
        <v>0</v>
      </c>
      <c r="AW19" s="91">
        <v>0</v>
      </c>
      <c r="AX19" s="48">
        <v>100</v>
      </c>
      <c r="AY19" s="56">
        <f t="shared" si="11"/>
        <v>40</v>
      </c>
      <c r="AZ19" s="92">
        <v>90</v>
      </c>
      <c r="BA19" s="92">
        <v>90</v>
      </c>
      <c r="BB19" s="92">
        <v>100</v>
      </c>
      <c r="BC19" s="92">
        <v>100</v>
      </c>
      <c r="BD19" s="90">
        <v>0</v>
      </c>
      <c r="BE19" s="90">
        <v>0</v>
      </c>
      <c r="BF19" s="91">
        <v>85</v>
      </c>
      <c r="BG19" s="48">
        <v>60</v>
      </c>
      <c r="BH19" s="48">
        <v>0</v>
      </c>
      <c r="BI19" s="48">
        <v>0</v>
      </c>
      <c r="BJ19" s="56">
        <f t="shared" si="12"/>
        <v>53</v>
      </c>
      <c r="BK19" s="31">
        <v>100</v>
      </c>
      <c r="BL19" s="31">
        <v>100</v>
      </c>
      <c r="BM19" s="31">
        <v>100</v>
      </c>
      <c r="BN19" s="48">
        <v>0</v>
      </c>
      <c r="BO19" s="48">
        <v>100</v>
      </c>
      <c r="BP19" s="48">
        <v>0</v>
      </c>
      <c r="BQ19" s="48">
        <v>0</v>
      </c>
      <c r="BR19" s="48">
        <v>0</v>
      </c>
      <c r="BS19" s="56">
        <f t="shared" si="13"/>
        <v>50</v>
      </c>
      <c r="BT19" s="1" t="str">
        <f t="shared" si="14"/>
        <v>NN-NN</v>
      </c>
      <c r="BU19" s="32">
        <f t="shared" si="15"/>
        <v>58.1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46</v>
      </c>
      <c r="K20" s="26">
        <v>735</v>
      </c>
      <c r="L20" s="27">
        <f t="shared" si="0"/>
        <v>97</v>
      </c>
      <c r="M20" s="27">
        <f t="shared" si="1"/>
        <v>100</v>
      </c>
      <c r="N20" s="27">
        <f t="shared" si="2"/>
        <v>98.5</v>
      </c>
      <c r="O20" s="27">
        <f t="shared" si="3"/>
        <v>99</v>
      </c>
      <c r="P20" s="27">
        <f t="shared" si="4"/>
        <v>100</v>
      </c>
      <c r="Q20" s="27">
        <f t="shared" si="5"/>
        <v>99</v>
      </c>
      <c r="R20" s="27">
        <f t="shared" si="6"/>
        <v>100</v>
      </c>
      <c r="S20" s="62">
        <f t="shared" si="7"/>
        <v>0</v>
      </c>
      <c r="T20" s="38">
        <f t="array" ref="T20">IF(N20&lt;55, MIN(N20,SUM(N20:R20*N$3:R$3)), SUM(N20:R20*N$3:R$3))</f>
        <v>98.85</v>
      </c>
      <c r="U20" s="27">
        <v>20</v>
      </c>
      <c r="V20" s="33">
        <v>20</v>
      </c>
      <c r="W20" s="33">
        <v>57</v>
      </c>
      <c r="X20" s="56">
        <f t="shared" si="16"/>
        <v>97</v>
      </c>
      <c r="Y20" s="33">
        <v>30</v>
      </c>
      <c r="Z20" s="33">
        <v>70</v>
      </c>
      <c r="AA20" s="56">
        <f t="shared" ref="AA20:AA26" si="17">IF(COUNTBLANK(Y20:Z20)&lt;&gt;2,SUM(Y20:Z20),)</f>
        <v>100</v>
      </c>
      <c r="AB20" s="33"/>
      <c r="AC20" s="33"/>
      <c r="AD20" s="56">
        <f t="shared" si="9"/>
        <v>0</v>
      </c>
      <c r="AE20" s="48">
        <v>100</v>
      </c>
      <c r="AF20" s="94">
        <v>100</v>
      </c>
      <c r="AG20" s="48">
        <v>100</v>
      </c>
      <c r="AH20" s="48">
        <v>100</v>
      </c>
      <c r="AI20" s="48">
        <v>90</v>
      </c>
      <c r="AJ20" s="48">
        <v>100</v>
      </c>
      <c r="AK20" s="48">
        <v>100</v>
      </c>
      <c r="AL20" s="48">
        <v>100</v>
      </c>
      <c r="AM20" s="48">
        <v>100</v>
      </c>
      <c r="AN20" s="56">
        <f t="shared" si="10"/>
        <v>99</v>
      </c>
      <c r="AO20" s="48">
        <v>100</v>
      </c>
      <c r="AP20" s="48">
        <v>100</v>
      </c>
      <c r="AQ20" s="48">
        <v>100</v>
      </c>
      <c r="AR20" s="48">
        <v>100</v>
      </c>
      <c r="AS20" s="48">
        <v>100</v>
      </c>
      <c r="AT20" s="48">
        <v>100</v>
      </c>
      <c r="AU20" s="48">
        <v>100</v>
      </c>
      <c r="AV20" s="90">
        <v>100</v>
      </c>
      <c r="AW20" s="91">
        <v>100</v>
      </c>
      <c r="AX20" s="48">
        <v>100</v>
      </c>
      <c r="AY20" s="56">
        <f t="shared" si="11"/>
        <v>100</v>
      </c>
      <c r="AZ20" s="92">
        <v>90</v>
      </c>
      <c r="BA20" s="92">
        <v>100</v>
      </c>
      <c r="BB20" s="92">
        <v>100</v>
      </c>
      <c r="BC20" s="92">
        <v>100</v>
      </c>
      <c r="BD20" s="90">
        <v>100</v>
      </c>
      <c r="BE20" s="90">
        <v>100</v>
      </c>
      <c r="BF20" s="91">
        <v>100</v>
      </c>
      <c r="BG20" s="48">
        <v>100</v>
      </c>
      <c r="BH20" s="48">
        <v>100</v>
      </c>
      <c r="BI20" s="48">
        <v>100</v>
      </c>
      <c r="BJ20" s="56">
        <f t="shared" si="12"/>
        <v>99</v>
      </c>
      <c r="BK20" s="31">
        <v>100</v>
      </c>
      <c r="BL20" s="31">
        <v>100</v>
      </c>
      <c r="BM20" s="31">
        <v>100</v>
      </c>
      <c r="BN20" s="48">
        <v>100</v>
      </c>
      <c r="BO20" s="48">
        <v>100</v>
      </c>
      <c r="BP20" s="48">
        <v>100</v>
      </c>
      <c r="BQ20" s="48">
        <v>100</v>
      </c>
      <c r="BR20" s="48">
        <v>100</v>
      </c>
      <c r="BS20" s="56">
        <f t="shared" si="13"/>
        <v>100</v>
      </c>
      <c r="BT20" s="1" t="str">
        <f t="shared" si="14"/>
        <v>NN-NN</v>
      </c>
      <c r="BU20" s="32">
        <f t="shared" si="15"/>
        <v>98.85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46</v>
      </c>
      <c r="K21" s="26">
        <v>809</v>
      </c>
      <c r="L21" s="27">
        <f t="shared" si="0"/>
        <v>97</v>
      </c>
      <c r="M21" s="27">
        <f t="shared" si="1"/>
        <v>95</v>
      </c>
      <c r="N21" s="27">
        <f t="shared" si="2"/>
        <v>96</v>
      </c>
      <c r="O21" s="27">
        <f t="shared" si="3"/>
        <v>77</v>
      </c>
      <c r="P21" s="27">
        <f t="shared" si="4"/>
        <v>40</v>
      </c>
      <c r="Q21" s="27">
        <f t="shared" si="5"/>
        <v>86</v>
      </c>
      <c r="R21" s="27">
        <f t="shared" si="6"/>
        <v>50</v>
      </c>
      <c r="S21" s="62">
        <f t="shared" si="7"/>
        <v>0</v>
      </c>
      <c r="T21" s="38">
        <f t="array" ref="T21">IF(N21&lt;55, MIN(N21,SUM(N21:R21*N$3:R$3)), SUM(N21:R21*N$3:R$3))</f>
        <v>85.100000000000009</v>
      </c>
      <c r="U21" s="27">
        <v>20</v>
      </c>
      <c r="V21" s="33">
        <v>20</v>
      </c>
      <c r="W21" s="33">
        <v>57</v>
      </c>
      <c r="X21" s="56">
        <f t="shared" si="16"/>
        <v>97</v>
      </c>
      <c r="Y21" s="33">
        <v>30</v>
      </c>
      <c r="Z21" s="33">
        <v>65</v>
      </c>
      <c r="AA21" s="56">
        <f t="shared" si="17"/>
        <v>95</v>
      </c>
      <c r="AB21" s="33"/>
      <c r="AC21" s="33"/>
      <c r="AD21" s="56">
        <f t="shared" si="9"/>
        <v>0</v>
      </c>
      <c r="AE21" s="48">
        <v>0</v>
      </c>
      <c r="AF21" s="94">
        <v>0</v>
      </c>
      <c r="AG21" s="48">
        <v>100</v>
      </c>
      <c r="AH21" s="48">
        <v>100</v>
      </c>
      <c r="AI21" s="48">
        <v>90</v>
      </c>
      <c r="AJ21" s="48">
        <v>100</v>
      </c>
      <c r="AK21" s="48">
        <v>100</v>
      </c>
      <c r="AL21" s="48">
        <v>100</v>
      </c>
      <c r="AM21" s="48">
        <v>100</v>
      </c>
      <c r="AN21" s="56">
        <f t="shared" si="10"/>
        <v>77</v>
      </c>
      <c r="AO21" s="48">
        <v>100</v>
      </c>
      <c r="AP21" s="48">
        <v>100</v>
      </c>
      <c r="AQ21" s="48">
        <v>100</v>
      </c>
      <c r="AR21" s="48">
        <v>100</v>
      </c>
      <c r="AS21" s="48">
        <v>1</v>
      </c>
      <c r="AT21" s="48">
        <v>0</v>
      </c>
      <c r="AU21" s="48">
        <v>0</v>
      </c>
      <c r="AV21" s="90">
        <v>0</v>
      </c>
      <c r="AW21" s="91">
        <v>1</v>
      </c>
      <c r="AX21" s="48">
        <v>0</v>
      </c>
      <c r="AY21" s="56">
        <f t="shared" si="11"/>
        <v>40</v>
      </c>
      <c r="AZ21" s="92">
        <v>100</v>
      </c>
      <c r="BA21" s="92">
        <v>90</v>
      </c>
      <c r="BB21" s="92">
        <v>100</v>
      </c>
      <c r="BC21" s="92">
        <v>100</v>
      </c>
      <c r="BD21" s="90">
        <v>95</v>
      </c>
      <c r="BE21" s="90">
        <v>100</v>
      </c>
      <c r="BF21" s="91">
        <v>100</v>
      </c>
      <c r="BG21" s="48">
        <v>100</v>
      </c>
      <c r="BH21" s="48">
        <v>55</v>
      </c>
      <c r="BI21" s="48">
        <v>20</v>
      </c>
      <c r="BJ21" s="56">
        <f t="shared" si="12"/>
        <v>86</v>
      </c>
      <c r="BK21" s="31">
        <v>100</v>
      </c>
      <c r="BL21" s="31">
        <v>0</v>
      </c>
      <c r="BM21" s="31">
        <v>100</v>
      </c>
      <c r="BN21" s="48">
        <v>100</v>
      </c>
      <c r="BO21" s="48">
        <v>100</v>
      </c>
      <c r="BP21" s="48">
        <v>0</v>
      </c>
      <c r="BQ21" s="48">
        <v>0</v>
      </c>
      <c r="BR21" s="48">
        <v>0</v>
      </c>
      <c r="BS21" s="56">
        <f t="shared" si="13"/>
        <v>50</v>
      </c>
      <c r="BT21" s="1" t="str">
        <f t="shared" si="14"/>
        <v>NN-NN</v>
      </c>
      <c r="BU21" s="32">
        <f t="shared" si="15"/>
        <v>85.100000000000009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46</v>
      </c>
      <c r="K22" s="26">
        <v>567</v>
      </c>
      <c r="L22" s="27">
        <f t="shared" si="0"/>
        <v>99</v>
      </c>
      <c r="M22" s="27">
        <f t="shared" si="1"/>
        <v>95</v>
      </c>
      <c r="N22" s="27">
        <f t="shared" si="2"/>
        <v>97</v>
      </c>
      <c r="O22" s="27">
        <f t="shared" si="3"/>
        <v>100</v>
      </c>
      <c r="P22" s="27">
        <f t="shared" si="4"/>
        <v>100</v>
      </c>
      <c r="Q22" s="27">
        <f t="shared" si="5"/>
        <v>95</v>
      </c>
      <c r="R22" s="27">
        <f t="shared" si="6"/>
        <v>100</v>
      </c>
      <c r="S22" s="62">
        <f t="shared" si="7"/>
        <v>0</v>
      </c>
      <c r="T22" s="38">
        <f t="array" ref="T22">IF(N22&lt;55, MIN(N22,SUM(N22:R22*N$3:R$3)), SUM(N22:R22*N$3:R$3))</f>
        <v>97.5</v>
      </c>
      <c r="U22" s="27">
        <v>20</v>
      </c>
      <c r="V22" s="33">
        <v>19</v>
      </c>
      <c r="W22" s="33">
        <v>60</v>
      </c>
      <c r="X22" s="56">
        <f t="shared" si="16"/>
        <v>99</v>
      </c>
      <c r="Y22" s="33">
        <v>30</v>
      </c>
      <c r="Z22" s="33">
        <v>65</v>
      </c>
      <c r="AA22" s="56">
        <f t="shared" si="17"/>
        <v>95</v>
      </c>
      <c r="AB22" s="33"/>
      <c r="AC22" s="33"/>
      <c r="AD22" s="56">
        <f t="shared" si="9"/>
        <v>0</v>
      </c>
      <c r="AE22" s="48">
        <v>100</v>
      </c>
      <c r="AF22" s="94">
        <v>100</v>
      </c>
      <c r="AG22" s="48">
        <v>100</v>
      </c>
      <c r="AH22" s="48">
        <v>100</v>
      </c>
      <c r="AI22" s="48">
        <v>100</v>
      </c>
      <c r="AJ22" s="48">
        <v>100</v>
      </c>
      <c r="AK22" s="48">
        <v>100</v>
      </c>
      <c r="AL22" s="48">
        <v>100</v>
      </c>
      <c r="AM22" s="48">
        <v>100</v>
      </c>
      <c r="AN22" s="56">
        <f t="shared" si="10"/>
        <v>100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90">
        <v>100</v>
      </c>
      <c r="AW22" s="91">
        <v>100</v>
      </c>
      <c r="AX22" s="48">
        <v>100</v>
      </c>
      <c r="AY22" s="56">
        <f t="shared" si="11"/>
        <v>100</v>
      </c>
      <c r="AZ22" s="92">
        <v>100</v>
      </c>
      <c r="BA22" s="92">
        <v>100</v>
      </c>
      <c r="BB22" s="92">
        <v>100</v>
      </c>
      <c r="BC22" s="92">
        <v>85</v>
      </c>
      <c r="BD22" s="90">
        <v>95</v>
      </c>
      <c r="BE22" s="90">
        <v>100</v>
      </c>
      <c r="BF22" s="91">
        <v>100</v>
      </c>
      <c r="BG22" s="48">
        <v>100</v>
      </c>
      <c r="BH22" s="48">
        <v>100</v>
      </c>
      <c r="BI22" s="48">
        <v>70</v>
      </c>
      <c r="BJ22" s="56">
        <f t="shared" si="12"/>
        <v>95</v>
      </c>
      <c r="BK22" s="31">
        <v>100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3"/>
        <v>100</v>
      </c>
      <c r="BT22" s="1" t="str">
        <f t="shared" si="14"/>
        <v>NN-NN</v>
      </c>
      <c r="BU22" s="32">
        <f t="shared" si="15"/>
        <v>97.5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46</v>
      </c>
      <c r="K23" s="26">
        <v>568</v>
      </c>
      <c r="L23" s="27">
        <f t="shared" si="0"/>
        <v>95</v>
      </c>
      <c r="M23" s="27">
        <f t="shared" si="1"/>
        <v>100</v>
      </c>
      <c r="N23" s="27">
        <f t="shared" si="2"/>
        <v>97.5</v>
      </c>
      <c r="O23" s="27">
        <f t="shared" si="3"/>
        <v>83</v>
      </c>
      <c r="P23" s="27">
        <f t="shared" si="4"/>
        <v>90</v>
      </c>
      <c r="Q23" s="27">
        <f t="shared" si="5"/>
        <v>96</v>
      </c>
      <c r="R23" s="27">
        <f t="shared" si="6"/>
        <v>100</v>
      </c>
      <c r="S23" s="62">
        <f t="shared" si="7"/>
        <v>0</v>
      </c>
      <c r="T23" s="38">
        <f t="array" ref="T23">IF(N23&lt;55, MIN(N23,SUM(N23:R23*N$3:R$3)), SUM(N23:R23*N$3:R$3))</f>
        <v>94.05</v>
      </c>
      <c r="U23" s="27">
        <v>18</v>
      </c>
      <c r="V23" s="33">
        <v>20</v>
      </c>
      <c r="W23" s="33">
        <v>57</v>
      </c>
      <c r="X23" s="56">
        <f t="shared" si="16"/>
        <v>95</v>
      </c>
      <c r="Y23" s="33">
        <v>30</v>
      </c>
      <c r="Z23" s="33">
        <v>70</v>
      </c>
      <c r="AA23" s="56">
        <f t="shared" si="17"/>
        <v>100</v>
      </c>
      <c r="AB23" s="33"/>
      <c r="AC23" s="33"/>
      <c r="AD23" s="56">
        <f t="shared" si="9"/>
        <v>0</v>
      </c>
      <c r="AE23" s="48">
        <v>100</v>
      </c>
      <c r="AF23" s="94">
        <v>100</v>
      </c>
      <c r="AG23" s="48">
        <v>100</v>
      </c>
      <c r="AH23" s="48">
        <v>66.7</v>
      </c>
      <c r="AI23" s="48">
        <v>100</v>
      </c>
      <c r="AJ23" s="48">
        <v>83.3</v>
      </c>
      <c r="AK23" s="48">
        <v>100</v>
      </c>
      <c r="AL23" s="48">
        <v>100</v>
      </c>
      <c r="AM23" s="48">
        <v>0</v>
      </c>
      <c r="AN23" s="56">
        <f t="shared" si="10"/>
        <v>83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90">
        <v>100</v>
      </c>
      <c r="AW23" s="91">
        <v>100</v>
      </c>
      <c r="AX23" s="48">
        <v>1</v>
      </c>
      <c r="AY23" s="56">
        <f t="shared" si="11"/>
        <v>90</v>
      </c>
      <c r="AZ23" s="92">
        <v>100</v>
      </c>
      <c r="BA23" s="92">
        <v>100</v>
      </c>
      <c r="BB23" s="92">
        <v>100</v>
      </c>
      <c r="BC23" s="92">
        <v>100</v>
      </c>
      <c r="BD23" s="90">
        <v>100</v>
      </c>
      <c r="BE23" s="90">
        <v>90</v>
      </c>
      <c r="BF23" s="91">
        <v>100</v>
      </c>
      <c r="BG23" s="48">
        <v>100</v>
      </c>
      <c r="BH23" s="48">
        <v>100</v>
      </c>
      <c r="BI23" s="48">
        <v>65</v>
      </c>
      <c r="BJ23" s="56">
        <f t="shared" si="12"/>
        <v>96</v>
      </c>
      <c r="BK23" s="31">
        <v>100</v>
      </c>
      <c r="BL23" s="31">
        <v>100</v>
      </c>
      <c r="BM23" s="31">
        <v>100</v>
      </c>
      <c r="BN23" s="48">
        <v>100</v>
      </c>
      <c r="BO23" s="48">
        <v>100</v>
      </c>
      <c r="BP23" s="48">
        <v>100</v>
      </c>
      <c r="BQ23" s="48">
        <v>100</v>
      </c>
      <c r="BR23" s="48">
        <v>100</v>
      </c>
      <c r="BS23" s="56">
        <f t="shared" si="13"/>
        <v>100</v>
      </c>
      <c r="BT23" s="1" t="str">
        <f t="shared" si="14"/>
        <v>NN-NN</v>
      </c>
      <c r="BU23" s="32">
        <f t="shared" si="15"/>
        <v>94.05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46</v>
      </c>
      <c r="K24" s="26">
        <v>566</v>
      </c>
      <c r="L24" s="27">
        <f t="shared" si="0"/>
        <v>95</v>
      </c>
      <c r="M24" s="27">
        <f t="shared" si="1"/>
        <v>92</v>
      </c>
      <c r="N24" s="27">
        <f t="shared" si="2"/>
        <v>93.5</v>
      </c>
      <c r="O24" s="27">
        <f t="shared" si="3"/>
        <v>63</v>
      </c>
      <c r="P24" s="27">
        <f t="shared" si="4"/>
        <v>90</v>
      </c>
      <c r="Q24" s="27">
        <f t="shared" si="5"/>
        <v>74</v>
      </c>
      <c r="R24" s="27">
        <f t="shared" si="6"/>
        <v>94</v>
      </c>
      <c r="S24" s="62">
        <f t="shared" si="7"/>
        <v>0</v>
      </c>
      <c r="T24" s="38">
        <f t="array" ref="T24">IF(N24&lt;55, MIN(N24,SUM(N24:R24*N$3:R$3)), SUM(N24:R24*N$3:R$3))</f>
        <v>83.350000000000009</v>
      </c>
      <c r="U24" s="27">
        <v>20</v>
      </c>
      <c r="V24" s="33">
        <v>15</v>
      </c>
      <c r="W24" s="33">
        <v>60</v>
      </c>
      <c r="X24" s="56">
        <f t="shared" si="16"/>
        <v>95</v>
      </c>
      <c r="Y24" s="33">
        <v>22</v>
      </c>
      <c r="Z24" s="33">
        <v>70</v>
      </c>
      <c r="AA24" s="56">
        <f t="shared" si="17"/>
        <v>92</v>
      </c>
      <c r="AB24" s="33"/>
      <c r="AC24" s="33"/>
      <c r="AD24" s="56">
        <f t="shared" si="9"/>
        <v>0</v>
      </c>
      <c r="AE24" s="48">
        <v>100</v>
      </c>
      <c r="AF24" s="94">
        <v>0</v>
      </c>
      <c r="AG24" s="48">
        <v>0</v>
      </c>
      <c r="AH24" s="48">
        <v>100</v>
      </c>
      <c r="AI24" s="48">
        <v>70</v>
      </c>
      <c r="AJ24" s="48">
        <v>100</v>
      </c>
      <c r="AK24" s="48">
        <v>100</v>
      </c>
      <c r="AL24" s="48">
        <v>100</v>
      </c>
      <c r="AM24" s="48">
        <v>0</v>
      </c>
      <c r="AN24" s="56">
        <f t="shared" si="10"/>
        <v>63</v>
      </c>
      <c r="AO24" s="48">
        <v>1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100</v>
      </c>
      <c r="AV24" s="90">
        <v>100</v>
      </c>
      <c r="AW24" s="91">
        <v>100</v>
      </c>
      <c r="AX24" s="48">
        <v>100</v>
      </c>
      <c r="AY24" s="56">
        <f t="shared" si="11"/>
        <v>90</v>
      </c>
      <c r="AZ24" s="92">
        <v>100</v>
      </c>
      <c r="BA24" s="92">
        <v>80</v>
      </c>
      <c r="BB24" s="92">
        <v>100</v>
      </c>
      <c r="BC24" s="92">
        <v>79</v>
      </c>
      <c r="BD24" s="90">
        <v>100</v>
      </c>
      <c r="BE24" s="90">
        <v>95</v>
      </c>
      <c r="BF24" s="91">
        <v>100</v>
      </c>
      <c r="BG24" s="48">
        <v>0</v>
      </c>
      <c r="BH24" s="48">
        <v>90</v>
      </c>
      <c r="BI24" s="48">
        <v>0</v>
      </c>
      <c r="BJ24" s="56">
        <f t="shared" si="12"/>
        <v>74</v>
      </c>
      <c r="BK24" s="31">
        <v>100</v>
      </c>
      <c r="BL24" s="31">
        <v>100</v>
      </c>
      <c r="BM24" s="31">
        <v>100</v>
      </c>
      <c r="BN24" s="48">
        <v>100</v>
      </c>
      <c r="BO24" s="48">
        <v>50</v>
      </c>
      <c r="BP24" s="48">
        <v>100</v>
      </c>
      <c r="BQ24" s="48">
        <v>100</v>
      </c>
      <c r="BR24" s="48">
        <v>100</v>
      </c>
      <c r="BS24" s="56">
        <f t="shared" si="13"/>
        <v>93.75</v>
      </c>
      <c r="BT24" s="1" t="str">
        <f t="shared" si="14"/>
        <v>NN-NN</v>
      </c>
      <c r="BU24" s="32">
        <f t="shared" si="15"/>
        <v>83.350000000000009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46</v>
      </c>
      <c r="K25" s="26">
        <v>775</v>
      </c>
      <c r="L25" s="27">
        <f t="shared" si="0"/>
        <v>99</v>
      </c>
      <c r="M25" s="27">
        <f t="shared" si="1"/>
        <v>100</v>
      </c>
      <c r="N25" s="27">
        <f t="shared" si="2"/>
        <v>99.5</v>
      </c>
      <c r="O25" s="27">
        <f t="shared" si="3"/>
        <v>94</v>
      </c>
      <c r="P25" s="27">
        <f t="shared" si="4"/>
        <v>90</v>
      </c>
      <c r="Q25" s="27">
        <f t="shared" si="5"/>
        <v>98</v>
      </c>
      <c r="R25" s="27">
        <f t="shared" si="6"/>
        <v>100</v>
      </c>
      <c r="S25" s="62">
        <f t="shared" si="7"/>
        <v>0</v>
      </c>
      <c r="T25" s="38">
        <f t="array" ref="T25">IF(N25&lt;55, MIN(N25,SUM(N25:R25*N$3:R$3)), SUM(N25:R25*N$3:R$3))</f>
        <v>97.65</v>
      </c>
      <c r="U25" s="27">
        <v>20</v>
      </c>
      <c r="V25" s="33">
        <v>19</v>
      </c>
      <c r="W25" s="33">
        <v>60</v>
      </c>
      <c r="X25" s="56">
        <f t="shared" si="16"/>
        <v>99</v>
      </c>
      <c r="Y25" s="33">
        <v>30</v>
      </c>
      <c r="Z25" s="33">
        <v>70</v>
      </c>
      <c r="AA25" s="56">
        <f t="shared" si="17"/>
        <v>100</v>
      </c>
      <c r="AB25" s="33"/>
      <c r="AC25" s="33"/>
      <c r="AD25" s="56">
        <f t="shared" si="9"/>
        <v>0</v>
      </c>
      <c r="AE25" s="48">
        <v>100</v>
      </c>
      <c r="AF25" s="94">
        <v>100</v>
      </c>
      <c r="AG25" s="48">
        <v>100</v>
      </c>
      <c r="AH25" s="48">
        <v>50</v>
      </c>
      <c r="AI25" s="48">
        <v>100</v>
      </c>
      <c r="AJ25" s="48">
        <v>100</v>
      </c>
      <c r="AK25" s="48">
        <v>100</v>
      </c>
      <c r="AL25" s="48">
        <v>100</v>
      </c>
      <c r="AM25" s="48">
        <v>100</v>
      </c>
      <c r="AN25" s="56">
        <f t="shared" si="10"/>
        <v>94</v>
      </c>
      <c r="AO25" s="48">
        <v>100</v>
      </c>
      <c r="AP25" s="48">
        <v>100</v>
      </c>
      <c r="AQ25" s="48">
        <v>100</v>
      </c>
      <c r="AR25" s="48">
        <v>100</v>
      </c>
      <c r="AS25" s="48">
        <v>1</v>
      </c>
      <c r="AT25" s="48">
        <v>100</v>
      </c>
      <c r="AU25" s="48">
        <v>100</v>
      </c>
      <c r="AV25" s="90">
        <v>100</v>
      </c>
      <c r="AW25" s="91">
        <v>100</v>
      </c>
      <c r="AX25" s="48">
        <v>100</v>
      </c>
      <c r="AY25" s="56">
        <f t="shared" si="11"/>
        <v>90</v>
      </c>
      <c r="AZ25" s="92">
        <v>100</v>
      </c>
      <c r="BA25" s="92">
        <v>100</v>
      </c>
      <c r="BB25" s="92">
        <v>100</v>
      </c>
      <c r="BC25" s="92">
        <v>85</v>
      </c>
      <c r="BD25" s="90">
        <v>100</v>
      </c>
      <c r="BE25" s="90">
        <v>90</v>
      </c>
      <c r="BF25" s="91">
        <v>100</v>
      </c>
      <c r="BG25" s="48">
        <v>100</v>
      </c>
      <c r="BH25" s="48">
        <v>100</v>
      </c>
      <c r="BI25" s="48">
        <v>100</v>
      </c>
      <c r="BJ25" s="56">
        <f t="shared" si="12"/>
        <v>98</v>
      </c>
      <c r="BK25" s="31">
        <v>100</v>
      </c>
      <c r="BL25" s="31">
        <v>100</v>
      </c>
      <c r="BM25" s="31">
        <v>100</v>
      </c>
      <c r="BN25" s="48">
        <v>100</v>
      </c>
      <c r="BO25" s="48">
        <v>100</v>
      </c>
      <c r="BP25" s="48">
        <v>100</v>
      </c>
      <c r="BQ25" s="48">
        <v>100</v>
      </c>
      <c r="BR25" s="48">
        <v>100</v>
      </c>
      <c r="BS25" s="56">
        <f t="shared" si="13"/>
        <v>100</v>
      </c>
      <c r="BT25" s="1" t="str">
        <f t="shared" si="14"/>
        <v>NN-NN</v>
      </c>
      <c r="BU25" s="32">
        <f t="shared" si="15"/>
        <v>97.65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46</v>
      </c>
      <c r="K26" s="26">
        <v>761</v>
      </c>
      <c r="L26" s="27">
        <f t="shared" si="0"/>
        <v>100</v>
      </c>
      <c r="M26" s="27">
        <f t="shared" si="1"/>
        <v>100</v>
      </c>
      <c r="N26" s="27">
        <f t="shared" si="2"/>
        <v>100</v>
      </c>
      <c r="O26" s="27">
        <f t="shared" si="3"/>
        <v>76</v>
      </c>
      <c r="P26" s="27">
        <f t="shared" si="4"/>
        <v>100</v>
      </c>
      <c r="Q26" s="27">
        <f t="shared" si="5"/>
        <v>98</v>
      </c>
      <c r="R26" s="27">
        <f t="shared" si="6"/>
        <v>100</v>
      </c>
      <c r="S26" s="62">
        <f t="shared" si="7"/>
        <v>0</v>
      </c>
      <c r="T26" s="38">
        <f t="array" ref="T26">IF(N26&lt;55, MIN(N26,SUM(N26:R26*N$3:R$3)), SUM(N26:R26*N$3:R$3))</f>
        <v>94.800000000000011</v>
      </c>
      <c r="U26" s="27">
        <v>20</v>
      </c>
      <c r="V26" s="33">
        <v>20</v>
      </c>
      <c r="W26" s="33">
        <v>60</v>
      </c>
      <c r="X26" s="56">
        <f t="shared" si="16"/>
        <v>100</v>
      </c>
      <c r="Y26" s="33">
        <v>30</v>
      </c>
      <c r="Z26" s="33">
        <v>70</v>
      </c>
      <c r="AA26" s="56">
        <f t="shared" si="17"/>
        <v>100</v>
      </c>
      <c r="AB26" s="33"/>
      <c r="AC26" s="33"/>
      <c r="AD26" s="56">
        <f t="shared" si="9"/>
        <v>0</v>
      </c>
      <c r="AE26" s="48">
        <v>50</v>
      </c>
      <c r="AF26" s="94">
        <v>0</v>
      </c>
      <c r="AG26" s="48">
        <v>100</v>
      </c>
      <c r="AH26" s="48">
        <v>50</v>
      </c>
      <c r="AI26" s="48">
        <v>100</v>
      </c>
      <c r="AJ26" s="48">
        <v>80</v>
      </c>
      <c r="AK26" s="48">
        <v>100</v>
      </c>
      <c r="AL26" s="48">
        <v>100</v>
      </c>
      <c r="AM26" s="48">
        <v>100</v>
      </c>
      <c r="AN26" s="56">
        <f t="shared" si="10"/>
        <v>76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90">
        <v>100</v>
      </c>
      <c r="AW26" s="91">
        <v>100</v>
      </c>
      <c r="AX26" s="48">
        <v>100</v>
      </c>
      <c r="AY26" s="56">
        <f t="shared" si="11"/>
        <v>100</v>
      </c>
      <c r="AZ26" s="92">
        <v>100</v>
      </c>
      <c r="BA26" s="92">
        <v>100</v>
      </c>
      <c r="BB26" s="92">
        <v>100</v>
      </c>
      <c r="BC26" s="92">
        <v>94</v>
      </c>
      <c r="BD26" s="90">
        <v>100</v>
      </c>
      <c r="BE26" s="90">
        <v>90</v>
      </c>
      <c r="BF26" s="91">
        <v>100</v>
      </c>
      <c r="BG26" s="48">
        <v>100</v>
      </c>
      <c r="BH26" s="48">
        <v>100</v>
      </c>
      <c r="BI26" s="48">
        <v>100</v>
      </c>
      <c r="BJ26" s="56">
        <f t="shared" si="12"/>
        <v>98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3"/>
        <v>100</v>
      </c>
      <c r="BT26" s="1" t="str">
        <f t="shared" si="14"/>
        <v>NN-NN</v>
      </c>
      <c r="BU26" s="32">
        <f t="shared" si="15"/>
        <v>94.800000000000011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4</v>
      </c>
      <c r="J27" s="26" t="s">
        <v>48</v>
      </c>
      <c r="K27" s="26">
        <v>870</v>
      </c>
      <c r="L27" s="27">
        <f t="shared" si="0"/>
        <v>93</v>
      </c>
      <c r="M27" s="27">
        <f t="shared" si="1"/>
        <v>30</v>
      </c>
      <c r="N27" s="27">
        <f t="shared" si="2"/>
        <v>61.5</v>
      </c>
      <c r="O27" s="27">
        <f t="shared" si="3"/>
        <v>81</v>
      </c>
      <c r="P27" s="27">
        <f t="shared" si="4"/>
        <v>90</v>
      </c>
      <c r="Q27" s="27">
        <f t="shared" si="5"/>
        <v>50</v>
      </c>
      <c r="R27" s="27">
        <f t="shared" si="6"/>
        <v>0</v>
      </c>
      <c r="S27" s="62">
        <f t="shared" si="7"/>
        <v>0</v>
      </c>
      <c r="T27" s="38">
        <f t="array" ref="T27">IF(N27&lt;55, MIN(N27,SUM(N27:R27*N$3:R$3)), SUM(N27:R27*N$3:R$3))</f>
        <v>61.45</v>
      </c>
      <c r="U27" s="27">
        <v>20</v>
      </c>
      <c r="V27" s="33">
        <v>16</v>
      </c>
      <c r="W27" s="33">
        <v>57</v>
      </c>
      <c r="X27" s="56">
        <f t="shared" si="16"/>
        <v>93</v>
      </c>
      <c r="Y27" s="33">
        <v>30</v>
      </c>
      <c r="Z27" s="42">
        <v>0</v>
      </c>
      <c r="AA27" s="56">
        <v>30</v>
      </c>
      <c r="AB27" s="33"/>
      <c r="AC27" s="33"/>
      <c r="AD27" s="56">
        <f t="shared" si="9"/>
        <v>0</v>
      </c>
      <c r="AE27" s="48">
        <v>0</v>
      </c>
      <c r="AF27" s="94">
        <v>100</v>
      </c>
      <c r="AG27" s="48">
        <v>100</v>
      </c>
      <c r="AH27" s="48">
        <v>50</v>
      </c>
      <c r="AI27" s="48">
        <v>80</v>
      </c>
      <c r="AJ27" s="48">
        <v>100</v>
      </c>
      <c r="AK27" s="48">
        <v>100</v>
      </c>
      <c r="AL27" s="48">
        <v>100</v>
      </c>
      <c r="AM27" s="48">
        <v>100</v>
      </c>
      <c r="AN27" s="56">
        <f t="shared" si="10"/>
        <v>81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0</v>
      </c>
      <c r="AV27" s="90">
        <v>100</v>
      </c>
      <c r="AW27" s="91">
        <v>100</v>
      </c>
      <c r="AX27" s="48">
        <v>100</v>
      </c>
      <c r="AY27" s="56">
        <f t="shared" si="11"/>
        <v>90</v>
      </c>
      <c r="AZ27" s="92">
        <v>0</v>
      </c>
      <c r="BA27" s="92">
        <v>90</v>
      </c>
      <c r="BB27" s="92">
        <v>100</v>
      </c>
      <c r="BC27" s="92">
        <v>75</v>
      </c>
      <c r="BD27" s="90">
        <v>40</v>
      </c>
      <c r="BE27" s="90">
        <v>0</v>
      </c>
      <c r="BF27" s="91">
        <v>100</v>
      </c>
      <c r="BG27" s="48">
        <v>0</v>
      </c>
      <c r="BH27" s="48">
        <v>95</v>
      </c>
      <c r="BI27" s="48">
        <v>0</v>
      </c>
      <c r="BJ27" s="56">
        <f t="shared" si="12"/>
        <v>50</v>
      </c>
      <c r="BK27" s="31">
        <v>0</v>
      </c>
      <c r="BL27" s="31">
        <v>0</v>
      </c>
      <c r="BM27" s="31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56">
        <f t="shared" si="13"/>
        <v>0</v>
      </c>
      <c r="BT27" s="1" t="str">
        <f t="shared" si="14"/>
        <v>NN-NN</v>
      </c>
      <c r="BU27" s="32">
        <f t="shared" si="15"/>
        <v>61.45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39</v>
      </c>
      <c r="K28" s="26">
        <v>754</v>
      </c>
      <c r="L28" s="27">
        <f t="shared" si="0"/>
        <v>100</v>
      </c>
      <c r="M28" s="27">
        <f t="shared" si="1"/>
        <v>100</v>
      </c>
      <c r="N28" s="27">
        <f t="shared" si="2"/>
        <v>100</v>
      </c>
      <c r="O28" s="27">
        <f t="shared" si="3"/>
        <v>96</v>
      </c>
      <c r="P28" s="27">
        <f t="shared" si="4"/>
        <v>100</v>
      </c>
      <c r="Q28" s="27">
        <f t="shared" si="5"/>
        <v>94</v>
      </c>
      <c r="R28" s="27">
        <f t="shared" si="6"/>
        <v>100</v>
      </c>
      <c r="S28" s="62">
        <f t="shared" si="7"/>
        <v>0</v>
      </c>
      <c r="T28" s="38">
        <f t="array" ref="T28">IF(N28&lt;55, MIN(N28,SUM(N28:R28*N$3:R$3)), SUM(N28:R28*N$3:R$3))</f>
        <v>98</v>
      </c>
      <c r="U28" s="27">
        <v>20</v>
      </c>
      <c r="V28" s="33">
        <v>20</v>
      </c>
      <c r="W28" s="33">
        <v>60</v>
      </c>
      <c r="X28" s="56">
        <f t="shared" si="16"/>
        <v>100</v>
      </c>
      <c r="Y28" s="33">
        <v>30</v>
      </c>
      <c r="Z28" s="33">
        <v>70</v>
      </c>
      <c r="AA28" s="56">
        <f>IF(COUNTBLANK(Y28:Z28)&lt;&gt;2,SUM(Y28:Z28),)</f>
        <v>100</v>
      </c>
      <c r="AB28" s="33"/>
      <c r="AC28" s="33"/>
      <c r="AD28" s="56">
        <f t="shared" si="9"/>
        <v>0</v>
      </c>
      <c r="AE28" s="48">
        <v>100</v>
      </c>
      <c r="AF28" s="94">
        <v>100</v>
      </c>
      <c r="AG28" s="48">
        <v>100</v>
      </c>
      <c r="AH28" s="48">
        <v>100</v>
      </c>
      <c r="AI28" s="48">
        <v>100</v>
      </c>
      <c r="AJ28" s="48">
        <v>60</v>
      </c>
      <c r="AK28" s="48">
        <v>100</v>
      </c>
      <c r="AL28" s="48">
        <v>100</v>
      </c>
      <c r="AM28" s="48">
        <v>100</v>
      </c>
      <c r="AN28" s="56">
        <f t="shared" si="10"/>
        <v>96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90">
        <v>100</v>
      </c>
      <c r="AW28" s="91">
        <v>100</v>
      </c>
      <c r="AX28" s="48">
        <v>100</v>
      </c>
      <c r="AY28" s="56">
        <f t="shared" si="11"/>
        <v>100</v>
      </c>
      <c r="AZ28" s="92">
        <v>100</v>
      </c>
      <c r="BA28" s="92">
        <v>100</v>
      </c>
      <c r="BB28" s="92">
        <v>94</v>
      </c>
      <c r="BC28" s="92">
        <v>100</v>
      </c>
      <c r="BD28" s="90">
        <v>100</v>
      </c>
      <c r="BE28" s="90">
        <v>100</v>
      </c>
      <c r="BF28" s="91">
        <v>100</v>
      </c>
      <c r="BG28" s="48">
        <v>100</v>
      </c>
      <c r="BH28" s="48">
        <v>100</v>
      </c>
      <c r="BI28" s="48">
        <v>50</v>
      </c>
      <c r="BJ28" s="56">
        <f t="shared" si="12"/>
        <v>94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100</v>
      </c>
      <c r="BQ28" s="48">
        <v>100</v>
      </c>
      <c r="BR28" s="48">
        <v>100</v>
      </c>
      <c r="BS28" s="56">
        <f t="shared" si="13"/>
        <v>100</v>
      </c>
      <c r="BT28" s="1" t="str">
        <f t="shared" si="14"/>
        <v>NN-NN</v>
      </c>
      <c r="BU28" s="32">
        <f t="shared" si="15"/>
        <v>98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1</v>
      </c>
      <c r="J29" s="26" t="s">
        <v>39</v>
      </c>
      <c r="K29" s="26">
        <v>689</v>
      </c>
      <c r="L29" s="27">
        <f t="shared" si="0"/>
        <v>100</v>
      </c>
      <c r="M29" s="27">
        <f t="shared" si="1"/>
        <v>100</v>
      </c>
      <c r="N29" s="27">
        <f t="shared" si="2"/>
        <v>100</v>
      </c>
      <c r="O29" s="27">
        <f t="shared" si="3"/>
        <v>100</v>
      </c>
      <c r="P29" s="27">
        <f t="shared" si="4"/>
        <v>100</v>
      </c>
      <c r="Q29" s="27">
        <f t="shared" si="5"/>
        <v>90</v>
      </c>
      <c r="R29" s="27">
        <f t="shared" si="6"/>
        <v>100</v>
      </c>
      <c r="S29" s="62">
        <f t="shared" si="7"/>
        <v>0</v>
      </c>
      <c r="T29" s="38">
        <f t="array" ref="T29">IF(N29&lt;55, MIN(N29,SUM(N29:R29*N$3:R$3)), SUM(N29:R29*N$3:R$3))</f>
        <v>98</v>
      </c>
      <c r="U29" s="27">
        <v>20</v>
      </c>
      <c r="V29" s="33">
        <v>20</v>
      </c>
      <c r="W29" s="33">
        <v>60</v>
      </c>
      <c r="X29" s="56">
        <f t="shared" si="16"/>
        <v>100</v>
      </c>
      <c r="Y29" s="33">
        <v>30</v>
      </c>
      <c r="Z29" s="33">
        <v>70</v>
      </c>
      <c r="AA29" s="56">
        <f>IF(COUNTBLANK(Y29:Z29)&lt;&gt;2,SUM(Y29:Z29),)</f>
        <v>100</v>
      </c>
      <c r="AB29" s="33"/>
      <c r="AC29" s="33"/>
      <c r="AD29" s="56">
        <f t="shared" si="9"/>
        <v>0</v>
      </c>
      <c r="AE29" s="48">
        <v>100</v>
      </c>
      <c r="AF29" s="94">
        <v>100</v>
      </c>
      <c r="AG29" s="48">
        <v>100</v>
      </c>
      <c r="AH29" s="48">
        <v>100</v>
      </c>
      <c r="AI29" s="48">
        <v>100</v>
      </c>
      <c r="AJ29" s="48">
        <v>100</v>
      </c>
      <c r="AK29" s="48">
        <v>100</v>
      </c>
      <c r="AL29" s="48">
        <v>100</v>
      </c>
      <c r="AM29" s="48">
        <v>100</v>
      </c>
      <c r="AN29" s="56">
        <f t="shared" si="10"/>
        <v>100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100</v>
      </c>
      <c r="AU29" s="48">
        <v>100</v>
      </c>
      <c r="AV29" s="90">
        <v>100</v>
      </c>
      <c r="AW29" s="91">
        <v>100</v>
      </c>
      <c r="AX29" s="48">
        <v>100</v>
      </c>
      <c r="AY29" s="56">
        <f t="shared" si="11"/>
        <v>100</v>
      </c>
      <c r="AZ29" s="92">
        <v>100</v>
      </c>
      <c r="BA29" s="92">
        <v>100</v>
      </c>
      <c r="BB29" s="92">
        <v>100</v>
      </c>
      <c r="BC29" s="92">
        <v>100</v>
      </c>
      <c r="BD29" s="90">
        <v>100</v>
      </c>
      <c r="BE29" s="90">
        <v>100</v>
      </c>
      <c r="BF29" s="91">
        <v>100</v>
      </c>
      <c r="BG29" s="48">
        <v>100</v>
      </c>
      <c r="BH29" s="48">
        <v>100</v>
      </c>
      <c r="BI29" s="48">
        <v>0</v>
      </c>
      <c r="BJ29" s="56">
        <f t="shared" si="12"/>
        <v>90</v>
      </c>
      <c r="BK29" s="31">
        <v>100</v>
      </c>
      <c r="BL29" s="31">
        <v>100</v>
      </c>
      <c r="BM29" s="31">
        <v>100</v>
      </c>
      <c r="BN29" s="48">
        <v>100</v>
      </c>
      <c r="BO29" s="48">
        <v>100</v>
      </c>
      <c r="BP29" s="48">
        <v>100</v>
      </c>
      <c r="BQ29" s="48">
        <v>100</v>
      </c>
      <c r="BR29" s="48">
        <v>100</v>
      </c>
      <c r="BS29" s="56">
        <f t="shared" si="13"/>
        <v>100</v>
      </c>
      <c r="BT29" s="1" t="str">
        <f t="shared" si="14"/>
        <v>NN-NN</v>
      </c>
      <c r="BU29" s="32">
        <f t="shared" si="15"/>
        <v>98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39</v>
      </c>
      <c r="K30" s="26">
        <v>806</v>
      </c>
      <c r="L30" s="27">
        <f t="shared" si="0"/>
        <v>99</v>
      </c>
      <c r="M30" s="27">
        <f t="shared" si="1"/>
        <v>96</v>
      </c>
      <c r="N30" s="27">
        <f t="shared" si="2"/>
        <v>97.5</v>
      </c>
      <c r="O30" s="27">
        <f t="shared" si="3"/>
        <v>91</v>
      </c>
      <c r="P30" s="27">
        <f t="shared" si="4"/>
        <v>100</v>
      </c>
      <c r="Q30" s="27">
        <f t="shared" si="5"/>
        <v>99</v>
      </c>
      <c r="R30" s="27">
        <f t="shared" si="6"/>
        <v>100</v>
      </c>
      <c r="S30" s="62">
        <f t="shared" si="7"/>
        <v>0</v>
      </c>
      <c r="T30" s="38">
        <f t="array" ref="T30">IF(N30&lt;55, MIN(N30,SUM(N30:R30*N$3:R$3)), SUM(N30:R30*N$3:R$3))</f>
        <v>96.75</v>
      </c>
      <c r="U30" s="27">
        <v>20</v>
      </c>
      <c r="V30" s="33">
        <v>19</v>
      </c>
      <c r="W30" s="33">
        <v>60</v>
      </c>
      <c r="X30" s="56">
        <f t="shared" si="16"/>
        <v>99</v>
      </c>
      <c r="Y30" s="33">
        <v>26</v>
      </c>
      <c r="Z30" s="33">
        <v>70</v>
      </c>
      <c r="AA30" s="56">
        <f>IF(COUNTBLANK(Y30:Z30)&lt;&gt;2,SUM(Y30:Z30),)</f>
        <v>96</v>
      </c>
      <c r="AB30" s="33"/>
      <c r="AC30" s="33"/>
      <c r="AD30" s="56">
        <f t="shared" si="9"/>
        <v>0</v>
      </c>
      <c r="AE30" s="48">
        <v>100</v>
      </c>
      <c r="AF30" s="94">
        <v>100</v>
      </c>
      <c r="AG30" s="48">
        <v>100</v>
      </c>
      <c r="AH30" s="48">
        <v>100</v>
      </c>
      <c r="AI30" s="48">
        <v>80</v>
      </c>
      <c r="AJ30" s="48">
        <v>40</v>
      </c>
      <c r="AK30" s="48">
        <v>100</v>
      </c>
      <c r="AL30" s="48">
        <v>100</v>
      </c>
      <c r="AM30" s="48">
        <v>100</v>
      </c>
      <c r="AN30" s="56">
        <f t="shared" si="10"/>
        <v>91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100</v>
      </c>
      <c r="AU30" s="48">
        <v>100</v>
      </c>
      <c r="AV30" s="90">
        <v>100</v>
      </c>
      <c r="AW30" s="91">
        <v>100</v>
      </c>
      <c r="AX30" s="48">
        <v>100</v>
      </c>
      <c r="AY30" s="56">
        <f t="shared" si="11"/>
        <v>100</v>
      </c>
      <c r="AZ30" s="92">
        <v>100</v>
      </c>
      <c r="BA30" s="92">
        <v>90</v>
      </c>
      <c r="BB30" s="92">
        <v>100</v>
      </c>
      <c r="BC30" s="92">
        <v>100</v>
      </c>
      <c r="BD30" s="90">
        <v>100</v>
      </c>
      <c r="BE30" s="90">
        <v>100</v>
      </c>
      <c r="BF30" s="91">
        <v>100</v>
      </c>
      <c r="BG30" s="48">
        <v>100</v>
      </c>
      <c r="BH30" s="48">
        <v>100</v>
      </c>
      <c r="BI30" s="48">
        <v>100</v>
      </c>
      <c r="BJ30" s="56">
        <f t="shared" si="12"/>
        <v>99</v>
      </c>
      <c r="BK30" s="31">
        <v>100</v>
      </c>
      <c r="BL30" s="31">
        <v>100</v>
      </c>
      <c r="BM30" s="31">
        <v>100</v>
      </c>
      <c r="BN30" s="48">
        <v>100</v>
      </c>
      <c r="BO30" s="48">
        <v>100</v>
      </c>
      <c r="BP30" s="48">
        <v>100</v>
      </c>
      <c r="BQ30" s="48">
        <v>100</v>
      </c>
      <c r="BR30" s="48">
        <v>100</v>
      </c>
      <c r="BS30" s="56">
        <f t="shared" si="13"/>
        <v>100</v>
      </c>
      <c r="BT30" s="1" t="str">
        <f t="shared" si="14"/>
        <v>NN-NN</v>
      </c>
      <c r="BU30" s="32">
        <f t="shared" si="15"/>
        <v>96.75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2</v>
      </c>
      <c r="J31" s="26" t="s">
        <v>47</v>
      </c>
      <c r="K31" s="26">
        <v>606</v>
      </c>
      <c r="L31" s="27">
        <f t="shared" si="0"/>
        <v>97</v>
      </c>
      <c r="M31" s="27">
        <f t="shared" si="1"/>
        <v>100</v>
      </c>
      <c r="N31" s="27">
        <f t="shared" si="2"/>
        <v>98.5</v>
      </c>
      <c r="O31" s="27">
        <f t="shared" si="3"/>
        <v>87</v>
      </c>
      <c r="P31" s="27">
        <f t="shared" si="4"/>
        <v>90</v>
      </c>
      <c r="Q31" s="27">
        <f t="shared" si="5"/>
        <v>85</v>
      </c>
      <c r="R31" s="27">
        <f t="shared" si="6"/>
        <v>88</v>
      </c>
      <c r="S31" s="62">
        <f t="shared" si="7"/>
        <v>0</v>
      </c>
      <c r="T31" s="38">
        <f t="array" ref="T31">IF(N31&lt;55, MIN(N31,SUM(N31:R31*N$3:R$3)), SUM(N31:R31*N$3:R$3))</f>
        <v>92.550000000000011</v>
      </c>
      <c r="U31" s="27">
        <v>20</v>
      </c>
      <c r="V31" s="33">
        <v>20</v>
      </c>
      <c r="W31" s="33">
        <v>57</v>
      </c>
      <c r="X31" s="56">
        <f t="shared" si="16"/>
        <v>97</v>
      </c>
      <c r="Y31" s="33">
        <v>30</v>
      </c>
      <c r="Z31" s="33">
        <v>70</v>
      </c>
      <c r="AA31" s="56">
        <f>IF(COUNTBLANK(Y31:Z31)&lt;&gt;2,SUM(Y31:Z31),)</f>
        <v>100</v>
      </c>
      <c r="AB31" s="33"/>
      <c r="AC31" s="33"/>
      <c r="AD31" s="56">
        <f t="shared" si="9"/>
        <v>0</v>
      </c>
      <c r="AE31" s="48">
        <v>100</v>
      </c>
      <c r="AF31" s="94">
        <v>100</v>
      </c>
      <c r="AG31" s="48">
        <v>100</v>
      </c>
      <c r="AH31" s="48">
        <v>100</v>
      </c>
      <c r="AI31" s="48">
        <v>80</v>
      </c>
      <c r="AJ31" s="48">
        <v>100</v>
      </c>
      <c r="AK31" s="48">
        <v>100</v>
      </c>
      <c r="AL31" s="48">
        <v>100</v>
      </c>
      <c r="AM31" s="48">
        <v>0</v>
      </c>
      <c r="AN31" s="56">
        <f t="shared" si="10"/>
        <v>87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90">
        <v>100</v>
      </c>
      <c r="AW31" s="91">
        <v>100</v>
      </c>
      <c r="AX31" s="48">
        <v>0</v>
      </c>
      <c r="AY31" s="56">
        <f t="shared" si="11"/>
        <v>90</v>
      </c>
      <c r="AZ31" s="92">
        <v>100</v>
      </c>
      <c r="BA31" s="92">
        <v>100</v>
      </c>
      <c r="BB31" s="92">
        <v>100</v>
      </c>
      <c r="BC31" s="92">
        <v>100</v>
      </c>
      <c r="BD31" s="90">
        <v>100</v>
      </c>
      <c r="BE31" s="90">
        <v>95</v>
      </c>
      <c r="BF31" s="91">
        <v>70</v>
      </c>
      <c r="BG31" s="48">
        <v>0</v>
      </c>
      <c r="BH31" s="48">
        <v>85</v>
      </c>
      <c r="BI31" s="48">
        <v>100</v>
      </c>
      <c r="BJ31" s="56">
        <f t="shared" si="12"/>
        <v>85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100</v>
      </c>
      <c r="BQ31" s="48">
        <v>0</v>
      </c>
      <c r="BR31" s="48">
        <v>100</v>
      </c>
      <c r="BS31" s="56">
        <f t="shared" si="13"/>
        <v>87.5</v>
      </c>
      <c r="BT31" s="1" t="str">
        <f t="shared" si="14"/>
        <v>NN-NN</v>
      </c>
      <c r="BU31" s="32">
        <f t="shared" si="15"/>
        <v>92.550000000000011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1</v>
      </c>
      <c r="J32" s="26" t="s">
        <v>39</v>
      </c>
      <c r="K32" s="26">
        <v>852</v>
      </c>
      <c r="L32" s="27">
        <f t="shared" si="0"/>
        <v>68</v>
      </c>
      <c r="M32" s="27">
        <f t="shared" si="1"/>
        <v>40</v>
      </c>
      <c r="N32" s="27">
        <f t="shared" si="2"/>
        <v>69</v>
      </c>
      <c r="O32" s="27">
        <f t="shared" si="3"/>
        <v>92</v>
      </c>
      <c r="P32" s="27">
        <f t="shared" si="4"/>
        <v>90</v>
      </c>
      <c r="Q32" s="27">
        <f t="shared" si="5"/>
        <v>89</v>
      </c>
      <c r="R32" s="27">
        <f t="shared" si="6"/>
        <v>100</v>
      </c>
      <c r="S32" s="62">
        <f t="shared" si="7"/>
        <v>70</v>
      </c>
      <c r="T32" s="38">
        <f t="array" ref="T32">IF(N32&lt;55, MIN(N32,SUM(N32:R32*N$3:R$3)), SUM(N32:R32*N$3:R$3))</f>
        <v>80.2</v>
      </c>
      <c r="U32" s="27">
        <v>18</v>
      </c>
      <c r="V32" s="33">
        <v>20</v>
      </c>
      <c r="W32" s="33">
        <v>30</v>
      </c>
      <c r="X32" s="56">
        <f t="shared" si="16"/>
        <v>68</v>
      </c>
      <c r="Y32" s="33">
        <v>30</v>
      </c>
      <c r="Z32" s="33">
        <v>10</v>
      </c>
      <c r="AA32" s="56">
        <f>IF(COUNTBLANK(Y32:Z32)&lt;&gt;2,SUM(Y32:Z32),)</f>
        <v>40</v>
      </c>
      <c r="AB32" s="33">
        <v>40</v>
      </c>
      <c r="AC32" s="33">
        <v>30</v>
      </c>
      <c r="AD32" s="56">
        <f t="shared" si="9"/>
        <v>70</v>
      </c>
      <c r="AE32" s="48">
        <v>100</v>
      </c>
      <c r="AF32" s="94">
        <v>100</v>
      </c>
      <c r="AG32" s="48">
        <v>100</v>
      </c>
      <c r="AH32" s="48">
        <v>50</v>
      </c>
      <c r="AI32" s="48">
        <v>80</v>
      </c>
      <c r="AJ32" s="48">
        <v>100</v>
      </c>
      <c r="AK32" s="48">
        <v>100</v>
      </c>
      <c r="AL32" s="48">
        <v>100</v>
      </c>
      <c r="AM32" s="48">
        <v>100</v>
      </c>
      <c r="AN32" s="56">
        <f t="shared" si="10"/>
        <v>92</v>
      </c>
      <c r="AO32" s="48">
        <v>100</v>
      </c>
      <c r="AP32" s="48">
        <v>100</v>
      </c>
      <c r="AQ32" s="48">
        <v>100</v>
      </c>
      <c r="AR32" s="48">
        <v>100</v>
      </c>
      <c r="AS32" s="48">
        <v>100</v>
      </c>
      <c r="AT32" s="48">
        <v>100</v>
      </c>
      <c r="AU32" s="48">
        <v>100</v>
      </c>
      <c r="AV32" s="90">
        <v>100</v>
      </c>
      <c r="AW32" s="91">
        <v>100</v>
      </c>
      <c r="AX32" s="48">
        <v>0</v>
      </c>
      <c r="AY32" s="56">
        <f t="shared" si="11"/>
        <v>90</v>
      </c>
      <c r="AZ32" s="92">
        <v>100</v>
      </c>
      <c r="BA32" s="92">
        <v>90</v>
      </c>
      <c r="BB32" s="92">
        <v>100</v>
      </c>
      <c r="BC32" s="92">
        <v>100</v>
      </c>
      <c r="BD32" s="90">
        <v>100</v>
      </c>
      <c r="BE32" s="90">
        <v>100</v>
      </c>
      <c r="BF32" s="91">
        <v>100</v>
      </c>
      <c r="BG32" s="48">
        <v>100</v>
      </c>
      <c r="BH32" s="48">
        <v>100</v>
      </c>
      <c r="BI32" s="48">
        <v>0</v>
      </c>
      <c r="BJ32" s="56">
        <f t="shared" si="12"/>
        <v>89</v>
      </c>
      <c r="BK32" s="31">
        <v>100</v>
      </c>
      <c r="BL32" s="31">
        <v>100</v>
      </c>
      <c r="BM32" s="31">
        <v>100</v>
      </c>
      <c r="BN32" s="48">
        <v>100</v>
      </c>
      <c r="BO32" s="48">
        <v>100</v>
      </c>
      <c r="BP32" s="48">
        <v>100</v>
      </c>
      <c r="BQ32" s="48">
        <v>100</v>
      </c>
      <c r="BR32" s="48">
        <v>100</v>
      </c>
      <c r="BS32" s="56">
        <f t="shared" si="13"/>
        <v>100</v>
      </c>
      <c r="BT32" s="1" t="str">
        <f t="shared" si="14"/>
        <v>NN-NN</v>
      </c>
      <c r="BU32" s="32">
        <f t="shared" si="15"/>
        <v>80.2</v>
      </c>
      <c r="BV32" s="36"/>
    </row>
    <row r="33" spans="1:74" ht="15.75" customHeight="1" x14ac:dyDescent="0.15">
      <c r="A33" s="44"/>
      <c r="B33" s="47"/>
      <c r="C33" s="47"/>
      <c r="D33" s="47"/>
      <c r="E33" s="47"/>
      <c r="F33" s="47"/>
      <c r="G33" s="47"/>
      <c r="H33" s="47"/>
      <c r="I33" s="26"/>
      <c r="J33" s="26"/>
      <c r="K33" s="26"/>
      <c r="L33" s="27"/>
      <c r="M33" s="27"/>
      <c r="N33" s="27"/>
      <c r="O33" s="27"/>
      <c r="P33" s="27"/>
      <c r="Q33" s="27"/>
      <c r="R33" s="27"/>
      <c r="S33" s="62"/>
      <c r="T33" s="38"/>
      <c r="U33" s="27"/>
      <c r="V33" s="33"/>
      <c r="W33" s="33"/>
      <c r="X33" s="56"/>
      <c r="Y33" s="33"/>
      <c r="Z33" s="33"/>
      <c r="AA33" s="56"/>
      <c r="AB33" s="33"/>
      <c r="AC33" s="33"/>
      <c r="AD33" s="48">
        <f t="shared" ref="AD33:AM33" si="18">COUNT(AD5:AD32)</f>
        <v>28</v>
      </c>
      <c r="AE33" s="48">
        <f t="shared" si="18"/>
        <v>28</v>
      </c>
      <c r="AF33" s="48">
        <f t="shared" si="18"/>
        <v>28</v>
      </c>
      <c r="AG33" s="48">
        <f t="shared" si="18"/>
        <v>28</v>
      </c>
      <c r="AH33" s="48">
        <f t="shared" si="18"/>
        <v>28</v>
      </c>
      <c r="AI33" s="48">
        <f t="shared" si="18"/>
        <v>28</v>
      </c>
      <c r="AJ33" s="48">
        <f t="shared" si="18"/>
        <v>28</v>
      </c>
      <c r="AK33" s="48">
        <f t="shared" si="18"/>
        <v>28</v>
      </c>
      <c r="AL33" s="48">
        <f t="shared" si="18"/>
        <v>28</v>
      </c>
      <c r="AM33" s="48">
        <f t="shared" si="18"/>
        <v>28</v>
      </c>
      <c r="AN33" s="56"/>
      <c r="AO33" s="48">
        <f t="shared" ref="AO33:AX33" si="19">COUNT(AO5:AO32)</f>
        <v>28</v>
      </c>
      <c r="AP33" s="48">
        <f t="shared" si="19"/>
        <v>28</v>
      </c>
      <c r="AQ33" s="48">
        <f t="shared" si="19"/>
        <v>28</v>
      </c>
      <c r="AR33" s="48">
        <f t="shared" si="19"/>
        <v>28</v>
      </c>
      <c r="AS33" s="48">
        <f t="shared" si="19"/>
        <v>28</v>
      </c>
      <c r="AT33" s="48">
        <f t="shared" si="19"/>
        <v>28</v>
      </c>
      <c r="AU33" s="48">
        <f t="shared" si="19"/>
        <v>28</v>
      </c>
      <c r="AV33" s="48">
        <f t="shared" si="19"/>
        <v>28</v>
      </c>
      <c r="AW33" s="48">
        <f t="shared" si="19"/>
        <v>28</v>
      </c>
      <c r="AX33" s="48">
        <f t="shared" si="19"/>
        <v>28</v>
      </c>
      <c r="AY33" s="56"/>
      <c r="AZ33" s="48">
        <f t="shared" ref="AZ33:BI33" si="20">COUNT(AZ5:AZ32)</f>
        <v>28</v>
      </c>
      <c r="BA33" s="48">
        <f t="shared" si="20"/>
        <v>28</v>
      </c>
      <c r="BB33" s="48">
        <f t="shared" si="20"/>
        <v>28</v>
      </c>
      <c r="BC33" s="48">
        <f t="shared" si="20"/>
        <v>28</v>
      </c>
      <c r="BD33" s="48">
        <f t="shared" si="20"/>
        <v>28</v>
      </c>
      <c r="BE33" s="48">
        <f t="shared" si="20"/>
        <v>28</v>
      </c>
      <c r="BF33" s="48">
        <f t="shared" si="20"/>
        <v>28</v>
      </c>
      <c r="BG33" s="48">
        <f t="shared" si="20"/>
        <v>28</v>
      </c>
      <c r="BH33" s="48">
        <f t="shared" si="20"/>
        <v>28</v>
      </c>
      <c r="BI33" s="48">
        <f t="shared" si="20"/>
        <v>28</v>
      </c>
      <c r="BJ33" s="56"/>
      <c r="BK33" s="48">
        <f t="shared" ref="BK33:BR33" si="21">COUNT(BK5:BK32)</f>
        <v>28</v>
      </c>
      <c r="BL33" s="48">
        <f t="shared" si="21"/>
        <v>28</v>
      </c>
      <c r="BM33" s="48">
        <f t="shared" si="21"/>
        <v>28</v>
      </c>
      <c r="BN33" s="48">
        <f t="shared" si="21"/>
        <v>28</v>
      </c>
      <c r="BO33" s="48">
        <f t="shared" si="21"/>
        <v>28</v>
      </c>
      <c r="BP33" s="48">
        <f t="shared" si="21"/>
        <v>28</v>
      </c>
      <c r="BQ33" s="48">
        <f t="shared" si="21"/>
        <v>28</v>
      </c>
      <c r="BR33" s="48">
        <f t="shared" si="21"/>
        <v>28</v>
      </c>
      <c r="BS33" s="56"/>
      <c r="BT33" s="1"/>
      <c r="BU33" s="86"/>
      <c r="BV33" s="36"/>
    </row>
    <row r="34" spans="1:74" ht="15.75" customHeight="1" x14ac:dyDescent="0.2">
      <c r="A34" s="44"/>
      <c r="B34" s="47"/>
      <c r="C34" s="47"/>
      <c r="D34" s="47"/>
      <c r="E34" s="47"/>
      <c r="F34" s="47"/>
      <c r="G34" s="47"/>
      <c r="H34" s="47"/>
      <c r="I34" s="26"/>
      <c r="J34" s="26"/>
      <c r="K34" s="26"/>
      <c r="L34" s="27"/>
      <c r="M34" s="27"/>
      <c r="N34" s="27"/>
      <c r="O34" s="27"/>
      <c r="P34" s="27"/>
      <c r="Q34" s="27"/>
      <c r="R34" s="27"/>
      <c r="S34" s="62"/>
      <c r="T34" s="38"/>
      <c r="U34" s="27"/>
      <c r="V34" s="33"/>
      <c r="W34" s="33"/>
      <c r="X34" s="56"/>
      <c r="Y34" s="33"/>
      <c r="Z34" s="33"/>
      <c r="AA34" s="56"/>
      <c r="AB34" s="33"/>
      <c r="AC34" s="33"/>
      <c r="AD34" s="56"/>
      <c r="AE34" s="48"/>
      <c r="AF34" s="94"/>
      <c r="AG34" s="48"/>
      <c r="AH34" s="48"/>
      <c r="AI34" s="48"/>
      <c r="AJ34" s="48"/>
      <c r="AK34" s="48"/>
      <c r="AL34" s="48"/>
      <c r="AM34" s="48"/>
      <c r="AN34" s="56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56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56"/>
      <c r="BK34" s="48"/>
      <c r="BL34" s="48"/>
      <c r="BM34" s="48"/>
      <c r="BN34" s="48"/>
      <c r="BO34" s="48"/>
      <c r="BP34" s="48"/>
      <c r="BQ34" s="48"/>
      <c r="BR34" s="48"/>
      <c r="BS34" s="56"/>
      <c r="BT34" s="1"/>
      <c r="BU34" s="86"/>
      <c r="BV34" s="36"/>
    </row>
    <row r="35" spans="1:74" ht="15.75" customHeight="1" x14ac:dyDescent="0.2">
      <c r="A35" s="44"/>
      <c r="B35" s="47"/>
      <c r="C35" s="47"/>
      <c r="D35" s="47"/>
      <c r="E35" s="47"/>
      <c r="F35" s="47"/>
      <c r="G35" s="47"/>
      <c r="H35" s="47"/>
      <c r="I35" s="26"/>
      <c r="J35" s="26"/>
      <c r="K35" s="26"/>
      <c r="L35" s="27"/>
      <c r="M35" s="27"/>
      <c r="N35" s="27"/>
      <c r="O35" s="27"/>
      <c r="P35" s="27"/>
      <c r="Q35" s="27"/>
      <c r="R35" s="27"/>
      <c r="S35" s="62"/>
      <c r="T35" s="38"/>
      <c r="U35" s="27"/>
      <c r="V35" s="33"/>
      <c r="W35" s="33"/>
      <c r="X35" s="56"/>
      <c r="Y35" s="33"/>
      <c r="Z35" s="33"/>
      <c r="AA35" s="56"/>
      <c r="AB35" s="33"/>
      <c r="AC35" s="33"/>
      <c r="AD35" s="56"/>
      <c r="AE35" s="48"/>
      <c r="AF35" s="94"/>
      <c r="AG35" s="48"/>
      <c r="AH35" s="48"/>
      <c r="AI35" s="48"/>
      <c r="AJ35" s="48"/>
      <c r="AK35" s="48"/>
      <c r="AL35" s="48"/>
      <c r="AM35" s="48"/>
      <c r="AN35" s="56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56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56"/>
      <c r="BK35" s="48"/>
      <c r="BL35" s="48"/>
      <c r="BM35" s="48"/>
      <c r="BN35" s="48"/>
      <c r="BO35" s="48"/>
      <c r="BP35" s="48"/>
      <c r="BQ35" s="48"/>
      <c r="BR35" s="48"/>
      <c r="BS35" s="56"/>
      <c r="BT35" s="1"/>
      <c r="BU35" s="86"/>
      <c r="BV35" s="36"/>
    </row>
    <row r="36" spans="1:74" ht="15.75" customHeight="1" x14ac:dyDescent="0.2">
      <c r="A36" s="44"/>
      <c r="B36" s="47"/>
      <c r="C36" s="47"/>
      <c r="D36" s="47"/>
      <c r="E36" s="47"/>
      <c r="F36" s="47"/>
      <c r="G36" s="47"/>
      <c r="H36" s="47"/>
      <c r="I36" s="26"/>
      <c r="J36" s="26"/>
      <c r="K36" s="26"/>
      <c r="L36" s="27"/>
      <c r="M36" s="27"/>
      <c r="N36" s="27"/>
      <c r="O36" s="27"/>
      <c r="P36" s="27"/>
      <c r="Q36" s="27"/>
      <c r="R36" s="27"/>
      <c r="S36" s="62"/>
      <c r="T36" s="38"/>
      <c r="U36" s="27"/>
      <c r="V36" s="33"/>
      <c r="W36" s="33"/>
      <c r="X36" s="56"/>
      <c r="Y36" s="33"/>
      <c r="Z36" s="33"/>
      <c r="AA36" s="56"/>
      <c r="AB36" s="33"/>
      <c r="AC36" s="33"/>
      <c r="AD36" s="56"/>
      <c r="AE36" s="48"/>
      <c r="AF36" s="94"/>
      <c r="AG36" s="48"/>
      <c r="AH36" s="48"/>
      <c r="AI36" s="48"/>
      <c r="AJ36" s="48"/>
      <c r="AK36" s="48"/>
      <c r="AL36" s="48"/>
      <c r="AM36" s="48"/>
      <c r="AN36" s="56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56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56"/>
      <c r="BK36" s="48"/>
      <c r="BL36" s="48"/>
      <c r="BM36" s="48"/>
      <c r="BN36" s="48"/>
      <c r="BO36" s="48"/>
      <c r="BP36" s="48"/>
      <c r="BQ36" s="48"/>
      <c r="BR36" s="48"/>
      <c r="BS36" s="56"/>
      <c r="BT36" s="36"/>
      <c r="BU36" s="36"/>
      <c r="BV36" s="36"/>
    </row>
    <row r="37" spans="1:74" ht="15.75" customHeight="1" x14ac:dyDescent="0.2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56"/>
      <c r="AE37" s="48"/>
      <c r="AF37" s="94"/>
      <c r="AG37" s="48"/>
      <c r="AH37" s="48"/>
      <c r="AI37" s="48"/>
      <c r="AJ37" s="48"/>
      <c r="AK37" s="48"/>
      <c r="AL37" s="48"/>
      <c r="AM37" s="48"/>
      <c r="AN37" s="56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56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56"/>
      <c r="BK37" s="48"/>
      <c r="BL37" s="48"/>
      <c r="BM37" s="48"/>
      <c r="BN37" s="48"/>
      <c r="BO37" s="48"/>
      <c r="BP37" s="48"/>
      <c r="BQ37" s="48"/>
      <c r="BR37" s="48"/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87</v>
      </c>
      <c r="M43" s="50">
        <f>IF(COUNT(M5:M42)&gt;0,ROUND(SUM(M5:M42)/COUNTIF(M5:M42,"&lt;&gt;"),0),0)</f>
        <v>83</v>
      </c>
      <c r="N43" s="50">
        <f>IF(COUNT(N5:N42)&gt;0,ROUND(SUM(N5:N42)/COUNTIF(N5:N42,"&lt;&gt;"),0),0)</f>
        <v>85</v>
      </c>
      <c r="O43" s="50">
        <f>IF(COUNT(O5:O42)&gt;0,ROUND(SUM(O5:O42)/COUNTIF(O5:O42,"&lt;&gt;"),0),0)</f>
        <v>79</v>
      </c>
      <c r="P43" s="50"/>
      <c r="Q43" s="50">
        <f>IF(COUNT(Q5:Q42)&gt;0,ROUND(SUM(Q5:Q42)/COUNTIF(Q5:Q42,"&lt;&gt;"),0),0)</f>
        <v>79</v>
      </c>
      <c r="R43" s="50"/>
      <c r="S43" s="50">
        <f t="shared" ref="S43:AH43" si="22">IF(COUNT(S5:S42)&gt;0,ROUND(SUM(S5:S42)/COUNTIF(S5:S42,"&lt;&gt;"),0),0)</f>
        <v>3</v>
      </c>
      <c r="T43" s="50">
        <f t="shared" si="22"/>
        <v>81</v>
      </c>
      <c r="U43" s="51">
        <f t="shared" si="22"/>
        <v>19</v>
      </c>
      <c r="V43" s="51">
        <f t="shared" si="22"/>
        <v>19</v>
      </c>
      <c r="W43" s="51">
        <f t="shared" si="22"/>
        <v>56</v>
      </c>
      <c r="X43" s="51">
        <f t="shared" si="22"/>
        <v>90</v>
      </c>
      <c r="Y43" s="51">
        <f t="shared" si="22"/>
        <v>29</v>
      </c>
      <c r="Z43" s="51">
        <f t="shared" si="22"/>
        <v>57</v>
      </c>
      <c r="AA43" s="51">
        <f t="shared" si="22"/>
        <v>83</v>
      </c>
      <c r="AB43" s="51">
        <f t="shared" si="22"/>
        <v>40</v>
      </c>
      <c r="AC43" s="51">
        <f t="shared" si="22"/>
        <v>30</v>
      </c>
      <c r="AD43" s="51">
        <f t="shared" si="22"/>
        <v>3</v>
      </c>
      <c r="AE43" s="51">
        <f t="shared" si="22"/>
        <v>65</v>
      </c>
      <c r="AF43" s="51">
        <f t="shared" si="22"/>
        <v>77</v>
      </c>
      <c r="AG43" s="51">
        <f t="shared" si="22"/>
        <v>84</v>
      </c>
      <c r="AH43" s="51">
        <f t="shared" si="22"/>
        <v>77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79</v>
      </c>
      <c r="AO43" s="51">
        <f>IF(COUNT(AO5:AO42)&gt;0,ROUND(SUM(AO5:AO42)/COUNTIF(AO5:AO42,"&lt;&gt;"),0),0)</f>
        <v>80</v>
      </c>
      <c r="AP43" s="51">
        <f>IF(COUNT(AP5:AP42)&gt;0,ROUND(SUM(AP5:AP42)/COUNTIF(AP5:AP42,"&lt;&gt;"),0),0)</f>
        <v>77</v>
      </c>
      <c r="AQ43" s="51"/>
      <c r="AR43" s="51"/>
      <c r="AS43" s="51"/>
      <c r="AT43" s="51"/>
      <c r="AU43" s="51">
        <f>IF(COUNT(AU5:AU42)&gt;0,ROUND(SUM(AU5:AU42)/COUNTIF(AU5:AU42,"&lt;&gt;"),0),0)</f>
        <v>70</v>
      </c>
      <c r="AV43" s="51"/>
      <c r="AW43" s="51"/>
      <c r="AX43" s="51">
        <f>IF(COUNT(AX5:AX42)&gt;0,ROUND(SUM(AX5:AX42)/COUNTIF(AX5:AX42,"&lt;&gt;"),0),0)</f>
        <v>70</v>
      </c>
      <c r="AY43" s="51">
        <f>IF(COUNT(AY5:AY42)&gt;0,ROUND(SUM(AY5:AY42)/COUNTIF(AY5:AY42,"&lt;&gt;"),0),0)</f>
        <v>75</v>
      </c>
      <c r="AZ43" s="51">
        <f>IF(COUNT(AZ5:AZ42)&gt;0,ROUND(SUM(AZ5:AZ42)/COUNTIF(AZ5:AZ42,"&lt;&gt;"),0),0)</f>
        <v>85</v>
      </c>
      <c r="BA43" s="51">
        <f>IF(COUNT(BA5:BA42)&gt;0,ROUND(SUM(BA5:BA42)/COUNTIF(BA5:BA42,"&lt;&gt;"),0),0)</f>
        <v>87</v>
      </c>
      <c r="BB43" s="51"/>
      <c r="BC43" s="51"/>
      <c r="BD43" s="51"/>
      <c r="BE43" s="51"/>
      <c r="BF43" s="51">
        <f>IF(COUNT(BF5:BF42)&gt;0,ROUND(SUM(BF5:BF42)/COUNTIF(BF5:BF42,"&lt;&gt;"),0),0)</f>
        <v>86</v>
      </c>
      <c r="BG43" s="51"/>
      <c r="BH43" s="51"/>
      <c r="BI43" s="51">
        <f>IF(COUNT(BI5:BI42)&gt;0,ROUND(SUM(BI5:BI42)/COUNTIF(BI5:BI42,"&lt;&gt;"),0),0)</f>
        <v>58</v>
      </c>
      <c r="BJ43" s="51">
        <f>IF(COUNT(BJ5:BJ42)&gt;0,ROUND(SUM(BJ5:BJ42)/COUNTIF(BJ5:BJ42,"&lt;&gt;"),0),0)</f>
        <v>79</v>
      </c>
      <c r="BK43" s="51">
        <f>IF(COUNT(BK5:BK42)&gt;0,ROUND(SUM(BK5:BK42)/COUNTIF(BK5:BK42,"&lt;&gt;"),0),0)</f>
        <v>87</v>
      </c>
      <c r="BL43" s="51">
        <f>IF(COUNT(BL5:BL42)&gt;0,ROUND(SUM(BL5:BL42)/COUNTIF(BL5:BL42,"&lt;&gt;"),0),0)</f>
        <v>84</v>
      </c>
      <c r="BM43" s="51">
        <f>IF(COUNT(BM5:BM42)&gt;0,ROUND(SUM(BM5:BM42)/COUNTIF(BM5:BM42,"&lt;&gt;"),0),0)</f>
        <v>78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80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100</v>
      </c>
      <c r="O44" s="51">
        <f>MAX(O5:O42)</f>
        <v>100</v>
      </c>
      <c r="P44" s="51"/>
      <c r="Q44" s="51">
        <f>MAX(Q5:Q42)</f>
        <v>100</v>
      </c>
      <c r="R44" s="51"/>
      <c r="S44" s="51">
        <f t="shared" ref="S44:AH44" si="23">MAX(S5:S42)</f>
        <v>70</v>
      </c>
      <c r="T44" s="51">
        <f t="shared" si="23"/>
        <v>99.75</v>
      </c>
      <c r="U44" s="51">
        <f t="shared" si="23"/>
        <v>20</v>
      </c>
      <c r="V44" s="51">
        <f t="shared" si="23"/>
        <v>20</v>
      </c>
      <c r="W44" s="51">
        <f t="shared" si="23"/>
        <v>60</v>
      </c>
      <c r="X44" s="51">
        <f t="shared" si="23"/>
        <v>100</v>
      </c>
      <c r="Y44" s="51">
        <f t="shared" si="23"/>
        <v>30</v>
      </c>
      <c r="Z44" s="51">
        <f t="shared" si="23"/>
        <v>70</v>
      </c>
      <c r="AA44" s="51">
        <f t="shared" si="23"/>
        <v>100</v>
      </c>
      <c r="AB44" s="51">
        <f t="shared" si="23"/>
        <v>40</v>
      </c>
      <c r="AC44" s="51">
        <f t="shared" si="23"/>
        <v>30</v>
      </c>
      <c r="AD44" s="51">
        <f t="shared" si="23"/>
        <v>70</v>
      </c>
      <c r="AE44" s="51">
        <f t="shared" si="23"/>
        <v>100</v>
      </c>
      <c r="AF44" s="51">
        <f t="shared" si="23"/>
        <v>100</v>
      </c>
      <c r="AG44" s="51">
        <f t="shared" si="23"/>
        <v>100</v>
      </c>
      <c r="AH44" s="51">
        <f t="shared" si="23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100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0</v>
      </c>
      <c r="O45" s="51">
        <f>MIN(O5:O42)</f>
        <v>0</v>
      </c>
      <c r="P45" s="51"/>
      <c r="Q45" s="51">
        <f>MIN(Q5:Q42)</f>
        <v>0</v>
      </c>
      <c r="R45" s="51"/>
      <c r="S45" s="51">
        <f t="shared" ref="S45:AH45" si="24">MIN(S5:S42)</f>
        <v>0</v>
      </c>
      <c r="T45" s="51">
        <f t="shared" si="24"/>
        <v>0</v>
      </c>
      <c r="U45" s="51">
        <f t="shared" si="24"/>
        <v>12</v>
      </c>
      <c r="V45" s="51">
        <f t="shared" si="24"/>
        <v>15</v>
      </c>
      <c r="W45" s="51">
        <f t="shared" si="24"/>
        <v>30</v>
      </c>
      <c r="X45" s="51">
        <f t="shared" si="24"/>
        <v>0</v>
      </c>
      <c r="Y45" s="51">
        <f t="shared" si="24"/>
        <v>22</v>
      </c>
      <c r="Z45" s="51">
        <f t="shared" si="24"/>
        <v>0</v>
      </c>
      <c r="AA45" s="51">
        <f t="shared" si="24"/>
        <v>0</v>
      </c>
      <c r="AB45" s="51">
        <f t="shared" si="24"/>
        <v>40</v>
      </c>
      <c r="AC45" s="51">
        <f t="shared" si="24"/>
        <v>30</v>
      </c>
      <c r="AD45" s="51">
        <f t="shared" si="24"/>
        <v>0</v>
      </c>
      <c r="AE45" s="51">
        <f t="shared" si="24"/>
        <v>0</v>
      </c>
      <c r="AF45" s="51">
        <f t="shared" si="24"/>
        <v>0</v>
      </c>
      <c r="AG45" s="51">
        <f t="shared" si="24"/>
        <v>0</v>
      </c>
      <c r="AH45" s="51">
        <f t="shared" si="24"/>
        <v>0</v>
      </c>
      <c r="AI45" s="51"/>
      <c r="AJ45" s="51"/>
      <c r="AK45" s="51"/>
      <c r="AL45" s="51"/>
      <c r="AM45" s="51"/>
      <c r="AN45" s="51">
        <f>MIN(AN5:AN42)</f>
        <v>0</v>
      </c>
      <c r="AO45" s="51">
        <f>MIN(AO5:AO42)</f>
        <v>0</v>
      </c>
      <c r="AP45" s="51">
        <f>MIN(AP5:AP42)</f>
        <v>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0</v>
      </c>
      <c r="AZ45" s="51">
        <f>MIN(AZ5:AZ42)</f>
        <v>0</v>
      </c>
      <c r="BA45" s="51">
        <f>MIN(BA5:BA42)</f>
        <v>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0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26</v>
      </c>
      <c r="M46" s="53">
        <f>COUNTIF(M5:M42,"&gt;=55")</f>
        <v>23</v>
      </c>
      <c r="N46" s="53">
        <f>COUNTIF(N5:N42,"&gt;=55")</f>
        <v>26</v>
      </c>
      <c r="O46" s="53">
        <f>COUNTIF(O5:O42,"&gt;=55")</f>
        <v>23</v>
      </c>
      <c r="P46" s="53"/>
      <c r="Q46" s="53">
        <f>COUNTIF(Q5:Q42,"&gt;=55")</f>
        <v>22</v>
      </c>
      <c r="R46" s="53"/>
      <c r="S46" s="53">
        <f t="shared" ref="S46:AH46" si="25">COUNTIF(S5:S42,"&gt;=55")</f>
        <v>1</v>
      </c>
      <c r="T46" s="53">
        <f t="shared" si="25"/>
        <v>26</v>
      </c>
      <c r="U46" s="53">
        <f t="shared" si="25"/>
        <v>0</v>
      </c>
      <c r="V46" s="53">
        <f t="shared" si="25"/>
        <v>0</v>
      </c>
      <c r="W46" s="53">
        <f t="shared" si="25"/>
        <v>21</v>
      </c>
      <c r="X46" s="53">
        <f t="shared" si="25"/>
        <v>26</v>
      </c>
      <c r="Y46" s="53">
        <f t="shared" si="25"/>
        <v>0</v>
      </c>
      <c r="Z46" s="53">
        <f t="shared" si="25"/>
        <v>21</v>
      </c>
      <c r="AA46" s="53">
        <f t="shared" si="25"/>
        <v>23</v>
      </c>
      <c r="AB46" s="53">
        <f t="shared" si="25"/>
        <v>0</v>
      </c>
      <c r="AC46" s="53">
        <f t="shared" si="25"/>
        <v>0</v>
      </c>
      <c r="AD46" s="53">
        <f t="shared" si="25"/>
        <v>1</v>
      </c>
      <c r="AE46" s="53">
        <f t="shared" si="25"/>
        <v>18</v>
      </c>
      <c r="AF46" s="53">
        <f t="shared" si="25"/>
        <v>22</v>
      </c>
      <c r="AG46" s="53">
        <f t="shared" si="25"/>
        <v>24</v>
      </c>
      <c r="AH46" s="53">
        <f t="shared" si="25"/>
        <v>20</v>
      </c>
      <c r="AI46" s="53"/>
      <c r="AJ46" s="53"/>
      <c r="AK46" s="53"/>
      <c r="AL46" s="53"/>
      <c r="AM46" s="53"/>
      <c r="AN46" s="51">
        <f>COUNTIF(AN5:AN42,"&gt;=55")</f>
        <v>23</v>
      </c>
      <c r="AO46" s="53">
        <f>COUNTIF(AO5:AO42,"&gt;=55")</f>
        <v>23</v>
      </c>
      <c r="AP46" s="53">
        <f>COUNTIF(AP5:AP42,"&gt;=55")</f>
        <v>22</v>
      </c>
      <c r="AQ46" s="53"/>
      <c r="AR46" s="53"/>
      <c r="AS46" s="53"/>
      <c r="AT46" s="53"/>
      <c r="AU46" s="53">
        <f>COUNTIF(AU5:AU42,"&gt;=55")</f>
        <v>20</v>
      </c>
      <c r="AV46" s="53"/>
      <c r="AW46" s="53"/>
      <c r="AX46" s="53">
        <f>COUNTIF(AX5:AX42,"&gt;=55")</f>
        <v>20</v>
      </c>
      <c r="AY46" s="52">
        <f>COUNTIF(AY5:AY42,"&gt;=55")</f>
        <v>21</v>
      </c>
      <c r="AZ46" s="53">
        <f>COUNTIF(AZ5:AZ42,"&gt;=55")</f>
        <v>25</v>
      </c>
      <c r="BA46" s="53">
        <f>COUNTIF(BA5:BA42,"&gt;=55")</f>
        <v>27</v>
      </c>
      <c r="BB46" s="53"/>
      <c r="BC46" s="53"/>
      <c r="BD46" s="53"/>
      <c r="BE46" s="53"/>
      <c r="BF46" s="53">
        <f>COUNTIF(BF5:BF42,"&gt;=55")</f>
        <v>26</v>
      </c>
      <c r="BG46" s="53"/>
      <c r="BH46" s="53"/>
      <c r="BI46" s="53">
        <f>COUNTIF(BI5:BI42,"&gt;=55")</f>
        <v>16</v>
      </c>
      <c r="BJ46" s="52">
        <f>COUNTIF(BJ5:BJ42,"&gt;=55")</f>
        <v>22</v>
      </c>
      <c r="BK46" s="53">
        <f>COUNTIF(BK5:BK42,"&gt;=55")</f>
        <v>25</v>
      </c>
      <c r="BL46" s="53">
        <f>COUNTIF(BL5:BL42,"&gt;=55")</f>
        <v>24</v>
      </c>
      <c r="BM46" s="53">
        <f>COUNTIF(BM5:BM42,"&gt;=55")</f>
        <v>22</v>
      </c>
      <c r="BN46" s="53"/>
      <c r="BO46" s="53"/>
      <c r="BP46" s="53"/>
      <c r="BQ46" s="53"/>
      <c r="BR46" s="53"/>
      <c r="BS46" s="52">
        <f>COUNTIF(BS5:BS42,"&gt;=55")</f>
        <v>22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2</v>
      </c>
      <c r="M47" s="53">
        <f>+$H$48-M46</f>
        <v>5</v>
      </c>
      <c r="N47" s="53">
        <f>+$H$48-N46</f>
        <v>2</v>
      </c>
      <c r="O47" s="53">
        <f>+$H$48-O46</f>
        <v>5</v>
      </c>
      <c r="P47" s="53"/>
      <c r="Q47" s="53">
        <f>+$H$48-Q46</f>
        <v>6</v>
      </c>
      <c r="R47" s="53"/>
      <c r="S47" s="53">
        <f t="shared" ref="S47:AH47" si="26">+$H$48-S46</f>
        <v>27</v>
      </c>
      <c r="T47" s="53">
        <f t="shared" si="26"/>
        <v>2</v>
      </c>
      <c r="U47" s="53">
        <f t="shared" si="26"/>
        <v>28</v>
      </c>
      <c r="V47" s="53">
        <f t="shared" si="26"/>
        <v>28</v>
      </c>
      <c r="W47" s="53">
        <f t="shared" si="26"/>
        <v>7</v>
      </c>
      <c r="X47" s="53">
        <f t="shared" si="26"/>
        <v>2</v>
      </c>
      <c r="Y47" s="53">
        <f t="shared" si="26"/>
        <v>28</v>
      </c>
      <c r="Z47" s="53">
        <f t="shared" si="26"/>
        <v>7</v>
      </c>
      <c r="AA47" s="53">
        <f t="shared" si="26"/>
        <v>5</v>
      </c>
      <c r="AB47" s="53">
        <f t="shared" si="26"/>
        <v>28</v>
      </c>
      <c r="AC47" s="53">
        <f t="shared" si="26"/>
        <v>28</v>
      </c>
      <c r="AD47" s="53">
        <f t="shared" si="26"/>
        <v>27</v>
      </c>
      <c r="AE47" s="53">
        <f t="shared" si="26"/>
        <v>10</v>
      </c>
      <c r="AF47" s="53">
        <f t="shared" si="26"/>
        <v>6</v>
      </c>
      <c r="AG47" s="53">
        <f t="shared" si="26"/>
        <v>4</v>
      </c>
      <c r="AH47" s="53">
        <f t="shared" si="26"/>
        <v>8</v>
      </c>
      <c r="AI47" s="53"/>
      <c r="AJ47" s="53"/>
      <c r="AK47" s="53"/>
      <c r="AL47" s="53"/>
      <c r="AM47" s="53"/>
      <c r="AN47" s="51">
        <f>+$H$48-AN46</f>
        <v>5</v>
      </c>
      <c r="AO47" s="53">
        <f>+$H$48-AO46</f>
        <v>5</v>
      </c>
      <c r="AP47" s="53">
        <f>+$H$48-AP46</f>
        <v>6</v>
      </c>
      <c r="AQ47" s="53"/>
      <c r="AR47" s="53"/>
      <c r="AS47" s="53"/>
      <c r="AT47" s="53"/>
      <c r="AU47" s="53">
        <f>+$H$48-AU46</f>
        <v>8</v>
      </c>
      <c r="AV47" s="53"/>
      <c r="AW47" s="53"/>
      <c r="AX47" s="53">
        <f>+$H$48-AX46</f>
        <v>8</v>
      </c>
      <c r="AY47" s="52">
        <f>+$H$48-AY46</f>
        <v>7</v>
      </c>
      <c r="AZ47" s="53">
        <f>+$H$48-AZ46</f>
        <v>3</v>
      </c>
      <c r="BA47" s="53">
        <f>+$H$48-BA46</f>
        <v>1</v>
      </c>
      <c r="BB47" s="53"/>
      <c r="BC47" s="53"/>
      <c r="BD47" s="53"/>
      <c r="BE47" s="53"/>
      <c r="BF47" s="53">
        <f>+$H$48-BF46</f>
        <v>2</v>
      </c>
      <c r="BG47" s="53"/>
      <c r="BH47" s="53"/>
      <c r="BI47" s="53">
        <f>+$H$48-BI46</f>
        <v>12</v>
      </c>
      <c r="BJ47" s="52">
        <f>+$H$48-BJ46</f>
        <v>6</v>
      </c>
      <c r="BK47" s="53">
        <f>+$H$48-BK46</f>
        <v>3</v>
      </c>
      <c r="BL47" s="53">
        <f>+$H$48-BL46</f>
        <v>4</v>
      </c>
      <c r="BM47" s="53">
        <f>+$H$48-BM46</f>
        <v>6</v>
      </c>
      <c r="BN47" s="53"/>
      <c r="BO47" s="53"/>
      <c r="BP47" s="53"/>
      <c r="BQ47" s="53"/>
      <c r="BR47" s="53"/>
      <c r="BS47" s="52">
        <f>+$H$48-BS46</f>
        <v>6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28</v>
      </c>
      <c r="T48" s="54">
        <f>T46/H48</f>
        <v>0.9285714285714286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24" priority="1" operator="lessThan">
      <formula>54.5</formula>
    </cfRule>
  </conditionalFormatting>
  <conditionalFormatting sqref="X5:X42 AA5:AA42 AD5:BI42 BK5:BR42">
    <cfRule type="containsText" dxfId="23" priority="2" operator="containsText" text="A">
      <formula>NOT(ISERROR(SEARCH(("A"),(X5))))</formula>
    </cfRule>
  </conditionalFormatting>
  <conditionalFormatting sqref="AY44:AY47 BJ44:BV47">
    <cfRule type="cellIs" dxfId="22" priority="3" operator="lessThan">
      <formula>54.5</formula>
    </cfRule>
  </conditionalFormatting>
  <conditionalFormatting sqref="AY45 BJ45:BV45">
    <cfRule type="cellIs" dxfId="21" priority="4" operator="lessThan">
      <formula>54.5</formula>
    </cfRule>
  </conditionalFormatting>
  <conditionalFormatting sqref="AY46 BJ46:BV46">
    <cfRule type="cellIs" dxfId="20" priority="5" operator="lessThan">
      <formula>54.5</formula>
    </cfRule>
  </conditionalFormatting>
  <conditionalFormatting sqref="AY47 BJ47:BV47">
    <cfRule type="cellIs" dxfId="19" priority="6" operator="lessThan">
      <formula>54.5</formula>
    </cfRule>
  </conditionalFormatting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2</v>
      </c>
      <c r="J5" s="26" t="s">
        <v>50</v>
      </c>
      <c r="K5" s="26"/>
      <c r="L5" s="27">
        <f t="shared" ref="L5:L34" si="0">X5</f>
        <v>95</v>
      </c>
      <c r="M5" s="27">
        <f t="shared" ref="M5:M34" si="1">AA5</f>
        <v>18</v>
      </c>
      <c r="N5" s="27">
        <f t="shared" ref="N5:N31" si="2">IF(ISBLANK(S5), (L5+M5)/2,(SUM(L5,M5,S5)-MIN(L5,M5,S5))/2)</f>
        <v>56.5</v>
      </c>
      <c r="O5" s="27">
        <f t="shared" ref="O5:O34" si="3">AN5</f>
        <v>56</v>
      </c>
      <c r="P5" s="27">
        <f t="shared" ref="P5:P34" si="4">AY5</f>
        <v>100</v>
      </c>
      <c r="Q5" s="27">
        <f t="shared" ref="Q5:Q34" si="5">BJ5</f>
        <v>75.3</v>
      </c>
      <c r="R5" s="27">
        <f t="shared" ref="R5:R34" si="6">ROUND(BS5,0)</f>
        <v>100</v>
      </c>
      <c r="S5" s="62">
        <f t="shared" ref="S5:S34" si="7">AD5</f>
        <v>0</v>
      </c>
      <c r="T5" s="38">
        <f t="array" ref="T5">IF(N5&lt;55, MIN(N5,SUM(N5:R5*N$3:R$3)), SUM(N5:R5*N$3:R$3))</f>
        <v>64.510000000000005</v>
      </c>
      <c r="U5" s="27">
        <v>20</v>
      </c>
      <c r="V5" s="27">
        <v>18</v>
      </c>
      <c r="W5" s="33">
        <v>57</v>
      </c>
      <c r="X5" s="56">
        <f>SUM(U5:W5)</f>
        <v>95</v>
      </c>
      <c r="Y5" s="33">
        <v>18</v>
      </c>
      <c r="Z5" s="33">
        <v>0</v>
      </c>
      <c r="AA5" s="56">
        <f t="shared" ref="AA5:AA34" si="8">IF(COUNTBLANK(Y5:Z5)&lt;&gt;2,SUM(Y5:Z5),)</f>
        <v>18</v>
      </c>
      <c r="AB5" s="33"/>
      <c r="AC5" s="33"/>
      <c r="AD5" s="56">
        <f t="shared" ref="AD5:AD34" si="9">IF(COUNTBLANK(AB5:AC5)&lt;&gt;2,SUM(AB5:AC5),)</f>
        <v>0</v>
      </c>
      <c r="AE5" s="48">
        <v>50</v>
      </c>
      <c r="AF5" s="94">
        <v>100</v>
      </c>
      <c r="AG5" s="48">
        <v>100</v>
      </c>
      <c r="AH5" s="48">
        <v>100</v>
      </c>
      <c r="AI5" s="48">
        <v>90</v>
      </c>
      <c r="AJ5" s="48">
        <v>16.7</v>
      </c>
      <c r="AK5" s="48">
        <v>0</v>
      </c>
      <c r="AL5" s="48">
        <v>50</v>
      </c>
      <c r="AM5" s="48">
        <v>0</v>
      </c>
      <c r="AN5" s="56">
        <f>ROUND(AVERAGE(AE5:AM5),0)</f>
        <v>56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100</v>
      </c>
      <c r="AY5" s="56">
        <f>ROUND(AVERAGE(AO5:AX5),0)</f>
        <v>100</v>
      </c>
      <c r="AZ5" s="48">
        <v>100</v>
      </c>
      <c r="BA5" s="48">
        <v>95</v>
      </c>
      <c r="BB5" s="48">
        <v>100</v>
      </c>
      <c r="BC5" s="48">
        <v>90</v>
      </c>
      <c r="BD5" s="48">
        <v>88</v>
      </c>
      <c r="BE5" s="48">
        <v>100</v>
      </c>
      <c r="BF5" s="48">
        <v>80</v>
      </c>
      <c r="BG5" s="48">
        <v>100</v>
      </c>
      <c r="BH5" s="48">
        <v>0</v>
      </c>
      <c r="BI5" s="48">
        <v>0</v>
      </c>
      <c r="BJ5" s="56">
        <f>AVERAGE(AZ5:BI5)</f>
        <v>75.3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>AVERAGE(BK5:BR5)</f>
        <v>100</v>
      </c>
      <c r="BT5" s="1" t="str">
        <f t="shared" ref="BT5:BT34" si="10">CONCATENATE(B5,"-",C5)</f>
        <v>NN-NN</v>
      </c>
      <c r="BU5" s="32">
        <f t="shared" ref="BU5:BU34" si="11">T5</f>
        <v>64.510000000000005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47</v>
      </c>
      <c r="K6" s="26">
        <v>602</v>
      </c>
      <c r="L6" s="27">
        <f t="shared" si="0"/>
        <v>89</v>
      </c>
      <c r="M6" s="27">
        <f t="shared" si="1"/>
        <v>36</v>
      </c>
      <c r="N6" s="27">
        <f t="shared" si="2"/>
        <v>62.5</v>
      </c>
      <c r="O6" s="27">
        <f t="shared" si="3"/>
        <v>92</v>
      </c>
      <c r="P6" s="27">
        <f t="shared" si="4"/>
        <v>90</v>
      </c>
      <c r="Q6" s="27">
        <f t="shared" si="5"/>
        <v>52.2</v>
      </c>
      <c r="R6" s="27">
        <f t="shared" si="6"/>
        <v>100</v>
      </c>
      <c r="S6" s="62">
        <f t="shared" si="7"/>
        <v>0</v>
      </c>
      <c r="T6" s="38">
        <f t="array" ref="T6">IF(N6&lt;55, MIN(N6,SUM(N6:R6*N$3:R$3)), SUM(N6:R6*N$3:R$3))</f>
        <v>69.59</v>
      </c>
      <c r="U6" s="27">
        <v>20</v>
      </c>
      <c r="V6" s="27">
        <v>18</v>
      </c>
      <c r="W6" s="33">
        <v>51</v>
      </c>
      <c r="X6" s="56">
        <f>SUM(U6:W6)</f>
        <v>89</v>
      </c>
      <c r="Y6" s="33">
        <v>26</v>
      </c>
      <c r="Z6" s="33">
        <v>10</v>
      </c>
      <c r="AA6" s="56">
        <f t="shared" si="8"/>
        <v>36</v>
      </c>
      <c r="AB6" s="33"/>
      <c r="AC6" s="33"/>
      <c r="AD6" s="56">
        <f t="shared" si="9"/>
        <v>0</v>
      </c>
      <c r="AE6" s="48">
        <v>100</v>
      </c>
      <c r="AF6" s="94">
        <v>70</v>
      </c>
      <c r="AG6" s="48">
        <v>100</v>
      </c>
      <c r="AH6" s="48">
        <v>100</v>
      </c>
      <c r="AI6" s="48">
        <v>100</v>
      </c>
      <c r="AJ6" s="48">
        <v>60</v>
      </c>
      <c r="AK6" s="48">
        <v>100</v>
      </c>
      <c r="AL6" s="48">
        <v>100</v>
      </c>
      <c r="AM6" s="48">
        <v>100</v>
      </c>
      <c r="AN6" s="56">
        <f>ROUND(AVERAGE(AE6:AM6),0)</f>
        <v>92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0</v>
      </c>
      <c r="AY6" s="56">
        <f>ROUND(AVERAGE(AO6:AX6),0)</f>
        <v>90</v>
      </c>
      <c r="AZ6" s="48">
        <v>100</v>
      </c>
      <c r="BA6" s="48">
        <v>90</v>
      </c>
      <c r="BB6" s="48">
        <v>100</v>
      </c>
      <c r="BC6" s="48">
        <v>100</v>
      </c>
      <c r="BD6" s="48">
        <v>82</v>
      </c>
      <c r="BE6" s="48">
        <v>0</v>
      </c>
      <c r="BF6" s="48">
        <v>50</v>
      </c>
      <c r="BG6" s="48">
        <v>0</v>
      </c>
      <c r="BH6" s="48">
        <v>0</v>
      </c>
      <c r="BI6" s="48">
        <v>0</v>
      </c>
      <c r="BJ6" s="56">
        <f>AVERAGE(AZ6:BI6)</f>
        <v>52.2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>AVERAGE(BK6:BR6)</f>
        <v>100</v>
      </c>
      <c r="BT6" s="1" t="str">
        <f t="shared" si="10"/>
        <v>NN-NN</v>
      </c>
      <c r="BU6" s="32">
        <f t="shared" si="11"/>
        <v>69.59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2</v>
      </c>
      <c r="J7" s="26" t="s">
        <v>46</v>
      </c>
      <c r="K7" s="26"/>
      <c r="L7" s="27">
        <f t="shared" si="0"/>
        <v>73</v>
      </c>
      <c r="M7" s="27">
        <f t="shared" si="1"/>
        <v>65</v>
      </c>
      <c r="N7" s="27">
        <f t="shared" si="2"/>
        <v>69</v>
      </c>
      <c r="O7" s="27">
        <f t="shared" si="3"/>
        <v>79</v>
      </c>
      <c r="P7" s="27">
        <f t="shared" si="4"/>
        <v>67</v>
      </c>
      <c r="Q7" s="27">
        <f t="shared" si="5"/>
        <v>91</v>
      </c>
      <c r="R7" s="27">
        <f t="shared" si="6"/>
        <v>70</v>
      </c>
      <c r="S7" s="62">
        <f t="shared" si="7"/>
        <v>0</v>
      </c>
      <c r="T7" s="38">
        <f t="array" ref="T7">IF(N7&lt;55, MIN(N7,SUM(N7:R7*N$3:R$3)), SUM(N7:R7*N$3:R$3))</f>
        <v>75.349999999999994</v>
      </c>
      <c r="U7" s="27">
        <v>20</v>
      </c>
      <c r="V7" s="27">
        <v>17</v>
      </c>
      <c r="W7" s="33">
        <v>36</v>
      </c>
      <c r="X7" s="56">
        <f>SUM(U7:W7)</f>
        <v>73</v>
      </c>
      <c r="Y7" s="33">
        <v>30</v>
      </c>
      <c r="Z7" s="33">
        <v>35</v>
      </c>
      <c r="AA7" s="56">
        <f t="shared" si="8"/>
        <v>65</v>
      </c>
      <c r="AB7" s="33"/>
      <c r="AC7" s="33"/>
      <c r="AD7" s="56">
        <f t="shared" si="9"/>
        <v>0</v>
      </c>
      <c r="AE7" s="48">
        <v>0</v>
      </c>
      <c r="AF7" s="48">
        <v>0</v>
      </c>
      <c r="AG7" s="48">
        <v>0</v>
      </c>
      <c r="AH7" s="48">
        <v>50</v>
      </c>
      <c r="AI7" s="48">
        <v>90</v>
      </c>
      <c r="AJ7" s="48">
        <v>33.299999999999997</v>
      </c>
      <c r="AK7" s="48">
        <v>100</v>
      </c>
      <c r="AL7" s="48">
        <v>100</v>
      </c>
      <c r="AM7" s="48">
        <v>100</v>
      </c>
      <c r="AN7" s="56">
        <f>ROUND(AVERAGE(AH7:AM7),0)</f>
        <v>79</v>
      </c>
      <c r="AO7" s="48">
        <v>0</v>
      </c>
      <c r="AP7" s="48">
        <v>0</v>
      </c>
      <c r="AQ7" s="48">
        <v>0</v>
      </c>
      <c r="AR7" s="48">
        <v>0</v>
      </c>
      <c r="AS7" s="48">
        <v>1</v>
      </c>
      <c r="AT7" s="48">
        <v>1</v>
      </c>
      <c r="AU7" s="48">
        <v>100</v>
      </c>
      <c r="AV7" s="48">
        <v>100</v>
      </c>
      <c r="AW7" s="48">
        <v>100</v>
      </c>
      <c r="AX7" s="48">
        <v>100</v>
      </c>
      <c r="AY7" s="56">
        <f>ROUND(AVERAGE(AS7:AX7),0)</f>
        <v>67</v>
      </c>
      <c r="AZ7" s="48">
        <v>0</v>
      </c>
      <c r="BA7" s="48">
        <v>0</v>
      </c>
      <c r="BB7" s="48">
        <v>0</v>
      </c>
      <c r="BC7" s="48">
        <v>100</v>
      </c>
      <c r="BD7" s="48">
        <v>95</v>
      </c>
      <c r="BE7" s="48">
        <v>70</v>
      </c>
      <c r="BF7" s="48">
        <v>83</v>
      </c>
      <c r="BG7" s="48">
        <v>94</v>
      </c>
      <c r="BH7" s="48">
        <v>100</v>
      </c>
      <c r="BI7" s="48">
        <v>95</v>
      </c>
      <c r="BJ7" s="56">
        <f>AVERAGE(BC7:BI7)</f>
        <v>91</v>
      </c>
      <c r="BK7" s="31">
        <v>0</v>
      </c>
      <c r="BL7" s="31">
        <v>0</v>
      </c>
      <c r="BM7" s="31">
        <v>0</v>
      </c>
      <c r="BN7" s="48">
        <v>100</v>
      </c>
      <c r="BO7" s="48">
        <v>0</v>
      </c>
      <c r="BP7" s="48">
        <v>50</v>
      </c>
      <c r="BQ7" s="48">
        <v>100</v>
      </c>
      <c r="BR7" s="48">
        <v>100</v>
      </c>
      <c r="BS7" s="56">
        <f>AVERAGE(BN7:BR7)</f>
        <v>70</v>
      </c>
      <c r="BT7" s="1" t="str">
        <f t="shared" si="10"/>
        <v>NN-NN</v>
      </c>
      <c r="BU7" s="32">
        <f t="shared" si="11"/>
        <v>75.349999999999994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47</v>
      </c>
      <c r="K8" s="26">
        <v>774</v>
      </c>
      <c r="L8" s="27">
        <f t="shared" si="0"/>
        <v>0</v>
      </c>
      <c r="M8" s="27">
        <f t="shared" si="1"/>
        <v>13.5</v>
      </c>
      <c r="N8" s="27">
        <f t="shared" si="2"/>
        <v>6.75</v>
      </c>
      <c r="O8" s="27">
        <f t="shared" si="3"/>
        <v>80</v>
      </c>
      <c r="P8" s="27">
        <f t="shared" si="4"/>
        <v>90</v>
      </c>
      <c r="Q8" s="27">
        <f t="shared" si="5"/>
        <v>67.2</v>
      </c>
      <c r="R8" s="27">
        <f t="shared" si="6"/>
        <v>75</v>
      </c>
      <c r="S8" s="62">
        <f t="shared" si="7"/>
        <v>0</v>
      </c>
      <c r="T8" s="38">
        <f t="array" ref="T8">IF(N8&lt;55, MIN(N8,SUM(N8:R8*N$3:R$3)), SUM(N8:R8*N$3:R$3))</f>
        <v>6.75</v>
      </c>
      <c r="U8" s="27">
        <v>20</v>
      </c>
      <c r="V8" s="27">
        <v>19</v>
      </c>
      <c r="W8" s="33">
        <v>57</v>
      </c>
      <c r="X8" s="82">
        <v>0</v>
      </c>
      <c r="Y8" s="33">
        <v>10</v>
      </c>
      <c r="Z8" s="33">
        <v>3.5</v>
      </c>
      <c r="AA8" s="56">
        <f t="shared" si="8"/>
        <v>13.5</v>
      </c>
      <c r="AB8" s="33"/>
      <c r="AC8" s="33"/>
      <c r="AD8" s="56">
        <f t="shared" si="9"/>
        <v>0</v>
      </c>
      <c r="AE8" s="48">
        <v>100</v>
      </c>
      <c r="AF8" s="94">
        <v>80</v>
      </c>
      <c r="AG8" s="48">
        <v>100</v>
      </c>
      <c r="AH8" s="48">
        <v>100</v>
      </c>
      <c r="AI8" s="48">
        <v>90</v>
      </c>
      <c r="AJ8" s="48">
        <v>50</v>
      </c>
      <c r="AK8" s="48">
        <v>100</v>
      </c>
      <c r="AL8" s="48">
        <v>100</v>
      </c>
      <c r="AM8" s="48">
        <v>0</v>
      </c>
      <c r="AN8" s="56">
        <f t="shared" ref="AN8:AN34" si="12">ROUND(AVERAGE(AE8:AM8),0)</f>
        <v>80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100</v>
      </c>
      <c r="AV8" s="48">
        <v>100</v>
      </c>
      <c r="AW8" s="48">
        <v>100</v>
      </c>
      <c r="AX8" s="48">
        <v>0</v>
      </c>
      <c r="AY8" s="56">
        <f t="shared" ref="AY8:AY34" si="13">ROUND(AVERAGE(AO8:AX8),0)</f>
        <v>90</v>
      </c>
      <c r="AZ8" s="48">
        <v>90</v>
      </c>
      <c r="BA8" s="48">
        <v>75</v>
      </c>
      <c r="BB8" s="48">
        <v>95</v>
      </c>
      <c r="BC8" s="48">
        <v>90</v>
      </c>
      <c r="BD8" s="48">
        <v>95</v>
      </c>
      <c r="BE8" s="48">
        <v>37</v>
      </c>
      <c r="BF8" s="48">
        <v>100</v>
      </c>
      <c r="BG8" s="48">
        <v>90</v>
      </c>
      <c r="BH8" s="48">
        <v>0</v>
      </c>
      <c r="BI8" s="48">
        <v>0</v>
      </c>
      <c r="BJ8" s="56">
        <f t="shared" ref="BJ8:BJ34" si="14">AVERAGE(AZ8:BI8)</f>
        <v>67.2</v>
      </c>
      <c r="BK8" s="31">
        <v>0</v>
      </c>
      <c r="BL8" s="31">
        <v>100</v>
      </c>
      <c r="BM8" s="31">
        <v>100</v>
      </c>
      <c r="BN8" s="48">
        <v>100</v>
      </c>
      <c r="BO8" s="48">
        <v>100</v>
      </c>
      <c r="BP8" s="48">
        <v>100</v>
      </c>
      <c r="BQ8" s="48">
        <v>100</v>
      </c>
      <c r="BR8" s="48">
        <v>0</v>
      </c>
      <c r="BS8" s="56">
        <f t="shared" ref="BS8:BS34" si="15">AVERAGE(BK8:BR8)</f>
        <v>75</v>
      </c>
      <c r="BT8" s="1" t="str">
        <f t="shared" si="10"/>
        <v>NN-NN</v>
      </c>
      <c r="BU8" s="32">
        <f t="shared" si="11"/>
        <v>6.75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47</v>
      </c>
      <c r="K9" s="26">
        <v>734</v>
      </c>
      <c r="L9" s="27">
        <f t="shared" si="0"/>
        <v>0</v>
      </c>
      <c r="M9" s="27">
        <f t="shared" si="1"/>
        <v>19</v>
      </c>
      <c r="N9" s="27">
        <f t="shared" si="2"/>
        <v>9.5</v>
      </c>
      <c r="O9" s="27">
        <f t="shared" si="3"/>
        <v>58</v>
      </c>
      <c r="P9" s="27">
        <f t="shared" si="4"/>
        <v>80</v>
      </c>
      <c r="Q9" s="27">
        <f t="shared" si="5"/>
        <v>90.8</v>
      </c>
      <c r="R9" s="27">
        <f t="shared" si="6"/>
        <v>95</v>
      </c>
      <c r="S9" s="62">
        <f t="shared" si="7"/>
        <v>0</v>
      </c>
      <c r="T9" s="38">
        <f t="array" ref="T9">IF(N9&lt;55, MIN(N9,SUM(N9:R9*N$3:R$3)), SUM(N9:R9*N$3:R$3))</f>
        <v>9.5</v>
      </c>
      <c r="U9" s="27">
        <v>18</v>
      </c>
      <c r="V9" s="27">
        <v>19</v>
      </c>
      <c r="W9" s="33">
        <v>57</v>
      </c>
      <c r="X9" s="82">
        <v>0</v>
      </c>
      <c r="Y9" s="33">
        <v>19</v>
      </c>
      <c r="Z9" s="33">
        <v>0</v>
      </c>
      <c r="AA9" s="56">
        <f t="shared" si="8"/>
        <v>19</v>
      </c>
      <c r="AB9" s="33"/>
      <c r="AC9" s="33"/>
      <c r="AD9" s="56">
        <f t="shared" si="9"/>
        <v>0</v>
      </c>
      <c r="AE9" s="48">
        <v>50</v>
      </c>
      <c r="AF9" s="94">
        <v>10</v>
      </c>
      <c r="AG9" s="48">
        <v>100</v>
      </c>
      <c r="AH9" s="48">
        <v>100</v>
      </c>
      <c r="AI9" s="48">
        <v>80</v>
      </c>
      <c r="AJ9" s="48">
        <v>33.299999999999997</v>
      </c>
      <c r="AK9" s="48">
        <v>100</v>
      </c>
      <c r="AL9" s="48">
        <v>50</v>
      </c>
      <c r="AM9" s="48">
        <v>0</v>
      </c>
      <c r="AN9" s="56">
        <f t="shared" si="12"/>
        <v>58</v>
      </c>
      <c r="AO9" s="48">
        <v>100</v>
      </c>
      <c r="AP9" s="48">
        <v>1</v>
      </c>
      <c r="AQ9" s="48">
        <v>1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13"/>
        <v>80</v>
      </c>
      <c r="AZ9" s="48">
        <v>80</v>
      </c>
      <c r="BA9" s="48">
        <v>80</v>
      </c>
      <c r="BB9" s="48">
        <v>70</v>
      </c>
      <c r="BC9" s="48">
        <v>100</v>
      </c>
      <c r="BD9" s="48">
        <v>83</v>
      </c>
      <c r="BE9" s="48">
        <v>100</v>
      </c>
      <c r="BF9" s="48">
        <v>100</v>
      </c>
      <c r="BG9" s="48">
        <v>100</v>
      </c>
      <c r="BH9" s="48">
        <v>100</v>
      </c>
      <c r="BI9" s="48">
        <v>95</v>
      </c>
      <c r="BJ9" s="56">
        <f t="shared" si="14"/>
        <v>90.8</v>
      </c>
      <c r="BK9" s="31">
        <v>100</v>
      </c>
      <c r="BL9" s="31">
        <v>56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5"/>
        <v>94.5</v>
      </c>
      <c r="BT9" s="1" t="str">
        <f t="shared" si="10"/>
        <v>NN-NN</v>
      </c>
      <c r="BU9" s="32">
        <f t="shared" si="11"/>
        <v>9.5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1</v>
      </c>
      <c r="J10" s="26" t="s">
        <v>48</v>
      </c>
      <c r="K10" s="26">
        <v>872</v>
      </c>
      <c r="L10" s="27">
        <f t="shared" si="0"/>
        <v>97</v>
      </c>
      <c r="M10" s="27">
        <f t="shared" si="1"/>
        <v>100</v>
      </c>
      <c r="N10" s="27">
        <f t="shared" si="2"/>
        <v>98.5</v>
      </c>
      <c r="O10" s="27">
        <f t="shared" si="3"/>
        <v>66</v>
      </c>
      <c r="P10" s="27">
        <f t="shared" si="4"/>
        <v>80</v>
      </c>
      <c r="Q10" s="27">
        <f t="shared" si="5"/>
        <v>78</v>
      </c>
      <c r="R10" s="27">
        <f t="shared" si="6"/>
        <v>0</v>
      </c>
      <c r="S10" s="62">
        <f t="shared" si="7"/>
        <v>0</v>
      </c>
      <c r="T10" s="38">
        <f t="array" ref="T10">IF(N10&lt;55, MIN(N10,SUM(N10:R10*N$3:R$3)), SUM(N10:R10*N$3:R$3))</f>
        <v>82.050000000000011</v>
      </c>
      <c r="U10" s="27">
        <v>20</v>
      </c>
      <c r="V10" s="27">
        <v>17</v>
      </c>
      <c r="W10" s="33">
        <v>60</v>
      </c>
      <c r="X10" s="56">
        <f t="shared" ref="X10:X34" si="16">SUM(U10:W10)</f>
        <v>97</v>
      </c>
      <c r="Y10" s="33">
        <v>30</v>
      </c>
      <c r="Z10" s="33">
        <v>70</v>
      </c>
      <c r="AA10" s="56">
        <f t="shared" si="8"/>
        <v>100</v>
      </c>
      <c r="AB10" s="33"/>
      <c r="AC10" s="33"/>
      <c r="AD10" s="56">
        <f t="shared" si="9"/>
        <v>0</v>
      </c>
      <c r="AE10" s="48">
        <v>0</v>
      </c>
      <c r="AF10" s="94">
        <v>60</v>
      </c>
      <c r="AG10" s="48">
        <v>100</v>
      </c>
      <c r="AH10" s="48">
        <v>50</v>
      </c>
      <c r="AI10" s="48">
        <v>80</v>
      </c>
      <c r="AJ10" s="48">
        <v>100</v>
      </c>
      <c r="AK10" s="48">
        <v>100</v>
      </c>
      <c r="AL10" s="48">
        <v>100</v>
      </c>
      <c r="AM10" s="48">
        <v>0</v>
      </c>
      <c r="AN10" s="56">
        <f t="shared" si="12"/>
        <v>66</v>
      </c>
      <c r="AO10" s="48">
        <v>0</v>
      </c>
      <c r="AP10" s="48">
        <v>100</v>
      </c>
      <c r="AQ10" s="48">
        <v>100</v>
      </c>
      <c r="AR10" s="48">
        <v>100</v>
      </c>
      <c r="AS10" s="48">
        <v>100</v>
      </c>
      <c r="AT10" s="48">
        <v>1</v>
      </c>
      <c r="AU10" s="48">
        <v>100</v>
      </c>
      <c r="AV10" s="48">
        <v>100</v>
      </c>
      <c r="AW10" s="48">
        <v>100</v>
      </c>
      <c r="AX10" s="48">
        <v>100</v>
      </c>
      <c r="AY10" s="56">
        <f t="shared" si="13"/>
        <v>80</v>
      </c>
      <c r="AZ10" s="48">
        <v>100</v>
      </c>
      <c r="BA10" s="48">
        <v>90</v>
      </c>
      <c r="BB10" s="48">
        <v>100</v>
      </c>
      <c r="BC10" s="48">
        <v>90</v>
      </c>
      <c r="BD10" s="48">
        <v>100</v>
      </c>
      <c r="BE10" s="48">
        <v>0</v>
      </c>
      <c r="BF10" s="48">
        <v>100</v>
      </c>
      <c r="BG10" s="48">
        <v>0</v>
      </c>
      <c r="BH10" s="48">
        <v>100</v>
      </c>
      <c r="BI10" s="48">
        <v>100</v>
      </c>
      <c r="BJ10" s="56">
        <f t="shared" si="14"/>
        <v>78</v>
      </c>
      <c r="BK10" s="31">
        <v>0</v>
      </c>
      <c r="BL10" s="31">
        <v>0</v>
      </c>
      <c r="BM10" s="31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56">
        <f t="shared" si="15"/>
        <v>0</v>
      </c>
      <c r="BT10" s="1" t="str">
        <f t="shared" si="10"/>
        <v>NN-NN</v>
      </c>
      <c r="BU10" s="32">
        <f t="shared" si="11"/>
        <v>82.050000000000011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47</v>
      </c>
      <c r="K11" s="26">
        <v>665</v>
      </c>
      <c r="L11" s="27">
        <f t="shared" si="0"/>
        <v>100</v>
      </c>
      <c r="M11" s="27">
        <f t="shared" si="1"/>
        <v>30</v>
      </c>
      <c r="N11" s="27">
        <f t="shared" si="2"/>
        <v>65</v>
      </c>
      <c r="O11" s="27">
        <f t="shared" si="3"/>
        <v>93</v>
      </c>
      <c r="P11" s="27">
        <f t="shared" si="4"/>
        <v>100</v>
      </c>
      <c r="Q11" s="27">
        <f t="shared" si="5"/>
        <v>97</v>
      </c>
      <c r="R11" s="27">
        <f t="shared" si="6"/>
        <v>100</v>
      </c>
      <c r="S11" s="62">
        <f t="shared" si="7"/>
        <v>0</v>
      </c>
      <c r="T11" s="38">
        <f t="array" ref="T11">IF(N11&lt;55, MIN(N11,SUM(N11:R11*N$3:R$3)), SUM(N11:R11*N$3:R$3))</f>
        <v>80.5</v>
      </c>
      <c r="U11" s="27">
        <v>20</v>
      </c>
      <c r="V11" s="27">
        <v>20</v>
      </c>
      <c r="W11" s="33">
        <v>60</v>
      </c>
      <c r="X11" s="56">
        <f t="shared" si="16"/>
        <v>100</v>
      </c>
      <c r="Y11" s="33">
        <v>30</v>
      </c>
      <c r="Z11" s="33">
        <v>0</v>
      </c>
      <c r="AA11" s="56">
        <f t="shared" si="8"/>
        <v>30</v>
      </c>
      <c r="AB11" s="33"/>
      <c r="AC11" s="33"/>
      <c r="AD11" s="56">
        <f t="shared" si="9"/>
        <v>0</v>
      </c>
      <c r="AE11" s="48">
        <v>50</v>
      </c>
      <c r="AF11" s="94">
        <v>100</v>
      </c>
      <c r="AG11" s="48">
        <v>100</v>
      </c>
      <c r="AH11" s="48">
        <v>100</v>
      </c>
      <c r="AI11" s="48">
        <v>90</v>
      </c>
      <c r="AJ11" s="48">
        <v>100</v>
      </c>
      <c r="AK11" s="48">
        <v>100</v>
      </c>
      <c r="AL11" s="48">
        <v>100</v>
      </c>
      <c r="AM11" s="48">
        <v>100</v>
      </c>
      <c r="AN11" s="56">
        <f t="shared" si="12"/>
        <v>93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13"/>
        <v>100</v>
      </c>
      <c r="AZ11" s="48">
        <v>85</v>
      </c>
      <c r="BA11" s="48">
        <v>100</v>
      </c>
      <c r="BB11" s="48">
        <v>100</v>
      </c>
      <c r="BC11" s="48">
        <v>100</v>
      </c>
      <c r="BD11" s="48">
        <v>95</v>
      </c>
      <c r="BE11" s="48">
        <v>100</v>
      </c>
      <c r="BF11" s="48">
        <v>100</v>
      </c>
      <c r="BG11" s="48">
        <v>95</v>
      </c>
      <c r="BH11" s="48">
        <v>100</v>
      </c>
      <c r="BI11" s="48">
        <v>95</v>
      </c>
      <c r="BJ11" s="56">
        <f t="shared" si="14"/>
        <v>97</v>
      </c>
      <c r="BK11" s="31">
        <v>100</v>
      </c>
      <c r="BL11" s="31">
        <v>100</v>
      </c>
      <c r="BM11" s="31">
        <v>100</v>
      </c>
      <c r="BN11" s="48">
        <v>100</v>
      </c>
      <c r="BO11" s="48">
        <v>100</v>
      </c>
      <c r="BP11" s="48">
        <v>100</v>
      </c>
      <c r="BQ11" s="48">
        <v>100</v>
      </c>
      <c r="BR11" s="48">
        <v>100</v>
      </c>
      <c r="BS11" s="56">
        <f t="shared" si="15"/>
        <v>100</v>
      </c>
      <c r="BT11" s="1" t="str">
        <f t="shared" si="10"/>
        <v>NN-NN</v>
      </c>
      <c r="BU11" s="32">
        <f t="shared" si="11"/>
        <v>80.5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2</v>
      </c>
      <c r="J12" s="26" t="s">
        <v>46</v>
      </c>
      <c r="K12" s="26">
        <v>531</v>
      </c>
      <c r="L12" s="27">
        <f t="shared" si="0"/>
        <v>95</v>
      </c>
      <c r="M12" s="27">
        <f t="shared" si="1"/>
        <v>30</v>
      </c>
      <c r="N12" s="27">
        <f t="shared" si="2"/>
        <v>62.5</v>
      </c>
      <c r="O12" s="27">
        <f t="shared" si="3"/>
        <v>41</v>
      </c>
      <c r="P12" s="27">
        <f t="shared" si="4"/>
        <v>100</v>
      </c>
      <c r="Q12" s="27">
        <f t="shared" si="5"/>
        <v>87.5</v>
      </c>
      <c r="R12" s="27">
        <f t="shared" si="6"/>
        <v>100</v>
      </c>
      <c r="S12" s="62">
        <f t="shared" si="7"/>
        <v>0</v>
      </c>
      <c r="T12" s="38">
        <f t="array" ref="T12">IF(N12&lt;55, MIN(N12,SUM(N12:R12*N$3:R$3)), SUM(N12:R12*N$3:R$3))</f>
        <v>66.95</v>
      </c>
      <c r="U12" s="27">
        <v>16</v>
      </c>
      <c r="V12" s="27">
        <v>19</v>
      </c>
      <c r="W12" s="33">
        <v>60</v>
      </c>
      <c r="X12" s="56">
        <f t="shared" si="16"/>
        <v>95</v>
      </c>
      <c r="Y12" s="33">
        <v>30</v>
      </c>
      <c r="Z12" s="33">
        <v>0</v>
      </c>
      <c r="AA12" s="56">
        <f t="shared" si="8"/>
        <v>30</v>
      </c>
      <c r="AB12" s="33"/>
      <c r="AC12" s="33"/>
      <c r="AD12" s="56">
        <f t="shared" si="9"/>
        <v>0</v>
      </c>
      <c r="AE12" s="48">
        <v>100</v>
      </c>
      <c r="AF12" s="94">
        <v>100</v>
      </c>
      <c r="AG12" s="48">
        <v>0</v>
      </c>
      <c r="AH12" s="48">
        <v>0</v>
      </c>
      <c r="AI12" s="48">
        <v>50</v>
      </c>
      <c r="AJ12" s="48">
        <v>16.7</v>
      </c>
      <c r="AK12" s="48">
        <v>0</v>
      </c>
      <c r="AL12" s="48">
        <v>100</v>
      </c>
      <c r="AM12" s="48">
        <v>0</v>
      </c>
      <c r="AN12" s="56">
        <f t="shared" si="12"/>
        <v>41</v>
      </c>
      <c r="AO12" s="48">
        <v>100</v>
      </c>
      <c r="AP12" s="48">
        <v>100</v>
      </c>
      <c r="AQ12" s="48">
        <v>100</v>
      </c>
      <c r="AR12" s="48">
        <v>100</v>
      </c>
      <c r="AS12" s="48">
        <v>100</v>
      </c>
      <c r="AT12" s="48">
        <v>100</v>
      </c>
      <c r="AU12" s="48">
        <v>100</v>
      </c>
      <c r="AV12" s="48">
        <v>100</v>
      </c>
      <c r="AW12" s="48">
        <v>100</v>
      </c>
      <c r="AX12" s="48">
        <v>100</v>
      </c>
      <c r="AY12" s="56">
        <f t="shared" si="13"/>
        <v>100</v>
      </c>
      <c r="AZ12" s="48">
        <v>100</v>
      </c>
      <c r="BA12" s="48">
        <v>75</v>
      </c>
      <c r="BB12" s="48">
        <v>100</v>
      </c>
      <c r="BC12" s="48">
        <v>100</v>
      </c>
      <c r="BD12" s="48">
        <v>100</v>
      </c>
      <c r="BE12" s="48">
        <v>100</v>
      </c>
      <c r="BF12" s="48">
        <v>100</v>
      </c>
      <c r="BG12" s="48">
        <v>100</v>
      </c>
      <c r="BH12" s="48">
        <v>100</v>
      </c>
      <c r="BI12" s="48">
        <v>0</v>
      </c>
      <c r="BJ12" s="56">
        <f t="shared" si="14"/>
        <v>87.5</v>
      </c>
      <c r="BK12" s="31">
        <v>100</v>
      </c>
      <c r="BL12" s="31">
        <v>100</v>
      </c>
      <c r="BM12" s="31">
        <v>100</v>
      </c>
      <c r="BN12" s="48">
        <v>100</v>
      </c>
      <c r="BO12" s="48">
        <v>100</v>
      </c>
      <c r="BP12" s="48">
        <v>100</v>
      </c>
      <c r="BQ12" s="48">
        <v>100</v>
      </c>
      <c r="BR12" s="48">
        <v>100</v>
      </c>
      <c r="BS12" s="56">
        <f t="shared" si="15"/>
        <v>100</v>
      </c>
      <c r="BT12" s="1" t="str">
        <f t="shared" si="10"/>
        <v>NN-NN</v>
      </c>
      <c r="BU12" s="32">
        <f t="shared" si="11"/>
        <v>66.95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47</v>
      </c>
      <c r="K13" s="26">
        <v>599</v>
      </c>
      <c r="L13" s="27">
        <f t="shared" si="0"/>
        <v>100</v>
      </c>
      <c r="M13" s="27">
        <f t="shared" si="1"/>
        <v>96</v>
      </c>
      <c r="N13" s="27">
        <f t="shared" si="2"/>
        <v>98</v>
      </c>
      <c r="O13" s="27">
        <f t="shared" si="3"/>
        <v>100</v>
      </c>
      <c r="P13" s="27">
        <f t="shared" si="4"/>
        <v>100</v>
      </c>
      <c r="Q13" s="27">
        <f t="shared" si="5"/>
        <v>95.5</v>
      </c>
      <c r="R13" s="27">
        <f t="shared" si="6"/>
        <v>100</v>
      </c>
      <c r="S13" s="62">
        <f t="shared" si="7"/>
        <v>0</v>
      </c>
      <c r="T13" s="38">
        <f t="array" ref="T13">IF(N13&lt;55, MIN(N13,SUM(N13:R13*N$3:R$3)), SUM(N13:R13*N$3:R$3))</f>
        <v>98.1</v>
      </c>
      <c r="U13" s="27">
        <v>20</v>
      </c>
      <c r="V13" s="27">
        <v>20</v>
      </c>
      <c r="W13" s="33">
        <v>60</v>
      </c>
      <c r="X13" s="56">
        <f t="shared" si="16"/>
        <v>100</v>
      </c>
      <c r="Y13" s="33">
        <v>26</v>
      </c>
      <c r="Z13" s="33">
        <v>70</v>
      </c>
      <c r="AA13" s="56">
        <f t="shared" si="8"/>
        <v>96</v>
      </c>
      <c r="AB13" s="33"/>
      <c r="AC13" s="33"/>
      <c r="AD13" s="56">
        <f t="shared" si="9"/>
        <v>0</v>
      </c>
      <c r="AE13" s="48">
        <v>100</v>
      </c>
      <c r="AF13" s="94">
        <v>100</v>
      </c>
      <c r="AG13" s="48">
        <v>100</v>
      </c>
      <c r="AH13" s="48">
        <v>100</v>
      </c>
      <c r="AI13" s="48">
        <v>100</v>
      </c>
      <c r="AJ13" s="48">
        <v>100</v>
      </c>
      <c r="AK13" s="48">
        <v>100</v>
      </c>
      <c r="AL13" s="48">
        <v>100</v>
      </c>
      <c r="AM13" s="48">
        <v>100</v>
      </c>
      <c r="AN13" s="56">
        <f t="shared" si="12"/>
        <v>100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13"/>
        <v>100</v>
      </c>
      <c r="AZ13" s="48">
        <v>100</v>
      </c>
      <c r="BA13" s="48">
        <v>60</v>
      </c>
      <c r="BB13" s="48">
        <v>100</v>
      </c>
      <c r="BC13" s="48">
        <v>95</v>
      </c>
      <c r="BD13" s="48">
        <v>100</v>
      </c>
      <c r="BE13" s="48">
        <v>100</v>
      </c>
      <c r="BF13" s="48">
        <v>100</v>
      </c>
      <c r="BG13" s="48">
        <v>100</v>
      </c>
      <c r="BH13" s="48">
        <v>100</v>
      </c>
      <c r="BI13" s="48">
        <v>100</v>
      </c>
      <c r="BJ13" s="56">
        <f t="shared" si="14"/>
        <v>95.5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100</v>
      </c>
      <c r="BQ13" s="48">
        <v>100</v>
      </c>
      <c r="BR13" s="48">
        <v>100</v>
      </c>
      <c r="BS13" s="56">
        <f t="shared" si="15"/>
        <v>100</v>
      </c>
      <c r="BT13" s="1" t="str">
        <f t="shared" si="10"/>
        <v>NN-NN</v>
      </c>
      <c r="BU13" s="32">
        <f t="shared" si="11"/>
        <v>98.1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47</v>
      </c>
      <c r="K14" s="26"/>
      <c r="L14" s="27">
        <f t="shared" si="0"/>
        <v>57</v>
      </c>
      <c r="M14" s="27">
        <f t="shared" si="1"/>
        <v>79</v>
      </c>
      <c r="N14" s="27">
        <f t="shared" si="2"/>
        <v>68</v>
      </c>
      <c r="O14" s="27">
        <f t="shared" si="3"/>
        <v>68</v>
      </c>
      <c r="P14" s="27">
        <f t="shared" si="4"/>
        <v>100</v>
      </c>
      <c r="Q14" s="27">
        <f t="shared" si="5"/>
        <v>57</v>
      </c>
      <c r="R14" s="27">
        <f t="shared" si="6"/>
        <v>71</v>
      </c>
      <c r="S14" s="62">
        <f t="shared" si="7"/>
        <v>0</v>
      </c>
      <c r="T14" s="38">
        <f t="array" ref="T14">IF(N14&lt;55, MIN(N14,SUM(N14:R14*N$3:R$3)), SUM(N14:R14*N$3:R$3))</f>
        <v>67.55</v>
      </c>
      <c r="U14" s="27">
        <v>16</v>
      </c>
      <c r="V14" s="27">
        <v>17</v>
      </c>
      <c r="W14" s="33">
        <v>24</v>
      </c>
      <c r="X14" s="56">
        <f t="shared" si="16"/>
        <v>57</v>
      </c>
      <c r="Y14" s="33">
        <v>30</v>
      </c>
      <c r="Z14" s="33">
        <v>49</v>
      </c>
      <c r="AA14" s="56">
        <f t="shared" si="8"/>
        <v>79</v>
      </c>
      <c r="AB14" s="33"/>
      <c r="AC14" s="33"/>
      <c r="AD14" s="56">
        <f t="shared" si="9"/>
        <v>0</v>
      </c>
      <c r="AE14" s="48">
        <v>100</v>
      </c>
      <c r="AF14" s="94">
        <v>80</v>
      </c>
      <c r="AG14" s="48">
        <v>100</v>
      </c>
      <c r="AH14" s="48">
        <v>100</v>
      </c>
      <c r="AI14" s="48">
        <v>70</v>
      </c>
      <c r="AJ14" s="48">
        <v>60</v>
      </c>
      <c r="AK14" s="48">
        <v>0</v>
      </c>
      <c r="AL14" s="48">
        <v>100</v>
      </c>
      <c r="AM14" s="48">
        <v>0</v>
      </c>
      <c r="AN14" s="56">
        <f t="shared" si="12"/>
        <v>68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100</v>
      </c>
      <c r="AV14" s="48">
        <v>100</v>
      </c>
      <c r="AW14" s="48">
        <v>100</v>
      </c>
      <c r="AX14" s="48">
        <v>100</v>
      </c>
      <c r="AY14" s="56">
        <f t="shared" si="13"/>
        <v>100</v>
      </c>
      <c r="AZ14" s="48">
        <v>0</v>
      </c>
      <c r="BA14" s="48">
        <v>0</v>
      </c>
      <c r="BB14" s="48">
        <v>100</v>
      </c>
      <c r="BC14" s="48">
        <v>100</v>
      </c>
      <c r="BD14" s="48">
        <v>80</v>
      </c>
      <c r="BE14" s="48">
        <v>0</v>
      </c>
      <c r="BF14" s="48">
        <v>95</v>
      </c>
      <c r="BG14" s="48">
        <v>0</v>
      </c>
      <c r="BH14" s="48">
        <v>100</v>
      </c>
      <c r="BI14" s="48">
        <v>95</v>
      </c>
      <c r="BJ14" s="56">
        <f t="shared" si="14"/>
        <v>57</v>
      </c>
      <c r="BK14" s="31">
        <v>100</v>
      </c>
      <c r="BL14" s="31">
        <v>100</v>
      </c>
      <c r="BM14" s="31">
        <v>100</v>
      </c>
      <c r="BN14" s="48">
        <v>67</v>
      </c>
      <c r="BO14" s="48">
        <v>100</v>
      </c>
      <c r="BP14" s="48">
        <v>100</v>
      </c>
      <c r="BQ14" s="48">
        <v>0</v>
      </c>
      <c r="BR14" s="48">
        <v>0</v>
      </c>
      <c r="BS14" s="56">
        <f t="shared" si="15"/>
        <v>70.875</v>
      </c>
      <c r="BT14" s="1" t="str">
        <f t="shared" si="10"/>
        <v>NN-NN</v>
      </c>
      <c r="BU14" s="32">
        <f t="shared" si="11"/>
        <v>67.55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2</v>
      </c>
      <c r="J15" s="26" t="s">
        <v>50</v>
      </c>
      <c r="K15" s="26"/>
      <c r="L15" s="27">
        <f t="shared" si="0"/>
        <v>0</v>
      </c>
      <c r="M15" s="27">
        <f t="shared" si="1"/>
        <v>0</v>
      </c>
      <c r="N15" s="27">
        <f t="shared" si="2"/>
        <v>0</v>
      </c>
      <c r="O15" s="27">
        <f t="shared" si="3"/>
        <v>8</v>
      </c>
      <c r="P15" s="27">
        <f t="shared" si="4"/>
        <v>0</v>
      </c>
      <c r="Q15" s="27">
        <f t="shared" si="5"/>
        <v>10</v>
      </c>
      <c r="R15" s="27">
        <f t="shared" si="6"/>
        <v>0</v>
      </c>
      <c r="S15" s="62">
        <f t="shared" si="7"/>
        <v>0</v>
      </c>
      <c r="T15" s="38">
        <v>1</v>
      </c>
      <c r="U15" s="27">
        <v>0</v>
      </c>
      <c r="V15" s="27">
        <v>0</v>
      </c>
      <c r="W15" s="33">
        <v>0</v>
      </c>
      <c r="X15" s="56">
        <f t="shared" si="16"/>
        <v>0</v>
      </c>
      <c r="Y15" s="33">
        <v>0</v>
      </c>
      <c r="Z15" s="33">
        <v>0</v>
      </c>
      <c r="AA15" s="56">
        <f t="shared" si="8"/>
        <v>0</v>
      </c>
      <c r="AB15" s="33"/>
      <c r="AC15" s="33"/>
      <c r="AD15" s="56">
        <f t="shared" si="9"/>
        <v>0</v>
      </c>
      <c r="AE15" s="48">
        <v>0</v>
      </c>
      <c r="AF15" s="94">
        <v>70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56">
        <f t="shared" si="12"/>
        <v>8</v>
      </c>
      <c r="AO15" s="48">
        <v>0</v>
      </c>
      <c r="AP15" s="48">
        <v>1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56">
        <f t="shared" si="13"/>
        <v>0</v>
      </c>
      <c r="AZ15" s="48">
        <v>100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56">
        <f t="shared" si="14"/>
        <v>10</v>
      </c>
      <c r="BK15" s="31">
        <v>0</v>
      </c>
      <c r="BL15" s="31">
        <v>0</v>
      </c>
      <c r="BM15" s="31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56">
        <f t="shared" si="15"/>
        <v>0</v>
      </c>
      <c r="BT15" s="1" t="str">
        <f t="shared" si="10"/>
        <v>NN-NN</v>
      </c>
      <c r="BU15" s="32">
        <f t="shared" si="11"/>
        <v>1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2</v>
      </c>
      <c r="J16" s="26" t="s">
        <v>50</v>
      </c>
      <c r="K16" s="26">
        <v>827</v>
      </c>
      <c r="L16" s="27">
        <f t="shared" si="0"/>
        <v>95</v>
      </c>
      <c r="M16" s="27">
        <f t="shared" si="1"/>
        <v>30</v>
      </c>
      <c r="N16" s="27">
        <f t="shared" si="2"/>
        <v>62.5</v>
      </c>
      <c r="O16" s="27">
        <f t="shared" si="3"/>
        <v>78</v>
      </c>
      <c r="P16" s="27">
        <f t="shared" si="4"/>
        <v>90</v>
      </c>
      <c r="Q16" s="27">
        <f t="shared" si="5"/>
        <v>76</v>
      </c>
      <c r="R16" s="27">
        <f t="shared" si="6"/>
        <v>100</v>
      </c>
      <c r="S16" s="62">
        <f t="shared" si="7"/>
        <v>0</v>
      </c>
      <c r="T16" s="38">
        <f t="array" ref="T16">IF(N16&lt;55, MIN(N16,SUM(N16:R16*N$3:R$3)), SUM(N16:R16*N$3:R$3))</f>
        <v>71.55</v>
      </c>
      <c r="U16" s="27">
        <v>20</v>
      </c>
      <c r="V16" s="27">
        <v>15</v>
      </c>
      <c r="W16" s="33">
        <v>60</v>
      </c>
      <c r="X16" s="56">
        <f t="shared" si="16"/>
        <v>95</v>
      </c>
      <c r="Y16" s="33">
        <v>30</v>
      </c>
      <c r="Z16" s="33">
        <v>0</v>
      </c>
      <c r="AA16" s="56">
        <f t="shared" si="8"/>
        <v>30</v>
      </c>
      <c r="AB16" s="33"/>
      <c r="AC16" s="33"/>
      <c r="AD16" s="56">
        <f t="shared" si="9"/>
        <v>0</v>
      </c>
      <c r="AE16" s="48">
        <v>0</v>
      </c>
      <c r="AF16" s="94">
        <v>100</v>
      </c>
      <c r="AG16" s="48">
        <v>100</v>
      </c>
      <c r="AH16" s="48">
        <v>100</v>
      </c>
      <c r="AI16" s="48">
        <v>100</v>
      </c>
      <c r="AJ16" s="48">
        <v>100</v>
      </c>
      <c r="AK16" s="48">
        <v>100</v>
      </c>
      <c r="AL16" s="48">
        <v>100</v>
      </c>
      <c r="AM16" s="48">
        <v>0</v>
      </c>
      <c r="AN16" s="56">
        <f t="shared" si="12"/>
        <v>78</v>
      </c>
      <c r="AO16" s="48">
        <v>100</v>
      </c>
      <c r="AP16" s="48">
        <v>100</v>
      </c>
      <c r="AQ16" s="48">
        <v>100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100</v>
      </c>
      <c r="AX16" s="48">
        <v>0</v>
      </c>
      <c r="AY16" s="56">
        <f t="shared" si="13"/>
        <v>90</v>
      </c>
      <c r="AZ16" s="48">
        <v>90</v>
      </c>
      <c r="BA16" s="48">
        <v>95</v>
      </c>
      <c r="BB16" s="48">
        <v>100</v>
      </c>
      <c r="BC16" s="48">
        <v>100</v>
      </c>
      <c r="BD16" s="48">
        <v>88</v>
      </c>
      <c r="BE16" s="48">
        <v>100</v>
      </c>
      <c r="BF16" s="48">
        <v>100</v>
      </c>
      <c r="BG16" s="48">
        <v>87</v>
      </c>
      <c r="BH16" s="48">
        <v>0</v>
      </c>
      <c r="BI16" s="48">
        <v>0</v>
      </c>
      <c r="BJ16" s="56">
        <f t="shared" si="14"/>
        <v>76</v>
      </c>
      <c r="BK16" s="31">
        <v>100</v>
      </c>
      <c r="BL16" s="31">
        <v>100</v>
      </c>
      <c r="BM16" s="31">
        <v>100</v>
      </c>
      <c r="BN16" s="48">
        <v>100</v>
      </c>
      <c r="BO16" s="48">
        <v>100</v>
      </c>
      <c r="BP16" s="48">
        <v>100</v>
      </c>
      <c r="BQ16" s="48">
        <v>100</v>
      </c>
      <c r="BR16" s="48">
        <v>100</v>
      </c>
      <c r="BS16" s="56">
        <f t="shared" si="15"/>
        <v>100</v>
      </c>
      <c r="BT16" s="1" t="str">
        <f t="shared" si="10"/>
        <v>NN-NN</v>
      </c>
      <c r="BU16" s="32">
        <f t="shared" si="11"/>
        <v>71.55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47</v>
      </c>
      <c r="K17" s="26">
        <v>825</v>
      </c>
      <c r="L17" s="27">
        <f t="shared" si="0"/>
        <v>99</v>
      </c>
      <c r="M17" s="27">
        <f t="shared" si="1"/>
        <v>80</v>
      </c>
      <c r="N17" s="27">
        <f t="shared" si="2"/>
        <v>89.5</v>
      </c>
      <c r="O17" s="27">
        <f t="shared" si="3"/>
        <v>86</v>
      </c>
      <c r="P17" s="27">
        <f t="shared" si="4"/>
        <v>100</v>
      </c>
      <c r="Q17" s="27">
        <f t="shared" si="5"/>
        <v>93.5</v>
      </c>
      <c r="R17" s="27">
        <f t="shared" si="6"/>
        <v>100</v>
      </c>
      <c r="S17" s="62">
        <f t="shared" si="7"/>
        <v>0</v>
      </c>
      <c r="T17" s="38">
        <f t="array" ref="T17">IF(N17&lt;55, MIN(N17,SUM(N17:R17*N$3:R$3)), SUM(N17:R17*N$3:R$3))</f>
        <v>90.65</v>
      </c>
      <c r="U17" s="27">
        <v>20</v>
      </c>
      <c r="V17" s="27">
        <v>19</v>
      </c>
      <c r="W17" s="33">
        <v>60</v>
      </c>
      <c r="X17" s="56">
        <f t="shared" si="16"/>
        <v>99</v>
      </c>
      <c r="Y17" s="33">
        <v>30</v>
      </c>
      <c r="Z17" s="33">
        <v>50</v>
      </c>
      <c r="AA17" s="56">
        <f t="shared" si="8"/>
        <v>80</v>
      </c>
      <c r="AB17" s="33"/>
      <c r="AC17" s="33"/>
      <c r="AD17" s="56">
        <f t="shared" si="9"/>
        <v>0</v>
      </c>
      <c r="AE17" s="48">
        <v>100</v>
      </c>
      <c r="AF17" s="94">
        <v>70</v>
      </c>
      <c r="AG17" s="48">
        <v>100</v>
      </c>
      <c r="AH17" s="48">
        <v>0</v>
      </c>
      <c r="AI17" s="48">
        <v>100</v>
      </c>
      <c r="AJ17" s="48">
        <v>100</v>
      </c>
      <c r="AK17" s="48">
        <v>100</v>
      </c>
      <c r="AL17" s="48">
        <v>100</v>
      </c>
      <c r="AM17" s="48">
        <v>100</v>
      </c>
      <c r="AN17" s="56">
        <f t="shared" si="12"/>
        <v>86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100</v>
      </c>
      <c r="AV17" s="48">
        <v>100</v>
      </c>
      <c r="AW17" s="48">
        <v>100</v>
      </c>
      <c r="AX17" s="48">
        <v>100</v>
      </c>
      <c r="AY17" s="56">
        <f t="shared" si="13"/>
        <v>100</v>
      </c>
      <c r="AZ17" s="48">
        <v>95</v>
      </c>
      <c r="BA17" s="48">
        <v>75</v>
      </c>
      <c r="BB17" s="48">
        <v>100</v>
      </c>
      <c r="BC17" s="48">
        <v>75</v>
      </c>
      <c r="BD17" s="48">
        <v>95</v>
      </c>
      <c r="BE17" s="48">
        <v>100</v>
      </c>
      <c r="BF17" s="48">
        <v>100</v>
      </c>
      <c r="BG17" s="48">
        <v>100</v>
      </c>
      <c r="BH17" s="48">
        <v>100</v>
      </c>
      <c r="BI17" s="48">
        <v>95</v>
      </c>
      <c r="BJ17" s="56">
        <f t="shared" si="14"/>
        <v>93.5</v>
      </c>
      <c r="BK17" s="31">
        <v>100</v>
      </c>
      <c r="BL17" s="31">
        <v>100</v>
      </c>
      <c r="BM17" s="31">
        <v>100</v>
      </c>
      <c r="BN17" s="48">
        <v>100</v>
      </c>
      <c r="BO17" s="48">
        <v>100</v>
      </c>
      <c r="BP17" s="48">
        <v>100</v>
      </c>
      <c r="BQ17" s="48">
        <v>100</v>
      </c>
      <c r="BR17" s="48">
        <v>100</v>
      </c>
      <c r="BS17" s="56">
        <f t="shared" si="15"/>
        <v>100</v>
      </c>
      <c r="BT17" s="1" t="str">
        <f t="shared" si="10"/>
        <v>NN-NN</v>
      </c>
      <c r="BU17" s="32">
        <f t="shared" si="11"/>
        <v>90.65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47</v>
      </c>
      <c r="K18" s="26">
        <v>580</v>
      </c>
      <c r="L18" s="27">
        <f t="shared" si="0"/>
        <v>63</v>
      </c>
      <c r="M18" s="27">
        <f t="shared" si="1"/>
        <v>41</v>
      </c>
      <c r="N18" s="27">
        <f t="shared" si="2"/>
        <v>70</v>
      </c>
      <c r="O18" s="27">
        <f t="shared" si="3"/>
        <v>50</v>
      </c>
      <c r="P18" s="27">
        <f t="shared" si="4"/>
        <v>100</v>
      </c>
      <c r="Q18" s="27">
        <f t="shared" si="5"/>
        <v>72.599999999999994</v>
      </c>
      <c r="R18" s="27">
        <f t="shared" si="6"/>
        <v>88</v>
      </c>
      <c r="S18" s="62">
        <f t="shared" si="7"/>
        <v>77</v>
      </c>
      <c r="T18" s="38">
        <f t="array" ref="T18">IF(N18&lt;55, MIN(N18,SUM(N18:R18*N$3:R$3)), SUM(N18:R18*N$3:R$3))</f>
        <v>68.92</v>
      </c>
      <c r="U18" s="27">
        <v>18</v>
      </c>
      <c r="V18" s="27">
        <v>18</v>
      </c>
      <c r="W18" s="33">
        <v>27</v>
      </c>
      <c r="X18" s="56">
        <f t="shared" si="16"/>
        <v>63</v>
      </c>
      <c r="Y18" s="33">
        <v>27</v>
      </c>
      <c r="Z18" s="33">
        <v>14</v>
      </c>
      <c r="AA18" s="56">
        <f t="shared" si="8"/>
        <v>41</v>
      </c>
      <c r="AB18" s="33">
        <v>40</v>
      </c>
      <c r="AC18" s="33">
        <v>37</v>
      </c>
      <c r="AD18" s="56">
        <f t="shared" si="9"/>
        <v>77</v>
      </c>
      <c r="AE18" s="48">
        <v>0</v>
      </c>
      <c r="AF18" s="94">
        <v>80</v>
      </c>
      <c r="AG18" s="48">
        <v>0</v>
      </c>
      <c r="AH18" s="48">
        <v>50</v>
      </c>
      <c r="AI18" s="48">
        <v>80</v>
      </c>
      <c r="AJ18" s="48">
        <v>40</v>
      </c>
      <c r="AK18" s="48">
        <v>100</v>
      </c>
      <c r="AL18" s="48">
        <v>100</v>
      </c>
      <c r="AM18" s="48">
        <v>0</v>
      </c>
      <c r="AN18" s="56">
        <f t="shared" si="12"/>
        <v>50</v>
      </c>
      <c r="AO18" s="48">
        <v>100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48">
        <v>100</v>
      </c>
      <c r="AW18" s="48">
        <v>100</v>
      </c>
      <c r="AX18" s="48">
        <v>100</v>
      </c>
      <c r="AY18" s="56">
        <f t="shared" si="13"/>
        <v>100</v>
      </c>
      <c r="AZ18" s="48">
        <v>100</v>
      </c>
      <c r="BA18" s="48">
        <v>95</v>
      </c>
      <c r="BB18" s="48">
        <v>100</v>
      </c>
      <c r="BC18" s="48">
        <v>80</v>
      </c>
      <c r="BD18" s="48">
        <v>73</v>
      </c>
      <c r="BE18" s="48">
        <v>30</v>
      </c>
      <c r="BF18" s="48">
        <v>43</v>
      </c>
      <c r="BG18" s="48">
        <v>30</v>
      </c>
      <c r="BH18" s="48">
        <v>100</v>
      </c>
      <c r="BI18" s="48">
        <v>75</v>
      </c>
      <c r="BJ18" s="56">
        <f t="shared" si="14"/>
        <v>72.599999999999994</v>
      </c>
      <c r="BK18" s="31">
        <v>100</v>
      </c>
      <c r="BL18" s="31">
        <v>100</v>
      </c>
      <c r="BM18" s="31">
        <v>0</v>
      </c>
      <c r="BN18" s="48">
        <v>100</v>
      </c>
      <c r="BO18" s="48">
        <v>100</v>
      </c>
      <c r="BP18" s="48">
        <v>100</v>
      </c>
      <c r="BQ18" s="48">
        <v>100</v>
      </c>
      <c r="BR18" s="48">
        <v>100</v>
      </c>
      <c r="BS18" s="56">
        <f t="shared" si="15"/>
        <v>87.5</v>
      </c>
      <c r="BT18" s="1" t="str">
        <f t="shared" si="10"/>
        <v>NN-NN</v>
      </c>
      <c r="BU18" s="32">
        <f t="shared" si="11"/>
        <v>68.92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47</v>
      </c>
      <c r="K19" s="26">
        <v>823</v>
      </c>
      <c r="L19" s="27">
        <f t="shared" si="0"/>
        <v>93</v>
      </c>
      <c r="M19" s="27">
        <f t="shared" si="1"/>
        <v>100</v>
      </c>
      <c r="N19" s="27">
        <f t="shared" si="2"/>
        <v>96.5</v>
      </c>
      <c r="O19" s="27">
        <f t="shared" si="3"/>
        <v>70</v>
      </c>
      <c r="P19" s="27">
        <f t="shared" si="4"/>
        <v>100</v>
      </c>
      <c r="Q19" s="27">
        <f t="shared" si="5"/>
        <v>96.5</v>
      </c>
      <c r="R19" s="27">
        <f t="shared" si="6"/>
        <v>100</v>
      </c>
      <c r="S19" s="62">
        <f t="shared" si="7"/>
        <v>0</v>
      </c>
      <c r="T19" s="38">
        <f t="array" ref="T19">IF(N19&lt;55, MIN(N19,SUM(N19:R19*N$3:R$3)), SUM(N19:R19*N$3:R$3))</f>
        <v>91.55</v>
      </c>
      <c r="U19" s="27">
        <v>16</v>
      </c>
      <c r="V19" s="27">
        <v>20</v>
      </c>
      <c r="W19" s="33">
        <v>57</v>
      </c>
      <c r="X19" s="56">
        <f t="shared" si="16"/>
        <v>93</v>
      </c>
      <c r="Y19" s="33">
        <v>30</v>
      </c>
      <c r="Z19" s="33">
        <v>70</v>
      </c>
      <c r="AA19" s="56">
        <f t="shared" si="8"/>
        <v>100</v>
      </c>
      <c r="AB19" s="33"/>
      <c r="AC19" s="33"/>
      <c r="AD19" s="56">
        <f t="shared" si="9"/>
        <v>0</v>
      </c>
      <c r="AE19" s="48">
        <v>0</v>
      </c>
      <c r="AF19" s="94">
        <v>100</v>
      </c>
      <c r="AG19" s="48">
        <v>100</v>
      </c>
      <c r="AH19" s="48">
        <v>100</v>
      </c>
      <c r="AI19" s="48">
        <v>80</v>
      </c>
      <c r="AJ19" s="48">
        <v>50</v>
      </c>
      <c r="AK19" s="48">
        <v>100</v>
      </c>
      <c r="AL19" s="48">
        <v>0</v>
      </c>
      <c r="AM19" s="48">
        <v>100</v>
      </c>
      <c r="AN19" s="56">
        <f t="shared" si="12"/>
        <v>70</v>
      </c>
      <c r="AO19" s="48">
        <v>100</v>
      </c>
      <c r="AP19" s="48">
        <v>100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 t="shared" si="13"/>
        <v>100</v>
      </c>
      <c r="AZ19" s="48">
        <v>85</v>
      </c>
      <c r="BA19" s="48">
        <v>85</v>
      </c>
      <c r="BB19" s="48">
        <v>100</v>
      </c>
      <c r="BC19" s="48">
        <v>95</v>
      </c>
      <c r="BD19" s="48">
        <v>100</v>
      </c>
      <c r="BE19" s="48">
        <v>100</v>
      </c>
      <c r="BF19" s="48">
        <v>100</v>
      </c>
      <c r="BG19" s="48">
        <v>100</v>
      </c>
      <c r="BH19" s="48">
        <v>100</v>
      </c>
      <c r="BI19" s="48">
        <v>100</v>
      </c>
      <c r="BJ19" s="56">
        <f t="shared" si="14"/>
        <v>96.5</v>
      </c>
      <c r="BK19" s="31">
        <v>100</v>
      </c>
      <c r="BL19" s="31">
        <v>100</v>
      </c>
      <c r="BM19" s="31">
        <v>100</v>
      </c>
      <c r="BN19" s="48">
        <v>100</v>
      </c>
      <c r="BO19" s="48">
        <v>100</v>
      </c>
      <c r="BP19" s="48">
        <v>100</v>
      </c>
      <c r="BQ19" s="48">
        <v>100</v>
      </c>
      <c r="BR19" s="48">
        <v>100</v>
      </c>
      <c r="BS19" s="56">
        <f t="shared" si="15"/>
        <v>100</v>
      </c>
      <c r="BT19" s="1" t="str">
        <f t="shared" si="10"/>
        <v>NN-NN</v>
      </c>
      <c r="BU19" s="32">
        <f t="shared" si="11"/>
        <v>91.55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47</v>
      </c>
      <c r="K20" s="26">
        <v>743</v>
      </c>
      <c r="L20" s="27">
        <f t="shared" si="0"/>
        <v>95</v>
      </c>
      <c r="M20" s="27">
        <f t="shared" si="1"/>
        <v>41</v>
      </c>
      <c r="N20" s="27">
        <f t="shared" si="2"/>
        <v>68</v>
      </c>
      <c r="O20" s="27">
        <f t="shared" si="3"/>
        <v>80</v>
      </c>
      <c r="P20" s="27">
        <f t="shared" si="4"/>
        <v>100</v>
      </c>
      <c r="Q20" s="27">
        <f t="shared" si="5"/>
        <v>93.5</v>
      </c>
      <c r="R20" s="27">
        <f t="shared" si="6"/>
        <v>100</v>
      </c>
      <c r="S20" s="62">
        <f t="shared" si="7"/>
        <v>0</v>
      </c>
      <c r="T20" s="38">
        <f t="array" ref="T20">IF(N20&lt;55, MIN(N20,SUM(N20:R20*N$3:R$3)), SUM(N20:R20*N$3:R$3))</f>
        <v>78.7</v>
      </c>
      <c r="U20" s="27">
        <v>20</v>
      </c>
      <c r="V20" s="27">
        <v>18</v>
      </c>
      <c r="W20" s="33">
        <v>57</v>
      </c>
      <c r="X20" s="56">
        <f t="shared" si="16"/>
        <v>95</v>
      </c>
      <c r="Y20" s="33">
        <v>26</v>
      </c>
      <c r="Z20" s="33">
        <v>15</v>
      </c>
      <c r="AA20" s="56">
        <f t="shared" si="8"/>
        <v>41</v>
      </c>
      <c r="AB20" s="33"/>
      <c r="AC20" s="33"/>
      <c r="AD20" s="56">
        <f t="shared" si="9"/>
        <v>0</v>
      </c>
      <c r="AE20" s="48">
        <v>37.5</v>
      </c>
      <c r="AF20" s="94">
        <v>100</v>
      </c>
      <c r="AG20" s="48">
        <v>100</v>
      </c>
      <c r="AH20" s="48">
        <v>100</v>
      </c>
      <c r="AI20" s="48">
        <v>100</v>
      </c>
      <c r="AJ20" s="48">
        <v>80</v>
      </c>
      <c r="AK20" s="48">
        <v>100</v>
      </c>
      <c r="AL20" s="48">
        <v>100</v>
      </c>
      <c r="AM20" s="48">
        <v>0</v>
      </c>
      <c r="AN20" s="56">
        <f t="shared" si="12"/>
        <v>80</v>
      </c>
      <c r="AO20" s="48">
        <v>100</v>
      </c>
      <c r="AP20" s="48">
        <v>100</v>
      </c>
      <c r="AQ20" s="48">
        <v>100</v>
      </c>
      <c r="AR20" s="48">
        <v>100</v>
      </c>
      <c r="AS20" s="48">
        <v>100</v>
      </c>
      <c r="AT20" s="48">
        <v>100</v>
      </c>
      <c r="AU20" s="48">
        <v>100</v>
      </c>
      <c r="AV20" s="48">
        <v>100</v>
      </c>
      <c r="AW20" s="48">
        <v>100</v>
      </c>
      <c r="AX20" s="48">
        <v>100</v>
      </c>
      <c r="AY20" s="56">
        <f t="shared" si="13"/>
        <v>100</v>
      </c>
      <c r="AZ20" s="48">
        <v>65</v>
      </c>
      <c r="BA20" s="48">
        <v>80</v>
      </c>
      <c r="BB20" s="48">
        <v>92</v>
      </c>
      <c r="BC20" s="48">
        <v>100</v>
      </c>
      <c r="BD20" s="48">
        <v>98</v>
      </c>
      <c r="BE20" s="48">
        <v>100</v>
      </c>
      <c r="BF20" s="48">
        <v>100</v>
      </c>
      <c r="BG20" s="48">
        <v>100</v>
      </c>
      <c r="BH20" s="48">
        <v>100</v>
      </c>
      <c r="BI20" s="48">
        <v>100</v>
      </c>
      <c r="BJ20" s="56">
        <f t="shared" si="14"/>
        <v>93.5</v>
      </c>
      <c r="BK20" s="31">
        <v>100</v>
      </c>
      <c r="BL20" s="31">
        <v>100</v>
      </c>
      <c r="BM20" s="31">
        <v>100</v>
      </c>
      <c r="BN20" s="48">
        <v>100</v>
      </c>
      <c r="BO20" s="48">
        <v>100</v>
      </c>
      <c r="BP20" s="48">
        <v>100</v>
      </c>
      <c r="BQ20" s="48">
        <v>100</v>
      </c>
      <c r="BR20" s="48">
        <v>100</v>
      </c>
      <c r="BS20" s="56">
        <f t="shared" si="15"/>
        <v>100</v>
      </c>
      <c r="BT20" s="1" t="str">
        <f t="shared" si="10"/>
        <v>NN-NN</v>
      </c>
      <c r="BU20" s="32">
        <f t="shared" si="11"/>
        <v>78.7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1</v>
      </c>
      <c r="J21" s="26" t="s">
        <v>47</v>
      </c>
      <c r="K21" s="26">
        <v>797</v>
      </c>
      <c r="L21" s="27">
        <f t="shared" si="0"/>
        <v>57</v>
      </c>
      <c r="M21" s="27">
        <f t="shared" si="1"/>
        <v>91</v>
      </c>
      <c r="N21" s="27">
        <f t="shared" si="2"/>
        <v>74</v>
      </c>
      <c r="O21" s="27">
        <f t="shared" si="3"/>
        <v>83</v>
      </c>
      <c r="P21" s="27">
        <f t="shared" si="4"/>
        <v>100</v>
      </c>
      <c r="Q21" s="27">
        <f t="shared" si="5"/>
        <v>83</v>
      </c>
      <c r="R21" s="27">
        <f t="shared" si="6"/>
        <v>100</v>
      </c>
      <c r="S21" s="62">
        <f t="shared" si="7"/>
        <v>0</v>
      </c>
      <c r="T21" s="38">
        <f t="array" ref="T21">IF(N21&lt;55, MIN(N21,SUM(N21:R21*N$3:R$3)), SUM(N21:R21*N$3:R$3))</f>
        <v>80.2</v>
      </c>
      <c r="U21" s="27">
        <v>20</v>
      </c>
      <c r="V21" s="27">
        <v>18</v>
      </c>
      <c r="W21" s="33">
        <v>19</v>
      </c>
      <c r="X21" s="56">
        <f t="shared" si="16"/>
        <v>57</v>
      </c>
      <c r="Y21" s="33">
        <v>26</v>
      </c>
      <c r="Z21" s="33">
        <v>65</v>
      </c>
      <c r="AA21" s="56">
        <f t="shared" si="8"/>
        <v>91</v>
      </c>
      <c r="AB21" s="33"/>
      <c r="AC21" s="33"/>
      <c r="AD21" s="56">
        <f t="shared" si="9"/>
        <v>0</v>
      </c>
      <c r="AE21" s="48">
        <v>100</v>
      </c>
      <c r="AF21" s="94">
        <v>100</v>
      </c>
      <c r="AG21" s="48">
        <v>100</v>
      </c>
      <c r="AH21" s="48">
        <v>100</v>
      </c>
      <c r="AI21" s="48">
        <v>90</v>
      </c>
      <c r="AJ21" s="48">
        <v>60</v>
      </c>
      <c r="AK21" s="48">
        <v>100</v>
      </c>
      <c r="AL21" s="48">
        <v>100</v>
      </c>
      <c r="AM21" s="48">
        <v>0</v>
      </c>
      <c r="AN21" s="56">
        <f t="shared" si="12"/>
        <v>83</v>
      </c>
      <c r="AO21" s="48">
        <v>100</v>
      </c>
      <c r="AP21" s="48">
        <v>100</v>
      </c>
      <c r="AQ21" s="48">
        <v>100</v>
      </c>
      <c r="AR21" s="48">
        <v>100</v>
      </c>
      <c r="AS21" s="48">
        <v>100</v>
      </c>
      <c r="AT21" s="48">
        <v>100</v>
      </c>
      <c r="AU21" s="48">
        <v>100</v>
      </c>
      <c r="AV21" s="48">
        <v>100</v>
      </c>
      <c r="AW21" s="48">
        <v>100</v>
      </c>
      <c r="AX21" s="48">
        <v>100</v>
      </c>
      <c r="AY21" s="56">
        <f t="shared" si="13"/>
        <v>100</v>
      </c>
      <c r="AZ21" s="48">
        <v>100</v>
      </c>
      <c r="BA21" s="48">
        <v>90</v>
      </c>
      <c r="BB21" s="48">
        <v>100</v>
      </c>
      <c r="BC21" s="48">
        <v>100</v>
      </c>
      <c r="BD21" s="48">
        <v>85</v>
      </c>
      <c r="BE21" s="48">
        <v>100</v>
      </c>
      <c r="BF21" s="48">
        <v>100</v>
      </c>
      <c r="BG21" s="48">
        <v>0</v>
      </c>
      <c r="BH21" s="48">
        <v>60</v>
      </c>
      <c r="BI21" s="48">
        <v>95</v>
      </c>
      <c r="BJ21" s="56">
        <f t="shared" si="14"/>
        <v>83</v>
      </c>
      <c r="BK21" s="31">
        <v>100</v>
      </c>
      <c r="BL21" s="31">
        <v>100</v>
      </c>
      <c r="BM21" s="31">
        <v>100</v>
      </c>
      <c r="BN21" s="48">
        <v>100</v>
      </c>
      <c r="BO21" s="48">
        <v>100</v>
      </c>
      <c r="BP21" s="48">
        <v>100</v>
      </c>
      <c r="BQ21" s="48">
        <v>100</v>
      </c>
      <c r="BR21" s="48">
        <v>100</v>
      </c>
      <c r="BS21" s="56">
        <f t="shared" si="15"/>
        <v>100</v>
      </c>
      <c r="BT21" s="1" t="str">
        <f t="shared" si="10"/>
        <v>NN-NN</v>
      </c>
      <c r="BU21" s="32">
        <f t="shared" si="11"/>
        <v>80.2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39</v>
      </c>
      <c r="K22" s="26">
        <v>554</v>
      </c>
      <c r="L22" s="27">
        <f t="shared" si="0"/>
        <v>71</v>
      </c>
      <c r="M22" s="27">
        <f t="shared" si="1"/>
        <v>91</v>
      </c>
      <c r="N22" s="27">
        <f t="shared" si="2"/>
        <v>81</v>
      </c>
      <c r="O22" s="27">
        <f t="shared" si="3"/>
        <v>80</v>
      </c>
      <c r="P22" s="27">
        <f t="shared" si="4"/>
        <v>100</v>
      </c>
      <c r="Q22" s="27">
        <f t="shared" si="5"/>
        <v>98.2</v>
      </c>
      <c r="R22" s="27">
        <f t="shared" si="6"/>
        <v>100</v>
      </c>
      <c r="S22" s="62">
        <f t="shared" si="7"/>
        <v>0</v>
      </c>
      <c r="T22" s="38">
        <f t="array" ref="T22">IF(N22&lt;55, MIN(N22,SUM(N22:R22*N$3:R$3)), SUM(N22:R22*N$3:R$3))</f>
        <v>86.14</v>
      </c>
      <c r="U22" s="27">
        <v>16</v>
      </c>
      <c r="V22" s="27">
        <v>19</v>
      </c>
      <c r="W22" s="33">
        <v>36</v>
      </c>
      <c r="X22" s="56">
        <f t="shared" si="16"/>
        <v>71</v>
      </c>
      <c r="Y22" s="33">
        <v>26</v>
      </c>
      <c r="Z22" s="33">
        <v>65</v>
      </c>
      <c r="AA22" s="56">
        <f t="shared" si="8"/>
        <v>91</v>
      </c>
      <c r="AB22" s="33"/>
      <c r="AC22" s="33"/>
      <c r="AD22" s="56">
        <f t="shared" si="9"/>
        <v>0</v>
      </c>
      <c r="AE22" s="48">
        <v>100</v>
      </c>
      <c r="AF22" s="94">
        <v>60</v>
      </c>
      <c r="AG22" s="48">
        <v>100</v>
      </c>
      <c r="AH22" s="48">
        <v>100</v>
      </c>
      <c r="AI22" s="48">
        <v>60</v>
      </c>
      <c r="AJ22" s="48">
        <v>100</v>
      </c>
      <c r="AK22" s="48">
        <v>100</v>
      </c>
      <c r="AL22" s="48">
        <v>100</v>
      </c>
      <c r="AM22" s="48">
        <v>0</v>
      </c>
      <c r="AN22" s="56">
        <f t="shared" si="12"/>
        <v>80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3"/>
        <v>100</v>
      </c>
      <c r="AZ22" s="48">
        <v>100</v>
      </c>
      <c r="BA22" s="48">
        <v>95</v>
      </c>
      <c r="BB22" s="48">
        <v>100</v>
      </c>
      <c r="BC22" s="48">
        <v>100</v>
      </c>
      <c r="BD22" s="48">
        <v>87</v>
      </c>
      <c r="BE22" s="48">
        <v>100</v>
      </c>
      <c r="BF22" s="48">
        <v>100</v>
      </c>
      <c r="BG22" s="48">
        <v>100</v>
      </c>
      <c r="BH22" s="48">
        <v>100</v>
      </c>
      <c r="BI22" s="48">
        <v>100</v>
      </c>
      <c r="BJ22" s="56">
        <f t="shared" si="14"/>
        <v>98.2</v>
      </c>
      <c r="BK22" s="31">
        <v>100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5"/>
        <v>100</v>
      </c>
      <c r="BT22" s="1" t="str">
        <f t="shared" si="10"/>
        <v>NN-NN</v>
      </c>
      <c r="BU22" s="32">
        <f t="shared" si="11"/>
        <v>86.14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47</v>
      </c>
      <c r="K23" s="26">
        <v>801</v>
      </c>
      <c r="L23" s="27">
        <f t="shared" si="0"/>
        <v>99</v>
      </c>
      <c r="M23" s="27">
        <f t="shared" si="1"/>
        <v>96</v>
      </c>
      <c r="N23" s="27">
        <f t="shared" si="2"/>
        <v>97.5</v>
      </c>
      <c r="O23" s="27">
        <f t="shared" si="3"/>
        <v>94</v>
      </c>
      <c r="P23" s="27">
        <f t="shared" si="4"/>
        <v>100</v>
      </c>
      <c r="Q23" s="27">
        <f t="shared" si="5"/>
        <v>85.5</v>
      </c>
      <c r="R23" s="27">
        <f t="shared" si="6"/>
        <v>100</v>
      </c>
      <c r="S23" s="62">
        <f t="shared" si="7"/>
        <v>0</v>
      </c>
      <c r="T23" s="38">
        <f t="array" ref="T23">IF(N23&lt;55, MIN(N23,SUM(N23:R23*N$3:R$3)), SUM(N23:R23*N$3:R$3))</f>
        <v>94.65</v>
      </c>
      <c r="U23" s="27">
        <v>20</v>
      </c>
      <c r="V23" s="27">
        <v>19</v>
      </c>
      <c r="W23" s="33">
        <v>60</v>
      </c>
      <c r="X23" s="56">
        <f t="shared" si="16"/>
        <v>99</v>
      </c>
      <c r="Y23" s="33">
        <v>26</v>
      </c>
      <c r="Z23" s="33">
        <v>70</v>
      </c>
      <c r="AA23" s="56">
        <f t="shared" si="8"/>
        <v>96</v>
      </c>
      <c r="AB23" s="33"/>
      <c r="AC23" s="33"/>
      <c r="AD23" s="56">
        <f t="shared" si="9"/>
        <v>0</v>
      </c>
      <c r="AE23" s="48">
        <v>100</v>
      </c>
      <c r="AF23" s="94">
        <v>100</v>
      </c>
      <c r="AG23" s="48">
        <v>100</v>
      </c>
      <c r="AH23" s="48">
        <v>100</v>
      </c>
      <c r="AI23" s="48">
        <v>90</v>
      </c>
      <c r="AJ23" s="48">
        <v>60</v>
      </c>
      <c r="AK23" s="48">
        <v>100</v>
      </c>
      <c r="AL23" s="48">
        <v>100</v>
      </c>
      <c r="AM23" s="48">
        <v>100</v>
      </c>
      <c r="AN23" s="56">
        <f t="shared" si="12"/>
        <v>94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13"/>
        <v>100</v>
      </c>
      <c r="AZ23" s="48">
        <v>85</v>
      </c>
      <c r="BA23" s="48">
        <v>90</v>
      </c>
      <c r="BB23" s="48">
        <v>90</v>
      </c>
      <c r="BC23" s="48">
        <v>90</v>
      </c>
      <c r="BD23" s="48">
        <v>100</v>
      </c>
      <c r="BE23" s="48">
        <v>100</v>
      </c>
      <c r="BF23" s="48">
        <v>100</v>
      </c>
      <c r="BG23" s="48">
        <v>100</v>
      </c>
      <c r="BH23" s="48">
        <v>100</v>
      </c>
      <c r="BI23" s="48">
        <v>0</v>
      </c>
      <c r="BJ23" s="56">
        <f t="shared" si="14"/>
        <v>85.5</v>
      </c>
      <c r="BK23" s="31">
        <v>100</v>
      </c>
      <c r="BL23" s="31">
        <v>100</v>
      </c>
      <c r="BM23" s="31">
        <v>100</v>
      </c>
      <c r="BN23" s="48">
        <v>100</v>
      </c>
      <c r="BO23" s="48">
        <v>100</v>
      </c>
      <c r="BP23" s="48">
        <v>100</v>
      </c>
      <c r="BQ23" s="48">
        <v>100</v>
      </c>
      <c r="BR23" s="48">
        <v>100</v>
      </c>
      <c r="BS23" s="56">
        <f t="shared" si="15"/>
        <v>100</v>
      </c>
      <c r="BT23" s="1" t="str">
        <f t="shared" si="10"/>
        <v>NN-NN</v>
      </c>
      <c r="BU23" s="32">
        <f t="shared" si="11"/>
        <v>94.65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47</v>
      </c>
      <c r="K24" s="26">
        <v>542</v>
      </c>
      <c r="L24" s="27">
        <f t="shared" si="0"/>
        <v>30</v>
      </c>
      <c r="M24" s="27">
        <f t="shared" si="1"/>
        <v>0</v>
      </c>
      <c r="N24" s="27">
        <f t="shared" si="2"/>
        <v>15</v>
      </c>
      <c r="O24" s="27">
        <f t="shared" si="3"/>
        <v>59</v>
      </c>
      <c r="P24" s="27">
        <f t="shared" si="4"/>
        <v>80</v>
      </c>
      <c r="Q24" s="27">
        <f t="shared" si="5"/>
        <v>39.700000000000003</v>
      </c>
      <c r="R24" s="27">
        <f t="shared" si="6"/>
        <v>50</v>
      </c>
      <c r="S24" s="62">
        <f t="shared" si="7"/>
        <v>0</v>
      </c>
      <c r="T24" s="38">
        <f t="array" ref="T24">IF(N24&lt;55, MIN(N24,SUM(N24:R24*N$3:R$3)), SUM(N24:R24*N$3:R$3))</f>
        <v>15</v>
      </c>
      <c r="U24" s="27">
        <v>16</v>
      </c>
      <c r="V24" s="27">
        <v>14</v>
      </c>
      <c r="W24" s="33">
        <v>0</v>
      </c>
      <c r="X24" s="56">
        <f t="shared" si="16"/>
        <v>30</v>
      </c>
      <c r="Y24" s="33">
        <v>0</v>
      </c>
      <c r="Z24" s="33">
        <v>0</v>
      </c>
      <c r="AA24" s="56">
        <f t="shared" si="8"/>
        <v>0</v>
      </c>
      <c r="AB24" s="33"/>
      <c r="AC24" s="33"/>
      <c r="AD24" s="56">
        <f t="shared" si="9"/>
        <v>0</v>
      </c>
      <c r="AE24" s="48">
        <v>100</v>
      </c>
      <c r="AF24" s="94">
        <v>100</v>
      </c>
      <c r="AG24" s="48">
        <v>0</v>
      </c>
      <c r="AH24" s="48">
        <v>100</v>
      </c>
      <c r="AI24" s="48">
        <v>100</v>
      </c>
      <c r="AJ24" s="48">
        <v>33.299999999999997</v>
      </c>
      <c r="AK24" s="48">
        <v>0</v>
      </c>
      <c r="AL24" s="48">
        <v>100</v>
      </c>
      <c r="AM24" s="48">
        <v>0</v>
      </c>
      <c r="AN24" s="56">
        <f t="shared" si="12"/>
        <v>59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100</v>
      </c>
      <c r="AV24" s="48">
        <v>100</v>
      </c>
      <c r="AW24" s="48">
        <v>0</v>
      </c>
      <c r="AX24" s="48">
        <v>0</v>
      </c>
      <c r="AY24" s="56">
        <f t="shared" si="13"/>
        <v>80</v>
      </c>
      <c r="AZ24" s="48">
        <v>85</v>
      </c>
      <c r="BA24" s="48">
        <v>65</v>
      </c>
      <c r="BB24" s="48">
        <v>92</v>
      </c>
      <c r="BC24" s="48">
        <v>90</v>
      </c>
      <c r="BD24" s="48">
        <v>65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56">
        <f t="shared" si="14"/>
        <v>39.700000000000003</v>
      </c>
      <c r="BK24" s="31">
        <v>100</v>
      </c>
      <c r="BL24" s="31">
        <v>100</v>
      </c>
      <c r="BM24" s="31">
        <v>100</v>
      </c>
      <c r="BN24" s="48">
        <v>100</v>
      </c>
      <c r="BO24" s="48">
        <v>0</v>
      </c>
      <c r="BP24" s="48">
        <v>0</v>
      </c>
      <c r="BQ24" s="48">
        <v>0</v>
      </c>
      <c r="BR24" s="48">
        <v>0</v>
      </c>
      <c r="BS24" s="56">
        <f t="shared" si="15"/>
        <v>50</v>
      </c>
      <c r="BT24" s="39" t="str">
        <f t="shared" si="10"/>
        <v>NN-NN</v>
      </c>
      <c r="BU24" s="40">
        <f t="shared" si="11"/>
        <v>15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47</v>
      </c>
      <c r="K25" s="26">
        <v>654</v>
      </c>
      <c r="L25" s="27">
        <f t="shared" si="0"/>
        <v>99</v>
      </c>
      <c r="M25" s="27">
        <f t="shared" si="1"/>
        <v>100</v>
      </c>
      <c r="N25" s="27">
        <f t="shared" si="2"/>
        <v>99.5</v>
      </c>
      <c r="O25" s="27">
        <f t="shared" si="3"/>
        <v>67</v>
      </c>
      <c r="P25" s="27">
        <f t="shared" si="4"/>
        <v>100</v>
      </c>
      <c r="Q25" s="27">
        <f t="shared" si="5"/>
        <v>99.2</v>
      </c>
      <c r="R25" s="27">
        <f t="shared" si="6"/>
        <v>100</v>
      </c>
      <c r="S25" s="62">
        <f t="shared" si="7"/>
        <v>0</v>
      </c>
      <c r="T25" s="38">
        <f t="array" ref="T25">IF(N25&lt;55, MIN(N25,SUM(N25:R25*N$3:R$3)), SUM(N25:R25*N$3:R$3))</f>
        <v>92.990000000000009</v>
      </c>
      <c r="U25" s="27">
        <v>20</v>
      </c>
      <c r="V25" s="27">
        <v>19</v>
      </c>
      <c r="W25" s="33">
        <v>60</v>
      </c>
      <c r="X25" s="56">
        <f t="shared" si="16"/>
        <v>99</v>
      </c>
      <c r="Y25" s="33">
        <v>30</v>
      </c>
      <c r="Z25" s="33">
        <v>70</v>
      </c>
      <c r="AA25" s="56">
        <f t="shared" si="8"/>
        <v>100</v>
      </c>
      <c r="AB25" s="33"/>
      <c r="AC25" s="33"/>
      <c r="AD25" s="56">
        <f t="shared" si="9"/>
        <v>0</v>
      </c>
      <c r="AE25" s="48">
        <v>50</v>
      </c>
      <c r="AF25" s="94">
        <v>10</v>
      </c>
      <c r="AG25" s="48">
        <v>100</v>
      </c>
      <c r="AH25" s="48">
        <v>100</v>
      </c>
      <c r="AI25" s="48">
        <v>80</v>
      </c>
      <c r="AJ25" s="48">
        <v>60</v>
      </c>
      <c r="AK25" s="48">
        <v>100</v>
      </c>
      <c r="AL25" s="48">
        <v>100</v>
      </c>
      <c r="AM25" s="48">
        <v>0</v>
      </c>
      <c r="AN25" s="56">
        <f t="shared" si="12"/>
        <v>67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100</v>
      </c>
      <c r="AY25" s="56">
        <f t="shared" si="13"/>
        <v>100</v>
      </c>
      <c r="AZ25" s="48">
        <v>100</v>
      </c>
      <c r="BA25" s="48">
        <v>100</v>
      </c>
      <c r="BB25" s="48">
        <v>100</v>
      </c>
      <c r="BC25" s="48">
        <v>100</v>
      </c>
      <c r="BD25" s="48">
        <v>92</v>
      </c>
      <c r="BE25" s="48">
        <v>100</v>
      </c>
      <c r="BF25" s="48">
        <v>100</v>
      </c>
      <c r="BG25" s="48">
        <v>100</v>
      </c>
      <c r="BH25" s="48">
        <v>100</v>
      </c>
      <c r="BI25" s="48">
        <v>100</v>
      </c>
      <c r="BJ25" s="56">
        <f t="shared" si="14"/>
        <v>99.2</v>
      </c>
      <c r="BK25" s="31">
        <v>100</v>
      </c>
      <c r="BL25" s="31">
        <v>100</v>
      </c>
      <c r="BM25" s="31">
        <v>100</v>
      </c>
      <c r="BN25" s="48">
        <v>100</v>
      </c>
      <c r="BO25" s="48">
        <v>100</v>
      </c>
      <c r="BP25" s="48">
        <v>100</v>
      </c>
      <c r="BQ25" s="48">
        <v>100</v>
      </c>
      <c r="BR25" s="48">
        <v>100</v>
      </c>
      <c r="BS25" s="56">
        <f t="shared" si="15"/>
        <v>100</v>
      </c>
      <c r="BT25" s="1" t="str">
        <f t="shared" si="10"/>
        <v>NN-NN</v>
      </c>
      <c r="BU25" s="32">
        <f t="shared" si="11"/>
        <v>92.990000000000009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47</v>
      </c>
      <c r="K26" s="26">
        <v>794</v>
      </c>
      <c r="L26" s="27">
        <f t="shared" si="0"/>
        <v>96</v>
      </c>
      <c r="M26" s="27">
        <f t="shared" si="1"/>
        <v>30</v>
      </c>
      <c r="N26" s="27">
        <f t="shared" si="2"/>
        <v>63</v>
      </c>
      <c r="O26" s="27">
        <f t="shared" si="3"/>
        <v>70</v>
      </c>
      <c r="P26" s="27">
        <f t="shared" si="4"/>
        <v>90</v>
      </c>
      <c r="Q26" s="27">
        <f t="shared" si="5"/>
        <v>79.2</v>
      </c>
      <c r="R26" s="27">
        <f t="shared" si="6"/>
        <v>100</v>
      </c>
      <c r="S26" s="62">
        <f t="shared" si="7"/>
        <v>0</v>
      </c>
      <c r="T26" s="38">
        <f t="array" ref="T26">IF(N26&lt;55, MIN(N26,SUM(N26:R26*N$3:R$3)), SUM(N26:R26*N$3:R$3))</f>
        <v>70.84</v>
      </c>
      <c r="U26" s="27">
        <v>20</v>
      </c>
      <c r="V26" s="27">
        <v>19</v>
      </c>
      <c r="W26" s="33">
        <v>57</v>
      </c>
      <c r="X26" s="56">
        <f t="shared" si="16"/>
        <v>96</v>
      </c>
      <c r="Y26" s="33">
        <v>30</v>
      </c>
      <c r="Z26" s="33">
        <v>0</v>
      </c>
      <c r="AA26" s="56">
        <f t="shared" si="8"/>
        <v>30</v>
      </c>
      <c r="AB26" s="33"/>
      <c r="AC26" s="33"/>
      <c r="AD26" s="56">
        <f t="shared" si="9"/>
        <v>0</v>
      </c>
      <c r="AE26" s="48">
        <v>50</v>
      </c>
      <c r="AF26" s="94">
        <v>80</v>
      </c>
      <c r="AG26" s="48">
        <v>0</v>
      </c>
      <c r="AH26" s="48">
        <v>100</v>
      </c>
      <c r="AI26" s="48">
        <v>100</v>
      </c>
      <c r="AJ26" s="48">
        <v>100</v>
      </c>
      <c r="AK26" s="48">
        <v>100</v>
      </c>
      <c r="AL26" s="48">
        <v>100</v>
      </c>
      <c r="AM26" s="48">
        <v>0</v>
      </c>
      <c r="AN26" s="56">
        <f t="shared" si="12"/>
        <v>70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</v>
      </c>
      <c r="AY26" s="56">
        <f t="shared" si="13"/>
        <v>90</v>
      </c>
      <c r="AZ26" s="48">
        <v>100</v>
      </c>
      <c r="BA26" s="48">
        <v>80</v>
      </c>
      <c r="BB26" s="48">
        <v>100</v>
      </c>
      <c r="BC26" s="48">
        <v>40</v>
      </c>
      <c r="BD26" s="48">
        <v>100</v>
      </c>
      <c r="BE26" s="48">
        <v>72</v>
      </c>
      <c r="BF26" s="48">
        <v>100</v>
      </c>
      <c r="BG26" s="48">
        <v>100</v>
      </c>
      <c r="BH26" s="48">
        <v>100</v>
      </c>
      <c r="BI26" s="48">
        <v>0</v>
      </c>
      <c r="BJ26" s="56">
        <f t="shared" si="14"/>
        <v>79.2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5"/>
        <v>100</v>
      </c>
      <c r="BT26" s="1" t="str">
        <f t="shared" si="10"/>
        <v>NN-NN</v>
      </c>
      <c r="BU26" s="32">
        <f t="shared" si="11"/>
        <v>70.84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2</v>
      </c>
      <c r="J27" s="26" t="s">
        <v>47</v>
      </c>
      <c r="K27" s="26">
        <v>837</v>
      </c>
      <c r="L27" s="27">
        <f t="shared" si="0"/>
        <v>98</v>
      </c>
      <c r="M27" s="27">
        <f t="shared" si="1"/>
        <v>75</v>
      </c>
      <c r="N27" s="27">
        <f t="shared" si="2"/>
        <v>86.5</v>
      </c>
      <c r="O27" s="27">
        <f t="shared" si="3"/>
        <v>90</v>
      </c>
      <c r="P27" s="27">
        <f t="shared" si="4"/>
        <v>100</v>
      </c>
      <c r="Q27" s="27">
        <f t="shared" si="5"/>
        <v>99.2</v>
      </c>
      <c r="R27" s="27">
        <f t="shared" si="6"/>
        <v>100</v>
      </c>
      <c r="S27" s="62">
        <f t="shared" si="7"/>
        <v>0</v>
      </c>
      <c r="T27" s="38">
        <f t="array" ref="T27">IF(N27&lt;55, MIN(N27,SUM(N27:R27*N$3:R$3)), SUM(N27:R27*N$3:R$3))</f>
        <v>91.09</v>
      </c>
      <c r="U27" s="27">
        <v>20</v>
      </c>
      <c r="V27" s="27">
        <v>18</v>
      </c>
      <c r="W27" s="33">
        <v>60</v>
      </c>
      <c r="X27" s="56">
        <f t="shared" si="16"/>
        <v>98</v>
      </c>
      <c r="Y27" s="33">
        <v>30</v>
      </c>
      <c r="Z27" s="33">
        <v>45</v>
      </c>
      <c r="AA27" s="56">
        <f t="shared" si="8"/>
        <v>75</v>
      </c>
      <c r="AB27" s="33"/>
      <c r="AC27" s="33"/>
      <c r="AD27" s="56">
        <f t="shared" si="9"/>
        <v>0</v>
      </c>
      <c r="AE27" s="48">
        <v>100</v>
      </c>
      <c r="AF27" s="94">
        <v>100</v>
      </c>
      <c r="AG27" s="48">
        <v>100</v>
      </c>
      <c r="AH27" s="48">
        <v>50</v>
      </c>
      <c r="AI27" s="48">
        <v>90</v>
      </c>
      <c r="AJ27" s="48">
        <v>66.7</v>
      </c>
      <c r="AK27" s="48">
        <v>100</v>
      </c>
      <c r="AL27" s="48">
        <v>100</v>
      </c>
      <c r="AM27" s="48">
        <v>100</v>
      </c>
      <c r="AN27" s="56">
        <f t="shared" si="12"/>
        <v>90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13"/>
        <v>100</v>
      </c>
      <c r="AZ27" s="48">
        <v>100</v>
      </c>
      <c r="BA27" s="48">
        <v>95</v>
      </c>
      <c r="BB27" s="48">
        <v>100</v>
      </c>
      <c r="BC27" s="48">
        <v>100</v>
      </c>
      <c r="BD27" s="48">
        <v>97</v>
      </c>
      <c r="BE27" s="48">
        <v>100</v>
      </c>
      <c r="BF27" s="48">
        <v>100</v>
      </c>
      <c r="BG27" s="48">
        <v>100</v>
      </c>
      <c r="BH27" s="48">
        <v>100</v>
      </c>
      <c r="BI27" s="48">
        <v>100</v>
      </c>
      <c r="BJ27" s="56">
        <f t="shared" si="14"/>
        <v>99.2</v>
      </c>
      <c r="BK27" s="31">
        <v>100</v>
      </c>
      <c r="BL27" s="31">
        <v>100</v>
      </c>
      <c r="BM27" s="31">
        <v>100</v>
      </c>
      <c r="BN27" s="48">
        <v>100</v>
      </c>
      <c r="BO27" s="48">
        <v>100</v>
      </c>
      <c r="BP27" s="48">
        <v>100</v>
      </c>
      <c r="BQ27" s="48">
        <v>100</v>
      </c>
      <c r="BR27" s="48">
        <v>100</v>
      </c>
      <c r="BS27" s="56">
        <f t="shared" si="15"/>
        <v>100</v>
      </c>
      <c r="BT27" s="1" t="str">
        <f t="shared" si="10"/>
        <v>NN-NN</v>
      </c>
      <c r="BU27" s="32">
        <f t="shared" si="11"/>
        <v>91.09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1</v>
      </c>
      <c r="J28" s="26" t="s">
        <v>47</v>
      </c>
      <c r="K28" s="26">
        <v>818</v>
      </c>
      <c r="L28" s="27">
        <f t="shared" si="0"/>
        <v>99</v>
      </c>
      <c r="M28" s="27">
        <f t="shared" si="1"/>
        <v>100</v>
      </c>
      <c r="N28" s="27">
        <f t="shared" si="2"/>
        <v>99.5</v>
      </c>
      <c r="O28" s="27">
        <f t="shared" si="3"/>
        <v>76</v>
      </c>
      <c r="P28" s="27">
        <f t="shared" si="4"/>
        <v>100</v>
      </c>
      <c r="Q28" s="27">
        <f t="shared" si="5"/>
        <v>80.900000000000006</v>
      </c>
      <c r="R28" s="27">
        <f t="shared" si="6"/>
        <v>100</v>
      </c>
      <c r="S28" s="62">
        <f t="shared" si="7"/>
        <v>0</v>
      </c>
      <c r="T28" s="38">
        <f t="array" ref="T28">IF(N28&lt;55, MIN(N28,SUM(N28:R28*N$3:R$3)), SUM(N28:R28*N$3:R$3))</f>
        <v>91.13000000000001</v>
      </c>
      <c r="U28" s="27">
        <v>20</v>
      </c>
      <c r="V28" s="27">
        <v>19</v>
      </c>
      <c r="W28" s="33">
        <v>60</v>
      </c>
      <c r="X28" s="56">
        <f t="shared" si="16"/>
        <v>99</v>
      </c>
      <c r="Y28" s="33">
        <v>30</v>
      </c>
      <c r="Z28" s="33">
        <v>70</v>
      </c>
      <c r="AA28" s="56">
        <f t="shared" si="8"/>
        <v>100</v>
      </c>
      <c r="AB28" s="33"/>
      <c r="AC28" s="33"/>
      <c r="AD28" s="56">
        <f t="shared" si="9"/>
        <v>0</v>
      </c>
      <c r="AE28" s="48">
        <v>0</v>
      </c>
      <c r="AF28" s="94">
        <v>100</v>
      </c>
      <c r="AG28" s="48">
        <v>100</v>
      </c>
      <c r="AH28" s="48">
        <v>50</v>
      </c>
      <c r="AI28" s="48">
        <v>90</v>
      </c>
      <c r="AJ28" s="48">
        <v>40</v>
      </c>
      <c r="AK28" s="48">
        <v>100</v>
      </c>
      <c r="AL28" s="48">
        <v>100</v>
      </c>
      <c r="AM28" s="48">
        <v>100</v>
      </c>
      <c r="AN28" s="56">
        <f t="shared" si="12"/>
        <v>76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100</v>
      </c>
      <c r="AY28" s="56">
        <f t="shared" si="13"/>
        <v>100</v>
      </c>
      <c r="AZ28" s="48">
        <v>0</v>
      </c>
      <c r="BA28" s="48">
        <v>75</v>
      </c>
      <c r="BB28" s="48">
        <v>92</v>
      </c>
      <c r="BC28" s="48">
        <v>90</v>
      </c>
      <c r="BD28" s="48">
        <v>97</v>
      </c>
      <c r="BE28" s="48">
        <v>100</v>
      </c>
      <c r="BF28" s="48">
        <v>100</v>
      </c>
      <c r="BG28" s="48">
        <v>100</v>
      </c>
      <c r="BH28" s="48">
        <v>55</v>
      </c>
      <c r="BI28" s="48">
        <v>100</v>
      </c>
      <c r="BJ28" s="56">
        <f t="shared" si="14"/>
        <v>80.900000000000006</v>
      </c>
      <c r="BK28" s="31">
        <v>100</v>
      </c>
      <c r="BL28" s="31">
        <v>100</v>
      </c>
      <c r="BM28" s="31">
        <v>100</v>
      </c>
      <c r="BN28" s="48">
        <v>100</v>
      </c>
      <c r="BO28" s="48">
        <v>100</v>
      </c>
      <c r="BP28" s="48">
        <v>100</v>
      </c>
      <c r="BQ28" s="48">
        <v>100</v>
      </c>
      <c r="BR28" s="48">
        <v>100</v>
      </c>
      <c r="BS28" s="56">
        <f t="shared" si="15"/>
        <v>100</v>
      </c>
      <c r="BT28" s="1" t="str">
        <f t="shared" si="10"/>
        <v>NN-NN</v>
      </c>
      <c r="BU28" s="32">
        <f t="shared" si="11"/>
        <v>91.13000000000001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2</v>
      </c>
      <c r="J29" s="26" t="s">
        <v>46</v>
      </c>
      <c r="K29" s="26"/>
      <c r="L29" s="27">
        <f t="shared" si="0"/>
        <v>0</v>
      </c>
      <c r="M29" s="27">
        <f t="shared" si="1"/>
        <v>0</v>
      </c>
      <c r="N29" s="27">
        <f t="shared" si="2"/>
        <v>0</v>
      </c>
      <c r="O29" s="27">
        <f t="shared" si="3"/>
        <v>0</v>
      </c>
      <c r="P29" s="27">
        <f t="shared" si="4"/>
        <v>0</v>
      </c>
      <c r="Q29" s="27">
        <f t="shared" si="5"/>
        <v>10</v>
      </c>
      <c r="R29" s="27">
        <f t="shared" si="6"/>
        <v>0</v>
      </c>
      <c r="S29" s="62">
        <f t="shared" si="7"/>
        <v>0</v>
      </c>
      <c r="T29" s="38">
        <f t="array" ref="T29">IF(N29&lt;55, MIN(N29,SUM(N29:R29*N$3:R$3)), SUM(N29:R29*N$3:R$3))</f>
        <v>0</v>
      </c>
      <c r="U29" s="27">
        <v>0</v>
      </c>
      <c r="V29" s="27">
        <v>0</v>
      </c>
      <c r="W29" s="33">
        <v>0</v>
      </c>
      <c r="X29" s="56">
        <f t="shared" si="16"/>
        <v>0</v>
      </c>
      <c r="Y29" s="33">
        <v>0</v>
      </c>
      <c r="Z29" s="33">
        <v>0</v>
      </c>
      <c r="AA29" s="56">
        <f t="shared" si="8"/>
        <v>0</v>
      </c>
      <c r="AB29" s="33"/>
      <c r="AC29" s="33"/>
      <c r="AD29" s="56">
        <f t="shared" si="9"/>
        <v>0</v>
      </c>
      <c r="AE29" s="48">
        <v>0</v>
      </c>
      <c r="AF29" s="94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56">
        <f t="shared" si="12"/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56">
        <f t="shared" si="13"/>
        <v>0</v>
      </c>
      <c r="AZ29" s="48">
        <v>100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56">
        <f t="shared" si="14"/>
        <v>10</v>
      </c>
      <c r="BK29" s="31">
        <v>0</v>
      </c>
      <c r="BL29" s="31">
        <v>0</v>
      </c>
      <c r="BM29" s="31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56">
        <f t="shared" si="15"/>
        <v>0</v>
      </c>
      <c r="BT29" s="1" t="str">
        <f t="shared" si="10"/>
        <v>NN-NN</v>
      </c>
      <c r="BU29" s="32">
        <f t="shared" si="11"/>
        <v>0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1</v>
      </c>
      <c r="J30" s="26" t="s">
        <v>47</v>
      </c>
      <c r="K30" s="26">
        <v>532</v>
      </c>
      <c r="L30" s="27">
        <f t="shared" si="0"/>
        <v>95</v>
      </c>
      <c r="M30" s="27">
        <f t="shared" si="1"/>
        <v>30</v>
      </c>
      <c r="N30" s="27">
        <f t="shared" si="2"/>
        <v>62.5</v>
      </c>
      <c r="O30" s="27">
        <f t="shared" si="3"/>
        <v>81</v>
      </c>
      <c r="P30" s="27">
        <f t="shared" si="4"/>
        <v>100</v>
      </c>
      <c r="Q30" s="27">
        <f t="shared" si="5"/>
        <v>90.8</v>
      </c>
      <c r="R30" s="27">
        <f t="shared" si="6"/>
        <v>100</v>
      </c>
      <c r="S30" s="62">
        <f t="shared" si="7"/>
        <v>0</v>
      </c>
      <c r="T30" s="38">
        <f t="array" ref="T30">IF(N30&lt;55, MIN(N30,SUM(N30:R30*N$3:R$3)), SUM(N30:R30*N$3:R$3))</f>
        <v>75.61</v>
      </c>
      <c r="U30" s="27">
        <v>20</v>
      </c>
      <c r="V30" s="27">
        <v>18</v>
      </c>
      <c r="W30" s="33">
        <v>57</v>
      </c>
      <c r="X30" s="56">
        <f t="shared" si="16"/>
        <v>95</v>
      </c>
      <c r="Y30" s="33">
        <v>30</v>
      </c>
      <c r="Z30" s="33">
        <v>0</v>
      </c>
      <c r="AA30" s="56">
        <f t="shared" si="8"/>
        <v>30</v>
      </c>
      <c r="AB30" s="33"/>
      <c r="AC30" s="33"/>
      <c r="AD30" s="56">
        <f t="shared" si="9"/>
        <v>0</v>
      </c>
      <c r="AE30" s="48">
        <v>50</v>
      </c>
      <c r="AF30" s="94">
        <v>80</v>
      </c>
      <c r="AG30" s="48">
        <v>100</v>
      </c>
      <c r="AH30" s="48">
        <v>100</v>
      </c>
      <c r="AI30" s="48">
        <v>100</v>
      </c>
      <c r="AJ30" s="48">
        <v>100</v>
      </c>
      <c r="AK30" s="48">
        <v>100</v>
      </c>
      <c r="AL30" s="48">
        <v>100</v>
      </c>
      <c r="AM30" s="48">
        <v>0</v>
      </c>
      <c r="AN30" s="56">
        <f t="shared" si="12"/>
        <v>81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100</v>
      </c>
      <c r="AU30" s="48">
        <v>100</v>
      </c>
      <c r="AV30" s="48">
        <v>100</v>
      </c>
      <c r="AW30" s="48">
        <v>100</v>
      </c>
      <c r="AX30" s="48">
        <v>100</v>
      </c>
      <c r="AY30" s="56">
        <f t="shared" si="13"/>
        <v>100</v>
      </c>
      <c r="AZ30" s="48">
        <v>95</v>
      </c>
      <c r="BA30" s="48">
        <v>80</v>
      </c>
      <c r="BB30" s="48">
        <v>100</v>
      </c>
      <c r="BC30" s="48">
        <v>100</v>
      </c>
      <c r="BD30" s="48">
        <v>92</v>
      </c>
      <c r="BE30" s="48">
        <v>91</v>
      </c>
      <c r="BF30" s="48">
        <v>100</v>
      </c>
      <c r="BG30" s="48">
        <v>100</v>
      </c>
      <c r="BH30" s="48">
        <v>55</v>
      </c>
      <c r="BI30" s="48">
        <v>95</v>
      </c>
      <c r="BJ30" s="56">
        <f t="shared" si="14"/>
        <v>90.8</v>
      </c>
      <c r="BK30" s="31">
        <v>100</v>
      </c>
      <c r="BL30" s="31">
        <v>100</v>
      </c>
      <c r="BM30" s="31">
        <v>100</v>
      </c>
      <c r="BN30" s="48">
        <v>100</v>
      </c>
      <c r="BO30" s="48">
        <v>100</v>
      </c>
      <c r="BP30" s="48">
        <v>100</v>
      </c>
      <c r="BQ30" s="48">
        <v>100</v>
      </c>
      <c r="BR30" s="48">
        <v>100</v>
      </c>
      <c r="BS30" s="56">
        <f t="shared" si="15"/>
        <v>100</v>
      </c>
      <c r="BT30" s="1" t="str">
        <f t="shared" si="10"/>
        <v>NN-NN</v>
      </c>
      <c r="BU30" s="32">
        <f t="shared" si="11"/>
        <v>75.61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1</v>
      </c>
      <c r="J31" s="26" t="s">
        <v>47</v>
      </c>
      <c r="K31" s="26">
        <v>656</v>
      </c>
      <c r="L31" s="27">
        <f t="shared" si="0"/>
        <v>61</v>
      </c>
      <c r="M31" s="27">
        <f t="shared" si="1"/>
        <v>37</v>
      </c>
      <c r="N31" s="27">
        <f t="shared" si="2"/>
        <v>62.5</v>
      </c>
      <c r="O31" s="27">
        <f t="shared" si="3"/>
        <v>82</v>
      </c>
      <c r="P31" s="27">
        <f t="shared" si="4"/>
        <v>100</v>
      </c>
      <c r="Q31" s="27">
        <f t="shared" si="5"/>
        <v>88.5</v>
      </c>
      <c r="R31" s="27">
        <f t="shared" si="6"/>
        <v>100</v>
      </c>
      <c r="S31" s="62">
        <f t="shared" si="7"/>
        <v>64</v>
      </c>
      <c r="T31" s="38">
        <f t="array" ref="T31">IF(N31&lt;55, MIN(N31,SUM(N31:R31*N$3:R$3)), SUM(N31:R31*N$3:R$3))</f>
        <v>75.350000000000009</v>
      </c>
      <c r="U31" s="27">
        <v>20</v>
      </c>
      <c r="V31" s="27">
        <v>18</v>
      </c>
      <c r="W31" s="33">
        <v>23</v>
      </c>
      <c r="X31" s="56">
        <f t="shared" si="16"/>
        <v>61</v>
      </c>
      <c r="Y31" s="33">
        <v>30</v>
      </c>
      <c r="Z31" s="33">
        <v>7</v>
      </c>
      <c r="AA31" s="56">
        <f t="shared" si="8"/>
        <v>37</v>
      </c>
      <c r="AB31" s="33">
        <v>38</v>
      </c>
      <c r="AC31" s="33">
        <v>26</v>
      </c>
      <c r="AD31" s="56">
        <f t="shared" si="9"/>
        <v>64</v>
      </c>
      <c r="AE31" s="48">
        <v>100</v>
      </c>
      <c r="AF31" s="94">
        <v>100</v>
      </c>
      <c r="AG31" s="48">
        <v>100</v>
      </c>
      <c r="AH31" s="48">
        <v>50</v>
      </c>
      <c r="AI31" s="48">
        <v>90</v>
      </c>
      <c r="AJ31" s="48">
        <v>100</v>
      </c>
      <c r="AK31" s="48">
        <v>100</v>
      </c>
      <c r="AL31" s="48">
        <v>100</v>
      </c>
      <c r="AM31" s="48">
        <v>0</v>
      </c>
      <c r="AN31" s="56">
        <f t="shared" si="12"/>
        <v>82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100</v>
      </c>
      <c r="AY31" s="56">
        <f t="shared" si="13"/>
        <v>100</v>
      </c>
      <c r="AZ31" s="48">
        <v>100</v>
      </c>
      <c r="BA31" s="48">
        <v>90</v>
      </c>
      <c r="BB31" s="48">
        <v>100</v>
      </c>
      <c r="BC31" s="48">
        <v>100</v>
      </c>
      <c r="BD31" s="48">
        <v>100</v>
      </c>
      <c r="BE31" s="48">
        <v>100</v>
      </c>
      <c r="BF31" s="48">
        <v>95</v>
      </c>
      <c r="BG31" s="48">
        <v>100</v>
      </c>
      <c r="BH31" s="48">
        <v>100</v>
      </c>
      <c r="BI31" s="48">
        <v>0</v>
      </c>
      <c r="BJ31" s="56">
        <f t="shared" si="14"/>
        <v>88.5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100</v>
      </c>
      <c r="BQ31" s="48">
        <v>100</v>
      </c>
      <c r="BR31" s="48">
        <v>100</v>
      </c>
      <c r="BS31" s="56">
        <f t="shared" si="15"/>
        <v>100</v>
      </c>
      <c r="BT31" s="1" t="str">
        <f t="shared" si="10"/>
        <v>NN-NN</v>
      </c>
      <c r="BU31" s="32">
        <f t="shared" si="11"/>
        <v>75.350000000000009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1</v>
      </c>
      <c r="J32" s="26" t="s">
        <v>47</v>
      </c>
      <c r="K32" s="26">
        <v>543</v>
      </c>
      <c r="L32" s="27">
        <f t="shared" si="0"/>
        <v>69</v>
      </c>
      <c r="M32" s="27">
        <f t="shared" si="1"/>
        <v>0</v>
      </c>
      <c r="N32" s="27">
        <v>55</v>
      </c>
      <c r="O32" s="27">
        <f t="shared" si="3"/>
        <v>48</v>
      </c>
      <c r="P32" s="27">
        <f t="shared" si="4"/>
        <v>100</v>
      </c>
      <c r="Q32" s="27">
        <f t="shared" si="5"/>
        <v>55</v>
      </c>
      <c r="R32" s="27">
        <f t="shared" si="6"/>
        <v>58</v>
      </c>
      <c r="S32" s="62">
        <f t="shared" si="7"/>
        <v>95</v>
      </c>
      <c r="T32" s="38">
        <f t="array" ref="T32">IF(N32&lt;55, MIN(N32,SUM(N32:R32*N$3:R$3)), SUM(N32:R32*N$3:R$3))</f>
        <v>56</v>
      </c>
      <c r="U32" s="27">
        <v>16</v>
      </c>
      <c r="V32" s="27">
        <v>11</v>
      </c>
      <c r="W32" s="33">
        <v>42</v>
      </c>
      <c r="X32" s="56">
        <f t="shared" si="16"/>
        <v>69</v>
      </c>
      <c r="Y32" s="33">
        <v>0</v>
      </c>
      <c r="Z32" s="33">
        <v>0</v>
      </c>
      <c r="AA32" s="82">
        <f t="shared" si="8"/>
        <v>0</v>
      </c>
      <c r="AB32" s="33">
        <v>40</v>
      </c>
      <c r="AC32" s="33">
        <v>55</v>
      </c>
      <c r="AD32" s="56">
        <f t="shared" si="9"/>
        <v>95</v>
      </c>
      <c r="AE32" s="48">
        <v>50</v>
      </c>
      <c r="AF32" s="94">
        <v>10</v>
      </c>
      <c r="AG32" s="48">
        <v>100</v>
      </c>
      <c r="AH32" s="48">
        <v>50</v>
      </c>
      <c r="AI32" s="48">
        <v>90</v>
      </c>
      <c r="AJ32" s="48">
        <v>33.299999999999997</v>
      </c>
      <c r="AK32" s="48">
        <v>100</v>
      </c>
      <c r="AL32" s="48">
        <v>0</v>
      </c>
      <c r="AM32" s="48">
        <v>0</v>
      </c>
      <c r="AN32" s="56">
        <f t="shared" si="12"/>
        <v>48</v>
      </c>
      <c r="AO32" s="48">
        <v>100</v>
      </c>
      <c r="AP32" s="48">
        <v>100</v>
      </c>
      <c r="AQ32" s="48">
        <v>100</v>
      </c>
      <c r="AR32" s="48">
        <v>100</v>
      </c>
      <c r="AS32" s="48">
        <v>100</v>
      </c>
      <c r="AT32" s="48">
        <v>100</v>
      </c>
      <c r="AU32" s="48">
        <v>100</v>
      </c>
      <c r="AV32" s="48">
        <v>100</v>
      </c>
      <c r="AW32" s="48">
        <v>100</v>
      </c>
      <c r="AX32" s="48">
        <v>100</v>
      </c>
      <c r="AY32" s="56">
        <f t="shared" si="13"/>
        <v>100</v>
      </c>
      <c r="AZ32" s="48">
        <v>100</v>
      </c>
      <c r="BA32" s="48">
        <v>90</v>
      </c>
      <c r="BB32" s="48">
        <v>100</v>
      </c>
      <c r="BC32" s="48">
        <v>80</v>
      </c>
      <c r="BD32" s="48">
        <v>90</v>
      </c>
      <c r="BE32" s="48">
        <v>50</v>
      </c>
      <c r="BF32" s="48">
        <v>0</v>
      </c>
      <c r="BG32" s="48">
        <v>0</v>
      </c>
      <c r="BH32" s="48">
        <v>40</v>
      </c>
      <c r="BI32" s="48">
        <v>0</v>
      </c>
      <c r="BJ32" s="56">
        <f t="shared" si="14"/>
        <v>55</v>
      </c>
      <c r="BK32" s="31">
        <v>100</v>
      </c>
      <c r="BL32" s="31">
        <v>78</v>
      </c>
      <c r="BM32" s="31">
        <v>100</v>
      </c>
      <c r="BN32" s="48">
        <v>83</v>
      </c>
      <c r="BO32" s="48">
        <v>0</v>
      </c>
      <c r="BP32" s="48">
        <v>100</v>
      </c>
      <c r="BQ32" s="48">
        <v>0</v>
      </c>
      <c r="BR32" s="48">
        <v>0</v>
      </c>
      <c r="BS32" s="56">
        <f t="shared" si="15"/>
        <v>57.625</v>
      </c>
      <c r="BT32" s="1" t="str">
        <f t="shared" si="10"/>
        <v>NN-NN</v>
      </c>
      <c r="BU32" s="32">
        <f t="shared" si="11"/>
        <v>56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1</v>
      </c>
      <c r="J33" s="26" t="s">
        <v>47</v>
      </c>
      <c r="K33" s="26">
        <v>685</v>
      </c>
      <c r="L33" s="27">
        <f t="shared" si="0"/>
        <v>100</v>
      </c>
      <c r="M33" s="27">
        <f t="shared" si="1"/>
        <v>23</v>
      </c>
      <c r="N33" s="27">
        <f>IF(ISBLANK(S33), (L33+M33)/2,(SUM(L33,M33,S33)-MIN(L33,M33,S33))/2)</f>
        <v>61.5</v>
      </c>
      <c r="O33" s="27">
        <f t="shared" si="3"/>
        <v>100</v>
      </c>
      <c r="P33" s="27">
        <f t="shared" si="4"/>
        <v>90</v>
      </c>
      <c r="Q33" s="27">
        <f t="shared" si="5"/>
        <v>69.3</v>
      </c>
      <c r="R33" s="27">
        <f t="shared" si="6"/>
        <v>100</v>
      </c>
      <c r="S33" s="62">
        <f t="shared" si="7"/>
        <v>0</v>
      </c>
      <c r="T33" s="38">
        <f t="array" ref="T33">IF(N33&lt;55, MIN(N33,SUM(N33:R33*N$3:R$3)), SUM(N33:R33*N$3:R$3))</f>
        <v>74.11</v>
      </c>
      <c r="U33" s="27">
        <v>20</v>
      </c>
      <c r="V33" s="27">
        <v>20</v>
      </c>
      <c r="W33" s="33">
        <v>60</v>
      </c>
      <c r="X33" s="56">
        <f t="shared" si="16"/>
        <v>100</v>
      </c>
      <c r="Y33" s="33">
        <v>23</v>
      </c>
      <c r="Z33" s="33">
        <v>0</v>
      </c>
      <c r="AA33" s="56">
        <f t="shared" si="8"/>
        <v>23</v>
      </c>
      <c r="AB33" s="33"/>
      <c r="AC33" s="33"/>
      <c r="AD33" s="56">
        <f t="shared" si="9"/>
        <v>0</v>
      </c>
      <c r="AE33" s="48">
        <v>100</v>
      </c>
      <c r="AF33" s="94">
        <v>100</v>
      </c>
      <c r="AG33" s="48">
        <v>100</v>
      </c>
      <c r="AH33" s="48">
        <v>100</v>
      </c>
      <c r="AI33" s="48">
        <v>100</v>
      </c>
      <c r="AJ33" s="48">
        <v>100</v>
      </c>
      <c r="AK33" s="48">
        <v>100</v>
      </c>
      <c r="AL33" s="48">
        <v>100</v>
      </c>
      <c r="AM33" s="48">
        <v>100</v>
      </c>
      <c r="AN33" s="56">
        <f t="shared" si="12"/>
        <v>100</v>
      </c>
      <c r="AO33" s="48">
        <v>100</v>
      </c>
      <c r="AP33" s="48">
        <v>100</v>
      </c>
      <c r="AQ33" s="48">
        <v>100</v>
      </c>
      <c r="AR33" s="48">
        <v>100</v>
      </c>
      <c r="AS33" s="48">
        <v>1</v>
      </c>
      <c r="AT33" s="48">
        <v>100</v>
      </c>
      <c r="AU33" s="48">
        <v>100</v>
      </c>
      <c r="AV33" s="48">
        <v>100</v>
      </c>
      <c r="AW33" s="48">
        <v>100</v>
      </c>
      <c r="AX33" s="48">
        <v>100</v>
      </c>
      <c r="AY33" s="56">
        <f t="shared" si="13"/>
        <v>90</v>
      </c>
      <c r="AZ33" s="48">
        <v>100</v>
      </c>
      <c r="BA33" s="48">
        <v>45</v>
      </c>
      <c r="BB33" s="48">
        <v>70</v>
      </c>
      <c r="BC33" s="48">
        <v>90</v>
      </c>
      <c r="BD33" s="48">
        <v>93</v>
      </c>
      <c r="BE33" s="48">
        <v>0</v>
      </c>
      <c r="BF33" s="48">
        <v>100</v>
      </c>
      <c r="BG33" s="48">
        <v>95</v>
      </c>
      <c r="BH33" s="48">
        <v>100</v>
      </c>
      <c r="BI33" s="48">
        <v>0</v>
      </c>
      <c r="BJ33" s="56">
        <f t="shared" si="14"/>
        <v>69.3</v>
      </c>
      <c r="BK33" s="31">
        <v>100</v>
      </c>
      <c r="BL33" s="31">
        <v>100</v>
      </c>
      <c r="BM33" s="31">
        <v>100</v>
      </c>
      <c r="BN33" s="48">
        <v>100</v>
      </c>
      <c r="BO33" s="48">
        <v>100</v>
      </c>
      <c r="BP33" s="48">
        <v>100</v>
      </c>
      <c r="BQ33" s="48">
        <v>100</v>
      </c>
      <c r="BR33" s="48">
        <v>100</v>
      </c>
      <c r="BS33" s="56">
        <f t="shared" si="15"/>
        <v>100</v>
      </c>
      <c r="BT33" s="1" t="str">
        <f t="shared" si="10"/>
        <v>NN-NN</v>
      </c>
      <c r="BU33" s="32">
        <f t="shared" si="11"/>
        <v>74.11</v>
      </c>
      <c r="BV33" s="36"/>
    </row>
    <row r="34" spans="1:74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50</v>
      </c>
      <c r="K34" s="26">
        <v>873</v>
      </c>
      <c r="L34" s="27">
        <f t="shared" si="0"/>
        <v>93</v>
      </c>
      <c r="M34" s="27">
        <f t="shared" si="1"/>
        <v>56</v>
      </c>
      <c r="N34" s="27">
        <f>IF(ISBLANK(S34), (L34+M34)/2,(SUM(L34,M34,S34)-MIN(L34,M34,S34))/2)</f>
        <v>74.5</v>
      </c>
      <c r="O34" s="27">
        <f t="shared" si="3"/>
        <v>79</v>
      </c>
      <c r="P34" s="27">
        <f t="shared" si="4"/>
        <v>100</v>
      </c>
      <c r="Q34" s="27">
        <f t="shared" si="5"/>
        <v>92.1</v>
      </c>
      <c r="R34" s="27">
        <f t="shared" si="6"/>
        <v>88</v>
      </c>
      <c r="S34" s="62">
        <f t="shared" si="7"/>
        <v>0</v>
      </c>
      <c r="T34" s="38">
        <f t="array" ref="T34">IF(N34&lt;55, MIN(N34,SUM(N34:R34*N$3:R$3)), SUM(N34:R34*N$3:R$3))</f>
        <v>80.87</v>
      </c>
      <c r="U34" s="27">
        <v>20</v>
      </c>
      <c r="V34" s="27">
        <v>19</v>
      </c>
      <c r="W34" s="33">
        <v>54</v>
      </c>
      <c r="X34" s="56">
        <f t="shared" si="16"/>
        <v>93</v>
      </c>
      <c r="Y34" s="33">
        <v>26</v>
      </c>
      <c r="Z34" s="33">
        <v>30</v>
      </c>
      <c r="AA34" s="56">
        <f t="shared" si="8"/>
        <v>56</v>
      </c>
      <c r="AB34" s="33"/>
      <c r="AC34" s="33"/>
      <c r="AD34" s="56">
        <f t="shared" si="9"/>
        <v>0</v>
      </c>
      <c r="AE34" s="48">
        <v>100</v>
      </c>
      <c r="AF34" s="94">
        <v>100</v>
      </c>
      <c r="AG34" s="48">
        <v>100</v>
      </c>
      <c r="AH34" s="48">
        <v>100</v>
      </c>
      <c r="AI34" s="48">
        <v>80</v>
      </c>
      <c r="AJ34" s="48">
        <v>33.299999999999997</v>
      </c>
      <c r="AK34" s="48">
        <v>100</v>
      </c>
      <c r="AL34" s="48">
        <v>100</v>
      </c>
      <c r="AM34" s="48">
        <v>0</v>
      </c>
      <c r="AN34" s="56">
        <f t="shared" si="12"/>
        <v>79</v>
      </c>
      <c r="AO34" s="48">
        <v>100</v>
      </c>
      <c r="AP34" s="48">
        <v>100</v>
      </c>
      <c r="AQ34" s="48">
        <v>100</v>
      </c>
      <c r="AR34" s="48">
        <v>100</v>
      </c>
      <c r="AS34" s="48">
        <v>100</v>
      </c>
      <c r="AT34" s="48">
        <v>100</v>
      </c>
      <c r="AU34" s="48">
        <v>100</v>
      </c>
      <c r="AV34" s="48">
        <v>100</v>
      </c>
      <c r="AW34" s="48">
        <v>100</v>
      </c>
      <c r="AX34" s="48">
        <v>100</v>
      </c>
      <c r="AY34" s="56">
        <f t="shared" si="13"/>
        <v>100</v>
      </c>
      <c r="AZ34" s="48">
        <v>100</v>
      </c>
      <c r="BA34" s="48">
        <v>95</v>
      </c>
      <c r="BB34" s="48">
        <v>100</v>
      </c>
      <c r="BC34" s="48">
        <v>80</v>
      </c>
      <c r="BD34" s="48">
        <v>96</v>
      </c>
      <c r="BE34" s="48">
        <v>86</v>
      </c>
      <c r="BF34" s="48">
        <v>90</v>
      </c>
      <c r="BG34" s="48">
        <v>74</v>
      </c>
      <c r="BH34" s="48">
        <v>100</v>
      </c>
      <c r="BI34" s="48">
        <v>100</v>
      </c>
      <c r="BJ34" s="56">
        <f t="shared" si="14"/>
        <v>92.1</v>
      </c>
      <c r="BK34" s="31">
        <v>100</v>
      </c>
      <c r="BL34" s="31">
        <v>100</v>
      </c>
      <c r="BM34" s="31">
        <v>0</v>
      </c>
      <c r="BN34" s="48">
        <v>100</v>
      </c>
      <c r="BO34" s="48">
        <v>100</v>
      </c>
      <c r="BP34" s="48">
        <v>100</v>
      </c>
      <c r="BQ34" s="48">
        <v>100</v>
      </c>
      <c r="BR34" s="48">
        <v>100</v>
      </c>
      <c r="BS34" s="56">
        <f t="shared" si="15"/>
        <v>87.5</v>
      </c>
      <c r="BT34" s="1" t="str">
        <f t="shared" si="10"/>
        <v>NN-NN</v>
      </c>
      <c r="BU34" s="32">
        <f t="shared" si="11"/>
        <v>80.87</v>
      </c>
      <c r="BV34" s="36"/>
    </row>
    <row r="35" spans="1:74" ht="15.75" customHeight="1" x14ac:dyDescent="0.15">
      <c r="A35" s="44"/>
      <c r="B35" s="47"/>
      <c r="C35" s="47"/>
      <c r="D35" s="47"/>
      <c r="E35" s="47"/>
      <c r="F35" s="47"/>
      <c r="G35" s="47"/>
      <c r="H35" s="47"/>
      <c r="I35" s="26"/>
      <c r="J35" s="26"/>
      <c r="K35" s="26"/>
      <c r="L35" s="27"/>
      <c r="M35" s="27"/>
      <c r="N35" s="27"/>
      <c r="O35" s="27"/>
      <c r="P35" s="27"/>
      <c r="Q35" s="27"/>
      <c r="R35" s="27"/>
      <c r="S35" s="62"/>
      <c r="T35" s="38"/>
      <c r="U35" s="27"/>
      <c r="V35" s="33"/>
      <c r="W35" s="33"/>
      <c r="X35" s="56"/>
      <c r="Y35" s="33"/>
      <c r="Z35" s="33"/>
      <c r="AA35" s="56"/>
      <c r="AB35" s="33"/>
      <c r="AC35" s="33"/>
      <c r="AD35" s="48">
        <f>COUNT(AD7:AD34)</f>
        <v>28</v>
      </c>
      <c r="AE35" s="48">
        <f>COUNT(AE7:AE34)</f>
        <v>28</v>
      </c>
      <c r="AF35" s="48">
        <f t="shared" ref="AF35:AM35" si="17">COUNT(AF5:AF34)</f>
        <v>30</v>
      </c>
      <c r="AG35" s="48">
        <f t="shared" si="17"/>
        <v>30</v>
      </c>
      <c r="AH35" s="48">
        <f t="shared" si="17"/>
        <v>30</v>
      </c>
      <c r="AI35" s="48">
        <f t="shared" si="17"/>
        <v>30</v>
      </c>
      <c r="AJ35" s="48">
        <f t="shared" si="17"/>
        <v>30</v>
      </c>
      <c r="AK35" s="48">
        <f t="shared" si="17"/>
        <v>30</v>
      </c>
      <c r="AL35" s="48">
        <f t="shared" si="17"/>
        <v>30</v>
      </c>
      <c r="AM35" s="48">
        <f t="shared" si="17"/>
        <v>30</v>
      </c>
      <c r="AN35" s="56"/>
      <c r="AO35" s="48">
        <f t="shared" ref="AO35:AX35" si="18">COUNT(AO5:AO34)</f>
        <v>30</v>
      </c>
      <c r="AP35" s="48">
        <f t="shared" si="18"/>
        <v>30</v>
      </c>
      <c r="AQ35" s="48">
        <f t="shared" si="18"/>
        <v>30</v>
      </c>
      <c r="AR35" s="48">
        <f t="shared" si="18"/>
        <v>30</v>
      </c>
      <c r="AS35" s="48">
        <f t="shared" si="18"/>
        <v>30</v>
      </c>
      <c r="AT35" s="48">
        <f t="shared" si="18"/>
        <v>30</v>
      </c>
      <c r="AU35" s="48">
        <f t="shared" si="18"/>
        <v>30</v>
      </c>
      <c r="AV35" s="48">
        <f t="shared" si="18"/>
        <v>30</v>
      </c>
      <c r="AW35" s="48">
        <f t="shared" si="18"/>
        <v>30</v>
      </c>
      <c r="AX35" s="48">
        <f t="shared" si="18"/>
        <v>30</v>
      </c>
      <c r="AY35" s="56"/>
      <c r="AZ35" s="48">
        <f t="shared" ref="AZ35:BI35" si="19">COUNT(AZ5:AZ34)</f>
        <v>30</v>
      </c>
      <c r="BA35" s="48">
        <f t="shared" si="19"/>
        <v>30</v>
      </c>
      <c r="BB35" s="48">
        <f t="shared" si="19"/>
        <v>30</v>
      </c>
      <c r="BC35" s="48">
        <f t="shared" si="19"/>
        <v>30</v>
      </c>
      <c r="BD35" s="48">
        <f t="shared" si="19"/>
        <v>30</v>
      </c>
      <c r="BE35" s="48">
        <f t="shared" si="19"/>
        <v>30</v>
      </c>
      <c r="BF35" s="48">
        <f t="shared" si="19"/>
        <v>30</v>
      </c>
      <c r="BG35" s="48">
        <f t="shared" si="19"/>
        <v>30</v>
      </c>
      <c r="BH35" s="48">
        <f t="shared" si="19"/>
        <v>30</v>
      </c>
      <c r="BI35" s="48">
        <f t="shared" si="19"/>
        <v>30</v>
      </c>
      <c r="BJ35" s="56"/>
      <c r="BK35" s="48">
        <f t="shared" ref="BK35:BR35" si="20">COUNT(BK5:BK34)</f>
        <v>30</v>
      </c>
      <c r="BL35" s="48">
        <f t="shared" si="20"/>
        <v>30</v>
      </c>
      <c r="BM35" s="48">
        <f t="shared" si="20"/>
        <v>30</v>
      </c>
      <c r="BN35" s="48">
        <f t="shared" si="20"/>
        <v>30</v>
      </c>
      <c r="BO35" s="48">
        <f t="shared" si="20"/>
        <v>30</v>
      </c>
      <c r="BP35" s="48">
        <f t="shared" si="20"/>
        <v>30</v>
      </c>
      <c r="BQ35" s="48">
        <f t="shared" si="20"/>
        <v>30</v>
      </c>
      <c r="BR35" s="48">
        <f t="shared" si="20"/>
        <v>30</v>
      </c>
      <c r="BS35" s="56"/>
      <c r="BT35" s="1"/>
      <c r="BU35" s="86"/>
      <c r="BV35" s="36"/>
    </row>
    <row r="36" spans="1:74" ht="15.75" customHeight="1" x14ac:dyDescent="0.2">
      <c r="A36" s="44"/>
      <c r="B36" s="47"/>
      <c r="C36" s="47"/>
      <c r="D36" s="47"/>
      <c r="E36" s="47"/>
      <c r="F36" s="47"/>
      <c r="G36" s="47"/>
      <c r="H36" s="47"/>
      <c r="I36" s="26"/>
      <c r="J36" s="26"/>
      <c r="K36" s="26"/>
      <c r="L36" s="27"/>
      <c r="M36" s="27"/>
      <c r="N36" s="27"/>
      <c r="O36" s="27"/>
      <c r="P36" s="27"/>
      <c r="Q36" s="27"/>
      <c r="R36" s="27"/>
      <c r="S36" s="62"/>
      <c r="T36" s="38"/>
      <c r="U36" s="27"/>
      <c r="V36" s="33"/>
      <c r="W36" s="33"/>
      <c r="X36" s="56"/>
      <c r="Y36" s="33"/>
      <c r="Z36" s="33"/>
      <c r="AA36" s="56"/>
      <c r="AB36" s="33"/>
      <c r="AC36" s="33"/>
      <c r="AD36" s="56"/>
      <c r="AE36" s="48"/>
      <c r="AF36" s="94"/>
      <c r="AG36" s="48"/>
      <c r="AH36" s="48"/>
      <c r="AI36" s="48"/>
      <c r="AJ36" s="48"/>
      <c r="AK36" s="48"/>
      <c r="AL36" s="48"/>
      <c r="AM36" s="48"/>
      <c r="AN36" s="56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56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56"/>
      <c r="BK36" s="48"/>
      <c r="BL36" s="48"/>
      <c r="BM36" s="48"/>
      <c r="BN36" s="48"/>
      <c r="BO36" s="48"/>
      <c r="BP36" s="48"/>
      <c r="BQ36" s="48"/>
      <c r="BR36" s="48"/>
      <c r="BS36" s="56"/>
      <c r="BT36" s="36"/>
      <c r="BU36" s="36"/>
      <c r="BV36" s="36"/>
    </row>
    <row r="37" spans="1:74" ht="15.75" customHeight="1" x14ac:dyDescent="0.2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56"/>
      <c r="AE37" s="48"/>
      <c r="AF37" s="94"/>
      <c r="AG37" s="48"/>
      <c r="AH37" s="48"/>
      <c r="AI37" s="48"/>
      <c r="AJ37" s="48"/>
      <c r="AK37" s="48"/>
      <c r="AL37" s="48"/>
      <c r="AM37" s="48"/>
      <c r="AN37" s="56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56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56"/>
      <c r="BK37" s="48"/>
      <c r="BL37" s="48"/>
      <c r="BM37" s="48"/>
      <c r="BN37" s="48"/>
      <c r="BO37" s="48"/>
      <c r="BP37" s="48"/>
      <c r="BQ37" s="48"/>
      <c r="BR37" s="48"/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74</v>
      </c>
      <c r="M43" s="50">
        <f>IF(COUNT(M5:M42)&gt;0,ROUND(SUM(M5:M42)/COUNTIF(M5:M42,"&lt;&gt;"),0),0)</f>
        <v>50</v>
      </c>
      <c r="N43" s="50">
        <f>IF(COUNT(N5:N42)&gt;0,ROUND(SUM(N5:N42)/COUNTIF(N5:N42,"&lt;&gt;"),0),0)</f>
        <v>64</v>
      </c>
      <c r="O43" s="50">
        <f>IF(COUNT(O5:O42)&gt;0,ROUND(SUM(O5:O42)/COUNTIF(O5:O42,"&lt;&gt;"),0),0)</f>
        <v>70</v>
      </c>
      <c r="P43" s="50"/>
      <c r="Q43" s="50">
        <f>IF(COUNT(Q5:Q42)&gt;0,ROUND(SUM(Q5:Q42)/COUNTIF(Q5:Q42,"&lt;&gt;"),0),0)</f>
        <v>77</v>
      </c>
      <c r="R43" s="50"/>
      <c r="S43" s="50">
        <f t="shared" ref="S43:AH43" si="21">IF(COUNT(S5:S42)&gt;0,ROUND(SUM(S5:S42)/COUNTIF(S5:S42,"&lt;&gt;"),0),0)</f>
        <v>8</v>
      </c>
      <c r="T43" s="50">
        <f t="shared" si="21"/>
        <v>67</v>
      </c>
      <c r="U43" s="51">
        <f t="shared" si="21"/>
        <v>18</v>
      </c>
      <c r="V43" s="51">
        <f t="shared" si="21"/>
        <v>17</v>
      </c>
      <c r="W43" s="51">
        <f t="shared" si="21"/>
        <v>46</v>
      </c>
      <c r="X43" s="51">
        <f t="shared" si="21"/>
        <v>74</v>
      </c>
      <c r="Y43" s="51">
        <f t="shared" si="21"/>
        <v>23</v>
      </c>
      <c r="Z43" s="51">
        <f t="shared" si="21"/>
        <v>27</v>
      </c>
      <c r="AA43" s="51">
        <f t="shared" si="21"/>
        <v>50</v>
      </c>
      <c r="AB43" s="51">
        <f t="shared" si="21"/>
        <v>39</v>
      </c>
      <c r="AC43" s="51">
        <f t="shared" si="21"/>
        <v>39</v>
      </c>
      <c r="AD43" s="51">
        <f t="shared" si="21"/>
        <v>9</v>
      </c>
      <c r="AE43" s="51">
        <f t="shared" si="21"/>
        <v>59</v>
      </c>
      <c r="AF43" s="51">
        <f t="shared" si="21"/>
        <v>74</v>
      </c>
      <c r="AG43" s="51">
        <f t="shared" si="21"/>
        <v>75</v>
      </c>
      <c r="AH43" s="51">
        <f t="shared" si="21"/>
        <v>74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70</v>
      </c>
      <c r="AO43" s="51">
        <f>IF(COUNT(AO5:AO42)&gt;0,ROUND(SUM(AO5:AO42)/COUNTIF(AO5:AO42,"&lt;&gt;"),0),0)</f>
        <v>85</v>
      </c>
      <c r="AP43" s="51">
        <f>IF(COUNT(AP5:AP42)&gt;0,ROUND(SUM(AP5:AP42)/COUNTIF(AP5:AP42,"&lt;&gt;"),0),0)</f>
        <v>85</v>
      </c>
      <c r="AQ43" s="51"/>
      <c r="AR43" s="51"/>
      <c r="AS43" s="51"/>
      <c r="AT43" s="51"/>
      <c r="AU43" s="51">
        <f>IF(COUNT(AU5:AU42)&gt;0,ROUND(SUM(AU5:AU42)/COUNTIF(AU5:AU42,"&lt;&gt;"),0),0)</f>
        <v>91</v>
      </c>
      <c r="AV43" s="51"/>
      <c r="AW43" s="51"/>
      <c r="AX43" s="51">
        <f>IF(COUNT(AX5:AX42)&gt;0,ROUND(SUM(AX5:AX42)/COUNTIF(AX5:AX42,"&lt;&gt;"),0),0)</f>
        <v>75</v>
      </c>
      <c r="AY43" s="51">
        <f>IF(COUNT(AY5:AY42)&gt;0,ROUND(SUM(AY5:AY42)/COUNTIF(AY5:AY42,"&lt;&gt;"),0),0)</f>
        <v>89</v>
      </c>
      <c r="AZ43" s="51">
        <f>IF(COUNT(AZ5:AZ42)&gt;0,ROUND(SUM(AZ5:AZ42)/COUNTIF(AZ5:AZ42,"&lt;&gt;"),0),0)</f>
        <v>83</v>
      </c>
      <c r="BA43" s="51">
        <f>IF(COUNT(BA5:BA42)&gt;0,ROUND(SUM(BA5:BA42)/COUNTIF(BA5:BA42,"&lt;&gt;"),0),0)</f>
        <v>71</v>
      </c>
      <c r="BB43" s="51"/>
      <c r="BC43" s="51"/>
      <c r="BD43" s="51"/>
      <c r="BE43" s="51"/>
      <c r="BF43" s="51">
        <f>IF(COUNT(BF5:BF42)&gt;0,ROUND(SUM(BF5:BF42)/COUNTIF(BF5:BF42,"&lt;&gt;"),0),0)</f>
        <v>80</v>
      </c>
      <c r="BG43" s="51"/>
      <c r="BH43" s="51"/>
      <c r="BI43" s="51">
        <f>IF(COUNT(BI5:BI42)&gt;0,ROUND(SUM(BI5:BI42)/COUNTIF(BI5:BI42,"&lt;&gt;"),0),0)</f>
        <v>54</v>
      </c>
      <c r="BJ43" s="51">
        <f>IF(COUNT(BJ5:BJ42)&gt;0,ROUND(SUM(BJ5:BJ42)/COUNTIF(BJ5:BJ42,"&lt;&gt;"),0),0)</f>
        <v>77</v>
      </c>
      <c r="BK43" s="51">
        <f>IF(COUNT(BK5:BK42)&gt;0,ROUND(SUM(BK5:BK42)/COUNTIF(BK5:BK42,"&lt;&gt;"),0),0)</f>
        <v>82</v>
      </c>
      <c r="BL43" s="51">
        <f>IF(COUNT(BL5:BL42)&gt;0,ROUND(SUM(BL5:BL42)/COUNTIF(BL5:BL42,"&lt;&gt;"),0),0)</f>
        <v>83</v>
      </c>
      <c r="BM43" s="51">
        <f>IF(COUNT(BM5:BM42)&gt;0,ROUND(SUM(BM5:BM42)/COUNTIF(BM5:BM42,"&lt;&gt;"),0),0)</f>
        <v>78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83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99.5</v>
      </c>
      <c r="O44" s="51">
        <f>MAX(O5:O42)</f>
        <v>100</v>
      </c>
      <c r="P44" s="51"/>
      <c r="Q44" s="51">
        <f>MAX(Q5:Q42)</f>
        <v>99.2</v>
      </c>
      <c r="R44" s="51"/>
      <c r="S44" s="51">
        <f t="shared" ref="S44:AH44" si="22">MAX(S5:S42)</f>
        <v>95</v>
      </c>
      <c r="T44" s="51">
        <f t="shared" si="22"/>
        <v>98.1</v>
      </c>
      <c r="U44" s="51">
        <f t="shared" si="22"/>
        <v>20</v>
      </c>
      <c r="V44" s="51">
        <f t="shared" si="22"/>
        <v>20</v>
      </c>
      <c r="W44" s="51">
        <f t="shared" si="22"/>
        <v>60</v>
      </c>
      <c r="X44" s="51">
        <f t="shared" si="22"/>
        <v>100</v>
      </c>
      <c r="Y44" s="51">
        <f t="shared" si="22"/>
        <v>30</v>
      </c>
      <c r="Z44" s="51">
        <f t="shared" si="22"/>
        <v>70</v>
      </c>
      <c r="AA44" s="51">
        <f t="shared" si="22"/>
        <v>100</v>
      </c>
      <c r="AB44" s="51">
        <f t="shared" si="22"/>
        <v>40</v>
      </c>
      <c r="AC44" s="51">
        <f t="shared" si="22"/>
        <v>55</v>
      </c>
      <c r="AD44" s="51">
        <f t="shared" si="22"/>
        <v>95</v>
      </c>
      <c r="AE44" s="51">
        <f t="shared" si="22"/>
        <v>100</v>
      </c>
      <c r="AF44" s="51">
        <f t="shared" si="22"/>
        <v>100</v>
      </c>
      <c r="AG44" s="51">
        <f t="shared" si="22"/>
        <v>100</v>
      </c>
      <c r="AH44" s="51">
        <f t="shared" si="22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99.2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0</v>
      </c>
      <c r="O45" s="51">
        <f>MIN(O5:O42)</f>
        <v>0</v>
      </c>
      <c r="P45" s="51"/>
      <c r="Q45" s="51">
        <f>MIN(Q5:Q42)</f>
        <v>10</v>
      </c>
      <c r="R45" s="51"/>
      <c r="S45" s="51">
        <f t="shared" ref="S45:AH45" si="23">MIN(S5:S42)</f>
        <v>0</v>
      </c>
      <c r="T45" s="51">
        <f t="shared" si="23"/>
        <v>0</v>
      </c>
      <c r="U45" s="51">
        <f t="shared" si="23"/>
        <v>0</v>
      </c>
      <c r="V45" s="51">
        <f t="shared" si="23"/>
        <v>0</v>
      </c>
      <c r="W45" s="51">
        <f t="shared" si="23"/>
        <v>0</v>
      </c>
      <c r="X45" s="51">
        <f t="shared" si="23"/>
        <v>0</v>
      </c>
      <c r="Y45" s="51">
        <f t="shared" si="23"/>
        <v>0</v>
      </c>
      <c r="Z45" s="51">
        <f t="shared" si="23"/>
        <v>0</v>
      </c>
      <c r="AA45" s="51">
        <f t="shared" si="23"/>
        <v>0</v>
      </c>
      <c r="AB45" s="51">
        <f t="shared" si="23"/>
        <v>38</v>
      </c>
      <c r="AC45" s="51">
        <f t="shared" si="23"/>
        <v>26</v>
      </c>
      <c r="AD45" s="51">
        <f t="shared" si="23"/>
        <v>0</v>
      </c>
      <c r="AE45" s="51">
        <f t="shared" si="23"/>
        <v>0</v>
      </c>
      <c r="AF45" s="51">
        <f t="shared" si="23"/>
        <v>0</v>
      </c>
      <c r="AG45" s="51">
        <f t="shared" si="23"/>
        <v>0</v>
      </c>
      <c r="AH45" s="51">
        <f t="shared" si="23"/>
        <v>0</v>
      </c>
      <c r="AI45" s="51"/>
      <c r="AJ45" s="51"/>
      <c r="AK45" s="51"/>
      <c r="AL45" s="51"/>
      <c r="AM45" s="51"/>
      <c r="AN45" s="51">
        <f>MIN(AN5:AN42)</f>
        <v>0</v>
      </c>
      <c r="AO45" s="51">
        <f>MIN(AO5:AO42)</f>
        <v>0</v>
      </c>
      <c r="AP45" s="51">
        <f>MIN(AP5:AP42)</f>
        <v>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0</v>
      </c>
      <c r="AZ45" s="51">
        <f>MIN(AZ5:AZ42)</f>
        <v>0</v>
      </c>
      <c r="BA45" s="51">
        <f>MIN(BA5:BA42)</f>
        <v>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10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25</v>
      </c>
      <c r="M46" s="53">
        <f>COUNTIF(M5:M42,"&gt;=55")</f>
        <v>13</v>
      </c>
      <c r="N46" s="53">
        <f>COUNTIF(N5:N42,"&gt;=55")</f>
        <v>25</v>
      </c>
      <c r="O46" s="53">
        <f>COUNTIF(O5:O42,"&gt;=55")</f>
        <v>25</v>
      </c>
      <c r="P46" s="53"/>
      <c r="Q46" s="53">
        <f>COUNTIF(Q5:Q42,"&gt;=55")</f>
        <v>26</v>
      </c>
      <c r="R46" s="53"/>
      <c r="S46" s="53">
        <f t="shared" ref="S46:AH46" si="24">COUNTIF(S5:S42,"&gt;=55")</f>
        <v>3</v>
      </c>
      <c r="T46" s="53">
        <f t="shared" si="24"/>
        <v>25</v>
      </c>
      <c r="U46" s="53">
        <f t="shared" si="24"/>
        <v>0</v>
      </c>
      <c r="V46" s="53">
        <f t="shared" si="24"/>
        <v>0</v>
      </c>
      <c r="W46" s="53">
        <f t="shared" si="24"/>
        <v>18</v>
      </c>
      <c r="X46" s="53">
        <f t="shared" si="24"/>
        <v>25</v>
      </c>
      <c r="Y46" s="53">
        <f t="shared" si="24"/>
        <v>0</v>
      </c>
      <c r="Z46" s="53">
        <f t="shared" si="24"/>
        <v>8</v>
      </c>
      <c r="AA46" s="53">
        <f t="shared" si="24"/>
        <v>13</v>
      </c>
      <c r="AB46" s="53">
        <f t="shared" si="24"/>
        <v>0</v>
      </c>
      <c r="AC46" s="53">
        <f t="shared" si="24"/>
        <v>1</v>
      </c>
      <c r="AD46" s="53">
        <f t="shared" si="24"/>
        <v>3</v>
      </c>
      <c r="AE46" s="53">
        <f t="shared" si="24"/>
        <v>14</v>
      </c>
      <c r="AF46" s="53">
        <f t="shared" si="24"/>
        <v>25</v>
      </c>
      <c r="AG46" s="53">
        <f t="shared" si="24"/>
        <v>23</v>
      </c>
      <c r="AH46" s="53">
        <f t="shared" si="24"/>
        <v>19</v>
      </c>
      <c r="AI46" s="53"/>
      <c r="AJ46" s="53"/>
      <c r="AK46" s="53"/>
      <c r="AL46" s="53"/>
      <c r="AM46" s="53"/>
      <c r="AN46" s="51">
        <f>COUNTIF(AN5:AN42,"&gt;=55")</f>
        <v>25</v>
      </c>
      <c r="AO46" s="53">
        <f>COUNTIF(AO5:AO42,"&gt;=55")</f>
        <v>26</v>
      </c>
      <c r="AP46" s="53">
        <f>COUNTIF(AP5:AP42,"&gt;=55")</f>
        <v>26</v>
      </c>
      <c r="AQ46" s="53"/>
      <c r="AR46" s="53"/>
      <c r="AS46" s="53"/>
      <c r="AT46" s="53"/>
      <c r="AU46" s="53">
        <f>COUNTIF(AU5:AU42,"&gt;=55")</f>
        <v>28</v>
      </c>
      <c r="AV46" s="53"/>
      <c r="AW46" s="53"/>
      <c r="AX46" s="53">
        <f>COUNTIF(AX5:AX42,"&gt;=55")</f>
        <v>23</v>
      </c>
      <c r="AY46" s="52">
        <f>COUNTIF(AY5:AY42,"&gt;=55")</f>
        <v>28</v>
      </c>
      <c r="AZ46" s="53">
        <f>COUNTIF(AZ5:AZ42,"&gt;=55")</f>
        <v>27</v>
      </c>
      <c r="BA46" s="53">
        <f>COUNTIF(BA5:BA42,"&gt;=55")</f>
        <v>25</v>
      </c>
      <c r="BB46" s="53"/>
      <c r="BC46" s="53"/>
      <c r="BD46" s="53"/>
      <c r="BE46" s="53"/>
      <c r="BF46" s="53">
        <f>COUNTIF(BF5:BF42,"&gt;=55")</f>
        <v>24</v>
      </c>
      <c r="BG46" s="53"/>
      <c r="BH46" s="53"/>
      <c r="BI46" s="53">
        <f>COUNTIF(BI5:BI42,"&gt;=55")</f>
        <v>17</v>
      </c>
      <c r="BJ46" s="52">
        <f>COUNTIF(BJ5:BJ42,"&gt;=55")</f>
        <v>26</v>
      </c>
      <c r="BK46" s="53">
        <f>COUNTIF(BK5:BK42,"&gt;=55")</f>
        <v>25</v>
      </c>
      <c r="BL46" s="53">
        <f>COUNTIF(BL5:BL42,"&gt;=55")</f>
        <v>26</v>
      </c>
      <c r="BM46" s="53">
        <f>COUNTIF(BM5:BM42,"&gt;=55")</f>
        <v>24</v>
      </c>
      <c r="BN46" s="53"/>
      <c r="BO46" s="53"/>
      <c r="BP46" s="53"/>
      <c r="BQ46" s="53"/>
      <c r="BR46" s="53"/>
      <c r="BS46" s="52">
        <f>COUNTIF(BS5:BS42,"&gt;=55")</f>
        <v>26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5</v>
      </c>
      <c r="M47" s="53">
        <f>+$H$48-M46</f>
        <v>17</v>
      </c>
      <c r="N47" s="53">
        <f>+$H$48-N46</f>
        <v>5</v>
      </c>
      <c r="O47" s="53">
        <f>+$H$48-O46</f>
        <v>5</v>
      </c>
      <c r="P47" s="53"/>
      <c r="Q47" s="53">
        <f>+$H$48-Q46</f>
        <v>4</v>
      </c>
      <c r="R47" s="53"/>
      <c r="S47" s="53">
        <f t="shared" ref="S47:AH47" si="25">+$H$48-S46</f>
        <v>27</v>
      </c>
      <c r="T47" s="53">
        <f t="shared" si="25"/>
        <v>5</v>
      </c>
      <c r="U47" s="53">
        <f t="shared" si="25"/>
        <v>30</v>
      </c>
      <c r="V47" s="53">
        <f t="shared" si="25"/>
        <v>30</v>
      </c>
      <c r="W47" s="53">
        <f t="shared" si="25"/>
        <v>12</v>
      </c>
      <c r="X47" s="53">
        <f t="shared" si="25"/>
        <v>5</v>
      </c>
      <c r="Y47" s="53">
        <f t="shared" si="25"/>
        <v>30</v>
      </c>
      <c r="Z47" s="53">
        <f t="shared" si="25"/>
        <v>22</v>
      </c>
      <c r="AA47" s="53">
        <f t="shared" si="25"/>
        <v>17</v>
      </c>
      <c r="AB47" s="53">
        <f t="shared" si="25"/>
        <v>30</v>
      </c>
      <c r="AC47" s="53">
        <f t="shared" si="25"/>
        <v>29</v>
      </c>
      <c r="AD47" s="53">
        <f t="shared" si="25"/>
        <v>27</v>
      </c>
      <c r="AE47" s="53">
        <f t="shared" si="25"/>
        <v>16</v>
      </c>
      <c r="AF47" s="53">
        <f t="shared" si="25"/>
        <v>5</v>
      </c>
      <c r="AG47" s="53">
        <f t="shared" si="25"/>
        <v>7</v>
      </c>
      <c r="AH47" s="53">
        <f t="shared" si="25"/>
        <v>11</v>
      </c>
      <c r="AI47" s="53"/>
      <c r="AJ47" s="53"/>
      <c r="AK47" s="53"/>
      <c r="AL47" s="53"/>
      <c r="AM47" s="53"/>
      <c r="AN47" s="51">
        <f>+$H$48-AN46</f>
        <v>5</v>
      </c>
      <c r="AO47" s="53">
        <f>+$H$48-AO46</f>
        <v>4</v>
      </c>
      <c r="AP47" s="53">
        <f>+$H$48-AP46</f>
        <v>4</v>
      </c>
      <c r="AQ47" s="53"/>
      <c r="AR47" s="53"/>
      <c r="AS47" s="53"/>
      <c r="AT47" s="53"/>
      <c r="AU47" s="53">
        <f>+$H$48-AU46</f>
        <v>2</v>
      </c>
      <c r="AV47" s="53"/>
      <c r="AW47" s="53"/>
      <c r="AX47" s="53">
        <f>+$H$48-AX46</f>
        <v>7</v>
      </c>
      <c r="AY47" s="52">
        <f>+$H$48-AY46</f>
        <v>2</v>
      </c>
      <c r="AZ47" s="53">
        <f>+$H$48-AZ46</f>
        <v>3</v>
      </c>
      <c r="BA47" s="53">
        <f>+$H$48-BA46</f>
        <v>5</v>
      </c>
      <c r="BB47" s="53"/>
      <c r="BC47" s="53"/>
      <c r="BD47" s="53"/>
      <c r="BE47" s="53"/>
      <c r="BF47" s="53">
        <f>+$H$48-BF46</f>
        <v>6</v>
      </c>
      <c r="BG47" s="53"/>
      <c r="BH47" s="53"/>
      <c r="BI47" s="53">
        <f>+$H$48-BI46</f>
        <v>13</v>
      </c>
      <c r="BJ47" s="52">
        <f>+$H$48-BJ46</f>
        <v>4</v>
      </c>
      <c r="BK47" s="53">
        <f>+$H$48-BK46</f>
        <v>5</v>
      </c>
      <c r="BL47" s="53">
        <f>+$H$48-BL46</f>
        <v>4</v>
      </c>
      <c r="BM47" s="53">
        <f>+$H$48-BM46</f>
        <v>6</v>
      </c>
      <c r="BN47" s="53"/>
      <c r="BO47" s="53"/>
      <c r="BP47" s="53"/>
      <c r="BQ47" s="53"/>
      <c r="BR47" s="53"/>
      <c r="BS47" s="52">
        <f>+$H$48-BS46</f>
        <v>4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30</v>
      </c>
      <c r="T48" s="54">
        <f>T46/H48</f>
        <v>0.83333333333333337</v>
      </c>
    </row>
    <row r="49" spans="31:41" ht="15.75" customHeight="1" x14ac:dyDescent="0.2">
      <c r="AE49" s="48">
        <v>5</v>
      </c>
      <c r="AF49" s="94">
        <v>10</v>
      </c>
      <c r="AG49" s="48">
        <v>10</v>
      </c>
      <c r="AH49" s="48">
        <v>10</v>
      </c>
      <c r="AI49" s="48">
        <v>9</v>
      </c>
      <c r="AK49">
        <f t="shared" ref="AK49:AK78" si="26">AE49*10</f>
        <v>50</v>
      </c>
      <c r="AL49">
        <f t="shared" ref="AL49:AL78" si="27">AF49*10</f>
        <v>100</v>
      </c>
      <c r="AM49">
        <f t="shared" ref="AM49:AM78" si="28">AG49*10</f>
        <v>100</v>
      </c>
      <c r="AN49">
        <f t="shared" ref="AN49:AN78" si="29">AH49*10</f>
        <v>100</v>
      </c>
      <c r="AO49">
        <f t="shared" ref="AO49:AO78" si="30">AI49*10</f>
        <v>90</v>
      </c>
    </row>
    <row r="50" spans="31:41" ht="15.75" customHeight="1" x14ac:dyDescent="0.2">
      <c r="AE50" s="48">
        <v>10</v>
      </c>
      <c r="AF50" s="94">
        <v>7</v>
      </c>
      <c r="AG50" s="48">
        <v>10</v>
      </c>
      <c r="AH50" s="48">
        <v>10</v>
      </c>
      <c r="AI50" s="48">
        <v>10</v>
      </c>
      <c r="AK50">
        <f t="shared" si="26"/>
        <v>100</v>
      </c>
      <c r="AL50">
        <f t="shared" si="27"/>
        <v>70</v>
      </c>
      <c r="AM50">
        <f t="shared" si="28"/>
        <v>100</v>
      </c>
      <c r="AN50">
        <f t="shared" si="29"/>
        <v>100</v>
      </c>
      <c r="AO50">
        <f t="shared" si="30"/>
        <v>100</v>
      </c>
    </row>
    <row r="51" spans="31:41" ht="15.75" customHeight="1" x14ac:dyDescent="0.15">
      <c r="AE51" s="48">
        <v>0</v>
      </c>
      <c r="AF51" s="48">
        <v>0</v>
      </c>
      <c r="AG51" s="48">
        <v>0</v>
      </c>
      <c r="AH51" s="48">
        <v>5</v>
      </c>
      <c r="AI51" s="48">
        <v>9</v>
      </c>
      <c r="AK51">
        <f t="shared" si="26"/>
        <v>0</v>
      </c>
      <c r="AL51">
        <f t="shared" si="27"/>
        <v>0</v>
      </c>
      <c r="AM51">
        <f t="shared" si="28"/>
        <v>0</v>
      </c>
      <c r="AN51">
        <f t="shared" si="29"/>
        <v>50</v>
      </c>
      <c r="AO51">
        <f t="shared" si="30"/>
        <v>90</v>
      </c>
    </row>
    <row r="52" spans="31:41" ht="15.75" customHeight="1" x14ac:dyDescent="0.2">
      <c r="AE52" s="48">
        <v>10</v>
      </c>
      <c r="AF52" s="94">
        <v>8</v>
      </c>
      <c r="AG52" s="48">
        <v>10</v>
      </c>
      <c r="AH52" s="48">
        <v>10</v>
      </c>
      <c r="AI52" s="48">
        <v>9</v>
      </c>
      <c r="AK52">
        <f t="shared" si="26"/>
        <v>100</v>
      </c>
      <c r="AL52">
        <f t="shared" si="27"/>
        <v>80</v>
      </c>
      <c r="AM52">
        <f t="shared" si="28"/>
        <v>100</v>
      </c>
      <c r="AN52">
        <f t="shared" si="29"/>
        <v>100</v>
      </c>
      <c r="AO52">
        <f t="shared" si="30"/>
        <v>90</v>
      </c>
    </row>
    <row r="53" spans="31:41" ht="15.75" customHeight="1" x14ac:dyDescent="0.2">
      <c r="AE53" s="48">
        <v>5</v>
      </c>
      <c r="AF53" s="94">
        <v>1</v>
      </c>
      <c r="AG53" s="48">
        <v>10</v>
      </c>
      <c r="AH53" s="48">
        <v>10</v>
      </c>
      <c r="AI53" s="48">
        <v>8</v>
      </c>
      <c r="AK53">
        <f t="shared" si="26"/>
        <v>50</v>
      </c>
      <c r="AL53">
        <f t="shared" si="27"/>
        <v>10</v>
      </c>
      <c r="AM53">
        <f t="shared" si="28"/>
        <v>100</v>
      </c>
      <c r="AN53">
        <f t="shared" si="29"/>
        <v>100</v>
      </c>
      <c r="AO53">
        <f t="shared" si="30"/>
        <v>80</v>
      </c>
    </row>
    <row r="54" spans="31:41" ht="15.75" customHeight="1" x14ac:dyDescent="0.2">
      <c r="AE54" s="48">
        <v>0</v>
      </c>
      <c r="AF54" s="94">
        <v>6</v>
      </c>
      <c r="AG54" s="48">
        <v>10</v>
      </c>
      <c r="AH54" s="48">
        <v>5</v>
      </c>
      <c r="AI54" s="48">
        <v>8</v>
      </c>
      <c r="AK54">
        <f t="shared" si="26"/>
        <v>0</v>
      </c>
      <c r="AL54">
        <f t="shared" si="27"/>
        <v>60</v>
      </c>
      <c r="AM54">
        <f t="shared" si="28"/>
        <v>100</v>
      </c>
      <c r="AN54">
        <f t="shared" si="29"/>
        <v>50</v>
      </c>
      <c r="AO54">
        <f t="shared" si="30"/>
        <v>80</v>
      </c>
    </row>
    <row r="55" spans="31:41" ht="15.75" customHeight="1" x14ac:dyDescent="0.2">
      <c r="AE55" s="48">
        <v>5</v>
      </c>
      <c r="AF55" s="94">
        <v>10</v>
      </c>
      <c r="AG55" s="48">
        <v>10</v>
      </c>
      <c r="AH55" s="48">
        <v>10</v>
      </c>
      <c r="AI55" s="48">
        <v>9</v>
      </c>
      <c r="AK55">
        <f t="shared" si="26"/>
        <v>50</v>
      </c>
      <c r="AL55">
        <f t="shared" si="27"/>
        <v>100</v>
      </c>
      <c r="AM55">
        <f t="shared" si="28"/>
        <v>100</v>
      </c>
      <c r="AN55">
        <f t="shared" si="29"/>
        <v>100</v>
      </c>
      <c r="AO55">
        <f t="shared" si="30"/>
        <v>90</v>
      </c>
    </row>
    <row r="56" spans="31:41" ht="15.75" customHeight="1" x14ac:dyDescent="0.2">
      <c r="AE56" s="48">
        <v>10</v>
      </c>
      <c r="AF56" s="94">
        <v>10</v>
      </c>
      <c r="AG56" s="48">
        <v>0</v>
      </c>
      <c r="AH56" s="48">
        <v>0</v>
      </c>
      <c r="AI56" s="48">
        <v>5</v>
      </c>
      <c r="AK56">
        <f t="shared" si="26"/>
        <v>100</v>
      </c>
      <c r="AL56">
        <f t="shared" si="27"/>
        <v>100</v>
      </c>
      <c r="AM56">
        <f t="shared" si="28"/>
        <v>0</v>
      </c>
      <c r="AN56">
        <f t="shared" si="29"/>
        <v>0</v>
      </c>
      <c r="AO56">
        <f t="shared" si="30"/>
        <v>50</v>
      </c>
    </row>
    <row r="57" spans="31:41" ht="15.75" customHeight="1" x14ac:dyDescent="0.2">
      <c r="AE57" s="48">
        <v>10</v>
      </c>
      <c r="AF57" s="94">
        <v>10</v>
      </c>
      <c r="AG57" s="48">
        <v>10</v>
      </c>
      <c r="AH57" s="48">
        <v>10</v>
      </c>
      <c r="AI57" s="48">
        <v>10</v>
      </c>
      <c r="AK57">
        <f t="shared" si="26"/>
        <v>100</v>
      </c>
      <c r="AL57">
        <f t="shared" si="27"/>
        <v>100</v>
      </c>
      <c r="AM57">
        <f t="shared" si="28"/>
        <v>100</v>
      </c>
      <c r="AN57">
        <f t="shared" si="29"/>
        <v>100</v>
      </c>
      <c r="AO57">
        <f t="shared" si="30"/>
        <v>100</v>
      </c>
    </row>
    <row r="58" spans="31:41" ht="15.75" customHeight="1" x14ac:dyDescent="0.2">
      <c r="AE58" s="48">
        <v>10</v>
      </c>
      <c r="AF58" s="94">
        <v>8</v>
      </c>
      <c r="AG58" s="48">
        <v>10</v>
      </c>
      <c r="AH58" s="48">
        <v>10</v>
      </c>
      <c r="AI58" s="48">
        <v>7</v>
      </c>
      <c r="AK58">
        <f t="shared" si="26"/>
        <v>100</v>
      </c>
      <c r="AL58">
        <f t="shared" si="27"/>
        <v>80</v>
      </c>
      <c r="AM58">
        <f t="shared" si="28"/>
        <v>100</v>
      </c>
      <c r="AN58">
        <f t="shared" si="29"/>
        <v>100</v>
      </c>
      <c r="AO58">
        <f t="shared" si="30"/>
        <v>70</v>
      </c>
    </row>
    <row r="59" spans="31:41" ht="15.75" customHeight="1" x14ac:dyDescent="0.2">
      <c r="AE59" s="48">
        <v>0</v>
      </c>
      <c r="AF59" s="94">
        <v>7</v>
      </c>
      <c r="AG59" s="48">
        <v>0</v>
      </c>
      <c r="AH59" s="48">
        <v>0</v>
      </c>
      <c r="AI59" s="48">
        <v>0</v>
      </c>
      <c r="AK59">
        <f t="shared" si="26"/>
        <v>0</v>
      </c>
      <c r="AL59">
        <f t="shared" si="27"/>
        <v>70</v>
      </c>
      <c r="AM59">
        <f t="shared" si="28"/>
        <v>0</v>
      </c>
      <c r="AN59">
        <f t="shared" si="29"/>
        <v>0</v>
      </c>
      <c r="AO59">
        <f t="shared" si="30"/>
        <v>0</v>
      </c>
    </row>
    <row r="60" spans="31:41" ht="15.75" customHeight="1" x14ac:dyDescent="0.2">
      <c r="AE60" s="48">
        <v>0</v>
      </c>
      <c r="AF60" s="94">
        <v>10</v>
      </c>
      <c r="AG60" s="48">
        <v>10</v>
      </c>
      <c r="AH60" s="48">
        <v>10</v>
      </c>
      <c r="AI60" s="48">
        <v>10</v>
      </c>
      <c r="AK60">
        <f t="shared" si="26"/>
        <v>0</v>
      </c>
      <c r="AL60">
        <f t="shared" si="27"/>
        <v>100</v>
      </c>
      <c r="AM60">
        <f t="shared" si="28"/>
        <v>100</v>
      </c>
      <c r="AN60">
        <f t="shared" si="29"/>
        <v>100</v>
      </c>
      <c r="AO60">
        <f t="shared" si="30"/>
        <v>100</v>
      </c>
    </row>
    <row r="61" spans="31:41" ht="15.75" customHeight="1" x14ac:dyDescent="0.2">
      <c r="AE61" s="48">
        <v>10</v>
      </c>
      <c r="AF61" s="94">
        <v>7</v>
      </c>
      <c r="AG61" s="48">
        <v>10</v>
      </c>
      <c r="AH61" s="48">
        <v>0</v>
      </c>
      <c r="AI61" s="48">
        <v>10</v>
      </c>
      <c r="AK61">
        <f t="shared" si="26"/>
        <v>100</v>
      </c>
      <c r="AL61">
        <f t="shared" si="27"/>
        <v>70</v>
      </c>
      <c r="AM61">
        <f t="shared" si="28"/>
        <v>100</v>
      </c>
      <c r="AN61">
        <f t="shared" si="29"/>
        <v>0</v>
      </c>
      <c r="AO61">
        <f t="shared" si="30"/>
        <v>100</v>
      </c>
    </row>
    <row r="62" spans="31:41" ht="15.75" customHeight="1" x14ac:dyDescent="0.2">
      <c r="AE62" s="48">
        <v>0</v>
      </c>
      <c r="AF62" s="94">
        <v>8</v>
      </c>
      <c r="AG62" s="48">
        <v>0</v>
      </c>
      <c r="AH62" s="48">
        <v>5</v>
      </c>
      <c r="AI62" s="48">
        <v>8</v>
      </c>
      <c r="AK62">
        <f t="shared" si="26"/>
        <v>0</v>
      </c>
      <c r="AL62">
        <f t="shared" si="27"/>
        <v>80</v>
      </c>
      <c r="AM62">
        <f t="shared" si="28"/>
        <v>0</v>
      </c>
      <c r="AN62">
        <f t="shared" si="29"/>
        <v>50</v>
      </c>
      <c r="AO62">
        <f t="shared" si="30"/>
        <v>80</v>
      </c>
    </row>
    <row r="63" spans="31:41" ht="15.75" customHeight="1" x14ac:dyDescent="0.2">
      <c r="AE63" s="48">
        <v>0</v>
      </c>
      <c r="AF63" s="94">
        <v>10</v>
      </c>
      <c r="AG63" s="48">
        <v>10</v>
      </c>
      <c r="AH63" s="48">
        <v>10</v>
      </c>
      <c r="AI63" s="48">
        <v>8</v>
      </c>
      <c r="AK63">
        <f t="shared" si="26"/>
        <v>0</v>
      </c>
      <c r="AL63">
        <f t="shared" si="27"/>
        <v>100</v>
      </c>
      <c r="AM63">
        <f t="shared" si="28"/>
        <v>100</v>
      </c>
      <c r="AN63">
        <f t="shared" si="29"/>
        <v>100</v>
      </c>
      <c r="AO63">
        <f t="shared" si="30"/>
        <v>80</v>
      </c>
    </row>
    <row r="64" spans="31:41" ht="15.75" customHeight="1" x14ac:dyDescent="0.2">
      <c r="AE64" s="48">
        <v>3.75</v>
      </c>
      <c r="AF64" s="94">
        <v>10</v>
      </c>
      <c r="AG64" s="48">
        <v>10</v>
      </c>
      <c r="AH64" s="48">
        <v>10</v>
      </c>
      <c r="AI64" s="48">
        <v>10</v>
      </c>
      <c r="AK64">
        <f t="shared" si="26"/>
        <v>37.5</v>
      </c>
      <c r="AL64">
        <f t="shared" si="27"/>
        <v>100</v>
      </c>
      <c r="AM64">
        <f t="shared" si="28"/>
        <v>100</v>
      </c>
      <c r="AN64">
        <f t="shared" si="29"/>
        <v>100</v>
      </c>
      <c r="AO64">
        <f t="shared" si="30"/>
        <v>100</v>
      </c>
    </row>
    <row r="65" spans="31:41" ht="15.75" customHeight="1" x14ac:dyDescent="0.2">
      <c r="AE65" s="48">
        <v>10</v>
      </c>
      <c r="AF65" s="94">
        <v>10</v>
      </c>
      <c r="AG65" s="48">
        <v>10</v>
      </c>
      <c r="AH65" s="48">
        <v>10</v>
      </c>
      <c r="AI65" s="48">
        <v>9</v>
      </c>
      <c r="AK65">
        <f t="shared" si="26"/>
        <v>100</v>
      </c>
      <c r="AL65">
        <f t="shared" si="27"/>
        <v>100</v>
      </c>
      <c r="AM65">
        <f t="shared" si="28"/>
        <v>100</v>
      </c>
      <c r="AN65">
        <f t="shared" si="29"/>
        <v>100</v>
      </c>
      <c r="AO65">
        <f t="shared" si="30"/>
        <v>90</v>
      </c>
    </row>
    <row r="66" spans="31:41" ht="15.75" customHeight="1" x14ac:dyDescent="0.2">
      <c r="AE66" s="48">
        <v>10</v>
      </c>
      <c r="AF66" s="94">
        <v>6</v>
      </c>
      <c r="AG66" s="48">
        <v>10</v>
      </c>
      <c r="AH66" s="48">
        <v>10</v>
      </c>
      <c r="AI66" s="48">
        <v>6</v>
      </c>
      <c r="AK66">
        <f t="shared" si="26"/>
        <v>100</v>
      </c>
      <c r="AL66">
        <f t="shared" si="27"/>
        <v>60</v>
      </c>
      <c r="AM66">
        <f t="shared" si="28"/>
        <v>100</v>
      </c>
      <c r="AN66">
        <f t="shared" si="29"/>
        <v>100</v>
      </c>
      <c r="AO66">
        <f t="shared" si="30"/>
        <v>60</v>
      </c>
    </row>
    <row r="67" spans="31:41" ht="15.75" customHeight="1" x14ac:dyDescent="0.2">
      <c r="AE67" s="48">
        <v>10</v>
      </c>
      <c r="AF67" s="94">
        <v>10</v>
      </c>
      <c r="AG67" s="48">
        <v>10</v>
      </c>
      <c r="AH67" s="48">
        <v>10</v>
      </c>
      <c r="AI67" s="48">
        <v>9</v>
      </c>
      <c r="AK67">
        <f t="shared" si="26"/>
        <v>100</v>
      </c>
      <c r="AL67">
        <f t="shared" si="27"/>
        <v>100</v>
      </c>
      <c r="AM67">
        <f t="shared" si="28"/>
        <v>100</v>
      </c>
      <c r="AN67">
        <f t="shared" si="29"/>
        <v>100</v>
      </c>
      <c r="AO67">
        <f t="shared" si="30"/>
        <v>90</v>
      </c>
    </row>
    <row r="68" spans="31:41" ht="15.75" customHeight="1" x14ac:dyDescent="0.2">
      <c r="AE68" s="48">
        <v>10</v>
      </c>
      <c r="AF68" s="94">
        <v>10</v>
      </c>
      <c r="AG68" s="48">
        <v>0</v>
      </c>
      <c r="AH68" s="48">
        <v>10</v>
      </c>
      <c r="AI68" s="48">
        <v>10</v>
      </c>
      <c r="AK68">
        <f t="shared" si="26"/>
        <v>100</v>
      </c>
      <c r="AL68">
        <f t="shared" si="27"/>
        <v>100</v>
      </c>
      <c r="AM68">
        <f t="shared" si="28"/>
        <v>0</v>
      </c>
      <c r="AN68">
        <f t="shared" si="29"/>
        <v>100</v>
      </c>
      <c r="AO68">
        <f t="shared" si="30"/>
        <v>100</v>
      </c>
    </row>
    <row r="69" spans="31:41" ht="15.75" customHeight="1" x14ac:dyDescent="0.2">
      <c r="AE69" s="48">
        <v>5</v>
      </c>
      <c r="AF69" s="94">
        <v>1</v>
      </c>
      <c r="AG69" s="48">
        <v>10</v>
      </c>
      <c r="AH69" s="48">
        <v>10</v>
      </c>
      <c r="AI69" s="48">
        <v>8</v>
      </c>
      <c r="AK69">
        <f t="shared" si="26"/>
        <v>50</v>
      </c>
      <c r="AL69">
        <f t="shared" si="27"/>
        <v>10</v>
      </c>
      <c r="AM69">
        <f t="shared" si="28"/>
        <v>100</v>
      </c>
      <c r="AN69">
        <f t="shared" si="29"/>
        <v>100</v>
      </c>
      <c r="AO69">
        <f t="shared" si="30"/>
        <v>80</v>
      </c>
    </row>
    <row r="70" spans="31:41" ht="15.75" customHeight="1" x14ac:dyDescent="0.2">
      <c r="AE70" s="48">
        <v>5</v>
      </c>
      <c r="AF70" s="94">
        <v>8</v>
      </c>
      <c r="AG70" s="48">
        <v>0</v>
      </c>
      <c r="AH70" s="48">
        <v>10</v>
      </c>
      <c r="AI70" s="48">
        <v>10</v>
      </c>
      <c r="AK70">
        <f t="shared" si="26"/>
        <v>50</v>
      </c>
      <c r="AL70">
        <f t="shared" si="27"/>
        <v>80</v>
      </c>
      <c r="AM70">
        <f t="shared" si="28"/>
        <v>0</v>
      </c>
      <c r="AN70">
        <f t="shared" si="29"/>
        <v>100</v>
      </c>
      <c r="AO70">
        <f t="shared" si="30"/>
        <v>100</v>
      </c>
    </row>
    <row r="71" spans="31:41" ht="15.75" customHeight="1" x14ac:dyDescent="0.2">
      <c r="AE71" s="48">
        <v>10</v>
      </c>
      <c r="AF71" s="94">
        <v>10</v>
      </c>
      <c r="AG71" s="48">
        <v>10</v>
      </c>
      <c r="AH71" s="48">
        <v>5</v>
      </c>
      <c r="AI71" s="48">
        <v>9</v>
      </c>
      <c r="AK71">
        <f t="shared" si="26"/>
        <v>100</v>
      </c>
      <c r="AL71">
        <f t="shared" si="27"/>
        <v>100</v>
      </c>
      <c r="AM71">
        <f t="shared" si="28"/>
        <v>100</v>
      </c>
      <c r="AN71">
        <f t="shared" si="29"/>
        <v>50</v>
      </c>
      <c r="AO71">
        <f t="shared" si="30"/>
        <v>90</v>
      </c>
    </row>
    <row r="72" spans="31:41" ht="15.75" customHeight="1" x14ac:dyDescent="0.2">
      <c r="AE72" s="48">
        <v>0</v>
      </c>
      <c r="AF72" s="94">
        <v>10</v>
      </c>
      <c r="AG72" s="48">
        <v>10</v>
      </c>
      <c r="AH72" s="48">
        <v>5</v>
      </c>
      <c r="AI72" s="48">
        <v>9</v>
      </c>
      <c r="AK72">
        <f t="shared" si="26"/>
        <v>0</v>
      </c>
      <c r="AL72">
        <f t="shared" si="27"/>
        <v>100</v>
      </c>
      <c r="AM72">
        <f t="shared" si="28"/>
        <v>100</v>
      </c>
      <c r="AN72">
        <f t="shared" si="29"/>
        <v>50</v>
      </c>
      <c r="AO72">
        <f t="shared" si="30"/>
        <v>90</v>
      </c>
    </row>
    <row r="73" spans="31:41" ht="15.75" customHeight="1" x14ac:dyDescent="0.2">
      <c r="AE73" s="48">
        <v>0</v>
      </c>
      <c r="AF73" s="94">
        <v>0</v>
      </c>
      <c r="AG73" s="48">
        <v>0</v>
      </c>
      <c r="AH73" s="48">
        <v>0</v>
      </c>
      <c r="AI73" s="48">
        <v>0</v>
      </c>
      <c r="AK73">
        <f t="shared" si="26"/>
        <v>0</v>
      </c>
      <c r="AL73">
        <f t="shared" si="27"/>
        <v>0</v>
      </c>
      <c r="AM73">
        <f t="shared" si="28"/>
        <v>0</v>
      </c>
      <c r="AN73">
        <f t="shared" si="29"/>
        <v>0</v>
      </c>
      <c r="AO73">
        <f t="shared" si="30"/>
        <v>0</v>
      </c>
    </row>
    <row r="74" spans="31:41" ht="15.75" customHeight="1" x14ac:dyDescent="0.2">
      <c r="AE74" s="48">
        <v>5</v>
      </c>
      <c r="AF74" s="94">
        <v>8</v>
      </c>
      <c r="AG74" s="48">
        <v>10</v>
      </c>
      <c r="AH74" s="48">
        <v>10</v>
      </c>
      <c r="AI74" s="48">
        <v>10</v>
      </c>
      <c r="AK74">
        <f t="shared" si="26"/>
        <v>50</v>
      </c>
      <c r="AL74">
        <f t="shared" si="27"/>
        <v>80</v>
      </c>
      <c r="AM74">
        <f t="shared" si="28"/>
        <v>100</v>
      </c>
      <c r="AN74">
        <f t="shared" si="29"/>
        <v>100</v>
      </c>
      <c r="AO74">
        <f t="shared" si="30"/>
        <v>100</v>
      </c>
    </row>
    <row r="75" spans="31:41" ht="15.75" customHeight="1" x14ac:dyDescent="0.2">
      <c r="AE75" s="48">
        <v>10</v>
      </c>
      <c r="AF75" s="94">
        <v>10</v>
      </c>
      <c r="AG75" s="48">
        <v>10</v>
      </c>
      <c r="AH75" s="48">
        <v>5</v>
      </c>
      <c r="AI75" s="48">
        <v>9</v>
      </c>
      <c r="AK75">
        <f t="shared" si="26"/>
        <v>100</v>
      </c>
      <c r="AL75">
        <f t="shared" si="27"/>
        <v>100</v>
      </c>
      <c r="AM75">
        <f t="shared" si="28"/>
        <v>100</v>
      </c>
      <c r="AN75">
        <f t="shared" si="29"/>
        <v>50</v>
      </c>
      <c r="AO75">
        <f t="shared" si="30"/>
        <v>90</v>
      </c>
    </row>
    <row r="76" spans="31:41" ht="15.75" customHeight="1" x14ac:dyDescent="0.2">
      <c r="AE76" s="48">
        <v>5</v>
      </c>
      <c r="AF76" s="94">
        <v>1</v>
      </c>
      <c r="AG76" s="48">
        <v>10</v>
      </c>
      <c r="AH76" s="48">
        <v>5</v>
      </c>
      <c r="AI76" s="48">
        <v>9</v>
      </c>
      <c r="AK76">
        <f t="shared" si="26"/>
        <v>50</v>
      </c>
      <c r="AL76">
        <f t="shared" si="27"/>
        <v>10</v>
      </c>
      <c r="AM76">
        <f t="shared" si="28"/>
        <v>100</v>
      </c>
      <c r="AN76">
        <f t="shared" si="29"/>
        <v>50</v>
      </c>
      <c r="AO76">
        <f t="shared" si="30"/>
        <v>90</v>
      </c>
    </row>
    <row r="77" spans="31:41" ht="15.75" customHeight="1" x14ac:dyDescent="0.2">
      <c r="AE77" s="48">
        <v>10</v>
      </c>
      <c r="AF77" s="94">
        <v>10</v>
      </c>
      <c r="AG77" s="48">
        <v>10</v>
      </c>
      <c r="AH77" s="48">
        <v>10</v>
      </c>
      <c r="AI77" s="48">
        <v>10</v>
      </c>
      <c r="AK77">
        <f t="shared" si="26"/>
        <v>100</v>
      </c>
      <c r="AL77">
        <f t="shared" si="27"/>
        <v>100</v>
      </c>
      <c r="AM77">
        <f t="shared" si="28"/>
        <v>100</v>
      </c>
      <c r="AN77">
        <f t="shared" si="29"/>
        <v>100</v>
      </c>
      <c r="AO77">
        <f t="shared" si="30"/>
        <v>100</v>
      </c>
    </row>
    <row r="78" spans="31:41" ht="15.75" customHeight="1" x14ac:dyDescent="0.2">
      <c r="AE78" s="48">
        <v>10</v>
      </c>
      <c r="AF78" s="94">
        <v>10</v>
      </c>
      <c r="AG78" s="48">
        <v>10</v>
      </c>
      <c r="AH78" s="48">
        <v>10</v>
      </c>
      <c r="AI78" s="48">
        <v>8</v>
      </c>
      <c r="AK78">
        <f t="shared" si="26"/>
        <v>100</v>
      </c>
      <c r="AL78">
        <f t="shared" si="27"/>
        <v>100</v>
      </c>
      <c r="AM78">
        <f t="shared" si="28"/>
        <v>100</v>
      </c>
      <c r="AN78">
        <f t="shared" si="29"/>
        <v>100</v>
      </c>
      <c r="AO78">
        <f t="shared" si="30"/>
        <v>80</v>
      </c>
    </row>
    <row r="79" spans="31:41" ht="15.75" customHeight="1" x14ac:dyDescent="0.15"/>
    <row r="80" spans="31:41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18" priority="1" operator="lessThan">
      <formula>54.5</formula>
    </cfRule>
  </conditionalFormatting>
  <conditionalFormatting sqref="X5:X42 AA5:AA42 AD5:BI42 BK5:BR42 AE49:AI78">
    <cfRule type="containsText" dxfId="17" priority="2" operator="containsText" text="A">
      <formula>NOT(ISERROR(SEARCH(("A"),(X5))))</formula>
    </cfRule>
  </conditionalFormatting>
  <conditionalFormatting sqref="AY44:AY47 BJ44:BV47">
    <cfRule type="cellIs" dxfId="16" priority="3" operator="lessThan">
      <formula>54.5</formula>
    </cfRule>
  </conditionalFormatting>
  <conditionalFormatting sqref="AY45 BJ45:BV45">
    <cfRule type="cellIs" dxfId="15" priority="4" operator="lessThan">
      <formula>54.5</formula>
    </cfRule>
  </conditionalFormatting>
  <conditionalFormatting sqref="AY46 BJ46:BV46">
    <cfRule type="cellIs" dxfId="14" priority="5" operator="lessThan">
      <formula>54.5</formula>
    </cfRule>
  </conditionalFormatting>
  <conditionalFormatting sqref="AY47 BJ47:BV47">
    <cfRule type="cellIs" dxfId="13" priority="6" operator="lessThan">
      <formula>54.5</formula>
    </cfRule>
  </conditionalFormatting>
  <conditionalFormatting sqref="AZ5:BI34">
    <cfRule type="cellIs" dxfId="12" priority="7" operator="lessThan">
      <formula>55</formula>
    </cfRule>
  </conditionalFormatting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2</v>
      </c>
      <c r="J5" s="26" t="s">
        <v>49</v>
      </c>
      <c r="K5" s="26">
        <v>683</v>
      </c>
      <c r="L5" s="27">
        <f t="shared" ref="L5:L27" si="0">X5</f>
        <v>61</v>
      </c>
      <c r="M5" s="27">
        <f t="shared" ref="M5:M27" si="1">AA5</f>
        <v>10</v>
      </c>
      <c r="N5" s="27">
        <f t="shared" ref="N5:N27" si="2">IF(ISBLANK(S5), (L5+M5)/2,(SUM(L5,M5,S5)-MIN(L5,M5,S5))/2)</f>
        <v>35.5</v>
      </c>
      <c r="O5" s="27">
        <f t="shared" ref="O5:O27" si="3">AN5</f>
        <v>44</v>
      </c>
      <c r="P5" s="27">
        <f t="shared" ref="P5:P27" si="4">AY5</f>
        <v>100</v>
      </c>
      <c r="Q5" s="27">
        <f t="shared" ref="Q5:Q27" si="5">BJ5</f>
        <v>53</v>
      </c>
      <c r="R5" s="27">
        <f t="shared" ref="R5:R27" si="6">ROUND(BS5,0)</f>
        <v>100</v>
      </c>
      <c r="S5" s="62">
        <f t="shared" ref="S5:S27" si="7">AD5</f>
        <v>4</v>
      </c>
      <c r="T5" s="38">
        <f t="array" ref="T5">IF(N5&lt;55, MIN(N5,SUM(N5:R5*N$3:R$3)), SUM(N5:R5*N$3:R$3))</f>
        <v>35.5</v>
      </c>
      <c r="U5" s="27">
        <v>18</v>
      </c>
      <c r="V5" s="33">
        <v>13</v>
      </c>
      <c r="W5" s="33">
        <v>30</v>
      </c>
      <c r="X5" s="56">
        <f t="shared" ref="X5:X27" si="8">SUM(U5:W5)</f>
        <v>61</v>
      </c>
      <c r="Y5" s="33">
        <v>10</v>
      </c>
      <c r="Z5" s="33">
        <v>0</v>
      </c>
      <c r="AA5" s="56">
        <f t="shared" ref="AA5:AA11" si="9">IF(COUNTBLANK(Y5:Z5)&lt;&gt;2,SUM(Y5:Z5),)</f>
        <v>10</v>
      </c>
      <c r="AB5" s="33">
        <v>2</v>
      </c>
      <c r="AC5" s="33">
        <v>2</v>
      </c>
      <c r="AD5" s="56">
        <f t="shared" ref="AD5:AD27" si="10">IF(COUNTBLANK(AB5:AC5)&lt;&gt;2,SUM(AB5:AC5),)</f>
        <v>4</v>
      </c>
      <c r="AE5" s="55">
        <v>0</v>
      </c>
      <c r="AF5" s="55">
        <v>60</v>
      </c>
      <c r="AG5" s="55">
        <v>100</v>
      </c>
      <c r="AH5" s="55">
        <v>50</v>
      </c>
      <c r="AI5" s="55">
        <v>70</v>
      </c>
      <c r="AJ5" s="55">
        <v>20</v>
      </c>
      <c r="AK5" s="55">
        <v>100</v>
      </c>
      <c r="AL5" s="55">
        <v>0</v>
      </c>
      <c r="AM5" s="48">
        <v>0</v>
      </c>
      <c r="AN5" s="56">
        <f t="shared" ref="AN5:AN27" si="11">ROUND(AVERAGE(AE5:AM5),0)</f>
        <v>44</v>
      </c>
      <c r="AO5" s="48">
        <v>100</v>
      </c>
      <c r="AP5" s="48">
        <v>100</v>
      </c>
      <c r="AQ5" s="48">
        <v>100</v>
      </c>
      <c r="AR5" s="48">
        <v>100</v>
      </c>
      <c r="AS5" s="48">
        <v>100</v>
      </c>
      <c r="AT5" s="48">
        <v>100</v>
      </c>
      <c r="AU5" s="48">
        <v>100</v>
      </c>
      <c r="AV5" s="48">
        <v>100</v>
      </c>
      <c r="AW5" s="48">
        <v>100</v>
      </c>
      <c r="AX5" s="48">
        <v>100</v>
      </c>
      <c r="AY5" s="56">
        <f t="shared" ref="AY5:AY27" si="12">ROUND(AVERAGE(AO5:AX5),0)</f>
        <v>100</v>
      </c>
      <c r="AZ5" s="48">
        <v>75</v>
      </c>
      <c r="BA5" s="48">
        <v>80</v>
      </c>
      <c r="BB5" s="48">
        <v>90</v>
      </c>
      <c r="BC5" s="48">
        <v>60</v>
      </c>
      <c r="BD5" s="48">
        <v>95</v>
      </c>
      <c r="BE5" s="48">
        <v>20</v>
      </c>
      <c r="BF5" s="48">
        <v>55</v>
      </c>
      <c r="BG5" s="48">
        <v>20</v>
      </c>
      <c r="BH5" s="48">
        <v>30</v>
      </c>
      <c r="BI5" s="48">
        <v>0</v>
      </c>
      <c r="BJ5" s="56">
        <f t="shared" ref="BJ5:BJ27" si="13">ROUND(AVERAGE(AZ5:BI5),0)</f>
        <v>53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100</v>
      </c>
      <c r="BR5" s="48">
        <v>100</v>
      </c>
      <c r="BS5" s="56">
        <f t="shared" ref="BS5:BS27" si="14">AVERAGE(BK5:BR5)</f>
        <v>100</v>
      </c>
      <c r="BT5" s="1" t="str">
        <f t="shared" ref="BT5:BT27" si="15">CONCATENATE(B5,"-",C5)</f>
        <v>NN-NN</v>
      </c>
      <c r="BU5" s="32">
        <f t="shared" ref="BU5:BU27" si="16">T5</f>
        <v>35.5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1</v>
      </c>
      <c r="J6" s="26" t="s">
        <v>39</v>
      </c>
      <c r="K6" s="26">
        <v>814</v>
      </c>
      <c r="L6" s="27">
        <f t="shared" si="0"/>
        <v>100</v>
      </c>
      <c r="M6" s="27">
        <f t="shared" si="1"/>
        <v>86</v>
      </c>
      <c r="N6" s="27">
        <f t="shared" si="2"/>
        <v>93</v>
      </c>
      <c r="O6" s="27">
        <f t="shared" si="3"/>
        <v>81</v>
      </c>
      <c r="P6" s="27">
        <f t="shared" si="4"/>
        <v>100</v>
      </c>
      <c r="Q6" s="27">
        <f t="shared" si="5"/>
        <v>94</v>
      </c>
      <c r="R6" s="27">
        <f t="shared" si="6"/>
        <v>100</v>
      </c>
      <c r="S6" s="62">
        <f t="shared" si="7"/>
        <v>0</v>
      </c>
      <c r="T6" s="38">
        <f t="array" ref="T6">IF(N6&lt;55, MIN(N6,SUM(N6:R6*N$3:R$3)), SUM(N6:R6*N$3:R$3))</f>
        <v>91.5</v>
      </c>
      <c r="U6" s="27">
        <v>20</v>
      </c>
      <c r="V6" s="33">
        <v>20</v>
      </c>
      <c r="W6" s="33">
        <v>60</v>
      </c>
      <c r="X6" s="56">
        <f t="shared" si="8"/>
        <v>100</v>
      </c>
      <c r="Y6" s="33">
        <v>26</v>
      </c>
      <c r="Z6" s="33">
        <v>60</v>
      </c>
      <c r="AA6" s="56">
        <f t="shared" si="9"/>
        <v>86</v>
      </c>
      <c r="AB6" s="33"/>
      <c r="AC6" s="33"/>
      <c r="AD6" s="56">
        <f t="shared" si="10"/>
        <v>0</v>
      </c>
      <c r="AE6" s="55">
        <v>100</v>
      </c>
      <c r="AF6" s="55">
        <v>60</v>
      </c>
      <c r="AG6" s="55">
        <v>100</v>
      </c>
      <c r="AH6" s="55">
        <v>50</v>
      </c>
      <c r="AI6" s="55">
        <v>80</v>
      </c>
      <c r="AJ6" s="55">
        <v>40</v>
      </c>
      <c r="AK6" s="55">
        <v>100</v>
      </c>
      <c r="AL6" s="55">
        <v>100</v>
      </c>
      <c r="AM6" s="48">
        <v>100</v>
      </c>
      <c r="AN6" s="56">
        <f t="shared" si="11"/>
        <v>81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12"/>
        <v>100</v>
      </c>
      <c r="AZ6" s="48">
        <v>100</v>
      </c>
      <c r="BA6" s="48">
        <v>100</v>
      </c>
      <c r="BB6" s="48">
        <v>100</v>
      </c>
      <c r="BC6" s="48">
        <v>90</v>
      </c>
      <c r="BD6" s="48">
        <v>87</v>
      </c>
      <c r="BE6" s="48">
        <v>95</v>
      </c>
      <c r="BF6" s="48">
        <v>95</v>
      </c>
      <c r="BG6" s="48">
        <v>100</v>
      </c>
      <c r="BH6" s="48">
        <v>90</v>
      </c>
      <c r="BI6" s="48">
        <v>85</v>
      </c>
      <c r="BJ6" s="56">
        <f t="shared" si="13"/>
        <v>94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4"/>
        <v>100</v>
      </c>
      <c r="BT6" s="1" t="str">
        <f t="shared" si="15"/>
        <v>NN-NN</v>
      </c>
      <c r="BU6" s="32">
        <f t="shared" si="16"/>
        <v>91.5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2</v>
      </c>
      <c r="J7" s="26" t="s">
        <v>50</v>
      </c>
      <c r="K7" s="26">
        <v>681</v>
      </c>
      <c r="L7" s="27">
        <f t="shared" si="0"/>
        <v>94</v>
      </c>
      <c r="M7" s="27">
        <f t="shared" si="1"/>
        <v>98</v>
      </c>
      <c r="N7" s="27">
        <f t="shared" si="2"/>
        <v>96</v>
      </c>
      <c r="O7" s="27">
        <f t="shared" si="3"/>
        <v>87</v>
      </c>
      <c r="P7" s="27">
        <f t="shared" si="4"/>
        <v>80</v>
      </c>
      <c r="Q7" s="27">
        <f t="shared" si="5"/>
        <v>98</v>
      </c>
      <c r="R7" s="27">
        <f t="shared" si="6"/>
        <v>100</v>
      </c>
      <c r="S7" s="62">
        <f t="shared" si="7"/>
        <v>0</v>
      </c>
      <c r="T7" s="38">
        <f t="array" ref="T7">IF(N7&lt;55, MIN(N7,SUM(N7:R7*N$3:R$3)), SUM(N7:R7*N$3:R$3))</f>
        <v>94</v>
      </c>
      <c r="U7" s="27">
        <v>20</v>
      </c>
      <c r="V7" s="33">
        <v>18</v>
      </c>
      <c r="W7" s="33">
        <v>56</v>
      </c>
      <c r="X7" s="56">
        <f t="shared" si="8"/>
        <v>94</v>
      </c>
      <c r="Y7" s="33">
        <v>28</v>
      </c>
      <c r="Z7" s="33">
        <v>70</v>
      </c>
      <c r="AA7" s="56">
        <f t="shared" si="9"/>
        <v>98</v>
      </c>
      <c r="AB7" s="33"/>
      <c r="AC7" s="33"/>
      <c r="AD7" s="56">
        <f t="shared" si="10"/>
        <v>0</v>
      </c>
      <c r="AE7" s="55">
        <v>100</v>
      </c>
      <c r="AF7" s="55">
        <v>100</v>
      </c>
      <c r="AG7" s="55">
        <v>100</v>
      </c>
      <c r="AH7" s="55">
        <v>100</v>
      </c>
      <c r="AI7" s="55">
        <v>100</v>
      </c>
      <c r="AJ7" s="55">
        <v>83</v>
      </c>
      <c r="AK7" s="55">
        <v>100</v>
      </c>
      <c r="AL7" s="55">
        <v>100</v>
      </c>
      <c r="AM7" s="48">
        <v>0</v>
      </c>
      <c r="AN7" s="56">
        <f t="shared" si="11"/>
        <v>87</v>
      </c>
      <c r="AO7" s="48">
        <v>0</v>
      </c>
      <c r="AP7" s="48">
        <v>0</v>
      </c>
      <c r="AQ7" s="48">
        <v>100</v>
      </c>
      <c r="AR7" s="48">
        <v>100</v>
      </c>
      <c r="AS7" s="48">
        <v>100</v>
      </c>
      <c r="AT7" s="48">
        <v>100</v>
      </c>
      <c r="AU7" s="48">
        <v>100</v>
      </c>
      <c r="AV7" s="48">
        <v>100</v>
      </c>
      <c r="AW7" s="48">
        <v>100</v>
      </c>
      <c r="AX7" s="48">
        <v>100</v>
      </c>
      <c r="AY7" s="56">
        <f t="shared" si="12"/>
        <v>80</v>
      </c>
      <c r="AZ7" s="48">
        <v>90</v>
      </c>
      <c r="BA7" s="48">
        <v>90</v>
      </c>
      <c r="BB7" s="48">
        <v>100</v>
      </c>
      <c r="BC7" s="48">
        <v>100</v>
      </c>
      <c r="BD7" s="48">
        <v>100</v>
      </c>
      <c r="BE7" s="48">
        <v>100</v>
      </c>
      <c r="BF7" s="48">
        <v>100</v>
      </c>
      <c r="BG7" s="48">
        <v>100</v>
      </c>
      <c r="BH7" s="48">
        <v>100</v>
      </c>
      <c r="BI7" s="48">
        <v>100</v>
      </c>
      <c r="BJ7" s="56">
        <f t="shared" si="13"/>
        <v>98</v>
      </c>
      <c r="BK7" s="31">
        <v>100</v>
      </c>
      <c r="BL7" s="31">
        <v>100</v>
      </c>
      <c r="BM7" s="31">
        <v>100</v>
      </c>
      <c r="BN7" s="48">
        <v>100</v>
      </c>
      <c r="BO7" s="48">
        <v>100</v>
      </c>
      <c r="BP7" s="48">
        <v>100</v>
      </c>
      <c r="BQ7" s="48">
        <v>100</v>
      </c>
      <c r="BR7" s="48">
        <v>100</v>
      </c>
      <c r="BS7" s="56">
        <f t="shared" si="14"/>
        <v>100</v>
      </c>
      <c r="BT7" s="1" t="str">
        <f t="shared" si="15"/>
        <v>NN-NN</v>
      </c>
      <c r="BU7" s="32">
        <f t="shared" si="16"/>
        <v>94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1</v>
      </c>
      <c r="J8" s="26" t="s">
        <v>39</v>
      </c>
      <c r="K8" s="26">
        <v>553</v>
      </c>
      <c r="L8" s="27">
        <f t="shared" si="0"/>
        <v>51</v>
      </c>
      <c r="M8" s="27">
        <f t="shared" si="1"/>
        <v>72.75</v>
      </c>
      <c r="N8" s="27">
        <f t="shared" si="2"/>
        <v>61.875</v>
      </c>
      <c r="O8" s="27">
        <f t="shared" si="3"/>
        <v>72</v>
      </c>
      <c r="P8" s="27">
        <f t="shared" si="4"/>
        <v>100</v>
      </c>
      <c r="Q8" s="27">
        <f t="shared" si="5"/>
        <v>89</v>
      </c>
      <c r="R8" s="27">
        <f t="shared" si="6"/>
        <v>100</v>
      </c>
      <c r="S8" s="62">
        <f t="shared" si="7"/>
        <v>0</v>
      </c>
      <c r="T8" s="38">
        <f t="array" ref="T8">IF(N8&lt;55, MIN(N8,SUM(N8:R8*N$3:R$3)), SUM(N8:R8*N$3:R$3))</f>
        <v>73.137500000000003</v>
      </c>
      <c r="U8" s="27">
        <v>14</v>
      </c>
      <c r="V8" s="33">
        <v>18</v>
      </c>
      <c r="W8" s="33">
        <v>19</v>
      </c>
      <c r="X8" s="56">
        <f t="shared" si="8"/>
        <v>51</v>
      </c>
      <c r="Y8" s="33">
        <v>26</v>
      </c>
      <c r="Z8" s="33">
        <v>46.75</v>
      </c>
      <c r="AA8" s="56">
        <f t="shared" si="9"/>
        <v>72.75</v>
      </c>
      <c r="AB8" s="33"/>
      <c r="AC8" s="33"/>
      <c r="AD8" s="56">
        <f t="shared" si="10"/>
        <v>0</v>
      </c>
      <c r="AE8" s="55">
        <v>100</v>
      </c>
      <c r="AF8" s="55">
        <v>60</v>
      </c>
      <c r="AG8" s="55">
        <v>100</v>
      </c>
      <c r="AH8" s="55">
        <v>100</v>
      </c>
      <c r="AI8" s="55">
        <v>70</v>
      </c>
      <c r="AJ8" s="55">
        <v>17</v>
      </c>
      <c r="AK8" s="55">
        <v>100</v>
      </c>
      <c r="AL8" s="55">
        <v>100</v>
      </c>
      <c r="AM8" s="48">
        <v>0</v>
      </c>
      <c r="AN8" s="56">
        <f t="shared" si="11"/>
        <v>72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100</v>
      </c>
      <c r="AV8" s="48">
        <v>100</v>
      </c>
      <c r="AW8" s="48">
        <v>100</v>
      </c>
      <c r="AX8" s="48">
        <v>100</v>
      </c>
      <c r="AY8" s="56">
        <f t="shared" si="12"/>
        <v>100</v>
      </c>
      <c r="AZ8" s="48">
        <v>98</v>
      </c>
      <c r="BA8" s="48">
        <v>90</v>
      </c>
      <c r="BB8" s="48">
        <v>100</v>
      </c>
      <c r="BC8" s="48">
        <v>90</v>
      </c>
      <c r="BD8" s="48">
        <v>92</v>
      </c>
      <c r="BE8" s="48">
        <v>85</v>
      </c>
      <c r="BF8" s="48">
        <v>95</v>
      </c>
      <c r="BG8" s="48">
        <v>100</v>
      </c>
      <c r="BH8" s="48">
        <v>45</v>
      </c>
      <c r="BI8" s="48">
        <v>90</v>
      </c>
      <c r="BJ8" s="56">
        <f t="shared" si="13"/>
        <v>89</v>
      </c>
      <c r="BK8" s="31">
        <v>100</v>
      </c>
      <c r="BL8" s="31">
        <v>100</v>
      </c>
      <c r="BM8" s="31">
        <v>100</v>
      </c>
      <c r="BN8" s="48">
        <v>100</v>
      </c>
      <c r="BO8" s="48">
        <v>100</v>
      </c>
      <c r="BP8" s="48">
        <v>100</v>
      </c>
      <c r="BQ8" s="48">
        <v>100</v>
      </c>
      <c r="BR8" s="48">
        <v>100</v>
      </c>
      <c r="BS8" s="56">
        <f t="shared" si="14"/>
        <v>100</v>
      </c>
      <c r="BT8" s="1" t="str">
        <f t="shared" si="15"/>
        <v>NN-NN</v>
      </c>
      <c r="BU8" s="32">
        <f t="shared" si="16"/>
        <v>73.137500000000003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1</v>
      </c>
      <c r="J9" s="26" t="s">
        <v>39</v>
      </c>
      <c r="K9" s="26">
        <v>666</v>
      </c>
      <c r="L9" s="27">
        <f t="shared" si="0"/>
        <v>100</v>
      </c>
      <c r="M9" s="27">
        <f t="shared" si="1"/>
        <v>72</v>
      </c>
      <c r="N9" s="27">
        <f t="shared" si="2"/>
        <v>86</v>
      </c>
      <c r="O9" s="27">
        <f t="shared" si="3"/>
        <v>100</v>
      </c>
      <c r="P9" s="27">
        <f t="shared" si="4"/>
        <v>100</v>
      </c>
      <c r="Q9" s="27">
        <f t="shared" si="5"/>
        <v>97</v>
      </c>
      <c r="R9" s="27">
        <f t="shared" si="6"/>
        <v>100</v>
      </c>
      <c r="S9" s="62">
        <f t="shared" si="7"/>
        <v>0</v>
      </c>
      <c r="T9" s="38">
        <f t="array" ref="T9">IF(N9&lt;55, MIN(N9,SUM(N9:R9*N$3:R$3)), SUM(N9:R9*N$3:R$3))</f>
        <v>92.4</v>
      </c>
      <c r="U9" s="27">
        <v>20</v>
      </c>
      <c r="V9" s="33">
        <v>20</v>
      </c>
      <c r="W9" s="33">
        <v>60</v>
      </c>
      <c r="X9" s="56">
        <f t="shared" si="8"/>
        <v>100</v>
      </c>
      <c r="Y9" s="33">
        <v>30</v>
      </c>
      <c r="Z9" s="33">
        <v>42</v>
      </c>
      <c r="AA9" s="56">
        <f t="shared" si="9"/>
        <v>72</v>
      </c>
      <c r="AB9" s="33"/>
      <c r="AC9" s="33"/>
      <c r="AD9" s="56">
        <f t="shared" si="10"/>
        <v>0</v>
      </c>
      <c r="AE9" s="55">
        <v>100</v>
      </c>
      <c r="AF9" s="55">
        <v>100</v>
      </c>
      <c r="AG9" s="55">
        <v>100</v>
      </c>
      <c r="AH9" s="55">
        <v>100</v>
      </c>
      <c r="AI9" s="55">
        <v>100</v>
      </c>
      <c r="AJ9" s="55">
        <v>100</v>
      </c>
      <c r="AK9" s="55">
        <v>100</v>
      </c>
      <c r="AL9" s="55">
        <v>100</v>
      </c>
      <c r="AM9" s="48">
        <v>100</v>
      </c>
      <c r="AN9" s="56">
        <f t="shared" si="11"/>
        <v>100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100</v>
      </c>
      <c r="AY9" s="56">
        <f t="shared" si="12"/>
        <v>100</v>
      </c>
      <c r="AZ9" s="48">
        <v>100</v>
      </c>
      <c r="BA9" s="48">
        <v>85</v>
      </c>
      <c r="BB9" s="48">
        <v>90</v>
      </c>
      <c r="BC9" s="48">
        <v>100</v>
      </c>
      <c r="BD9" s="48">
        <v>95</v>
      </c>
      <c r="BE9" s="48">
        <v>100</v>
      </c>
      <c r="BF9" s="48">
        <v>100</v>
      </c>
      <c r="BG9" s="48">
        <v>95</v>
      </c>
      <c r="BH9" s="48">
        <v>100</v>
      </c>
      <c r="BI9" s="48">
        <v>100</v>
      </c>
      <c r="BJ9" s="56">
        <f t="shared" si="13"/>
        <v>97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4"/>
        <v>100</v>
      </c>
      <c r="BT9" s="1" t="str">
        <f t="shared" si="15"/>
        <v>NN-NN</v>
      </c>
      <c r="BU9" s="32">
        <f t="shared" si="16"/>
        <v>92.4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2</v>
      </c>
      <c r="J10" s="26" t="s">
        <v>48</v>
      </c>
      <c r="K10" s="26">
        <v>556</v>
      </c>
      <c r="L10" s="27">
        <f t="shared" si="0"/>
        <v>95</v>
      </c>
      <c r="M10" s="27">
        <f t="shared" si="1"/>
        <v>95</v>
      </c>
      <c r="N10" s="27">
        <f t="shared" si="2"/>
        <v>95</v>
      </c>
      <c r="O10" s="27">
        <f t="shared" si="3"/>
        <v>67</v>
      </c>
      <c r="P10" s="27">
        <f t="shared" si="4"/>
        <v>100</v>
      </c>
      <c r="Q10" s="27">
        <f t="shared" si="5"/>
        <v>85</v>
      </c>
      <c r="R10" s="27">
        <f t="shared" si="6"/>
        <v>100</v>
      </c>
      <c r="S10" s="62">
        <f t="shared" si="7"/>
        <v>0</v>
      </c>
      <c r="T10" s="38">
        <f t="array" ref="T10">IF(N10&lt;55, MIN(N10,SUM(N10:R10*N$3:R$3)), SUM(N10:R10*N$3:R$3))</f>
        <v>87.9</v>
      </c>
      <c r="U10" s="27">
        <v>20</v>
      </c>
      <c r="V10" s="33">
        <v>15</v>
      </c>
      <c r="W10" s="33">
        <v>60</v>
      </c>
      <c r="X10" s="56">
        <f t="shared" si="8"/>
        <v>95</v>
      </c>
      <c r="Y10" s="33">
        <v>30</v>
      </c>
      <c r="Z10" s="33">
        <v>65</v>
      </c>
      <c r="AA10" s="56">
        <f t="shared" si="9"/>
        <v>95</v>
      </c>
      <c r="AB10" s="33"/>
      <c r="AC10" s="33"/>
      <c r="AD10" s="56">
        <f t="shared" si="10"/>
        <v>0</v>
      </c>
      <c r="AE10" s="55">
        <v>100</v>
      </c>
      <c r="AF10" s="55">
        <v>100</v>
      </c>
      <c r="AG10" s="55">
        <v>0</v>
      </c>
      <c r="AH10" s="55">
        <v>50</v>
      </c>
      <c r="AI10" s="55">
        <v>90</v>
      </c>
      <c r="AJ10" s="55">
        <v>67</v>
      </c>
      <c r="AK10" s="55">
        <v>100</v>
      </c>
      <c r="AL10" s="55">
        <v>100</v>
      </c>
      <c r="AM10" s="48">
        <v>0</v>
      </c>
      <c r="AN10" s="56">
        <f t="shared" si="11"/>
        <v>67</v>
      </c>
      <c r="AO10" s="48">
        <v>100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100</v>
      </c>
      <c r="AV10" s="48">
        <v>100</v>
      </c>
      <c r="AW10" s="48">
        <v>100</v>
      </c>
      <c r="AX10" s="48">
        <v>100</v>
      </c>
      <c r="AY10" s="56">
        <f t="shared" si="12"/>
        <v>100</v>
      </c>
      <c r="AZ10" s="48">
        <v>90</v>
      </c>
      <c r="BA10" s="48">
        <v>90</v>
      </c>
      <c r="BB10" s="48">
        <v>90</v>
      </c>
      <c r="BC10" s="48">
        <v>0</v>
      </c>
      <c r="BD10" s="48">
        <v>85</v>
      </c>
      <c r="BE10" s="48">
        <v>100</v>
      </c>
      <c r="BF10" s="48">
        <v>100</v>
      </c>
      <c r="BG10" s="48">
        <v>95</v>
      </c>
      <c r="BH10" s="48">
        <v>100</v>
      </c>
      <c r="BI10" s="48">
        <v>100</v>
      </c>
      <c r="BJ10" s="56">
        <f t="shared" si="13"/>
        <v>85</v>
      </c>
      <c r="BK10" s="31">
        <v>100</v>
      </c>
      <c r="BL10" s="31">
        <v>100</v>
      </c>
      <c r="BM10" s="31">
        <v>100</v>
      </c>
      <c r="BN10" s="48">
        <v>100</v>
      </c>
      <c r="BO10" s="48">
        <v>100</v>
      </c>
      <c r="BP10" s="48">
        <v>100</v>
      </c>
      <c r="BQ10" s="48">
        <v>100</v>
      </c>
      <c r="BR10" s="48">
        <v>100</v>
      </c>
      <c r="BS10" s="56">
        <f t="shared" si="14"/>
        <v>100</v>
      </c>
      <c r="BT10" s="1" t="str">
        <f t="shared" si="15"/>
        <v>NN-NN</v>
      </c>
      <c r="BU10" s="32">
        <f t="shared" si="16"/>
        <v>87.9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1</v>
      </c>
      <c r="J11" s="26" t="s">
        <v>50</v>
      </c>
      <c r="K11" s="26">
        <v>812</v>
      </c>
      <c r="L11" s="27">
        <f t="shared" si="0"/>
        <v>52</v>
      </c>
      <c r="M11" s="27">
        <f t="shared" si="1"/>
        <v>23</v>
      </c>
      <c r="N11" s="27">
        <f t="shared" si="2"/>
        <v>58</v>
      </c>
      <c r="O11" s="27">
        <f t="shared" si="3"/>
        <v>81</v>
      </c>
      <c r="P11" s="27">
        <f t="shared" si="4"/>
        <v>100</v>
      </c>
      <c r="Q11" s="27">
        <f t="shared" si="5"/>
        <v>76</v>
      </c>
      <c r="R11" s="27">
        <f t="shared" si="6"/>
        <v>71</v>
      </c>
      <c r="S11" s="62">
        <f t="shared" si="7"/>
        <v>64</v>
      </c>
      <c r="T11" s="38">
        <f t="array" ref="T11">IF(N11&lt;55, MIN(N11,SUM(N11:R11*N$3:R$3)), SUM(N11:R11*N$3:R$3))</f>
        <v>68.95</v>
      </c>
      <c r="U11" s="27">
        <v>18</v>
      </c>
      <c r="V11" s="33">
        <v>19</v>
      </c>
      <c r="W11" s="33">
        <v>15</v>
      </c>
      <c r="X11" s="56">
        <f t="shared" si="8"/>
        <v>52</v>
      </c>
      <c r="Y11" s="33">
        <v>23</v>
      </c>
      <c r="Z11" s="33">
        <v>0</v>
      </c>
      <c r="AA11" s="56">
        <f t="shared" si="9"/>
        <v>23</v>
      </c>
      <c r="AB11" s="33">
        <v>25</v>
      </c>
      <c r="AC11" s="33">
        <v>39</v>
      </c>
      <c r="AD11" s="56">
        <f t="shared" si="10"/>
        <v>64</v>
      </c>
      <c r="AE11" s="55">
        <v>100</v>
      </c>
      <c r="AF11" s="55">
        <v>100</v>
      </c>
      <c r="AG11" s="55">
        <v>100</v>
      </c>
      <c r="AH11" s="55">
        <v>50</v>
      </c>
      <c r="AI11" s="55">
        <v>100</v>
      </c>
      <c r="AJ11" s="55">
        <v>80</v>
      </c>
      <c r="AK11" s="55">
        <v>0</v>
      </c>
      <c r="AL11" s="55">
        <v>100</v>
      </c>
      <c r="AM11" s="48">
        <v>100</v>
      </c>
      <c r="AN11" s="56">
        <f t="shared" si="11"/>
        <v>81</v>
      </c>
      <c r="AO11" s="48">
        <v>100</v>
      </c>
      <c r="AP11" s="48">
        <v>100</v>
      </c>
      <c r="AQ11" s="48">
        <v>100</v>
      </c>
      <c r="AR11" s="48">
        <v>100</v>
      </c>
      <c r="AS11" s="48">
        <v>100</v>
      </c>
      <c r="AT11" s="48">
        <v>100</v>
      </c>
      <c r="AU11" s="48">
        <v>100</v>
      </c>
      <c r="AV11" s="48">
        <v>100</v>
      </c>
      <c r="AW11" s="48">
        <v>100</v>
      </c>
      <c r="AX11" s="48">
        <v>100</v>
      </c>
      <c r="AY11" s="56">
        <f t="shared" si="12"/>
        <v>100</v>
      </c>
      <c r="AZ11" s="48">
        <v>100</v>
      </c>
      <c r="BA11" s="48">
        <v>90</v>
      </c>
      <c r="BB11" s="48">
        <v>90</v>
      </c>
      <c r="BC11" s="48">
        <v>45</v>
      </c>
      <c r="BD11" s="48">
        <v>90</v>
      </c>
      <c r="BE11" s="48">
        <v>50</v>
      </c>
      <c r="BF11" s="48">
        <v>100</v>
      </c>
      <c r="BG11" s="48">
        <v>40</v>
      </c>
      <c r="BH11" s="48">
        <v>80</v>
      </c>
      <c r="BI11" s="48">
        <v>70</v>
      </c>
      <c r="BJ11" s="56">
        <f t="shared" si="13"/>
        <v>76</v>
      </c>
      <c r="BK11" s="31">
        <v>67</v>
      </c>
      <c r="BL11" s="31">
        <v>100</v>
      </c>
      <c r="BM11" s="31">
        <v>0</v>
      </c>
      <c r="BN11" s="48">
        <v>100</v>
      </c>
      <c r="BO11" s="48">
        <v>100</v>
      </c>
      <c r="BP11" s="48">
        <v>100</v>
      </c>
      <c r="BQ11" s="48">
        <v>0</v>
      </c>
      <c r="BR11" s="48">
        <v>100</v>
      </c>
      <c r="BS11" s="56">
        <f t="shared" si="14"/>
        <v>70.875</v>
      </c>
      <c r="BT11" s="1" t="str">
        <f t="shared" si="15"/>
        <v>NN-NN</v>
      </c>
      <c r="BU11" s="32">
        <f t="shared" si="16"/>
        <v>68.95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1</v>
      </c>
      <c r="J12" s="26" t="s">
        <v>48</v>
      </c>
      <c r="K12" s="26">
        <v>817</v>
      </c>
      <c r="L12" s="27">
        <f t="shared" si="0"/>
        <v>34</v>
      </c>
      <c r="M12" s="27">
        <f t="shared" si="1"/>
        <v>0</v>
      </c>
      <c r="N12" s="27">
        <f t="shared" si="2"/>
        <v>17</v>
      </c>
      <c r="O12" s="27">
        <f t="shared" si="3"/>
        <v>43</v>
      </c>
      <c r="P12" s="27">
        <f t="shared" si="4"/>
        <v>60</v>
      </c>
      <c r="Q12" s="27">
        <f t="shared" si="5"/>
        <v>15</v>
      </c>
      <c r="R12" s="27">
        <f t="shared" si="6"/>
        <v>0</v>
      </c>
      <c r="S12" s="62">
        <f t="shared" si="7"/>
        <v>0</v>
      </c>
      <c r="T12" s="38">
        <f t="array" ref="T12">IF(N12&lt;55, MIN(N12,SUM(N12:R12*N$3:R$3)), SUM(N12:R12*N$3:R$3))</f>
        <v>17</v>
      </c>
      <c r="U12" s="27">
        <v>18</v>
      </c>
      <c r="V12" s="33">
        <v>16</v>
      </c>
      <c r="W12" s="33">
        <v>0</v>
      </c>
      <c r="X12" s="56">
        <f t="shared" si="8"/>
        <v>34</v>
      </c>
      <c r="Y12" s="33"/>
      <c r="Z12" s="33"/>
      <c r="AA12" s="56"/>
      <c r="AB12" s="33"/>
      <c r="AC12" s="33"/>
      <c r="AD12" s="56">
        <f t="shared" si="10"/>
        <v>0</v>
      </c>
      <c r="AE12" s="55">
        <v>0</v>
      </c>
      <c r="AF12" s="55">
        <v>84</v>
      </c>
      <c r="AG12" s="55">
        <v>0</v>
      </c>
      <c r="AH12" s="55">
        <v>100</v>
      </c>
      <c r="AI12" s="55">
        <v>20</v>
      </c>
      <c r="AJ12" s="55">
        <v>33</v>
      </c>
      <c r="AK12" s="55">
        <v>0</v>
      </c>
      <c r="AL12" s="55">
        <v>50</v>
      </c>
      <c r="AM12" s="48">
        <v>100</v>
      </c>
      <c r="AN12" s="56">
        <f t="shared" si="11"/>
        <v>43</v>
      </c>
      <c r="AO12" s="48">
        <v>100</v>
      </c>
      <c r="AP12" s="48">
        <v>100</v>
      </c>
      <c r="AQ12" s="48">
        <v>100</v>
      </c>
      <c r="AR12" s="48">
        <v>100</v>
      </c>
      <c r="AS12" s="48">
        <v>100</v>
      </c>
      <c r="AT12" s="48">
        <v>1</v>
      </c>
      <c r="AU12" s="48">
        <v>1</v>
      </c>
      <c r="AV12" s="48">
        <v>1</v>
      </c>
      <c r="AW12" s="48">
        <v>100</v>
      </c>
      <c r="AX12" s="48">
        <v>0</v>
      </c>
      <c r="AY12" s="56">
        <f t="shared" si="12"/>
        <v>60</v>
      </c>
      <c r="AZ12" s="48">
        <v>90</v>
      </c>
      <c r="BA12" s="48">
        <v>55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56">
        <f t="shared" si="13"/>
        <v>15</v>
      </c>
      <c r="BK12" s="31">
        <v>0</v>
      </c>
      <c r="BL12" s="31">
        <v>0</v>
      </c>
      <c r="BM12" s="31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56">
        <f t="shared" si="14"/>
        <v>0</v>
      </c>
      <c r="BT12" s="1" t="str">
        <f t="shared" si="15"/>
        <v>NN-NN</v>
      </c>
      <c r="BU12" s="32">
        <f t="shared" si="16"/>
        <v>17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1</v>
      </c>
      <c r="J13" s="26" t="s">
        <v>39</v>
      </c>
      <c r="K13" s="26">
        <v>845</v>
      </c>
      <c r="L13" s="27">
        <f t="shared" si="0"/>
        <v>91</v>
      </c>
      <c r="M13" s="27">
        <f t="shared" si="1"/>
        <v>30</v>
      </c>
      <c r="N13" s="27">
        <f t="shared" si="2"/>
        <v>60.5</v>
      </c>
      <c r="O13" s="27">
        <f t="shared" si="3"/>
        <v>73</v>
      </c>
      <c r="P13" s="27">
        <f t="shared" si="4"/>
        <v>100</v>
      </c>
      <c r="Q13" s="27">
        <f t="shared" si="5"/>
        <v>70</v>
      </c>
      <c r="R13" s="27">
        <f t="shared" si="6"/>
        <v>100</v>
      </c>
      <c r="S13" s="62">
        <f t="shared" si="7"/>
        <v>0</v>
      </c>
      <c r="T13" s="38">
        <f t="array" ref="T13">IF(N13&lt;55, MIN(N13,SUM(N13:R13*N$3:R$3)), SUM(N13:R13*N$3:R$3))</f>
        <v>68.849999999999994</v>
      </c>
      <c r="U13" s="27">
        <v>20</v>
      </c>
      <c r="V13" s="33">
        <v>14</v>
      </c>
      <c r="W13" s="33">
        <v>57</v>
      </c>
      <c r="X13" s="56">
        <f t="shared" si="8"/>
        <v>91</v>
      </c>
      <c r="Y13" s="33">
        <v>30</v>
      </c>
      <c r="Z13" s="33">
        <v>0</v>
      </c>
      <c r="AA13" s="56">
        <f t="shared" ref="AA13:AA27" si="17">IF(COUNTBLANK(Y13:Z13)&lt;&gt;2,SUM(Y13:Z13),)</f>
        <v>30</v>
      </c>
      <c r="AB13" s="33"/>
      <c r="AC13" s="33"/>
      <c r="AD13" s="56">
        <f t="shared" si="10"/>
        <v>0</v>
      </c>
      <c r="AE13" s="55">
        <v>100</v>
      </c>
      <c r="AF13" s="55">
        <v>58</v>
      </c>
      <c r="AG13" s="55">
        <v>100</v>
      </c>
      <c r="AH13" s="55">
        <v>100</v>
      </c>
      <c r="AI13" s="55">
        <v>100</v>
      </c>
      <c r="AJ13" s="55">
        <v>100</v>
      </c>
      <c r="AK13" s="55">
        <v>100</v>
      </c>
      <c r="AL13" s="55">
        <v>0</v>
      </c>
      <c r="AM13" s="48">
        <v>0</v>
      </c>
      <c r="AN13" s="56">
        <f t="shared" si="11"/>
        <v>73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12"/>
        <v>100</v>
      </c>
      <c r="AZ13" s="48">
        <v>80</v>
      </c>
      <c r="BA13" s="48">
        <v>80</v>
      </c>
      <c r="BB13" s="48">
        <v>100</v>
      </c>
      <c r="BC13" s="48">
        <v>80</v>
      </c>
      <c r="BD13" s="48">
        <v>89</v>
      </c>
      <c r="BE13" s="48">
        <v>90</v>
      </c>
      <c r="BF13" s="48">
        <v>100</v>
      </c>
      <c r="BG13" s="48">
        <v>80</v>
      </c>
      <c r="BH13" s="48">
        <v>0</v>
      </c>
      <c r="BI13" s="48">
        <v>0</v>
      </c>
      <c r="BJ13" s="56">
        <f t="shared" si="13"/>
        <v>70</v>
      </c>
      <c r="BK13" s="31">
        <v>100</v>
      </c>
      <c r="BL13" s="31">
        <v>100</v>
      </c>
      <c r="BM13" s="31">
        <v>100</v>
      </c>
      <c r="BN13" s="48">
        <v>100</v>
      </c>
      <c r="BO13" s="48">
        <v>100</v>
      </c>
      <c r="BP13" s="48">
        <v>100</v>
      </c>
      <c r="BQ13" s="48">
        <v>100</v>
      </c>
      <c r="BR13" s="48">
        <v>100</v>
      </c>
      <c r="BS13" s="56">
        <f t="shared" si="14"/>
        <v>100</v>
      </c>
      <c r="BT13" s="1" t="str">
        <f t="shared" si="15"/>
        <v>NN-NN</v>
      </c>
      <c r="BU13" s="32">
        <f t="shared" si="16"/>
        <v>68.849999999999994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39</v>
      </c>
      <c r="K14" s="26">
        <v>540</v>
      </c>
      <c r="L14" s="27">
        <f t="shared" si="0"/>
        <v>97</v>
      </c>
      <c r="M14" s="27">
        <f t="shared" si="1"/>
        <v>100</v>
      </c>
      <c r="N14" s="27">
        <f t="shared" si="2"/>
        <v>98.5</v>
      </c>
      <c r="O14" s="27">
        <f t="shared" si="3"/>
        <v>100</v>
      </c>
      <c r="P14" s="27">
        <f t="shared" si="4"/>
        <v>100</v>
      </c>
      <c r="Q14" s="27">
        <f t="shared" si="5"/>
        <v>98</v>
      </c>
      <c r="R14" s="27">
        <f t="shared" si="6"/>
        <v>100</v>
      </c>
      <c r="S14" s="62">
        <f t="shared" si="7"/>
        <v>0</v>
      </c>
      <c r="T14" s="38">
        <f t="array" ref="T14">IF(N14&lt;55, MIN(N14,SUM(N14:R14*N$3:R$3)), SUM(N14:R14*N$3:R$3))</f>
        <v>98.85</v>
      </c>
      <c r="U14" s="27">
        <v>20</v>
      </c>
      <c r="V14" s="33">
        <v>17</v>
      </c>
      <c r="W14" s="33">
        <v>60</v>
      </c>
      <c r="X14" s="56">
        <f t="shared" si="8"/>
        <v>97</v>
      </c>
      <c r="Y14" s="33">
        <v>30</v>
      </c>
      <c r="Z14" s="33">
        <v>70</v>
      </c>
      <c r="AA14" s="56">
        <f t="shared" si="17"/>
        <v>100</v>
      </c>
      <c r="AB14" s="33"/>
      <c r="AC14" s="33"/>
      <c r="AD14" s="56">
        <f t="shared" si="10"/>
        <v>0</v>
      </c>
      <c r="AE14" s="55">
        <v>100</v>
      </c>
      <c r="AF14" s="55">
        <v>100</v>
      </c>
      <c r="AG14" s="55">
        <v>100</v>
      </c>
      <c r="AH14" s="55">
        <v>100</v>
      </c>
      <c r="AI14" s="55">
        <v>100</v>
      </c>
      <c r="AJ14" s="55">
        <v>100</v>
      </c>
      <c r="AK14" s="55">
        <v>100</v>
      </c>
      <c r="AL14" s="55">
        <v>100</v>
      </c>
      <c r="AM14" s="48">
        <v>100</v>
      </c>
      <c r="AN14" s="56">
        <f t="shared" si="11"/>
        <v>100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100</v>
      </c>
      <c r="AV14" s="48">
        <v>100</v>
      </c>
      <c r="AW14" s="48">
        <v>100</v>
      </c>
      <c r="AX14" s="48">
        <v>100</v>
      </c>
      <c r="AY14" s="56">
        <f t="shared" si="12"/>
        <v>100</v>
      </c>
      <c r="AZ14" s="48">
        <v>100</v>
      </c>
      <c r="BA14" s="48">
        <v>100</v>
      </c>
      <c r="BB14" s="48">
        <v>100</v>
      </c>
      <c r="BC14" s="48">
        <v>90</v>
      </c>
      <c r="BD14" s="48">
        <v>95</v>
      </c>
      <c r="BE14" s="48">
        <v>100</v>
      </c>
      <c r="BF14" s="48">
        <v>100</v>
      </c>
      <c r="BG14" s="48">
        <v>99</v>
      </c>
      <c r="BH14" s="48">
        <v>100</v>
      </c>
      <c r="BI14" s="48">
        <v>100</v>
      </c>
      <c r="BJ14" s="56">
        <f t="shared" si="13"/>
        <v>98</v>
      </c>
      <c r="BK14" s="31">
        <v>100</v>
      </c>
      <c r="BL14" s="31">
        <v>100</v>
      </c>
      <c r="BM14" s="31">
        <v>100</v>
      </c>
      <c r="BN14" s="48">
        <v>100</v>
      </c>
      <c r="BO14" s="48">
        <v>100</v>
      </c>
      <c r="BP14" s="48">
        <v>100</v>
      </c>
      <c r="BQ14" s="48">
        <v>100</v>
      </c>
      <c r="BR14" s="48">
        <v>100</v>
      </c>
      <c r="BS14" s="56">
        <f t="shared" si="14"/>
        <v>100</v>
      </c>
      <c r="BT14" s="1" t="str">
        <f t="shared" si="15"/>
        <v>NN-NN</v>
      </c>
      <c r="BU14" s="32">
        <f t="shared" si="16"/>
        <v>98.85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1</v>
      </c>
      <c r="J15" s="26" t="s">
        <v>39</v>
      </c>
      <c r="K15" s="26">
        <v>601</v>
      </c>
      <c r="L15" s="27">
        <f t="shared" si="0"/>
        <v>98</v>
      </c>
      <c r="M15" s="27">
        <f t="shared" si="1"/>
        <v>100</v>
      </c>
      <c r="N15" s="27">
        <f t="shared" si="2"/>
        <v>99</v>
      </c>
      <c r="O15" s="27">
        <f t="shared" si="3"/>
        <v>93</v>
      </c>
      <c r="P15" s="27">
        <f t="shared" si="4"/>
        <v>100</v>
      </c>
      <c r="Q15" s="27">
        <f t="shared" si="5"/>
        <v>94</v>
      </c>
      <c r="R15" s="27">
        <f t="shared" si="6"/>
        <v>100</v>
      </c>
      <c r="S15" s="62">
        <f t="shared" si="7"/>
        <v>0</v>
      </c>
      <c r="T15" s="38">
        <f t="array" ref="T15">IF(N15&lt;55, MIN(N15,SUM(N15:R15*N$3:R$3)), SUM(N15:R15*N$3:R$3))</f>
        <v>96.899999999999991</v>
      </c>
      <c r="U15" s="27">
        <v>20</v>
      </c>
      <c r="V15" s="33">
        <v>18</v>
      </c>
      <c r="W15" s="33">
        <v>60</v>
      </c>
      <c r="X15" s="56">
        <f t="shared" si="8"/>
        <v>98</v>
      </c>
      <c r="Y15" s="33">
        <v>30</v>
      </c>
      <c r="Z15" s="33">
        <v>70</v>
      </c>
      <c r="AA15" s="56">
        <f t="shared" si="17"/>
        <v>100</v>
      </c>
      <c r="AB15" s="33"/>
      <c r="AC15" s="33"/>
      <c r="AD15" s="56">
        <f t="shared" si="10"/>
        <v>0</v>
      </c>
      <c r="AE15" s="55">
        <v>100</v>
      </c>
      <c r="AF15" s="55">
        <v>100</v>
      </c>
      <c r="AG15" s="55">
        <v>100</v>
      </c>
      <c r="AH15" s="55">
        <v>100</v>
      </c>
      <c r="AI15" s="55">
        <v>100</v>
      </c>
      <c r="AJ15" s="55">
        <v>33</v>
      </c>
      <c r="AK15" s="55">
        <v>100</v>
      </c>
      <c r="AL15" s="55">
        <v>100</v>
      </c>
      <c r="AM15" s="48">
        <v>100</v>
      </c>
      <c r="AN15" s="56">
        <f t="shared" si="11"/>
        <v>93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100</v>
      </c>
      <c r="AU15" s="48">
        <v>100</v>
      </c>
      <c r="AV15" s="48">
        <v>100</v>
      </c>
      <c r="AW15" s="48">
        <v>100</v>
      </c>
      <c r="AX15" s="48">
        <v>100</v>
      </c>
      <c r="AY15" s="56">
        <f t="shared" si="12"/>
        <v>100</v>
      </c>
      <c r="AZ15" s="48">
        <v>100</v>
      </c>
      <c r="BA15" s="48">
        <v>100</v>
      </c>
      <c r="BB15" s="48">
        <v>100</v>
      </c>
      <c r="BC15" s="48">
        <v>80</v>
      </c>
      <c r="BD15" s="48">
        <v>100</v>
      </c>
      <c r="BE15" s="48">
        <v>100</v>
      </c>
      <c r="BF15" s="48">
        <v>95</v>
      </c>
      <c r="BG15" s="48">
        <v>100</v>
      </c>
      <c r="BH15" s="48">
        <v>80</v>
      </c>
      <c r="BI15" s="48">
        <v>85</v>
      </c>
      <c r="BJ15" s="56">
        <f t="shared" si="13"/>
        <v>94</v>
      </c>
      <c r="BK15" s="31">
        <v>100</v>
      </c>
      <c r="BL15" s="31">
        <v>100</v>
      </c>
      <c r="BM15" s="31">
        <v>100</v>
      </c>
      <c r="BN15" s="48">
        <v>100</v>
      </c>
      <c r="BO15" s="48">
        <v>100</v>
      </c>
      <c r="BP15" s="48">
        <v>100</v>
      </c>
      <c r="BQ15" s="48">
        <v>100</v>
      </c>
      <c r="BR15" s="48">
        <v>100</v>
      </c>
      <c r="BS15" s="56">
        <f t="shared" si="14"/>
        <v>100</v>
      </c>
      <c r="BT15" s="1" t="str">
        <f t="shared" si="15"/>
        <v>NN-NN</v>
      </c>
      <c r="BU15" s="32">
        <f t="shared" si="16"/>
        <v>96.899999999999991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1</v>
      </c>
      <c r="J16" s="26" t="s">
        <v>39</v>
      </c>
      <c r="K16" s="26">
        <v>678</v>
      </c>
      <c r="L16" s="27">
        <f t="shared" si="0"/>
        <v>92</v>
      </c>
      <c r="M16" s="27">
        <f t="shared" si="1"/>
        <v>45</v>
      </c>
      <c r="N16" s="27">
        <f t="shared" si="2"/>
        <v>68.5</v>
      </c>
      <c r="O16" s="27">
        <f t="shared" si="3"/>
        <v>93</v>
      </c>
      <c r="P16" s="27">
        <f t="shared" si="4"/>
        <v>100</v>
      </c>
      <c r="Q16" s="27">
        <f t="shared" si="5"/>
        <v>100</v>
      </c>
      <c r="R16" s="27">
        <f t="shared" si="6"/>
        <v>100</v>
      </c>
      <c r="S16" s="62">
        <f t="shared" si="7"/>
        <v>0</v>
      </c>
      <c r="T16" s="38">
        <f t="array" ref="T16">IF(N16&lt;55, MIN(N16,SUM(N16:R16*N$3:R$3)), SUM(N16:R16*N$3:R$3))</f>
        <v>82.85</v>
      </c>
      <c r="U16" s="27">
        <v>20</v>
      </c>
      <c r="V16" s="33">
        <v>15</v>
      </c>
      <c r="W16" s="33">
        <v>57</v>
      </c>
      <c r="X16" s="56">
        <f t="shared" si="8"/>
        <v>92</v>
      </c>
      <c r="Y16" s="33">
        <v>27</v>
      </c>
      <c r="Z16" s="33">
        <v>18</v>
      </c>
      <c r="AA16" s="56">
        <f t="shared" si="17"/>
        <v>45</v>
      </c>
      <c r="AB16" s="33"/>
      <c r="AC16" s="33"/>
      <c r="AD16" s="56">
        <f t="shared" si="10"/>
        <v>0</v>
      </c>
      <c r="AE16" s="55">
        <v>100</v>
      </c>
      <c r="AF16" s="55">
        <v>100</v>
      </c>
      <c r="AG16" s="55">
        <v>100</v>
      </c>
      <c r="AH16" s="55">
        <v>50</v>
      </c>
      <c r="AI16" s="55">
        <v>100</v>
      </c>
      <c r="AJ16" s="55">
        <v>83</v>
      </c>
      <c r="AK16" s="55">
        <v>100</v>
      </c>
      <c r="AL16" s="55">
        <v>100</v>
      </c>
      <c r="AM16" s="48">
        <v>100</v>
      </c>
      <c r="AN16" s="56">
        <f t="shared" si="11"/>
        <v>93</v>
      </c>
      <c r="AO16" s="48">
        <v>100</v>
      </c>
      <c r="AP16" s="48">
        <v>100</v>
      </c>
      <c r="AQ16" s="48">
        <v>100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100</v>
      </c>
      <c r="AX16" s="48">
        <v>100</v>
      </c>
      <c r="AY16" s="56">
        <f t="shared" si="12"/>
        <v>100</v>
      </c>
      <c r="AZ16" s="48">
        <v>100</v>
      </c>
      <c r="BA16" s="48">
        <v>100</v>
      </c>
      <c r="BB16" s="48">
        <v>100</v>
      </c>
      <c r="BC16" s="48">
        <v>100</v>
      </c>
      <c r="BD16" s="48">
        <v>95</v>
      </c>
      <c r="BE16" s="48">
        <v>100</v>
      </c>
      <c r="BF16" s="48">
        <v>100</v>
      </c>
      <c r="BG16" s="48">
        <v>100</v>
      </c>
      <c r="BH16" s="48">
        <v>100</v>
      </c>
      <c r="BI16" s="48">
        <v>100</v>
      </c>
      <c r="BJ16" s="56">
        <f t="shared" si="13"/>
        <v>100</v>
      </c>
      <c r="BK16" s="31">
        <v>100</v>
      </c>
      <c r="BL16" s="31">
        <v>100</v>
      </c>
      <c r="BM16" s="31">
        <v>100</v>
      </c>
      <c r="BN16" s="48">
        <v>100</v>
      </c>
      <c r="BO16" s="48">
        <v>100</v>
      </c>
      <c r="BP16" s="48">
        <v>100</v>
      </c>
      <c r="BQ16" s="48">
        <v>100</v>
      </c>
      <c r="BR16" s="48">
        <v>100</v>
      </c>
      <c r="BS16" s="56">
        <f t="shared" si="14"/>
        <v>100</v>
      </c>
      <c r="BT16" s="1" t="str">
        <f t="shared" si="15"/>
        <v>NN-NN</v>
      </c>
      <c r="BU16" s="32">
        <f t="shared" si="16"/>
        <v>82.85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1</v>
      </c>
      <c r="J17" s="26" t="s">
        <v>39</v>
      </c>
      <c r="K17" s="26">
        <v>688</v>
      </c>
      <c r="L17" s="27">
        <f t="shared" si="0"/>
        <v>67</v>
      </c>
      <c r="M17" s="27">
        <f t="shared" si="1"/>
        <v>82</v>
      </c>
      <c r="N17" s="27">
        <f t="shared" si="2"/>
        <v>74.5</v>
      </c>
      <c r="O17" s="27">
        <f t="shared" si="3"/>
        <v>78</v>
      </c>
      <c r="P17" s="27">
        <f t="shared" si="4"/>
        <v>100</v>
      </c>
      <c r="Q17" s="27">
        <f t="shared" si="5"/>
        <v>91</v>
      </c>
      <c r="R17" s="27">
        <f t="shared" si="6"/>
        <v>100</v>
      </c>
      <c r="S17" s="62">
        <f t="shared" si="7"/>
        <v>0</v>
      </c>
      <c r="T17" s="38">
        <f t="array" ref="T17">IF(N17&lt;55, MIN(N17,SUM(N17:R17*N$3:R$3)), SUM(N17:R17*N$3:R$3))</f>
        <v>81.05</v>
      </c>
      <c r="U17" s="27">
        <v>18</v>
      </c>
      <c r="V17" s="33">
        <v>13</v>
      </c>
      <c r="W17" s="33">
        <v>36</v>
      </c>
      <c r="X17" s="56">
        <f t="shared" si="8"/>
        <v>67</v>
      </c>
      <c r="Y17" s="33">
        <v>22</v>
      </c>
      <c r="Z17" s="33">
        <v>60</v>
      </c>
      <c r="AA17" s="56">
        <f t="shared" si="17"/>
        <v>82</v>
      </c>
      <c r="AB17" s="33"/>
      <c r="AC17" s="33"/>
      <c r="AD17" s="56">
        <f t="shared" si="10"/>
        <v>0</v>
      </c>
      <c r="AE17" s="55">
        <v>100</v>
      </c>
      <c r="AF17" s="55">
        <v>100</v>
      </c>
      <c r="AG17" s="55">
        <v>100</v>
      </c>
      <c r="AH17" s="55">
        <v>50</v>
      </c>
      <c r="AI17" s="55">
        <v>90</v>
      </c>
      <c r="AJ17" s="55">
        <v>60</v>
      </c>
      <c r="AK17" s="55">
        <v>100</v>
      </c>
      <c r="AL17" s="55">
        <v>100</v>
      </c>
      <c r="AM17" s="48">
        <v>0</v>
      </c>
      <c r="AN17" s="56">
        <f t="shared" si="11"/>
        <v>78</v>
      </c>
      <c r="AO17" s="48">
        <v>100</v>
      </c>
      <c r="AP17" s="48">
        <v>100</v>
      </c>
      <c r="AQ17" s="48">
        <v>100</v>
      </c>
      <c r="AR17" s="48">
        <v>100</v>
      </c>
      <c r="AS17" s="48">
        <v>100</v>
      </c>
      <c r="AT17" s="48">
        <v>100</v>
      </c>
      <c r="AU17" s="48">
        <v>100</v>
      </c>
      <c r="AV17" s="48">
        <v>100</v>
      </c>
      <c r="AW17" s="48">
        <v>100</v>
      </c>
      <c r="AX17" s="48">
        <v>100</v>
      </c>
      <c r="AY17" s="56">
        <f t="shared" si="12"/>
        <v>100</v>
      </c>
      <c r="AZ17" s="48">
        <v>100</v>
      </c>
      <c r="BA17" s="48">
        <v>100</v>
      </c>
      <c r="BB17" s="48">
        <v>70</v>
      </c>
      <c r="BC17" s="48">
        <v>90</v>
      </c>
      <c r="BD17" s="48">
        <v>90</v>
      </c>
      <c r="BE17" s="48">
        <v>100</v>
      </c>
      <c r="BF17" s="48">
        <v>90</v>
      </c>
      <c r="BG17" s="48">
        <v>85</v>
      </c>
      <c r="BH17" s="48">
        <v>100</v>
      </c>
      <c r="BI17" s="48">
        <v>85</v>
      </c>
      <c r="BJ17" s="56">
        <f t="shared" si="13"/>
        <v>91</v>
      </c>
      <c r="BK17" s="31">
        <v>100</v>
      </c>
      <c r="BL17" s="31">
        <v>100</v>
      </c>
      <c r="BM17" s="31">
        <v>100</v>
      </c>
      <c r="BN17" s="48">
        <v>100</v>
      </c>
      <c r="BO17" s="48">
        <v>100</v>
      </c>
      <c r="BP17" s="48">
        <v>100</v>
      </c>
      <c r="BQ17" s="48">
        <v>100</v>
      </c>
      <c r="BR17" s="48">
        <v>100</v>
      </c>
      <c r="BS17" s="56">
        <f t="shared" si="14"/>
        <v>100</v>
      </c>
      <c r="BT17" s="1" t="str">
        <f t="shared" si="15"/>
        <v>NN-NN</v>
      </c>
      <c r="BU17" s="32">
        <f t="shared" si="16"/>
        <v>81.05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49</v>
      </c>
      <c r="K18" s="26">
        <v>657</v>
      </c>
      <c r="L18" s="27">
        <f t="shared" si="0"/>
        <v>70</v>
      </c>
      <c r="M18" s="27">
        <f t="shared" si="1"/>
        <v>29.5</v>
      </c>
      <c r="N18" s="27">
        <f t="shared" si="2"/>
        <v>50</v>
      </c>
      <c r="O18" s="27">
        <f t="shared" si="3"/>
        <v>74</v>
      </c>
      <c r="P18" s="27">
        <f t="shared" si="4"/>
        <v>100</v>
      </c>
      <c r="Q18" s="27">
        <f t="shared" si="5"/>
        <v>53</v>
      </c>
      <c r="R18" s="27">
        <f t="shared" si="6"/>
        <v>100</v>
      </c>
      <c r="S18" s="62">
        <f t="shared" si="7"/>
        <v>30</v>
      </c>
      <c r="T18" s="38">
        <f t="array" ref="T18">IF(N18&lt;55, MIN(N18,SUM(N18:R18*N$3:R$3)), SUM(N18:R18*N$3:R$3))</f>
        <v>50</v>
      </c>
      <c r="U18" s="27">
        <v>16</v>
      </c>
      <c r="V18" s="33">
        <v>14</v>
      </c>
      <c r="W18" s="33">
        <v>40</v>
      </c>
      <c r="X18" s="56">
        <f t="shared" si="8"/>
        <v>70</v>
      </c>
      <c r="Y18" s="33">
        <v>28</v>
      </c>
      <c r="Z18" s="33">
        <v>1.5</v>
      </c>
      <c r="AA18" s="56">
        <f t="shared" si="17"/>
        <v>29.5</v>
      </c>
      <c r="AB18" s="33">
        <v>16</v>
      </c>
      <c r="AC18" s="33">
        <v>14</v>
      </c>
      <c r="AD18" s="56">
        <f t="shared" si="10"/>
        <v>30</v>
      </c>
      <c r="AE18" s="55">
        <v>0</v>
      </c>
      <c r="AF18" s="55">
        <v>83</v>
      </c>
      <c r="AG18" s="55">
        <v>100</v>
      </c>
      <c r="AH18" s="55">
        <v>67</v>
      </c>
      <c r="AI18" s="55">
        <v>80</v>
      </c>
      <c r="AJ18" s="55">
        <v>40</v>
      </c>
      <c r="AK18" s="55">
        <v>100</v>
      </c>
      <c r="AL18" s="55">
        <v>100</v>
      </c>
      <c r="AM18" s="48">
        <v>100</v>
      </c>
      <c r="AN18" s="56">
        <f t="shared" si="11"/>
        <v>74</v>
      </c>
      <c r="AO18" s="48">
        <v>100</v>
      </c>
      <c r="AP18" s="48">
        <v>100</v>
      </c>
      <c r="AQ18" s="48">
        <v>100</v>
      </c>
      <c r="AR18" s="48">
        <v>100</v>
      </c>
      <c r="AS18" s="48">
        <v>100</v>
      </c>
      <c r="AT18" s="48">
        <v>100</v>
      </c>
      <c r="AU18" s="48">
        <v>100</v>
      </c>
      <c r="AV18" s="48">
        <v>100</v>
      </c>
      <c r="AW18" s="48">
        <v>100</v>
      </c>
      <c r="AX18" s="48">
        <v>100</v>
      </c>
      <c r="AY18" s="56">
        <f t="shared" si="12"/>
        <v>100</v>
      </c>
      <c r="AZ18" s="48">
        <v>90</v>
      </c>
      <c r="BA18" s="48">
        <v>80</v>
      </c>
      <c r="BB18" s="48">
        <v>100</v>
      </c>
      <c r="BC18" s="48">
        <v>0</v>
      </c>
      <c r="BD18" s="48">
        <v>95</v>
      </c>
      <c r="BE18" s="48">
        <v>40</v>
      </c>
      <c r="BF18" s="48">
        <v>80</v>
      </c>
      <c r="BG18" s="48">
        <v>30</v>
      </c>
      <c r="BH18" s="48">
        <v>10</v>
      </c>
      <c r="BI18" s="48">
        <v>0</v>
      </c>
      <c r="BJ18" s="56">
        <f t="shared" si="13"/>
        <v>53</v>
      </c>
      <c r="BK18" s="31">
        <v>100</v>
      </c>
      <c r="BL18" s="31">
        <v>100</v>
      </c>
      <c r="BM18" s="31">
        <v>100</v>
      </c>
      <c r="BN18" s="48">
        <v>100</v>
      </c>
      <c r="BO18" s="48">
        <v>100</v>
      </c>
      <c r="BP18" s="48">
        <v>100</v>
      </c>
      <c r="BQ18" s="48">
        <v>100</v>
      </c>
      <c r="BR18" s="48">
        <v>100</v>
      </c>
      <c r="BS18" s="56">
        <f t="shared" si="14"/>
        <v>100</v>
      </c>
      <c r="BT18" s="1" t="str">
        <f t="shared" si="15"/>
        <v>NN-NN</v>
      </c>
      <c r="BU18" s="32">
        <f t="shared" si="16"/>
        <v>50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1</v>
      </c>
      <c r="J19" s="26" t="s">
        <v>39</v>
      </c>
      <c r="K19" s="26">
        <v>693</v>
      </c>
      <c r="L19" s="27">
        <f t="shared" si="0"/>
        <v>100</v>
      </c>
      <c r="M19" s="27">
        <f t="shared" si="1"/>
        <v>95</v>
      </c>
      <c r="N19" s="27">
        <f t="shared" si="2"/>
        <v>97.5</v>
      </c>
      <c r="O19" s="27">
        <f t="shared" si="3"/>
        <v>94</v>
      </c>
      <c r="P19" s="27">
        <f t="shared" si="4"/>
        <v>100</v>
      </c>
      <c r="Q19" s="27">
        <f t="shared" si="5"/>
        <v>97</v>
      </c>
      <c r="R19" s="27">
        <f t="shared" si="6"/>
        <v>100</v>
      </c>
      <c r="S19" s="62">
        <f t="shared" si="7"/>
        <v>0</v>
      </c>
      <c r="T19" s="38">
        <f t="array" ref="T19">IF(N19&lt;55, MIN(N19,SUM(N19:R19*N$3:R$3)), SUM(N19:R19*N$3:R$3))</f>
        <v>96.95</v>
      </c>
      <c r="U19" s="27">
        <v>20</v>
      </c>
      <c r="V19" s="33">
        <v>20</v>
      </c>
      <c r="W19" s="33">
        <v>60</v>
      </c>
      <c r="X19" s="56">
        <f t="shared" si="8"/>
        <v>100</v>
      </c>
      <c r="Y19" s="33">
        <v>30</v>
      </c>
      <c r="Z19" s="33">
        <v>65</v>
      </c>
      <c r="AA19" s="56">
        <f t="shared" si="17"/>
        <v>95</v>
      </c>
      <c r="AB19" s="33"/>
      <c r="AC19" s="33"/>
      <c r="AD19" s="56">
        <f t="shared" si="10"/>
        <v>0</v>
      </c>
      <c r="AE19" s="55">
        <v>50</v>
      </c>
      <c r="AF19" s="55">
        <v>100</v>
      </c>
      <c r="AG19" s="55">
        <v>100</v>
      </c>
      <c r="AH19" s="55">
        <v>100</v>
      </c>
      <c r="AI19" s="55">
        <v>100</v>
      </c>
      <c r="AJ19" s="55">
        <v>100</v>
      </c>
      <c r="AK19" s="55">
        <v>100</v>
      </c>
      <c r="AL19" s="55">
        <v>100</v>
      </c>
      <c r="AM19" s="48">
        <v>100</v>
      </c>
      <c r="AN19" s="56">
        <f t="shared" si="11"/>
        <v>94</v>
      </c>
      <c r="AO19" s="48">
        <v>100</v>
      </c>
      <c r="AP19" s="48">
        <v>100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 t="shared" si="12"/>
        <v>100</v>
      </c>
      <c r="AZ19" s="48">
        <v>100</v>
      </c>
      <c r="BA19" s="48">
        <v>100</v>
      </c>
      <c r="BB19" s="48">
        <v>100</v>
      </c>
      <c r="BC19" s="48">
        <v>70</v>
      </c>
      <c r="BD19" s="48">
        <v>100</v>
      </c>
      <c r="BE19" s="48">
        <v>100</v>
      </c>
      <c r="BF19" s="48">
        <v>100</v>
      </c>
      <c r="BG19" s="48">
        <v>100</v>
      </c>
      <c r="BH19" s="48">
        <v>100</v>
      </c>
      <c r="BI19" s="48">
        <v>95</v>
      </c>
      <c r="BJ19" s="56">
        <f t="shared" si="13"/>
        <v>97</v>
      </c>
      <c r="BK19" s="31">
        <v>100</v>
      </c>
      <c r="BL19" s="31">
        <v>100</v>
      </c>
      <c r="BM19" s="31">
        <v>100</v>
      </c>
      <c r="BN19" s="48">
        <v>100</v>
      </c>
      <c r="BO19" s="48">
        <v>100</v>
      </c>
      <c r="BP19" s="48">
        <v>100</v>
      </c>
      <c r="BQ19" s="48">
        <v>100</v>
      </c>
      <c r="BR19" s="48">
        <v>100</v>
      </c>
      <c r="BS19" s="56">
        <f t="shared" si="14"/>
        <v>100</v>
      </c>
      <c r="BT19" s="1" t="str">
        <f t="shared" si="15"/>
        <v>NN-NN</v>
      </c>
      <c r="BU19" s="32">
        <f t="shared" si="16"/>
        <v>96.95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2</v>
      </c>
      <c r="J20" s="26" t="s">
        <v>50</v>
      </c>
      <c r="K20" s="26">
        <v>621</v>
      </c>
      <c r="L20" s="27">
        <f t="shared" si="0"/>
        <v>73</v>
      </c>
      <c r="M20" s="27">
        <f t="shared" si="1"/>
        <v>100</v>
      </c>
      <c r="N20" s="27">
        <f t="shared" si="2"/>
        <v>86.5</v>
      </c>
      <c r="O20" s="27">
        <f t="shared" si="3"/>
        <v>47</v>
      </c>
      <c r="P20" s="27">
        <f t="shared" si="4"/>
        <v>60</v>
      </c>
      <c r="Q20" s="27">
        <f t="shared" si="5"/>
        <v>95</v>
      </c>
      <c r="R20" s="27">
        <f t="shared" si="6"/>
        <v>50</v>
      </c>
      <c r="S20" s="62">
        <f t="shared" si="7"/>
        <v>0</v>
      </c>
      <c r="T20" s="38">
        <f t="array" ref="T20">IF(N20&lt;55, MIN(N20,SUM(N20:R20*N$3:R$3)), SUM(N20:R20*N$3:R$3))</f>
        <v>77.150000000000006</v>
      </c>
      <c r="U20" s="27">
        <v>20</v>
      </c>
      <c r="V20" s="33">
        <v>13</v>
      </c>
      <c r="W20" s="33">
        <v>40</v>
      </c>
      <c r="X20" s="56">
        <f t="shared" si="8"/>
        <v>73</v>
      </c>
      <c r="Y20" s="33">
        <v>30</v>
      </c>
      <c r="Z20" s="33">
        <v>70</v>
      </c>
      <c r="AA20" s="56">
        <f t="shared" si="17"/>
        <v>100</v>
      </c>
      <c r="AB20" s="33"/>
      <c r="AC20" s="33"/>
      <c r="AD20" s="56">
        <f t="shared" si="10"/>
        <v>0</v>
      </c>
      <c r="AE20" s="55">
        <v>0</v>
      </c>
      <c r="AF20" s="55">
        <v>92</v>
      </c>
      <c r="AG20" s="55">
        <v>0</v>
      </c>
      <c r="AH20" s="55">
        <v>67</v>
      </c>
      <c r="AI20" s="55">
        <v>100</v>
      </c>
      <c r="AJ20" s="55">
        <v>67</v>
      </c>
      <c r="AK20" s="55">
        <v>100</v>
      </c>
      <c r="AL20" s="55">
        <v>0</v>
      </c>
      <c r="AM20" s="48">
        <v>0</v>
      </c>
      <c r="AN20" s="56">
        <f t="shared" si="11"/>
        <v>47</v>
      </c>
      <c r="AO20" s="48">
        <v>100</v>
      </c>
      <c r="AP20" s="48">
        <v>100</v>
      </c>
      <c r="AQ20" s="48">
        <v>1</v>
      </c>
      <c r="AR20" s="48">
        <v>0</v>
      </c>
      <c r="AS20" s="48">
        <v>0</v>
      </c>
      <c r="AT20" s="48">
        <v>1</v>
      </c>
      <c r="AU20" s="48">
        <v>100</v>
      </c>
      <c r="AV20" s="48">
        <v>100</v>
      </c>
      <c r="AW20" s="48">
        <v>100</v>
      </c>
      <c r="AX20" s="48">
        <v>100</v>
      </c>
      <c r="AY20" s="56">
        <f t="shared" si="12"/>
        <v>60</v>
      </c>
      <c r="AZ20" s="48">
        <v>90</v>
      </c>
      <c r="BA20" s="48">
        <v>90</v>
      </c>
      <c r="BB20" s="48">
        <v>100</v>
      </c>
      <c r="BC20" s="48">
        <v>100</v>
      </c>
      <c r="BD20" s="48">
        <v>95</v>
      </c>
      <c r="BE20" s="48">
        <v>80</v>
      </c>
      <c r="BF20" s="48">
        <v>100</v>
      </c>
      <c r="BG20" s="48">
        <v>100</v>
      </c>
      <c r="BH20" s="48">
        <v>90</v>
      </c>
      <c r="BI20" s="48">
        <v>100</v>
      </c>
      <c r="BJ20" s="56">
        <f t="shared" si="13"/>
        <v>95</v>
      </c>
      <c r="BK20" s="31">
        <v>0</v>
      </c>
      <c r="BL20" s="31">
        <v>100</v>
      </c>
      <c r="BM20" s="31">
        <v>0</v>
      </c>
      <c r="BN20" s="48">
        <v>0</v>
      </c>
      <c r="BO20" s="48">
        <v>0</v>
      </c>
      <c r="BP20" s="48">
        <v>100</v>
      </c>
      <c r="BQ20" s="48">
        <v>100</v>
      </c>
      <c r="BR20" s="48">
        <v>100</v>
      </c>
      <c r="BS20" s="56">
        <f t="shared" si="14"/>
        <v>50</v>
      </c>
      <c r="BT20" s="1" t="str">
        <f t="shared" si="15"/>
        <v>NN-NN</v>
      </c>
      <c r="BU20" s="32">
        <f t="shared" si="16"/>
        <v>77.150000000000006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3</v>
      </c>
      <c r="J21" s="26" t="s">
        <v>48</v>
      </c>
      <c r="K21" s="26">
        <v>539</v>
      </c>
      <c r="L21" s="27">
        <f t="shared" si="0"/>
        <v>81</v>
      </c>
      <c r="M21" s="27">
        <f t="shared" si="1"/>
        <v>48</v>
      </c>
      <c r="N21" s="27">
        <f t="shared" si="2"/>
        <v>64.5</v>
      </c>
      <c r="O21" s="27">
        <f t="shared" si="3"/>
        <v>86</v>
      </c>
      <c r="P21" s="27">
        <f t="shared" si="4"/>
        <v>100</v>
      </c>
      <c r="Q21" s="27">
        <f t="shared" si="5"/>
        <v>97</v>
      </c>
      <c r="R21" s="27">
        <f t="shared" si="6"/>
        <v>100</v>
      </c>
      <c r="S21" s="62">
        <f t="shared" si="7"/>
        <v>0</v>
      </c>
      <c r="T21" s="38">
        <f t="array" ref="T21">IF(N21&lt;55, MIN(N21,SUM(N21:R21*N$3:R$3)), SUM(N21:R21*N$3:R$3))</f>
        <v>78.850000000000009</v>
      </c>
      <c r="U21" s="27">
        <v>20</v>
      </c>
      <c r="V21" s="33">
        <v>19</v>
      </c>
      <c r="W21" s="33">
        <v>42</v>
      </c>
      <c r="X21" s="56">
        <f t="shared" si="8"/>
        <v>81</v>
      </c>
      <c r="Y21" s="33">
        <v>30</v>
      </c>
      <c r="Z21" s="33">
        <v>18</v>
      </c>
      <c r="AA21" s="56">
        <f t="shared" si="17"/>
        <v>48</v>
      </c>
      <c r="AB21" s="33"/>
      <c r="AC21" s="33"/>
      <c r="AD21" s="56">
        <f t="shared" si="10"/>
        <v>0</v>
      </c>
      <c r="AE21" s="55">
        <v>100</v>
      </c>
      <c r="AF21" s="55">
        <v>100</v>
      </c>
      <c r="AG21" s="55">
        <v>100</v>
      </c>
      <c r="AH21" s="55">
        <v>100</v>
      </c>
      <c r="AI21" s="55">
        <v>90</v>
      </c>
      <c r="AJ21" s="55">
        <v>83</v>
      </c>
      <c r="AK21" s="55">
        <v>100</v>
      </c>
      <c r="AL21" s="55">
        <v>100</v>
      </c>
      <c r="AM21" s="48">
        <v>0</v>
      </c>
      <c r="AN21" s="56">
        <f t="shared" si="11"/>
        <v>86</v>
      </c>
      <c r="AO21" s="48">
        <v>100</v>
      </c>
      <c r="AP21" s="48">
        <v>100</v>
      </c>
      <c r="AQ21" s="48">
        <v>100</v>
      </c>
      <c r="AR21" s="48">
        <v>100</v>
      </c>
      <c r="AS21" s="48">
        <v>100</v>
      </c>
      <c r="AT21" s="48">
        <v>100</v>
      </c>
      <c r="AU21" s="48">
        <v>100</v>
      </c>
      <c r="AV21" s="48">
        <v>100</v>
      </c>
      <c r="AW21" s="48">
        <v>100</v>
      </c>
      <c r="AX21" s="48">
        <v>100</v>
      </c>
      <c r="AY21" s="56">
        <f t="shared" si="12"/>
        <v>100</v>
      </c>
      <c r="AZ21" s="48">
        <v>90</v>
      </c>
      <c r="BA21" s="48">
        <v>85</v>
      </c>
      <c r="BB21" s="48">
        <v>100</v>
      </c>
      <c r="BC21" s="48">
        <v>95</v>
      </c>
      <c r="BD21" s="48">
        <v>100</v>
      </c>
      <c r="BE21" s="48">
        <v>100</v>
      </c>
      <c r="BF21" s="48">
        <v>100</v>
      </c>
      <c r="BG21" s="48">
        <v>95</v>
      </c>
      <c r="BH21" s="48">
        <v>100</v>
      </c>
      <c r="BI21" s="48">
        <v>100</v>
      </c>
      <c r="BJ21" s="56">
        <f t="shared" si="13"/>
        <v>97</v>
      </c>
      <c r="BK21" s="31">
        <v>100</v>
      </c>
      <c r="BL21" s="31">
        <v>100</v>
      </c>
      <c r="BM21" s="31">
        <v>100</v>
      </c>
      <c r="BN21" s="48">
        <v>100</v>
      </c>
      <c r="BO21" s="48">
        <v>100</v>
      </c>
      <c r="BP21" s="48">
        <v>100</v>
      </c>
      <c r="BQ21" s="48">
        <v>100</v>
      </c>
      <c r="BR21" s="48">
        <v>100</v>
      </c>
      <c r="BS21" s="56">
        <f t="shared" si="14"/>
        <v>100</v>
      </c>
      <c r="BT21" s="1" t="str">
        <f t="shared" si="15"/>
        <v>NN-NN</v>
      </c>
      <c r="BU21" s="32">
        <f t="shared" si="16"/>
        <v>78.850000000000009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1</v>
      </c>
      <c r="J22" s="26" t="s">
        <v>39</v>
      </c>
      <c r="K22" s="26">
        <v>547</v>
      </c>
      <c r="L22" s="27">
        <f t="shared" si="0"/>
        <v>55</v>
      </c>
      <c r="M22" s="27">
        <f t="shared" si="1"/>
        <v>64.5</v>
      </c>
      <c r="N22" s="27">
        <f t="shared" si="2"/>
        <v>59.75</v>
      </c>
      <c r="O22" s="27">
        <f t="shared" si="3"/>
        <v>95</v>
      </c>
      <c r="P22" s="27">
        <f t="shared" si="4"/>
        <v>100</v>
      </c>
      <c r="Q22" s="27">
        <f t="shared" si="5"/>
        <v>90</v>
      </c>
      <c r="R22" s="27">
        <f t="shared" si="6"/>
        <v>100</v>
      </c>
      <c r="S22" s="62">
        <f t="shared" si="7"/>
        <v>0</v>
      </c>
      <c r="T22" s="38">
        <f t="array" ref="T22">IF(N22&lt;55, MIN(N22,SUM(N22:R22*N$3:R$3)), SUM(N22:R22*N$3:R$3))</f>
        <v>76.875</v>
      </c>
      <c r="U22" s="27">
        <v>20</v>
      </c>
      <c r="V22" s="33">
        <v>20</v>
      </c>
      <c r="W22" s="33">
        <v>15</v>
      </c>
      <c r="X22" s="56">
        <f t="shared" si="8"/>
        <v>55</v>
      </c>
      <c r="Y22" s="33">
        <v>26</v>
      </c>
      <c r="Z22" s="33">
        <v>38.5</v>
      </c>
      <c r="AA22" s="56">
        <f t="shared" si="17"/>
        <v>64.5</v>
      </c>
      <c r="AB22" s="33"/>
      <c r="AC22" s="33"/>
      <c r="AD22" s="56">
        <f t="shared" si="10"/>
        <v>0</v>
      </c>
      <c r="AE22" s="55">
        <v>100</v>
      </c>
      <c r="AF22" s="55">
        <v>100</v>
      </c>
      <c r="AG22" s="55">
        <v>100</v>
      </c>
      <c r="AH22" s="55">
        <v>67</v>
      </c>
      <c r="AI22" s="55">
        <v>90</v>
      </c>
      <c r="AJ22" s="55">
        <v>100</v>
      </c>
      <c r="AK22" s="55">
        <v>100</v>
      </c>
      <c r="AL22" s="55">
        <v>100</v>
      </c>
      <c r="AM22" s="48">
        <v>100</v>
      </c>
      <c r="AN22" s="56">
        <f t="shared" si="11"/>
        <v>95</v>
      </c>
      <c r="AO22" s="48">
        <v>100</v>
      </c>
      <c r="AP22" s="48">
        <v>100</v>
      </c>
      <c r="AQ22" s="48">
        <v>100</v>
      </c>
      <c r="AR22" s="48">
        <v>100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2"/>
        <v>100</v>
      </c>
      <c r="AZ22" s="48">
        <v>100</v>
      </c>
      <c r="BA22" s="48">
        <v>95</v>
      </c>
      <c r="BB22" s="48">
        <v>100</v>
      </c>
      <c r="BC22" s="48">
        <v>100</v>
      </c>
      <c r="BD22" s="48">
        <v>90</v>
      </c>
      <c r="BE22" s="48">
        <v>100</v>
      </c>
      <c r="BF22" s="48">
        <v>100</v>
      </c>
      <c r="BG22" s="48">
        <v>80</v>
      </c>
      <c r="BH22" s="48">
        <v>60</v>
      </c>
      <c r="BI22" s="48">
        <v>70</v>
      </c>
      <c r="BJ22" s="56">
        <f t="shared" si="13"/>
        <v>90</v>
      </c>
      <c r="BK22" s="31">
        <v>100</v>
      </c>
      <c r="BL22" s="31">
        <v>100</v>
      </c>
      <c r="BM22" s="31">
        <v>100</v>
      </c>
      <c r="BN22" s="48">
        <v>100</v>
      </c>
      <c r="BO22" s="48">
        <v>100</v>
      </c>
      <c r="BP22" s="48">
        <v>100</v>
      </c>
      <c r="BQ22" s="48">
        <v>100</v>
      </c>
      <c r="BR22" s="48">
        <v>100</v>
      </c>
      <c r="BS22" s="56">
        <f t="shared" si="14"/>
        <v>100</v>
      </c>
      <c r="BT22" s="1" t="str">
        <f t="shared" si="15"/>
        <v>NN-NN</v>
      </c>
      <c r="BU22" s="32">
        <f t="shared" si="16"/>
        <v>76.875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2</v>
      </c>
      <c r="J23" s="26" t="s">
        <v>49</v>
      </c>
      <c r="K23" s="26">
        <v>776</v>
      </c>
      <c r="L23" s="27">
        <f t="shared" si="0"/>
        <v>86</v>
      </c>
      <c r="M23" s="27">
        <f t="shared" si="1"/>
        <v>44</v>
      </c>
      <c r="N23" s="27">
        <f t="shared" si="2"/>
        <v>65</v>
      </c>
      <c r="O23" s="27">
        <f t="shared" si="3"/>
        <v>86</v>
      </c>
      <c r="P23" s="27">
        <f t="shared" si="4"/>
        <v>100</v>
      </c>
      <c r="Q23" s="27">
        <f t="shared" si="5"/>
        <v>61</v>
      </c>
      <c r="R23" s="27">
        <f t="shared" si="6"/>
        <v>100</v>
      </c>
      <c r="S23" s="62">
        <f t="shared" si="7"/>
        <v>0</v>
      </c>
      <c r="T23" s="38">
        <f t="array" ref="T23">IF(N23&lt;55, MIN(N23,SUM(N23:R23*N$3:R$3)), SUM(N23:R23*N$3:R$3))</f>
        <v>71.900000000000006</v>
      </c>
      <c r="U23" s="27">
        <v>16</v>
      </c>
      <c r="V23" s="33">
        <v>16</v>
      </c>
      <c r="W23" s="33">
        <v>54</v>
      </c>
      <c r="X23" s="56">
        <f t="shared" si="8"/>
        <v>86</v>
      </c>
      <c r="Y23" s="33">
        <v>23</v>
      </c>
      <c r="Z23" s="33">
        <v>21</v>
      </c>
      <c r="AA23" s="56">
        <f t="shared" si="17"/>
        <v>44</v>
      </c>
      <c r="AB23" s="33"/>
      <c r="AC23" s="33"/>
      <c r="AD23" s="56">
        <f t="shared" si="10"/>
        <v>0</v>
      </c>
      <c r="AE23" s="55">
        <v>100</v>
      </c>
      <c r="AF23" s="55">
        <v>60</v>
      </c>
      <c r="AG23" s="55">
        <v>100</v>
      </c>
      <c r="AH23" s="55">
        <v>50</v>
      </c>
      <c r="AI23" s="55">
        <v>100</v>
      </c>
      <c r="AJ23" s="55">
        <v>67</v>
      </c>
      <c r="AK23" s="55">
        <v>100</v>
      </c>
      <c r="AL23" s="55">
        <v>100</v>
      </c>
      <c r="AM23" s="48">
        <v>100</v>
      </c>
      <c r="AN23" s="56">
        <f t="shared" si="11"/>
        <v>86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12"/>
        <v>100</v>
      </c>
      <c r="AZ23" s="48">
        <v>100</v>
      </c>
      <c r="BA23" s="48">
        <v>80</v>
      </c>
      <c r="BB23" s="48">
        <v>100</v>
      </c>
      <c r="BC23" s="48">
        <v>0</v>
      </c>
      <c r="BD23" s="48">
        <v>100</v>
      </c>
      <c r="BE23" s="48">
        <v>60</v>
      </c>
      <c r="BF23" s="48">
        <v>60</v>
      </c>
      <c r="BG23" s="48">
        <v>55</v>
      </c>
      <c r="BH23" s="48">
        <v>55</v>
      </c>
      <c r="BI23" s="48">
        <v>0</v>
      </c>
      <c r="BJ23" s="56">
        <f t="shared" si="13"/>
        <v>61</v>
      </c>
      <c r="BK23" s="31">
        <v>100</v>
      </c>
      <c r="BL23" s="31">
        <v>100</v>
      </c>
      <c r="BM23" s="31">
        <v>100</v>
      </c>
      <c r="BN23" s="48">
        <v>100</v>
      </c>
      <c r="BO23" s="48">
        <v>100</v>
      </c>
      <c r="BP23" s="48">
        <v>100</v>
      </c>
      <c r="BQ23" s="48">
        <v>100</v>
      </c>
      <c r="BR23" s="48">
        <v>100</v>
      </c>
      <c r="BS23" s="56">
        <f t="shared" si="14"/>
        <v>100</v>
      </c>
      <c r="BT23" s="1" t="str">
        <f t="shared" si="15"/>
        <v>NN-NN</v>
      </c>
      <c r="BU23" s="32">
        <f t="shared" si="16"/>
        <v>71.900000000000006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39</v>
      </c>
      <c r="K24" s="26">
        <v>605</v>
      </c>
      <c r="L24" s="27">
        <f t="shared" si="0"/>
        <v>100</v>
      </c>
      <c r="M24" s="27">
        <f t="shared" si="1"/>
        <v>95</v>
      </c>
      <c r="N24" s="27">
        <f t="shared" si="2"/>
        <v>97.5</v>
      </c>
      <c r="O24" s="27">
        <f t="shared" si="3"/>
        <v>100</v>
      </c>
      <c r="P24" s="27">
        <f t="shared" si="4"/>
        <v>100</v>
      </c>
      <c r="Q24" s="27">
        <f t="shared" si="5"/>
        <v>99</v>
      </c>
      <c r="R24" s="27">
        <f t="shared" si="6"/>
        <v>96</v>
      </c>
      <c r="S24" s="62">
        <f t="shared" si="7"/>
        <v>0</v>
      </c>
      <c r="T24" s="38">
        <f t="array" ref="T24">IF(N24&lt;55, MIN(N24,SUM(N24:R24*N$3:R$3)), SUM(N24:R24*N$3:R$3))</f>
        <v>98.35</v>
      </c>
      <c r="U24" s="27">
        <v>20</v>
      </c>
      <c r="V24" s="33">
        <v>20</v>
      </c>
      <c r="W24" s="33">
        <v>60</v>
      </c>
      <c r="X24" s="56">
        <f t="shared" si="8"/>
        <v>100</v>
      </c>
      <c r="Y24" s="33">
        <v>30</v>
      </c>
      <c r="Z24" s="33">
        <v>65</v>
      </c>
      <c r="AA24" s="56">
        <f t="shared" si="17"/>
        <v>95</v>
      </c>
      <c r="AB24" s="33"/>
      <c r="AC24" s="33"/>
      <c r="AD24" s="56">
        <f t="shared" si="10"/>
        <v>0</v>
      </c>
      <c r="AE24" s="55">
        <v>100</v>
      </c>
      <c r="AF24" s="55">
        <v>100</v>
      </c>
      <c r="AG24" s="55">
        <v>100</v>
      </c>
      <c r="AH24" s="55">
        <v>100</v>
      </c>
      <c r="AI24" s="55">
        <v>100</v>
      </c>
      <c r="AJ24" s="55">
        <v>100</v>
      </c>
      <c r="AK24" s="55">
        <v>100</v>
      </c>
      <c r="AL24" s="55">
        <v>100</v>
      </c>
      <c r="AM24" s="48">
        <v>100</v>
      </c>
      <c r="AN24" s="56">
        <f t="shared" si="11"/>
        <v>100</v>
      </c>
      <c r="AO24" s="48">
        <v>100</v>
      </c>
      <c r="AP24" s="48">
        <v>100</v>
      </c>
      <c r="AQ24" s="48">
        <v>100</v>
      </c>
      <c r="AR24" s="48">
        <v>100</v>
      </c>
      <c r="AS24" s="48">
        <v>100</v>
      </c>
      <c r="AT24" s="48">
        <v>100</v>
      </c>
      <c r="AU24" s="48">
        <v>100</v>
      </c>
      <c r="AV24" s="48">
        <v>100</v>
      </c>
      <c r="AW24" s="48">
        <v>100</v>
      </c>
      <c r="AX24" s="48">
        <v>100</v>
      </c>
      <c r="AY24" s="56">
        <f t="shared" si="12"/>
        <v>100</v>
      </c>
      <c r="AZ24" s="48">
        <v>90</v>
      </c>
      <c r="BA24" s="48">
        <v>100</v>
      </c>
      <c r="BB24" s="48">
        <v>100</v>
      </c>
      <c r="BC24" s="48">
        <v>100</v>
      </c>
      <c r="BD24" s="48">
        <v>100</v>
      </c>
      <c r="BE24" s="48">
        <v>100</v>
      </c>
      <c r="BF24" s="48">
        <v>100</v>
      </c>
      <c r="BG24" s="48">
        <v>100</v>
      </c>
      <c r="BH24" s="48">
        <v>100</v>
      </c>
      <c r="BI24" s="48">
        <v>100</v>
      </c>
      <c r="BJ24" s="56">
        <f t="shared" si="13"/>
        <v>99</v>
      </c>
      <c r="BK24" s="31">
        <v>67</v>
      </c>
      <c r="BL24" s="31">
        <v>100</v>
      </c>
      <c r="BM24" s="31">
        <v>100</v>
      </c>
      <c r="BN24" s="48">
        <v>100</v>
      </c>
      <c r="BO24" s="48">
        <v>100</v>
      </c>
      <c r="BP24" s="48">
        <v>100</v>
      </c>
      <c r="BQ24" s="48">
        <v>100</v>
      </c>
      <c r="BR24" s="48">
        <v>100</v>
      </c>
      <c r="BS24" s="56">
        <f t="shared" si="14"/>
        <v>95.875</v>
      </c>
      <c r="BT24" s="1" t="str">
        <f t="shared" si="15"/>
        <v>NN-NN</v>
      </c>
      <c r="BU24" s="32">
        <f t="shared" si="16"/>
        <v>98.35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1</v>
      </c>
      <c r="J25" s="26" t="s">
        <v>39</v>
      </c>
      <c r="K25" s="26">
        <v>805</v>
      </c>
      <c r="L25" s="27">
        <f t="shared" si="0"/>
        <v>76</v>
      </c>
      <c r="M25" s="27">
        <f t="shared" si="1"/>
        <v>4</v>
      </c>
      <c r="N25" s="27">
        <f t="shared" si="2"/>
        <v>40</v>
      </c>
      <c r="O25" s="27">
        <f t="shared" si="3"/>
        <v>70</v>
      </c>
      <c r="P25" s="27">
        <f t="shared" si="4"/>
        <v>100</v>
      </c>
      <c r="Q25" s="27">
        <f t="shared" si="5"/>
        <v>59</v>
      </c>
      <c r="R25" s="27">
        <f t="shared" si="6"/>
        <v>63</v>
      </c>
      <c r="S25" s="62">
        <f t="shared" si="7"/>
        <v>0</v>
      </c>
      <c r="T25" s="38">
        <f t="array" ref="T25">IF(N25&lt;55, MIN(N25,SUM(N25:R25*N$3:R$3)), SUM(N25:R25*N$3:R$3))</f>
        <v>40</v>
      </c>
      <c r="U25" s="27">
        <v>16</v>
      </c>
      <c r="V25" s="33">
        <v>11</v>
      </c>
      <c r="W25" s="33">
        <v>49</v>
      </c>
      <c r="X25" s="56">
        <f t="shared" si="8"/>
        <v>76</v>
      </c>
      <c r="Y25" s="33">
        <v>4</v>
      </c>
      <c r="Z25" s="33">
        <v>0</v>
      </c>
      <c r="AA25" s="56">
        <f t="shared" si="17"/>
        <v>4</v>
      </c>
      <c r="AB25" s="33"/>
      <c r="AC25" s="33"/>
      <c r="AD25" s="56">
        <f t="shared" si="10"/>
        <v>0</v>
      </c>
      <c r="AE25" s="55">
        <v>50</v>
      </c>
      <c r="AF25" s="55">
        <v>100</v>
      </c>
      <c r="AG25" s="55">
        <v>100</v>
      </c>
      <c r="AH25" s="55">
        <v>100</v>
      </c>
      <c r="AI25" s="55">
        <v>80</v>
      </c>
      <c r="AJ25" s="55">
        <v>0</v>
      </c>
      <c r="AK25" s="55">
        <v>0</v>
      </c>
      <c r="AL25" s="55">
        <v>100</v>
      </c>
      <c r="AM25" s="48">
        <v>100</v>
      </c>
      <c r="AN25" s="56">
        <f t="shared" si="11"/>
        <v>70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100</v>
      </c>
      <c r="AY25" s="56">
        <f t="shared" si="12"/>
        <v>100</v>
      </c>
      <c r="AZ25" s="48">
        <v>90</v>
      </c>
      <c r="BA25" s="48">
        <v>100</v>
      </c>
      <c r="BB25" s="48">
        <v>100</v>
      </c>
      <c r="BC25" s="48">
        <v>100</v>
      </c>
      <c r="BD25" s="48">
        <v>95</v>
      </c>
      <c r="BE25" s="48">
        <v>0</v>
      </c>
      <c r="BF25" s="48">
        <v>0</v>
      </c>
      <c r="BG25" s="48">
        <v>100</v>
      </c>
      <c r="BH25" s="48">
        <v>0</v>
      </c>
      <c r="BI25" s="48">
        <v>0</v>
      </c>
      <c r="BJ25" s="56">
        <f t="shared" si="13"/>
        <v>59</v>
      </c>
      <c r="BK25" s="31">
        <v>100</v>
      </c>
      <c r="BL25" s="31">
        <v>100</v>
      </c>
      <c r="BM25" s="31">
        <v>100</v>
      </c>
      <c r="BN25" s="48">
        <v>100</v>
      </c>
      <c r="BO25" s="48">
        <v>100</v>
      </c>
      <c r="BP25" s="48">
        <v>0</v>
      </c>
      <c r="BQ25" s="48">
        <v>0</v>
      </c>
      <c r="BR25" s="48">
        <v>0</v>
      </c>
      <c r="BS25" s="56">
        <f t="shared" si="14"/>
        <v>62.5</v>
      </c>
      <c r="BT25" s="1" t="str">
        <f t="shared" si="15"/>
        <v>NN-NN</v>
      </c>
      <c r="BU25" s="32">
        <f t="shared" si="16"/>
        <v>40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2</v>
      </c>
      <c r="J26" s="26" t="s">
        <v>47</v>
      </c>
      <c r="K26" s="26">
        <v>623</v>
      </c>
      <c r="L26" s="27">
        <f t="shared" si="0"/>
        <v>100</v>
      </c>
      <c r="M26" s="27">
        <f t="shared" si="1"/>
        <v>52</v>
      </c>
      <c r="N26" s="27">
        <f t="shared" si="2"/>
        <v>76</v>
      </c>
      <c r="O26" s="27">
        <f t="shared" si="3"/>
        <v>77</v>
      </c>
      <c r="P26" s="27">
        <f t="shared" si="4"/>
        <v>100</v>
      </c>
      <c r="Q26" s="27">
        <f t="shared" si="5"/>
        <v>88</v>
      </c>
      <c r="R26" s="27">
        <f t="shared" si="6"/>
        <v>100</v>
      </c>
      <c r="S26" s="62">
        <f t="shared" si="7"/>
        <v>0</v>
      </c>
      <c r="T26" s="38">
        <f t="array" ref="T26">IF(N26&lt;55, MIN(N26,SUM(N26:R26*N$3:R$3)), SUM(N26:R26*N$3:R$3))</f>
        <v>81</v>
      </c>
      <c r="U26" s="27">
        <v>20</v>
      </c>
      <c r="V26" s="33">
        <v>20</v>
      </c>
      <c r="W26" s="33">
        <v>60</v>
      </c>
      <c r="X26" s="56">
        <f t="shared" si="8"/>
        <v>100</v>
      </c>
      <c r="Y26" s="33">
        <v>22</v>
      </c>
      <c r="Z26" s="33">
        <v>30</v>
      </c>
      <c r="AA26" s="56">
        <f t="shared" si="17"/>
        <v>52</v>
      </c>
      <c r="AB26" s="33"/>
      <c r="AC26" s="33"/>
      <c r="AD26" s="56">
        <f t="shared" si="10"/>
        <v>0</v>
      </c>
      <c r="AE26" s="55">
        <v>50</v>
      </c>
      <c r="AF26" s="55">
        <v>100</v>
      </c>
      <c r="AG26" s="55">
        <v>100</v>
      </c>
      <c r="AH26" s="55">
        <v>50</v>
      </c>
      <c r="AI26" s="55">
        <v>90</v>
      </c>
      <c r="AJ26" s="55">
        <v>100</v>
      </c>
      <c r="AK26" s="55">
        <v>0</v>
      </c>
      <c r="AL26" s="55">
        <v>100</v>
      </c>
      <c r="AM26" s="48">
        <v>100</v>
      </c>
      <c r="AN26" s="56">
        <f t="shared" si="11"/>
        <v>77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2"/>
        <v>100</v>
      </c>
      <c r="AZ26" s="48">
        <v>95</v>
      </c>
      <c r="BA26" s="48">
        <v>90</v>
      </c>
      <c r="BB26" s="48">
        <v>100</v>
      </c>
      <c r="BC26" s="48">
        <v>100</v>
      </c>
      <c r="BD26" s="48">
        <v>95</v>
      </c>
      <c r="BE26" s="48">
        <v>100</v>
      </c>
      <c r="BF26" s="48">
        <v>100</v>
      </c>
      <c r="BG26" s="48">
        <v>100</v>
      </c>
      <c r="BH26" s="48">
        <v>100</v>
      </c>
      <c r="BI26" s="48">
        <v>0</v>
      </c>
      <c r="BJ26" s="56">
        <f t="shared" si="13"/>
        <v>88</v>
      </c>
      <c r="BK26" s="31">
        <v>100</v>
      </c>
      <c r="BL26" s="31">
        <v>100</v>
      </c>
      <c r="BM26" s="31">
        <v>100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4"/>
        <v>100</v>
      </c>
      <c r="BT26" s="1" t="str">
        <f t="shared" si="15"/>
        <v>NN-NN</v>
      </c>
      <c r="BU26" s="32">
        <f t="shared" si="16"/>
        <v>81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2</v>
      </c>
      <c r="J27" s="26" t="s">
        <v>50</v>
      </c>
      <c r="K27" s="26">
        <v>853</v>
      </c>
      <c r="L27" s="27">
        <f t="shared" si="0"/>
        <v>76</v>
      </c>
      <c r="M27" s="27">
        <f t="shared" si="1"/>
        <v>86</v>
      </c>
      <c r="N27" s="27">
        <f t="shared" si="2"/>
        <v>81</v>
      </c>
      <c r="O27" s="27">
        <f t="shared" si="3"/>
        <v>76</v>
      </c>
      <c r="P27" s="27">
        <f t="shared" si="4"/>
        <v>10</v>
      </c>
      <c r="Q27" s="27">
        <f t="shared" si="5"/>
        <v>84</v>
      </c>
      <c r="R27" s="27">
        <f t="shared" si="6"/>
        <v>100</v>
      </c>
      <c r="S27" s="62">
        <f t="shared" si="7"/>
        <v>0</v>
      </c>
      <c r="T27" s="38">
        <f t="array" ref="T27">IF(N27&lt;55, MIN(N27,SUM(N27:R27*N$3:R$3)), SUM(N27:R27*N$3:R$3))</f>
        <v>78</v>
      </c>
      <c r="U27" s="27">
        <v>20</v>
      </c>
      <c r="V27" s="33">
        <v>16</v>
      </c>
      <c r="W27" s="33">
        <v>40</v>
      </c>
      <c r="X27" s="56">
        <f t="shared" si="8"/>
        <v>76</v>
      </c>
      <c r="Y27" s="33">
        <v>26</v>
      </c>
      <c r="Z27" s="33">
        <v>60</v>
      </c>
      <c r="AA27" s="56">
        <f t="shared" si="17"/>
        <v>86</v>
      </c>
      <c r="AB27" s="33"/>
      <c r="AC27" s="33"/>
      <c r="AD27" s="56">
        <f t="shared" si="10"/>
        <v>0</v>
      </c>
      <c r="AE27" s="55">
        <v>100</v>
      </c>
      <c r="AF27" s="55">
        <v>100</v>
      </c>
      <c r="AG27" s="55">
        <v>0</v>
      </c>
      <c r="AH27" s="55">
        <v>100</v>
      </c>
      <c r="AI27" s="55">
        <v>100</v>
      </c>
      <c r="AJ27" s="55">
        <v>80</v>
      </c>
      <c r="AK27" s="55">
        <v>100</v>
      </c>
      <c r="AL27" s="55">
        <v>100</v>
      </c>
      <c r="AM27" s="48">
        <v>0</v>
      </c>
      <c r="AN27" s="56">
        <f t="shared" si="11"/>
        <v>76</v>
      </c>
      <c r="AO27" s="48">
        <v>100</v>
      </c>
      <c r="AP27" s="48">
        <v>0</v>
      </c>
      <c r="AQ27" s="48">
        <v>0</v>
      </c>
      <c r="AR27" s="48">
        <v>0</v>
      </c>
      <c r="AS27" s="48">
        <v>1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56">
        <f t="shared" si="12"/>
        <v>10</v>
      </c>
      <c r="AZ27" s="48">
        <v>90</v>
      </c>
      <c r="BA27" s="48">
        <v>70</v>
      </c>
      <c r="BB27" s="48">
        <v>100</v>
      </c>
      <c r="BC27" s="48">
        <v>90</v>
      </c>
      <c r="BD27" s="48">
        <v>88</v>
      </c>
      <c r="BE27" s="48">
        <v>98</v>
      </c>
      <c r="BF27" s="48">
        <v>100</v>
      </c>
      <c r="BG27" s="48">
        <v>100</v>
      </c>
      <c r="BH27" s="48">
        <v>0</v>
      </c>
      <c r="BI27" s="48">
        <v>100</v>
      </c>
      <c r="BJ27" s="56">
        <f t="shared" si="13"/>
        <v>84</v>
      </c>
      <c r="BK27" s="31">
        <v>100</v>
      </c>
      <c r="BL27" s="31">
        <v>100</v>
      </c>
      <c r="BM27" s="31">
        <v>100</v>
      </c>
      <c r="BN27" s="48">
        <v>100</v>
      </c>
      <c r="BO27" s="48">
        <v>100</v>
      </c>
      <c r="BP27" s="48">
        <v>100</v>
      </c>
      <c r="BQ27" s="48">
        <v>100</v>
      </c>
      <c r="BR27" s="48">
        <v>100</v>
      </c>
      <c r="BS27" s="56">
        <f t="shared" si="14"/>
        <v>100</v>
      </c>
      <c r="BT27" s="1" t="str">
        <f t="shared" si="15"/>
        <v>NN-NN</v>
      </c>
      <c r="BU27" s="32">
        <f t="shared" si="16"/>
        <v>78</v>
      </c>
      <c r="BV27" s="36"/>
    </row>
    <row r="28" spans="1:74" ht="15.75" customHeight="1" x14ac:dyDescent="0.15">
      <c r="A28" s="44"/>
      <c r="B28" s="47"/>
      <c r="C28" s="47"/>
      <c r="D28" s="47"/>
      <c r="E28" s="47"/>
      <c r="F28" s="47"/>
      <c r="G28" s="47"/>
      <c r="H28" s="47"/>
      <c r="I28" s="26"/>
      <c r="J28" s="26"/>
      <c r="K28" s="26"/>
      <c r="L28" s="27"/>
      <c r="M28" s="27"/>
      <c r="N28" s="27"/>
      <c r="O28" s="27"/>
      <c r="P28" s="27"/>
      <c r="Q28" s="27"/>
      <c r="R28" s="27"/>
      <c r="S28" s="62"/>
      <c r="T28" s="38"/>
      <c r="U28" s="27"/>
      <c r="V28" s="33"/>
      <c r="W28" s="33"/>
      <c r="X28" s="56"/>
      <c r="Y28" s="33"/>
      <c r="Z28" s="33"/>
      <c r="AA28" s="56"/>
      <c r="AB28" s="33"/>
      <c r="AC28" s="33"/>
      <c r="AD28" s="48">
        <f t="shared" ref="AD28:AM28" si="18">COUNT(AD5:AD27)</f>
        <v>23</v>
      </c>
      <c r="AE28" s="48">
        <f t="shared" si="18"/>
        <v>23</v>
      </c>
      <c r="AF28" s="48">
        <f t="shared" si="18"/>
        <v>23</v>
      </c>
      <c r="AG28" s="48">
        <f t="shared" si="18"/>
        <v>23</v>
      </c>
      <c r="AH28" s="48">
        <f t="shared" si="18"/>
        <v>23</v>
      </c>
      <c r="AI28" s="48">
        <f t="shared" si="18"/>
        <v>23</v>
      </c>
      <c r="AJ28" s="48">
        <f t="shared" si="18"/>
        <v>23</v>
      </c>
      <c r="AK28" s="48">
        <f t="shared" si="18"/>
        <v>23</v>
      </c>
      <c r="AL28" s="48">
        <f t="shared" si="18"/>
        <v>23</v>
      </c>
      <c r="AM28" s="48">
        <f t="shared" si="18"/>
        <v>23</v>
      </c>
      <c r="AN28" s="56"/>
      <c r="AO28" s="48">
        <f t="shared" ref="AO28:AX28" si="19">COUNT(AO5:AO27)</f>
        <v>23</v>
      </c>
      <c r="AP28" s="48">
        <f t="shared" si="19"/>
        <v>23</v>
      </c>
      <c r="AQ28" s="48">
        <f t="shared" si="19"/>
        <v>23</v>
      </c>
      <c r="AR28" s="48">
        <f t="shared" si="19"/>
        <v>23</v>
      </c>
      <c r="AS28" s="48">
        <f t="shared" si="19"/>
        <v>23</v>
      </c>
      <c r="AT28" s="48">
        <f t="shared" si="19"/>
        <v>23</v>
      </c>
      <c r="AU28" s="48">
        <f t="shared" si="19"/>
        <v>23</v>
      </c>
      <c r="AV28" s="48">
        <f t="shared" si="19"/>
        <v>23</v>
      </c>
      <c r="AW28" s="48">
        <f t="shared" si="19"/>
        <v>23</v>
      </c>
      <c r="AX28" s="48">
        <f t="shared" si="19"/>
        <v>23</v>
      </c>
      <c r="AY28" s="56"/>
      <c r="AZ28" s="48">
        <f t="shared" ref="AZ28:BI28" si="20">COUNT(AZ5:AZ27)</f>
        <v>23</v>
      </c>
      <c r="BA28" s="48">
        <f t="shared" si="20"/>
        <v>23</v>
      </c>
      <c r="BB28" s="48">
        <f t="shared" si="20"/>
        <v>23</v>
      </c>
      <c r="BC28" s="48">
        <f t="shared" si="20"/>
        <v>23</v>
      </c>
      <c r="BD28" s="48">
        <f t="shared" si="20"/>
        <v>23</v>
      </c>
      <c r="BE28" s="48">
        <f t="shared" si="20"/>
        <v>23</v>
      </c>
      <c r="BF28" s="48">
        <f t="shared" si="20"/>
        <v>23</v>
      </c>
      <c r="BG28" s="48">
        <f t="shared" si="20"/>
        <v>23</v>
      </c>
      <c r="BH28" s="48">
        <f t="shared" si="20"/>
        <v>23</v>
      </c>
      <c r="BI28" s="48">
        <f t="shared" si="20"/>
        <v>23</v>
      </c>
      <c r="BJ28" s="56"/>
      <c r="BK28" s="48">
        <f t="shared" ref="BK28:BR28" si="21">COUNT(BK5:BK27)</f>
        <v>23</v>
      </c>
      <c r="BL28" s="48">
        <f t="shared" si="21"/>
        <v>23</v>
      </c>
      <c r="BM28" s="48">
        <f t="shared" si="21"/>
        <v>23</v>
      </c>
      <c r="BN28" s="48">
        <f t="shared" si="21"/>
        <v>23</v>
      </c>
      <c r="BO28" s="48">
        <f t="shared" si="21"/>
        <v>23</v>
      </c>
      <c r="BP28" s="48">
        <f t="shared" si="21"/>
        <v>23</v>
      </c>
      <c r="BQ28" s="48">
        <f t="shared" si="21"/>
        <v>23</v>
      </c>
      <c r="BR28" s="48">
        <f t="shared" si="21"/>
        <v>23</v>
      </c>
      <c r="BS28" s="56"/>
      <c r="BT28" s="1"/>
      <c r="BU28" s="86"/>
      <c r="BV28" s="36"/>
    </row>
    <row r="29" spans="1:74" ht="15.75" customHeight="1" x14ac:dyDescent="0.2">
      <c r="A29" s="44"/>
      <c r="B29" s="47"/>
      <c r="C29" s="47"/>
      <c r="D29" s="47"/>
      <c r="E29" s="47"/>
      <c r="F29" s="47"/>
      <c r="G29" s="47"/>
      <c r="H29" s="47"/>
      <c r="I29" s="26"/>
      <c r="J29" s="26"/>
      <c r="K29" s="26"/>
      <c r="L29" s="27"/>
      <c r="M29" s="27"/>
      <c r="N29" s="27"/>
      <c r="O29" s="27"/>
      <c r="P29" s="27"/>
      <c r="Q29" s="27"/>
      <c r="R29" s="27"/>
      <c r="S29" s="62"/>
      <c r="T29" s="38"/>
      <c r="U29" s="27"/>
      <c r="V29" s="33"/>
      <c r="W29" s="33"/>
      <c r="X29" s="56"/>
      <c r="Y29" s="33"/>
      <c r="Z29" s="33"/>
      <c r="AA29" s="56"/>
      <c r="AB29" s="33"/>
      <c r="AC29" s="33"/>
      <c r="AD29" s="56"/>
      <c r="AE29" s="48"/>
      <c r="AF29" s="94"/>
      <c r="AG29" s="48"/>
      <c r="AH29" s="48"/>
      <c r="AI29" s="48"/>
      <c r="AJ29" s="48"/>
      <c r="AK29" s="48"/>
      <c r="AL29" s="48"/>
      <c r="AM29" s="48"/>
      <c r="AN29" s="56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56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56"/>
      <c r="BK29" s="48"/>
      <c r="BL29" s="48"/>
      <c r="BM29" s="48"/>
      <c r="BN29" s="48"/>
      <c r="BO29" s="48"/>
      <c r="BP29" s="48"/>
      <c r="BQ29" s="48"/>
      <c r="BR29" s="48"/>
      <c r="BS29" s="56"/>
      <c r="BT29" s="1"/>
      <c r="BU29" s="86"/>
      <c r="BV29" s="36"/>
    </row>
    <row r="30" spans="1:74" ht="15.75" customHeight="1" x14ac:dyDescent="0.2">
      <c r="A30" s="44"/>
      <c r="B30" s="47"/>
      <c r="C30" s="47"/>
      <c r="D30" s="47"/>
      <c r="E30" s="47"/>
      <c r="F30" s="47"/>
      <c r="G30" s="47"/>
      <c r="H30" s="47"/>
      <c r="I30" s="26"/>
      <c r="J30" s="26"/>
      <c r="K30" s="26"/>
      <c r="L30" s="27"/>
      <c r="M30" s="27"/>
      <c r="N30" s="27"/>
      <c r="O30" s="27"/>
      <c r="P30" s="27"/>
      <c r="Q30" s="27"/>
      <c r="R30" s="27"/>
      <c r="S30" s="62"/>
      <c r="T30" s="38"/>
      <c r="U30" s="27"/>
      <c r="V30" s="33"/>
      <c r="W30" s="33"/>
      <c r="X30" s="56"/>
      <c r="Y30" s="33"/>
      <c r="Z30" s="33"/>
      <c r="AA30" s="56"/>
      <c r="AB30" s="33"/>
      <c r="AC30" s="33"/>
      <c r="AD30" s="56"/>
      <c r="AE30" s="48"/>
      <c r="AF30" s="94"/>
      <c r="AG30" s="48"/>
      <c r="AH30" s="48"/>
      <c r="AI30" s="48"/>
      <c r="AJ30" s="48"/>
      <c r="AK30" s="48"/>
      <c r="AL30" s="48"/>
      <c r="AM30" s="48"/>
      <c r="AN30" s="56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56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56"/>
      <c r="BK30" s="48"/>
      <c r="BL30" s="48"/>
      <c r="BM30" s="48"/>
      <c r="BN30" s="48"/>
      <c r="BO30" s="48"/>
      <c r="BP30" s="48"/>
      <c r="BQ30" s="48"/>
      <c r="BR30" s="48"/>
      <c r="BS30" s="56"/>
      <c r="BT30" s="1"/>
      <c r="BU30" s="86"/>
      <c r="BV30" s="36"/>
    </row>
    <row r="31" spans="1:74" ht="15.75" customHeight="1" x14ac:dyDescent="0.2">
      <c r="A31" s="44"/>
      <c r="B31" s="47"/>
      <c r="C31" s="47"/>
      <c r="D31" s="47"/>
      <c r="E31" s="47"/>
      <c r="F31" s="47"/>
      <c r="G31" s="47"/>
      <c r="H31" s="47"/>
      <c r="I31" s="26"/>
      <c r="J31" s="26"/>
      <c r="K31" s="26"/>
      <c r="L31" s="27"/>
      <c r="M31" s="27"/>
      <c r="N31" s="27"/>
      <c r="O31" s="27"/>
      <c r="P31" s="27"/>
      <c r="Q31" s="27"/>
      <c r="R31" s="27"/>
      <c r="S31" s="62"/>
      <c r="T31" s="38"/>
      <c r="U31" s="27"/>
      <c r="V31" s="33"/>
      <c r="W31" s="33"/>
      <c r="X31" s="56"/>
      <c r="Y31" s="33"/>
      <c r="Z31" s="33"/>
      <c r="AA31" s="56"/>
      <c r="AB31" s="33"/>
      <c r="AC31" s="33"/>
      <c r="AD31" s="56"/>
      <c r="AE31" s="48"/>
      <c r="AF31" s="94"/>
      <c r="AG31" s="48"/>
      <c r="AH31" s="48"/>
      <c r="AI31" s="48"/>
      <c r="AJ31" s="48"/>
      <c r="AK31" s="48"/>
      <c r="AL31" s="48"/>
      <c r="AM31" s="48"/>
      <c r="AN31" s="56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56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56"/>
      <c r="BK31" s="48"/>
      <c r="BL31" s="48"/>
      <c r="BM31" s="48"/>
      <c r="BN31" s="48"/>
      <c r="BO31" s="48"/>
      <c r="BP31" s="48"/>
      <c r="BQ31" s="48"/>
      <c r="BR31" s="48"/>
      <c r="BS31" s="56"/>
      <c r="BT31" s="1"/>
      <c r="BU31" s="86"/>
      <c r="BV31" s="36"/>
    </row>
    <row r="32" spans="1:74" ht="15.75" customHeight="1" x14ac:dyDescent="0.2">
      <c r="A32" s="44"/>
      <c r="B32" s="47"/>
      <c r="C32" s="47"/>
      <c r="D32" s="47"/>
      <c r="E32" s="47"/>
      <c r="F32" s="47"/>
      <c r="G32" s="47"/>
      <c r="H32" s="47"/>
      <c r="I32" s="26"/>
      <c r="J32" s="26"/>
      <c r="K32" s="26"/>
      <c r="L32" s="27"/>
      <c r="M32" s="27"/>
      <c r="N32" s="27"/>
      <c r="O32" s="27"/>
      <c r="P32" s="27"/>
      <c r="Q32" s="27"/>
      <c r="R32" s="27"/>
      <c r="S32" s="62"/>
      <c r="T32" s="38"/>
      <c r="U32" s="27"/>
      <c r="V32" s="33"/>
      <c r="W32" s="33"/>
      <c r="X32" s="56"/>
      <c r="Y32" s="33"/>
      <c r="Z32" s="33"/>
      <c r="AA32" s="56"/>
      <c r="AB32" s="33"/>
      <c r="AC32" s="33"/>
      <c r="AD32" s="56"/>
      <c r="AE32" s="48"/>
      <c r="AF32" s="94"/>
      <c r="AG32" s="48"/>
      <c r="AH32" s="48"/>
      <c r="AI32" s="48"/>
      <c r="AJ32" s="48"/>
      <c r="AK32" s="48"/>
      <c r="AL32" s="48"/>
      <c r="AM32" s="48"/>
      <c r="AN32" s="56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56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56"/>
      <c r="BK32" s="48"/>
      <c r="BL32" s="48"/>
      <c r="BM32" s="48"/>
      <c r="BN32" s="48"/>
      <c r="BO32" s="48"/>
      <c r="BP32" s="48"/>
      <c r="BQ32" s="48"/>
      <c r="BR32" s="48"/>
      <c r="BS32" s="56"/>
      <c r="BT32" s="1"/>
      <c r="BU32" s="86"/>
      <c r="BV32" s="36"/>
    </row>
    <row r="33" spans="1:74" ht="15.75" customHeight="1" x14ac:dyDescent="0.2">
      <c r="A33" s="44"/>
      <c r="B33" s="47"/>
      <c r="C33" s="47"/>
      <c r="D33" s="47"/>
      <c r="E33" s="47"/>
      <c r="F33" s="47"/>
      <c r="G33" s="47"/>
      <c r="H33" s="47"/>
      <c r="I33" s="26"/>
      <c r="J33" s="26"/>
      <c r="K33" s="26"/>
      <c r="L33" s="27"/>
      <c r="M33" s="27"/>
      <c r="N33" s="27"/>
      <c r="O33" s="27"/>
      <c r="P33" s="27"/>
      <c r="Q33" s="27"/>
      <c r="R33" s="27"/>
      <c r="S33" s="62"/>
      <c r="T33" s="38"/>
      <c r="U33" s="27"/>
      <c r="V33" s="33"/>
      <c r="W33" s="33"/>
      <c r="X33" s="56"/>
      <c r="Y33" s="33"/>
      <c r="Z33" s="33"/>
      <c r="AA33" s="56"/>
      <c r="AB33" s="33"/>
      <c r="AC33" s="33"/>
      <c r="AD33" s="56"/>
      <c r="AE33" s="48"/>
      <c r="AF33" s="94"/>
      <c r="AG33" s="48"/>
      <c r="AH33" s="48"/>
      <c r="AI33" s="48"/>
      <c r="AJ33" s="48"/>
      <c r="AK33" s="48"/>
      <c r="AL33" s="48"/>
      <c r="AM33" s="48"/>
      <c r="AN33" s="56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56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56"/>
      <c r="BK33" s="48"/>
      <c r="BL33" s="48"/>
      <c r="BM33" s="48"/>
      <c r="BN33" s="48"/>
      <c r="BO33" s="48"/>
      <c r="BP33" s="48"/>
      <c r="BQ33" s="48"/>
      <c r="BR33" s="48"/>
      <c r="BS33" s="56"/>
      <c r="BT33" s="1"/>
      <c r="BU33" s="86"/>
      <c r="BV33" s="36"/>
    </row>
    <row r="34" spans="1:74" ht="15.75" customHeight="1" x14ac:dyDescent="0.2">
      <c r="A34" s="44"/>
      <c r="B34" s="47"/>
      <c r="C34" s="47"/>
      <c r="D34" s="47"/>
      <c r="E34" s="47"/>
      <c r="F34" s="47"/>
      <c r="G34" s="47"/>
      <c r="H34" s="47"/>
      <c r="I34" s="26"/>
      <c r="J34" s="26"/>
      <c r="K34" s="26"/>
      <c r="L34" s="27"/>
      <c r="M34" s="27"/>
      <c r="N34" s="27"/>
      <c r="O34" s="27"/>
      <c r="P34" s="27"/>
      <c r="Q34" s="27"/>
      <c r="R34" s="27"/>
      <c r="S34" s="62"/>
      <c r="T34" s="38"/>
      <c r="U34" s="27"/>
      <c r="V34" s="33"/>
      <c r="W34" s="33"/>
      <c r="X34" s="56"/>
      <c r="Y34" s="33"/>
      <c r="Z34" s="33"/>
      <c r="AA34" s="56"/>
      <c r="AB34" s="33"/>
      <c r="AC34" s="33"/>
      <c r="AD34" s="56"/>
      <c r="AE34" s="48"/>
      <c r="AF34" s="94"/>
      <c r="AG34" s="48"/>
      <c r="AH34" s="48"/>
      <c r="AI34" s="48"/>
      <c r="AJ34" s="48"/>
      <c r="AK34" s="48"/>
      <c r="AL34" s="48"/>
      <c r="AM34" s="48"/>
      <c r="AN34" s="56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56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56"/>
      <c r="BK34" s="48"/>
      <c r="BL34" s="48"/>
      <c r="BM34" s="48"/>
      <c r="BN34" s="48"/>
      <c r="BO34" s="48"/>
      <c r="BP34" s="48"/>
      <c r="BQ34" s="48"/>
      <c r="BR34" s="48"/>
      <c r="BS34" s="56"/>
      <c r="BT34" s="1"/>
      <c r="BU34" s="86"/>
      <c r="BV34" s="36"/>
    </row>
    <row r="35" spans="1:74" ht="15.75" customHeight="1" x14ac:dyDescent="0.2">
      <c r="A35" s="44"/>
      <c r="B35" s="47"/>
      <c r="C35" s="47"/>
      <c r="D35" s="47"/>
      <c r="E35" s="47"/>
      <c r="F35" s="47"/>
      <c r="G35" s="47"/>
      <c r="H35" s="47"/>
      <c r="I35" s="26"/>
      <c r="J35" s="26"/>
      <c r="K35" s="26"/>
      <c r="L35" s="27"/>
      <c r="M35" s="27"/>
      <c r="N35" s="27"/>
      <c r="O35" s="27"/>
      <c r="P35" s="27"/>
      <c r="Q35" s="27"/>
      <c r="R35" s="27"/>
      <c r="S35" s="62"/>
      <c r="T35" s="38"/>
      <c r="U35" s="27"/>
      <c r="V35" s="33"/>
      <c r="W35" s="33"/>
      <c r="X35" s="56"/>
      <c r="Y35" s="33"/>
      <c r="Z35" s="33"/>
      <c r="AA35" s="56"/>
      <c r="AB35" s="33"/>
      <c r="AC35" s="33"/>
      <c r="AD35" s="56"/>
      <c r="AE35" s="48"/>
      <c r="AF35" s="94"/>
      <c r="AG35" s="48"/>
      <c r="AH35" s="48"/>
      <c r="AI35" s="48"/>
      <c r="AJ35" s="48"/>
      <c r="AK35" s="48"/>
      <c r="AL35" s="48"/>
      <c r="AM35" s="48"/>
      <c r="AN35" s="56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56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56"/>
      <c r="BK35" s="48"/>
      <c r="BL35" s="48"/>
      <c r="BM35" s="48"/>
      <c r="BN35" s="48"/>
      <c r="BO35" s="48"/>
      <c r="BP35" s="48"/>
      <c r="BQ35" s="48"/>
      <c r="BR35" s="48"/>
      <c r="BS35" s="56"/>
      <c r="BT35" s="1"/>
      <c r="BU35" s="86"/>
      <c r="BV35" s="36"/>
    </row>
    <row r="36" spans="1:74" ht="15.75" customHeight="1" x14ac:dyDescent="0.2">
      <c r="A36" s="44"/>
      <c r="B36" s="47"/>
      <c r="C36" s="47"/>
      <c r="D36" s="47"/>
      <c r="E36" s="47"/>
      <c r="F36" s="47"/>
      <c r="G36" s="47"/>
      <c r="H36" s="47"/>
      <c r="I36" s="26"/>
      <c r="J36" s="26"/>
      <c r="K36" s="26"/>
      <c r="L36" s="27"/>
      <c r="M36" s="27"/>
      <c r="N36" s="27"/>
      <c r="O36" s="27"/>
      <c r="P36" s="27"/>
      <c r="Q36" s="27"/>
      <c r="R36" s="27"/>
      <c r="S36" s="62"/>
      <c r="T36" s="38"/>
      <c r="U36" s="27"/>
      <c r="V36" s="33"/>
      <c r="W36" s="33"/>
      <c r="X36" s="56"/>
      <c r="Y36" s="33"/>
      <c r="Z36" s="33"/>
      <c r="AA36" s="56"/>
      <c r="AB36" s="33"/>
      <c r="AC36" s="33"/>
      <c r="AD36" s="56"/>
      <c r="AE36" s="48"/>
      <c r="AF36" s="94"/>
      <c r="AG36" s="48"/>
      <c r="AH36" s="48"/>
      <c r="AI36" s="48"/>
      <c r="AJ36" s="48"/>
      <c r="AK36" s="48"/>
      <c r="AL36" s="48"/>
      <c r="AM36" s="48"/>
      <c r="AN36" s="56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56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56"/>
      <c r="BK36" s="48"/>
      <c r="BL36" s="48"/>
      <c r="BM36" s="48"/>
      <c r="BN36" s="48"/>
      <c r="BO36" s="48"/>
      <c r="BP36" s="48"/>
      <c r="BQ36" s="48"/>
      <c r="BR36" s="48"/>
      <c r="BS36" s="56"/>
      <c r="BT36" s="36"/>
      <c r="BU36" s="36"/>
      <c r="BV36" s="36"/>
    </row>
    <row r="37" spans="1:74" ht="15.75" customHeight="1" x14ac:dyDescent="0.2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56"/>
      <c r="AE37" s="48"/>
      <c r="AF37" s="94"/>
      <c r="AG37" s="48"/>
      <c r="AH37" s="48"/>
      <c r="AI37" s="48"/>
      <c r="AJ37" s="48"/>
      <c r="AK37" s="48"/>
      <c r="AL37" s="48"/>
      <c r="AM37" s="48"/>
      <c r="AN37" s="56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56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56"/>
      <c r="BK37" s="48"/>
      <c r="BL37" s="48"/>
      <c r="BM37" s="48"/>
      <c r="BN37" s="48"/>
      <c r="BO37" s="48"/>
      <c r="BP37" s="48"/>
      <c r="BQ37" s="48"/>
      <c r="BR37" s="48"/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80</v>
      </c>
      <c r="M43" s="50">
        <f>IF(COUNT(M5:M42)&gt;0,ROUND(SUM(M5:M42)/COUNTIF(M5:M42,"&lt;&gt;"),0),0)</f>
        <v>62</v>
      </c>
      <c r="N43" s="50">
        <f>IF(COUNT(N5:N42)&gt;0,ROUND(SUM(N5:N42)/COUNTIF(N5:N42,"&lt;&gt;"),0),0)</f>
        <v>72</v>
      </c>
      <c r="O43" s="50">
        <f>IF(COUNT(O5:O42)&gt;0,ROUND(SUM(O5:O42)/COUNTIF(O5:O42,"&lt;&gt;"),0),0)</f>
        <v>79</v>
      </c>
      <c r="P43" s="50"/>
      <c r="Q43" s="50">
        <f>IF(COUNT(Q5:Q42)&gt;0,ROUND(SUM(Q5:Q42)/COUNTIF(Q5:Q42,"&lt;&gt;"),0),0)</f>
        <v>82</v>
      </c>
      <c r="R43" s="50"/>
      <c r="S43" s="50">
        <f t="shared" ref="S43:AH43" si="22">IF(COUNT(S5:S42)&gt;0,ROUND(SUM(S5:S42)/COUNTIF(S5:S42,"&lt;&gt;"),0),0)</f>
        <v>4</v>
      </c>
      <c r="T43" s="50">
        <f t="shared" si="22"/>
        <v>76</v>
      </c>
      <c r="U43" s="51">
        <f t="shared" si="22"/>
        <v>19</v>
      </c>
      <c r="V43" s="51">
        <f t="shared" si="22"/>
        <v>17</v>
      </c>
      <c r="W43" s="51">
        <f t="shared" si="22"/>
        <v>45</v>
      </c>
      <c r="X43" s="51">
        <f t="shared" si="22"/>
        <v>80</v>
      </c>
      <c r="Y43" s="51">
        <f t="shared" si="22"/>
        <v>26</v>
      </c>
      <c r="Z43" s="51">
        <f t="shared" si="22"/>
        <v>40</v>
      </c>
      <c r="AA43" s="51">
        <f t="shared" si="22"/>
        <v>65</v>
      </c>
      <c r="AB43" s="51">
        <f t="shared" si="22"/>
        <v>14</v>
      </c>
      <c r="AC43" s="51">
        <f t="shared" si="22"/>
        <v>18</v>
      </c>
      <c r="AD43" s="51">
        <f t="shared" si="22"/>
        <v>5</v>
      </c>
      <c r="AE43" s="51">
        <f t="shared" si="22"/>
        <v>74</v>
      </c>
      <c r="AF43" s="51">
        <f t="shared" si="22"/>
        <v>87</v>
      </c>
      <c r="AG43" s="51">
        <f t="shared" si="22"/>
        <v>80</v>
      </c>
      <c r="AH43" s="51">
        <f t="shared" si="22"/>
        <v>76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79</v>
      </c>
      <c r="AO43" s="51">
        <f>IF(COUNT(AO5:AO42)&gt;0,ROUND(SUM(AO5:AO42)/COUNTIF(AO5:AO42,"&lt;&gt;"),0),0)</f>
        <v>93</v>
      </c>
      <c r="AP43" s="51">
        <f>IF(COUNT(AP5:AP42)&gt;0,ROUND(SUM(AP5:AP42)/COUNTIF(AP5:AP42,"&lt;&gt;"),0),0)</f>
        <v>88</v>
      </c>
      <c r="AQ43" s="51"/>
      <c r="AR43" s="51"/>
      <c r="AS43" s="51"/>
      <c r="AT43" s="51"/>
      <c r="AU43" s="51">
        <f>IF(COUNT(AU5:AU42)&gt;0,ROUND(SUM(AU5:AU42)/COUNTIF(AU5:AU42,"&lt;&gt;"),0),0)</f>
        <v>89</v>
      </c>
      <c r="AV43" s="51"/>
      <c r="AW43" s="51"/>
      <c r="AX43" s="51">
        <f>IF(COUNT(AX5:AX42)&gt;0,ROUND(SUM(AX5:AX42)/COUNTIF(AX5:AX42,"&lt;&gt;"),0),0)</f>
        <v>88</v>
      </c>
      <c r="AY43" s="51">
        <f>IF(COUNT(AY5:AY42)&gt;0,ROUND(SUM(AY5:AY42)/COUNTIF(AY5:AY42,"&lt;&gt;"),0),0)</f>
        <v>92</v>
      </c>
      <c r="AZ43" s="51">
        <f>IF(COUNT(AZ5:AZ42)&gt;0,ROUND(SUM(AZ5:AZ42)/COUNTIF(AZ5:AZ42,"&lt;&gt;"),0),0)</f>
        <v>91</v>
      </c>
      <c r="BA43" s="51">
        <f>IF(COUNT(BA5:BA42)&gt;0,ROUND(SUM(BA5:BA42)/COUNTIF(BA5:BA42,"&lt;&gt;"),0),0)</f>
        <v>86</v>
      </c>
      <c r="BB43" s="51"/>
      <c r="BC43" s="51"/>
      <c r="BD43" s="51"/>
      <c r="BE43" s="51"/>
      <c r="BF43" s="51">
        <f>IF(COUNT(BF5:BF42)&gt;0,ROUND(SUM(BF5:BF42)/COUNTIF(BF5:BF42,"&lt;&gt;"),0),0)</f>
        <v>83</v>
      </c>
      <c r="BG43" s="51"/>
      <c r="BH43" s="51"/>
      <c r="BI43" s="51">
        <f>IF(COUNT(BI5:BI42)&gt;0,ROUND(SUM(BI5:BI42)/COUNTIF(BI5:BI42,"&lt;&gt;"),0),0)</f>
        <v>63</v>
      </c>
      <c r="BJ43" s="51">
        <f>IF(COUNT(BJ5:BJ42)&gt;0,ROUND(SUM(BJ5:BJ42)/COUNTIF(BJ5:BJ42,"&lt;&gt;"),0),0)</f>
        <v>82</v>
      </c>
      <c r="BK43" s="51">
        <f>IF(COUNT(BK5:BK42)&gt;0,ROUND(SUM(BK5:BK42)/COUNTIF(BK5:BK42,"&lt;&gt;"),0),0)</f>
        <v>86</v>
      </c>
      <c r="BL43" s="51">
        <f>IF(COUNT(BL5:BL42)&gt;0,ROUND(SUM(BL5:BL42)/COUNTIF(BL5:BL42,"&lt;&gt;"),0),0)</f>
        <v>93</v>
      </c>
      <c r="BM43" s="51">
        <f>IF(COUNT(BM5:BM42)&gt;0,ROUND(SUM(BM5:BM42)/COUNTIF(BM5:BM42,"&lt;&gt;"),0),0)</f>
        <v>84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90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99</v>
      </c>
      <c r="O44" s="51">
        <f>MAX(O5:O42)</f>
        <v>100</v>
      </c>
      <c r="P44" s="51"/>
      <c r="Q44" s="51">
        <f>MAX(Q5:Q42)</f>
        <v>100</v>
      </c>
      <c r="R44" s="51"/>
      <c r="S44" s="51">
        <f t="shared" ref="S44:AH44" si="23">MAX(S5:S42)</f>
        <v>64</v>
      </c>
      <c r="T44" s="51">
        <f t="shared" si="23"/>
        <v>98.85</v>
      </c>
      <c r="U44" s="51">
        <f t="shared" si="23"/>
        <v>20</v>
      </c>
      <c r="V44" s="51">
        <f t="shared" si="23"/>
        <v>20</v>
      </c>
      <c r="W44" s="51">
        <f t="shared" si="23"/>
        <v>60</v>
      </c>
      <c r="X44" s="51">
        <f t="shared" si="23"/>
        <v>100</v>
      </c>
      <c r="Y44" s="51">
        <f t="shared" si="23"/>
        <v>30</v>
      </c>
      <c r="Z44" s="51">
        <f t="shared" si="23"/>
        <v>70</v>
      </c>
      <c r="AA44" s="51">
        <f t="shared" si="23"/>
        <v>100</v>
      </c>
      <c r="AB44" s="51">
        <f t="shared" si="23"/>
        <v>25</v>
      </c>
      <c r="AC44" s="51">
        <f t="shared" si="23"/>
        <v>39</v>
      </c>
      <c r="AD44" s="51">
        <f t="shared" si="23"/>
        <v>64</v>
      </c>
      <c r="AE44" s="51">
        <f t="shared" si="23"/>
        <v>100</v>
      </c>
      <c r="AF44" s="51">
        <f t="shared" si="23"/>
        <v>100</v>
      </c>
      <c r="AG44" s="51">
        <f t="shared" si="23"/>
        <v>100</v>
      </c>
      <c r="AH44" s="51">
        <f t="shared" si="23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100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100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34</v>
      </c>
      <c r="M45" s="51">
        <f>MIN(M5:M42)</f>
        <v>0</v>
      </c>
      <c r="N45" s="51">
        <f>MIN(N5:N42)</f>
        <v>17</v>
      </c>
      <c r="O45" s="51">
        <f>MIN(O5:O42)</f>
        <v>43</v>
      </c>
      <c r="P45" s="51"/>
      <c r="Q45" s="51">
        <f>MIN(Q5:Q42)</f>
        <v>15</v>
      </c>
      <c r="R45" s="51"/>
      <c r="S45" s="51">
        <f t="shared" ref="S45:AH45" si="24">MIN(S5:S42)</f>
        <v>0</v>
      </c>
      <c r="T45" s="51">
        <f t="shared" si="24"/>
        <v>17</v>
      </c>
      <c r="U45" s="51">
        <f t="shared" si="24"/>
        <v>14</v>
      </c>
      <c r="V45" s="51">
        <f t="shared" si="24"/>
        <v>11</v>
      </c>
      <c r="W45" s="51">
        <f t="shared" si="24"/>
        <v>0</v>
      </c>
      <c r="X45" s="51">
        <f t="shared" si="24"/>
        <v>34</v>
      </c>
      <c r="Y45" s="51">
        <f t="shared" si="24"/>
        <v>4</v>
      </c>
      <c r="Z45" s="51">
        <f t="shared" si="24"/>
        <v>0</v>
      </c>
      <c r="AA45" s="51">
        <f t="shared" si="24"/>
        <v>4</v>
      </c>
      <c r="AB45" s="51">
        <f t="shared" si="24"/>
        <v>2</v>
      </c>
      <c r="AC45" s="51">
        <f t="shared" si="24"/>
        <v>2</v>
      </c>
      <c r="AD45" s="51">
        <f t="shared" si="24"/>
        <v>0</v>
      </c>
      <c r="AE45" s="51">
        <f t="shared" si="24"/>
        <v>0</v>
      </c>
      <c r="AF45" s="51">
        <f t="shared" si="24"/>
        <v>23</v>
      </c>
      <c r="AG45" s="51">
        <f t="shared" si="24"/>
        <v>0</v>
      </c>
      <c r="AH45" s="51">
        <f t="shared" si="24"/>
        <v>23</v>
      </c>
      <c r="AI45" s="51"/>
      <c r="AJ45" s="51"/>
      <c r="AK45" s="51"/>
      <c r="AL45" s="51"/>
      <c r="AM45" s="51"/>
      <c r="AN45" s="51">
        <f>MIN(AN5:AN42)</f>
        <v>43</v>
      </c>
      <c r="AO45" s="51">
        <f>MIN(AO5:AO42)</f>
        <v>0</v>
      </c>
      <c r="AP45" s="51">
        <f>MIN(AP5:AP42)</f>
        <v>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10</v>
      </c>
      <c r="AZ45" s="51">
        <f>MIN(AZ5:AZ42)</f>
        <v>23</v>
      </c>
      <c r="BA45" s="51">
        <f>MIN(BA5:BA42)</f>
        <v>23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15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20</v>
      </c>
      <c r="M46" s="53">
        <f>COUNTIF(M5:M42,"&gt;=55")</f>
        <v>13</v>
      </c>
      <c r="N46" s="53">
        <f>COUNTIF(N5:N42,"&gt;=55")</f>
        <v>19</v>
      </c>
      <c r="O46" s="53">
        <f>COUNTIF(O5:O42,"&gt;=55")</f>
        <v>20</v>
      </c>
      <c r="P46" s="53"/>
      <c r="Q46" s="53">
        <f>COUNTIF(Q5:Q42,"&gt;=55")</f>
        <v>20</v>
      </c>
      <c r="R46" s="53"/>
      <c r="S46" s="53">
        <f t="shared" ref="S46:AH46" si="25">COUNTIF(S5:S42,"&gt;=55")</f>
        <v>1</v>
      </c>
      <c r="T46" s="53">
        <f t="shared" si="25"/>
        <v>19</v>
      </c>
      <c r="U46" s="53">
        <f t="shared" si="25"/>
        <v>0</v>
      </c>
      <c r="V46" s="53">
        <f t="shared" si="25"/>
        <v>0</v>
      </c>
      <c r="W46" s="53">
        <f t="shared" si="25"/>
        <v>11</v>
      </c>
      <c r="X46" s="53">
        <f t="shared" si="25"/>
        <v>20</v>
      </c>
      <c r="Y46" s="53">
        <f t="shared" si="25"/>
        <v>0</v>
      </c>
      <c r="Z46" s="53">
        <f t="shared" si="25"/>
        <v>10</v>
      </c>
      <c r="AA46" s="53">
        <f t="shared" si="25"/>
        <v>13</v>
      </c>
      <c r="AB46" s="53">
        <f t="shared" si="25"/>
        <v>0</v>
      </c>
      <c r="AC46" s="53">
        <f t="shared" si="25"/>
        <v>0</v>
      </c>
      <c r="AD46" s="53">
        <f t="shared" si="25"/>
        <v>1</v>
      </c>
      <c r="AE46" s="53">
        <f t="shared" si="25"/>
        <v>16</v>
      </c>
      <c r="AF46" s="53">
        <f t="shared" si="25"/>
        <v>23</v>
      </c>
      <c r="AG46" s="53">
        <f t="shared" si="25"/>
        <v>19</v>
      </c>
      <c r="AH46" s="53">
        <f t="shared" si="25"/>
        <v>15</v>
      </c>
      <c r="AI46" s="53"/>
      <c r="AJ46" s="53"/>
      <c r="AK46" s="53"/>
      <c r="AL46" s="53"/>
      <c r="AM46" s="53"/>
      <c r="AN46" s="51">
        <f>COUNTIF(AN5:AN42,"&gt;=55")</f>
        <v>20</v>
      </c>
      <c r="AO46" s="53">
        <f>COUNTIF(AO5:AO42,"&gt;=55")</f>
        <v>22</v>
      </c>
      <c r="AP46" s="53">
        <f>COUNTIF(AP5:AP42,"&gt;=55")</f>
        <v>21</v>
      </c>
      <c r="AQ46" s="53"/>
      <c r="AR46" s="53"/>
      <c r="AS46" s="53"/>
      <c r="AT46" s="53"/>
      <c r="AU46" s="53">
        <f>COUNTIF(AU5:AU42,"&gt;=55")</f>
        <v>21</v>
      </c>
      <c r="AV46" s="53"/>
      <c r="AW46" s="53"/>
      <c r="AX46" s="53">
        <f>COUNTIF(AX5:AX42,"&gt;=55")</f>
        <v>21</v>
      </c>
      <c r="AY46" s="52">
        <f>COUNTIF(AY5:AY42,"&gt;=55")</f>
        <v>22</v>
      </c>
      <c r="AZ46" s="53">
        <f>COUNTIF(AZ5:AZ42,"&gt;=55")</f>
        <v>23</v>
      </c>
      <c r="BA46" s="53">
        <f>COUNTIF(BA5:BA42,"&gt;=55")</f>
        <v>23</v>
      </c>
      <c r="BB46" s="53"/>
      <c r="BC46" s="53"/>
      <c r="BD46" s="53"/>
      <c r="BE46" s="53"/>
      <c r="BF46" s="53">
        <f>COUNTIF(BF5:BF42,"&gt;=55")</f>
        <v>21</v>
      </c>
      <c r="BG46" s="53"/>
      <c r="BH46" s="53"/>
      <c r="BI46" s="53">
        <f>COUNTIF(BI5:BI42,"&gt;=55")</f>
        <v>16</v>
      </c>
      <c r="BJ46" s="52">
        <f>COUNTIF(BJ5:BJ42,"&gt;=55")</f>
        <v>20</v>
      </c>
      <c r="BK46" s="53">
        <f>COUNTIF(BK5:BK42,"&gt;=55")</f>
        <v>21</v>
      </c>
      <c r="BL46" s="53">
        <f>COUNTIF(BL5:BL42,"&gt;=55")</f>
        <v>22</v>
      </c>
      <c r="BM46" s="53">
        <f>COUNTIF(BM5:BM42,"&gt;=55")</f>
        <v>20</v>
      </c>
      <c r="BN46" s="53"/>
      <c r="BO46" s="53"/>
      <c r="BP46" s="53"/>
      <c r="BQ46" s="53"/>
      <c r="BR46" s="53"/>
      <c r="BS46" s="52">
        <f>COUNTIF(BS5:BS42,"&gt;=55")</f>
        <v>21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3</v>
      </c>
      <c r="M47" s="53">
        <f>+$H$48-M46</f>
        <v>10</v>
      </c>
      <c r="N47" s="53">
        <f>+$H$48-N46</f>
        <v>4</v>
      </c>
      <c r="O47" s="53">
        <f>+$H$48-O46</f>
        <v>3</v>
      </c>
      <c r="P47" s="53"/>
      <c r="Q47" s="53">
        <f>+$H$48-Q46</f>
        <v>3</v>
      </c>
      <c r="R47" s="53"/>
      <c r="S47" s="53">
        <f t="shared" ref="S47:AH47" si="26">+$H$48-S46</f>
        <v>22</v>
      </c>
      <c r="T47" s="53">
        <f t="shared" si="26"/>
        <v>4</v>
      </c>
      <c r="U47" s="53">
        <f t="shared" si="26"/>
        <v>23</v>
      </c>
      <c r="V47" s="53">
        <f t="shared" si="26"/>
        <v>23</v>
      </c>
      <c r="W47" s="53">
        <f t="shared" si="26"/>
        <v>12</v>
      </c>
      <c r="X47" s="53">
        <f t="shared" si="26"/>
        <v>3</v>
      </c>
      <c r="Y47" s="53">
        <f t="shared" si="26"/>
        <v>23</v>
      </c>
      <c r="Z47" s="53">
        <f t="shared" si="26"/>
        <v>13</v>
      </c>
      <c r="AA47" s="53">
        <f t="shared" si="26"/>
        <v>10</v>
      </c>
      <c r="AB47" s="53">
        <f t="shared" si="26"/>
        <v>23</v>
      </c>
      <c r="AC47" s="53">
        <f t="shared" si="26"/>
        <v>23</v>
      </c>
      <c r="AD47" s="53">
        <f t="shared" si="26"/>
        <v>22</v>
      </c>
      <c r="AE47" s="53">
        <f t="shared" si="26"/>
        <v>7</v>
      </c>
      <c r="AF47" s="53">
        <f t="shared" si="26"/>
        <v>0</v>
      </c>
      <c r="AG47" s="53">
        <f t="shared" si="26"/>
        <v>4</v>
      </c>
      <c r="AH47" s="53">
        <f t="shared" si="26"/>
        <v>8</v>
      </c>
      <c r="AI47" s="53"/>
      <c r="AJ47" s="53"/>
      <c r="AK47" s="53"/>
      <c r="AL47" s="53"/>
      <c r="AM47" s="53"/>
      <c r="AN47" s="51">
        <f>+$H$48-AN46</f>
        <v>3</v>
      </c>
      <c r="AO47" s="53">
        <f>+$H$48-AO46</f>
        <v>1</v>
      </c>
      <c r="AP47" s="53">
        <f>+$H$48-AP46</f>
        <v>2</v>
      </c>
      <c r="AQ47" s="53"/>
      <c r="AR47" s="53"/>
      <c r="AS47" s="53"/>
      <c r="AT47" s="53"/>
      <c r="AU47" s="53">
        <f>+$H$48-AU46</f>
        <v>2</v>
      </c>
      <c r="AV47" s="53"/>
      <c r="AW47" s="53"/>
      <c r="AX47" s="53">
        <f>+$H$48-AX46</f>
        <v>2</v>
      </c>
      <c r="AY47" s="52">
        <f>+$H$48-AY46</f>
        <v>1</v>
      </c>
      <c r="AZ47" s="53">
        <f>+$H$48-AZ46</f>
        <v>0</v>
      </c>
      <c r="BA47" s="53">
        <f>+$H$48-BA46</f>
        <v>0</v>
      </c>
      <c r="BB47" s="53"/>
      <c r="BC47" s="53"/>
      <c r="BD47" s="53"/>
      <c r="BE47" s="53"/>
      <c r="BF47" s="53">
        <f>+$H$48-BF46</f>
        <v>2</v>
      </c>
      <c r="BG47" s="53"/>
      <c r="BH47" s="53"/>
      <c r="BI47" s="53">
        <f>+$H$48-BI46</f>
        <v>7</v>
      </c>
      <c r="BJ47" s="52">
        <f>+$H$48-BJ46</f>
        <v>3</v>
      </c>
      <c r="BK47" s="53">
        <f>+$H$48-BK46</f>
        <v>2</v>
      </c>
      <c r="BL47" s="53">
        <f>+$H$48-BL46</f>
        <v>1</v>
      </c>
      <c r="BM47" s="53">
        <f>+$H$48-BM46</f>
        <v>3</v>
      </c>
      <c r="BN47" s="53"/>
      <c r="BO47" s="53"/>
      <c r="BP47" s="53"/>
      <c r="BQ47" s="53"/>
      <c r="BR47" s="53"/>
      <c r="BS47" s="52">
        <f>+$H$48-BS46</f>
        <v>2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23</v>
      </c>
      <c r="T48" s="54">
        <f>T46/H48</f>
        <v>0.82608695652173914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11" priority="1" operator="lessThan">
      <formula>54.5</formula>
    </cfRule>
  </conditionalFormatting>
  <conditionalFormatting sqref="X5:X42 AA5:AA42 AD5:BI42 BK5:BR42">
    <cfRule type="containsText" dxfId="10" priority="2" operator="containsText" text="A">
      <formula>NOT(ISERROR(SEARCH(("A"),(X5))))</formula>
    </cfRule>
  </conditionalFormatting>
  <conditionalFormatting sqref="AY44:AY47 BJ44:BV47">
    <cfRule type="cellIs" dxfId="9" priority="3" operator="lessThan">
      <formula>54.5</formula>
    </cfRule>
  </conditionalFormatting>
  <conditionalFormatting sqref="AY45 BJ45:BV45">
    <cfRule type="cellIs" dxfId="8" priority="4" operator="lessThan">
      <formula>54.5</formula>
    </cfRule>
  </conditionalFormatting>
  <conditionalFormatting sqref="AY46 BJ46:BV46">
    <cfRule type="cellIs" dxfId="7" priority="5" operator="lessThan">
      <formula>54.5</formula>
    </cfRule>
  </conditionalFormatting>
  <conditionalFormatting sqref="AY47 BJ47:BV47">
    <cfRule type="cellIs" dxfId="6" priority="6" operator="lessThan">
      <formula>54.5</formula>
    </cfRule>
  </conditionalFormatting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V1008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baseColWidth="10" defaultColWidth="14.5" defaultRowHeight="15" customHeight="1" x14ac:dyDescent="0.15"/>
  <cols>
    <col min="1" max="1" width="3" style="100" customWidth="1"/>
    <col min="2" max="2" width="11.6640625" style="100" customWidth="1"/>
    <col min="3" max="3" width="3.5" style="100" customWidth="1"/>
    <col min="4" max="4" width="9" style="100" customWidth="1"/>
    <col min="5" max="5" width="3.5" style="100" customWidth="1"/>
    <col min="6" max="6" width="15.83203125" style="100" customWidth="1"/>
    <col min="7" max="7" width="16.1640625" style="100" customWidth="1"/>
    <col min="8" max="8" width="27.5" style="100" customWidth="1"/>
    <col min="9" max="9" width="4.6640625" style="100" hidden="1" customWidth="1"/>
    <col min="10" max="10" width="17.5" style="100" hidden="1" customWidth="1"/>
    <col min="11" max="11" width="34.1640625" style="100" hidden="1" customWidth="1"/>
    <col min="12" max="19" width="4.1640625" style="100" customWidth="1"/>
    <col min="20" max="20" width="5.6640625" style="100" customWidth="1"/>
    <col min="21" max="23" width="6" style="100" customWidth="1"/>
    <col min="24" max="24" width="4.1640625" style="100" customWidth="1"/>
    <col min="25" max="26" width="6" style="100" customWidth="1"/>
    <col min="27" max="27" width="4.1640625" style="100" customWidth="1"/>
    <col min="28" max="29" width="6.6640625" style="100" customWidth="1"/>
    <col min="30" max="30" width="4.1640625" style="100" customWidth="1"/>
    <col min="31" max="39" width="6.6640625" style="100" customWidth="1"/>
    <col min="40" max="40" width="4.1640625" style="100" customWidth="1"/>
    <col min="41" max="50" width="6.6640625" style="100" customWidth="1"/>
    <col min="51" max="51" width="4.6640625" style="100" customWidth="1"/>
    <col min="52" max="61" width="6.6640625" style="100" customWidth="1"/>
    <col min="62" max="62" width="4.6640625" style="100" customWidth="1"/>
    <col min="63" max="70" width="6.6640625" style="100" customWidth="1"/>
    <col min="71" max="71" width="4.6640625" style="100" customWidth="1"/>
    <col min="72" max="72" width="12.1640625" style="100" customWidth="1"/>
    <col min="73" max="73" width="4.6640625" style="100" customWidth="1"/>
    <col min="74" max="74" width="13.5" style="100" customWidth="1"/>
  </cols>
  <sheetData>
    <row r="1" spans="1:74" ht="15.75" customHeight="1" x14ac:dyDescent="0.15">
      <c r="A1" s="26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6" t="s">
        <v>0</v>
      </c>
      <c r="V1" s="102"/>
      <c r="W1" s="102"/>
      <c r="X1" s="102"/>
      <c r="Y1" s="106" t="s">
        <v>1</v>
      </c>
      <c r="Z1" s="102"/>
      <c r="AA1" s="102"/>
      <c r="AB1" s="107" t="s">
        <v>2</v>
      </c>
      <c r="AC1" s="102"/>
      <c r="AD1" s="102"/>
      <c r="AE1" s="108" t="s">
        <v>3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9" t="s">
        <v>4</v>
      </c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10" t="s">
        <v>5</v>
      </c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1" t="s">
        <v>6</v>
      </c>
      <c r="BL1" s="102"/>
      <c r="BM1" s="102"/>
      <c r="BN1" s="102"/>
      <c r="BO1" s="102"/>
      <c r="BP1" s="102"/>
      <c r="BQ1" s="102"/>
      <c r="BR1" s="102"/>
      <c r="BS1" s="102"/>
      <c r="BT1" s="4"/>
      <c r="BU1" s="4"/>
      <c r="BV1" s="4"/>
    </row>
    <row r="2" spans="1:74" ht="15.75" customHeight="1" x14ac:dyDescent="0.15">
      <c r="A2" s="3"/>
      <c r="D2" s="3"/>
      <c r="E2" s="3"/>
      <c r="F2" s="3"/>
      <c r="G2" s="4"/>
      <c r="H2" s="4"/>
      <c r="I2" s="4"/>
      <c r="J2" s="4"/>
      <c r="K2" s="4"/>
      <c r="L2" s="111" t="s">
        <v>7</v>
      </c>
      <c r="M2" s="104"/>
      <c r="N2" s="104"/>
      <c r="O2" s="104"/>
      <c r="P2" s="104"/>
      <c r="Q2" s="104"/>
      <c r="R2" s="104"/>
      <c r="S2" s="104"/>
      <c r="T2" s="105"/>
      <c r="U2" s="81">
        <v>20</v>
      </c>
      <c r="V2" s="81">
        <v>20</v>
      </c>
      <c r="W2" s="81">
        <v>60</v>
      </c>
      <c r="X2" s="5"/>
      <c r="Y2" s="81">
        <v>30</v>
      </c>
      <c r="Z2" s="81">
        <v>70</v>
      </c>
      <c r="AA2" s="5"/>
      <c r="AB2" s="81">
        <v>40</v>
      </c>
      <c r="AC2" s="81">
        <v>60</v>
      </c>
      <c r="AD2" s="6"/>
      <c r="AE2" s="4"/>
      <c r="AF2" s="4"/>
      <c r="AG2" s="4"/>
      <c r="AH2" s="4"/>
      <c r="AI2" s="4"/>
      <c r="AJ2" s="4"/>
      <c r="AK2" s="4"/>
      <c r="AL2" s="4"/>
      <c r="AM2" s="4"/>
      <c r="AN2" s="10"/>
      <c r="AO2" s="4"/>
      <c r="AP2" s="4"/>
      <c r="AQ2" s="4"/>
      <c r="AR2" s="4"/>
      <c r="AS2" s="4"/>
      <c r="AT2" s="4"/>
      <c r="AU2" s="4"/>
      <c r="AV2" s="4"/>
      <c r="AW2" s="4"/>
      <c r="AX2" s="4"/>
      <c r="AY2" s="12"/>
      <c r="AZ2" s="4"/>
      <c r="BA2" s="4"/>
      <c r="BB2" s="4"/>
      <c r="BC2" s="4"/>
      <c r="BD2" s="4"/>
      <c r="BE2" s="4"/>
      <c r="BF2" s="4"/>
      <c r="BG2" s="4"/>
      <c r="BH2" s="4"/>
      <c r="BI2" s="4"/>
      <c r="BJ2" s="13"/>
      <c r="BK2" s="4"/>
      <c r="BL2" s="4"/>
      <c r="BM2" s="4"/>
      <c r="BN2" s="4"/>
      <c r="BO2" s="4"/>
      <c r="BP2" s="4"/>
      <c r="BQ2" s="4"/>
      <c r="BR2" s="4"/>
      <c r="BS2" s="14"/>
      <c r="BT2" s="4"/>
      <c r="BU2" s="4"/>
      <c r="BV2" s="4"/>
    </row>
    <row r="3" spans="1:74" ht="15.75" customHeight="1" x14ac:dyDescent="0.1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7"/>
      <c r="M3" s="7"/>
      <c r="N3" s="8">
        <v>0.5</v>
      </c>
      <c r="O3" s="8">
        <v>0.2</v>
      </c>
      <c r="P3" s="8">
        <v>0.05</v>
      </c>
      <c r="Q3" s="8">
        <v>0.2</v>
      </c>
      <c r="R3" s="8">
        <v>0.05</v>
      </c>
      <c r="S3" s="8"/>
      <c r="T3" s="8"/>
      <c r="U3" s="9">
        <v>0.2</v>
      </c>
      <c r="V3" s="9">
        <v>0.2</v>
      </c>
      <c r="W3" s="9">
        <f>W2/100</f>
        <v>0.6</v>
      </c>
      <c r="X3" s="5"/>
      <c r="Y3" s="9">
        <v>0.3</v>
      </c>
      <c r="Z3" s="9">
        <v>0.7</v>
      </c>
      <c r="AA3" s="5"/>
      <c r="AB3" s="9">
        <f>AB2/100</f>
        <v>0.4</v>
      </c>
      <c r="AC3" s="9">
        <f>AC2/100</f>
        <v>0.6</v>
      </c>
      <c r="AD3" s="6"/>
      <c r="AE3" s="9"/>
      <c r="AF3" s="9"/>
      <c r="AG3" s="9"/>
      <c r="AH3" s="9"/>
      <c r="AI3" s="9"/>
      <c r="AJ3" s="9"/>
      <c r="AK3" s="9"/>
      <c r="AL3" s="9"/>
      <c r="AM3" s="9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3"/>
      <c r="BK3" s="11"/>
      <c r="BL3" s="11"/>
      <c r="BM3" s="11"/>
      <c r="BN3" s="11"/>
      <c r="BO3" s="11"/>
      <c r="BP3" s="11"/>
      <c r="BQ3" s="11"/>
      <c r="BR3" s="11"/>
      <c r="BS3" s="14" t="s">
        <v>8</v>
      </c>
      <c r="BT3" s="103" t="s">
        <v>9</v>
      </c>
      <c r="BU3" s="104"/>
      <c r="BV3" s="105"/>
    </row>
    <row r="4" spans="1:74" ht="15.75" customHeight="1" x14ac:dyDescent="0.15">
      <c r="A4" s="15"/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2" t="s">
        <v>10</v>
      </c>
      <c r="H4" s="2" t="s">
        <v>10</v>
      </c>
      <c r="I4" s="16" t="s">
        <v>11</v>
      </c>
      <c r="J4" s="16" t="s">
        <v>12</v>
      </c>
      <c r="K4" s="16" t="s">
        <v>13</v>
      </c>
      <c r="L4" s="17" t="s">
        <v>14</v>
      </c>
      <c r="M4" s="17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4" t="s">
        <v>23</v>
      </c>
      <c r="V4" s="4" t="s">
        <v>24</v>
      </c>
      <c r="W4" s="4" t="s">
        <v>25</v>
      </c>
      <c r="X4" s="5" t="s">
        <v>14</v>
      </c>
      <c r="Y4" s="4" t="s">
        <v>23</v>
      </c>
      <c r="Z4" s="4" t="s">
        <v>24</v>
      </c>
      <c r="AA4" s="5" t="s">
        <v>15</v>
      </c>
      <c r="AB4" s="4" t="s">
        <v>23</v>
      </c>
      <c r="AC4" s="4" t="s">
        <v>24</v>
      </c>
      <c r="AD4" s="19" t="s">
        <v>21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1" t="s">
        <v>17</v>
      </c>
      <c r="AO4" s="20" t="s">
        <v>26</v>
      </c>
      <c r="AP4" s="20" t="s">
        <v>27</v>
      </c>
      <c r="AQ4" s="20" t="s">
        <v>28</v>
      </c>
      <c r="AR4" s="20" t="s">
        <v>29</v>
      </c>
      <c r="AS4" s="20" t="s">
        <v>30</v>
      </c>
      <c r="AT4" s="20" t="s">
        <v>31</v>
      </c>
      <c r="AU4" s="20" t="s">
        <v>32</v>
      </c>
      <c r="AV4" s="20" t="s">
        <v>33</v>
      </c>
      <c r="AW4" s="20" t="s">
        <v>34</v>
      </c>
      <c r="AX4" s="20" t="s">
        <v>35</v>
      </c>
      <c r="AY4" s="22" t="s">
        <v>18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20" t="s">
        <v>34</v>
      </c>
      <c r="BI4" s="20" t="s">
        <v>35</v>
      </c>
      <c r="BJ4" s="23" t="s">
        <v>19</v>
      </c>
      <c r="BK4" s="20" t="s">
        <v>27</v>
      </c>
      <c r="BL4" s="20" t="s">
        <v>28</v>
      </c>
      <c r="BM4" s="20" t="s">
        <v>29</v>
      </c>
      <c r="BN4" s="20" t="s">
        <v>30</v>
      </c>
      <c r="BO4" s="20" t="s">
        <v>31</v>
      </c>
      <c r="BP4" s="20" t="s">
        <v>32</v>
      </c>
      <c r="BQ4" s="20" t="s">
        <v>32</v>
      </c>
      <c r="BR4" s="20" t="s">
        <v>33</v>
      </c>
      <c r="BS4" s="24" t="s">
        <v>20</v>
      </c>
      <c r="BT4" s="25" t="s">
        <v>36</v>
      </c>
      <c r="BU4" s="25" t="s">
        <v>37</v>
      </c>
      <c r="BV4" s="25" t="s">
        <v>38</v>
      </c>
    </row>
    <row r="5" spans="1:74" ht="15.75" customHeight="1" x14ac:dyDescent="0.2">
      <c r="A5" s="44"/>
      <c r="B5" s="47" t="s">
        <v>10</v>
      </c>
      <c r="C5" s="47" t="s">
        <v>10</v>
      </c>
      <c r="D5" s="47" t="s">
        <v>10</v>
      </c>
      <c r="E5" s="47" t="s">
        <v>10</v>
      </c>
      <c r="F5" s="47" t="s">
        <v>10</v>
      </c>
      <c r="G5" s="47" t="s">
        <v>10</v>
      </c>
      <c r="H5" s="47" t="s">
        <v>10</v>
      </c>
      <c r="I5" s="26">
        <v>2</v>
      </c>
      <c r="J5" s="26" t="s">
        <v>48</v>
      </c>
      <c r="K5" s="26">
        <v>613</v>
      </c>
      <c r="L5" s="27">
        <f t="shared" ref="L5:L34" si="0">X5</f>
        <v>71</v>
      </c>
      <c r="M5" s="27">
        <f t="shared" ref="M5:M34" si="1">AA5</f>
        <v>50</v>
      </c>
      <c r="N5" s="27">
        <f t="shared" ref="N5:N25" si="2">IF(ISBLANK(S5), (L5+M5)/2,(SUM(L5,M5,S5)-MIN(L5,M5,S5))/2)</f>
        <v>60.5</v>
      </c>
      <c r="O5" s="27">
        <f t="shared" ref="O5:O34" si="3">AN5</f>
        <v>78</v>
      </c>
      <c r="P5" s="27">
        <f t="shared" ref="P5:P34" si="4">AY5</f>
        <v>40</v>
      </c>
      <c r="Q5" s="27">
        <f t="shared" ref="Q5:Q34" si="5">BJ5</f>
        <v>59.5</v>
      </c>
      <c r="R5" s="27">
        <f t="shared" ref="R5:R34" si="6">ROUND(BS5,0)</f>
        <v>88</v>
      </c>
      <c r="S5" s="62">
        <f t="shared" ref="S5:S34" si="7">AD5</f>
        <v>0</v>
      </c>
      <c r="T5" s="38">
        <f t="array" ref="T5">IF(N5&lt;55, MIN(N5,SUM(N5:R5*N$3:R$3)), SUM(N5:R5*N$3:R$3))</f>
        <v>64.150000000000006</v>
      </c>
      <c r="U5" s="27">
        <v>20</v>
      </c>
      <c r="V5" s="28">
        <v>18</v>
      </c>
      <c r="W5" s="95">
        <v>33</v>
      </c>
      <c r="X5" s="56">
        <f t="shared" ref="X5:X25" si="8">SUM(U5:W5)</f>
        <v>71</v>
      </c>
      <c r="Y5" s="33">
        <v>30</v>
      </c>
      <c r="Z5" s="33">
        <v>20</v>
      </c>
      <c r="AA5" s="56">
        <f t="shared" ref="AA5:AA34" si="9">IF(COUNTBLANK(Y5:Z5)&lt;&gt;2,SUM(Y5:Z5),)</f>
        <v>50</v>
      </c>
      <c r="AB5" s="33"/>
      <c r="AC5" s="33"/>
      <c r="AD5" s="56">
        <f t="shared" ref="AD5:AD34" si="10">IF(COUNTBLANK(AB5:AC5)&lt;&gt;2,SUM(AB5:AC5),)</f>
        <v>0</v>
      </c>
      <c r="AE5" s="28">
        <v>100</v>
      </c>
      <c r="AF5" s="95">
        <v>0</v>
      </c>
      <c r="AG5" s="95">
        <v>100</v>
      </c>
      <c r="AH5" s="95">
        <v>100</v>
      </c>
      <c r="AI5" s="95">
        <v>70</v>
      </c>
      <c r="AJ5" s="95">
        <v>80</v>
      </c>
      <c r="AK5" s="96">
        <v>100</v>
      </c>
      <c r="AL5" s="96">
        <v>50</v>
      </c>
      <c r="AM5" s="96">
        <v>100</v>
      </c>
      <c r="AN5" s="56">
        <f t="shared" ref="AN5:AN34" si="11">ROUND(AVERAGE(AE5:AM5),0)</f>
        <v>78</v>
      </c>
      <c r="AO5" s="48">
        <v>100</v>
      </c>
      <c r="AP5" s="48">
        <v>1</v>
      </c>
      <c r="AQ5" s="48">
        <v>0</v>
      </c>
      <c r="AR5" s="48">
        <v>0</v>
      </c>
      <c r="AS5" s="48">
        <v>0</v>
      </c>
      <c r="AT5" s="48">
        <v>0</v>
      </c>
      <c r="AU5" s="48">
        <v>100</v>
      </c>
      <c r="AV5" s="48">
        <v>100</v>
      </c>
      <c r="AW5" s="48">
        <v>100</v>
      </c>
      <c r="AX5" s="48">
        <v>0</v>
      </c>
      <c r="AY5" s="56">
        <f t="shared" ref="AY5:AY34" si="12">ROUND(AVERAGE(AO5:AX5),0)</f>
        <v>40</v>
      </c>
      <c r="AZ5" s="48">
        <v>90</v>
      </c>
      <c r="BA5" s="48">
        <v>75</v>
      </c>
      <c r="BB5" s="48">
        <v>100</v>
      </c>
      <c r="BC5" s="48">
        <v>95</v>
      </c>
      <c r="BD5" s="48">
        <v>80</v>
      </c>
      <c r="BE5" s="48">
        <v>55</v>
      </c>
      <c r="BF5" s="48">
        <v>100</v>
      </c>
      <c r="BG5" s="48">
        <v>0</v>
      </c>
      <c r="BH5" s="48">
        <v>0</v>
      </c>
      <c r="BI5" s="48">
        <v>0</v>
      </c>
      <c r="BJ5" s="74">
        <f t="shared" ref="BJ5:BJ34" si="13">AVERAGE(AZ5:BI5)</f>
        <v>59.5</v>
      </c>
      <c r="BK5" s="31">
        <v>100</v>
      </c>
      <c r="BL5" s="31">
        <v>100</v>
      </c>
      <c r="BM5" s="31">
        <v>100</v>
      </c>
      <c r="BN5" s="48">
        <v>100</v>
      </c>
      <c r="BO5" s="48">
        <v>100</v>
      </c>
      <c r="BP5" s="48">
        <v>100</v>
      </c>
      <c r="BQ5" s="48">
        <v>0</v>
      </c>
      <c r="BR5" s="48">
        <v>100</v>
      </c>
      <c r="BS5" s="56">
        <f t="shared" ref="BS5:BS34" si="14">AVERAGE(BK5:BR5)</f>
        <v>87.5</v>
      </c>
      <c r="BT5" s="1" t="str">
        <f t="shared" ref="BT5:BT34" si="15">CONCATENATE(B5,"-",C5)</f>
        <v>NN-NN</v>
      </c>
      <c r="BU5" s="32">
        <f t="shared" ref="BU5:BU34" si="16">T5</f>
        <v>64.150000000000006</v>
      </c>
      <c r="BV5" s="32"/>
    </row>
    <row r="6" spans="1:74" ht="15.75" customHeight="1" x14ac:dyDescent="0.2">
      <c r="A6" s="44"/>
      <c r="B6" s="47" t="s">
        <v>10</v>
      </c>
      <c r="C6" s="47" t="s">
        <v>10</v>
      </c>
      <c r="D6" s="47" t="s">
        <v>10</v>
      </c>
      <c r="E6" s="47" t="s">
        <v>10</v>
      </c>
      <c r="F6" s="47" t="s">
        <v>10</v>
      </c>
      <c r="G6" s="47" t="s">
        <v>10</v>
      </c>
      <c r="H6" s="47" t="s">
        <v>10</v>
      </c>
      <c r="I6" s="26">
        <v>2</v>
      </c>
      <c r="J6" s="26" t="s">
        <v>53</v>
      </c>
      <c r="K6" s="26">
        <v>637</v>
      </c>
      <c r="L6" s="27">
        <f t="shared" si="0"/>
        <v>72</v>
      </c>
      <c r="M6" s="27">
        <f t="shared" si="1"/>
        <v>100</v>
      </c>
      <c r="N6" s="27">
        <f t="shared" si="2"/>
        <v>86</v>
      </c>
      <c r="O6" s="27">
        <f t="shared" si="3"/>
        <v>98</v>
      </c>
      <c r="P6" s="27">
        <f t="shared" si="4"/>
        <v>100</v>
      </c>
      <c r="Q6" s="27">
        <f t="shared" si="5"/>
        <v>92.5</v>
      </c>
      <c r="R6" s="27">
        <f t="shared" si="6"/>
        <v>100</v>
      </c>
      <c r="S6" s="62">
        <f t="shared" si="7"/>
        <v>0</v>
      </c>
      <c r="T6" s="38">
        <f t="array" ref="T6">IF(N6&lt;55, MIN(N6,SUM(N6:R6*N$3:R$3)), SUM(N6:R6*N$3:R$3))</f>
        <v>91.1</v>
      </c>
      <c r="U6" s="27">
        <v>20</v>
      </c>
      <c r="V6" s="95">
        <v>16</v>
      </c>
      <c r="W6" s="95">
        <v>36</v>
      </c>
      <c r="X6" s="56">
        <f t="shared" si="8"/>
        <v>72</v>
      </c>
      <c r="Y6" s="33">
        <v>30</v>
      </c>
      <c r="Z6" s="33">
        <v>70</v>
      </c>
      <c r="AA6" s="56">
        <f t="shared" si="9"/>
        <v>100</v>
      </c>
      <c r="AB6" s="33"/>
      <c r="AC6" s="33"/>
      <c r="AD6" s="56">
        <f t="shared" si="10"/>
        <v>0</v>
      </c>
      <c r="AE6" s="95">
        <v>100</v>
      </c>
      <c r="AF6" s="95">
        <v>100</v>
      </c>
      <c r="AG6" s="95">
        <v>100</v>
      </c>
      <c r="AH6" s="95">
        <v>100</v>
      </c>
      <c r="AI6" s="95">
        <v>80</v>
      </c>
      <c r="AJ6" s="95">
        <v>100</v>
      </c>
      <c r="AK6" s="97">
        <v>100</v>
      </c>
      <c r="AL6" s="97">
        <v>100</v>
      </c>
      <c r="AM6" s="97">
        <v>100</v>
      </c>
      <c r="AN6" s="56">
        <f t="shared" si="11"/>
        <v>98</v>
      </c>
      <c r="AO6" s="48">
        <v>100</v>
      </c>
      <c r="AP6" s="48">
        <v>100</v>
      </c>
      <c r="AQ6" s="48">
        <v>100</v>
      </c>
      <c r="AR6" s="48">
        <v>100</v>
      </c>
      <c r="AS6" s="48">
        <v>100</v>
      </c>
      <c r="AT6" s="48">
        <v>100</v>
      </c>
      <c r="AU6" s="48">
        <v>100</v>
      </c>
      <c r="AV6" s="48">
        <v>100</v>
      </c>
      <c r="AW6" s="48">
        <v>100</v>
      </c>
      <c r="AX6" s="48">
        <v>100</v>
      </c>
      <c r="AY6" s="56">
        <f t="shared" si="12"/>
        <v>100</v>
      </c>
      <c r="AZ6" s="48">
        <v>100</v>
      </c>
      <c r="BA6" s="48">
        <v>85</v>
      </c>
      <c r="BB6" s="48">
        <v>100</v>
      </c>
      <c r="BC6" s="48">
        <v>100</v>
      </c>
      <c r="BD6" s="48">
        <v>95</v>
      </c>
      <c r="BE6" s="48">
        <v>100</v>
      </c>
      <c r="BF6" s="48">
        <v>95</v>
      </c>
      <c r="BG6" s="48">
        <v>65</v>
      </c>
      <c r="BH6" s="48">
        <v>85</v>
      </c>
      <c r="BI6" s="48">
        <v>100</v>
      </c>
      <c r="BJ6" s="74">
        <f t="shared" si="13"/>
        <v>92.5</v>
      </c>
      <c r="BK6" s="31">
        <v>100</v>
      </c>
      <c r="BL6" s="31">
        <v>100</v>
      </c>
      <c r="BM6" s="31">
        <v>100</v>
      </c>
      <c r="BN6" s="48">
        <v>100</v>
      </c>
      <c r="BO6" s="48">
        <v>100</v>
      </c>
      <c r="BP6" s="48">
        <v>100</v>
      </c>
      <c r="BQ6" s="48">
        <v>100</v>
      </c>
      <c r="BR6" s="48">
        <v>100</v>
      </c>
      <c r="BS6" s="56">
        <f t="shared" si="14"/>
        <v>100</v>
      </c>
      <c r="BT6" s="1" t="str">
        <f t="shared" si="15"/>
        <v>NN-NN</v>
      </c>
      <c r="BU6" s="32">
        <f t="shared" si="16"/>
        <v>91.1</v>
      </c>
      <c r="BV6" s="36"/>
    </row>
    <row r="7" spans="1:74" ht="15.75" customHeight="1" x14ac:dyDescent="0.2">
      <c r="A7" s="44"/>
      <c r="B7" s="47" t="s">
        <v>10</v>
      </c>
      <c r="C7" s="47" t="s">
        <v>10</v>
      </c>
      <c r="D7" s="47" t="s">
        <v>10</v>
      </c>
      <c r="E7" s="47" t="s">
        <v>10</v>
      </c>
      <c r="F7" s="47" t="s">
        <v>10</v>
      </c>
      <c r="G7" s="47" t="s">
        <v>10</v>
      </c>
      <c r="H7" s="47" t="s">
        <v>10</v>
      </c>
      <c r="I7" s="26">
        <v>2</v>
      </c>
      <c r="J7" s="26" t="s">
        <v>50</v>
      </c>
      <c r="K7" s="26">
        <v>834</v>
      </c>
      <c r="L7" s="27">
        <f t="shared" si="0"/>
        <v>59</v>
      </c>
      <c r="M7" s="27">
        <f t="shared" si="1"/>
        <v>100</v>
      </c>
      <c r="N7" s="27">
        <f t="shared" si="2"/>
        <v>79.5</v>
      </c>
      <c r="O7" s="27">
        <f t="shared" si="3"/>
        <v>69</v>
      </c>
      <c r="P7" s="27">
        <f t="shared" si="4"/>
        <v>0</v>
      </c>
      <c r="Q7" s="27">
        <f t="shared" si="5"/>
        <v>54.5</v>
      </c>
      <c r="R7" s="27">
        <f t="shared" si="6"/>
        <v>0</v>
      </c>
      <c r="S7" s="62">
        <f t="shared" si="7"/>
        <v>0</v>
      </c>
      <c r="T7" s="38">
        <f t="array" ref="T7">IF(N7&lt;55, MIN(N7,SUM(N7:R7*N$3:R$3)), SUM(N7:R7*N$3:R$3))</f>
        <v>64.45</v>
      </c>
      <c r="U7" s="27">
        <v>20</v>
      </c>
      <c r="V7" s="95">
        <v>12</v>
      </c>
      <c r="W7" s="95">
        <v>27</v>
      </c>
      <c r="X7" s="56">
        <f t="shared" si="8"/>
        <v>59</v>
      </c>
      <c r="Y7" s="33">
        <v>30</v>
      </c>
      <c r="Z7" s="33">
        <v>70</v>
      </c>
      <c r="AA7" s="56">
        <f t="shared" si="9"/>
        <v>100</v>
      </c>
      <c r="AB7" s="33"/>
      <c r="AC7" s="33"/>
      <c r="AD7" s="56">
        <f t="shared" si="10"/>
        <v>0</v>
      </c>
      <c r="AE7" s="95">
        <v>0</v>
      </c>
      <c r="AF7" s="95">
        <v>100</v>
      </c>
      <c r="AG7" s="95">
        <v>100</v>
      </c>
      <c r="AH7" s="95">
        <v>100</v>
      </c>
      <c r="AI7" s="95">
        <v>100</v>
      </c>
      <c r="AJ7" s="95">
        <v>17</v>
      </c>
      <c r="AK7" s="98">
        <v>0</v>
      </c>
      <c r="AL7" s="97">
        <v>100</v>
      </c>
      <c r="AM7" s="97">
        <v>100</v>
      </c>
      <c r="AN7" s="56">
        <f t="shared" si="11"/>
        <v>69</v>
      </c>
      <c r="AO7" s="48">
        <v>0</v>
      </c>
      <c r="AP7" s="48">
        <v>1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56">
        <f t="shared" si="12"/>
        <v>0</v>
      </c>
      <c r="AZ7" s="48">
        <v>0</v>
      </c>
      <c r="BA7" s="48">
        <v>65</v>
      </c>
      <c r="BB7" s="48">
        <v>100</v>
      </c>
      <c r="BC7" s="48">
        <v>85</v>
      </c>
      <c r="BD7" s="48">
        <v>100</v>
      </c>
      <c r="BE7" s="48">
        <v>0</v>
      </c>
      <c r="BF7" s="48">
        <v>100</v>
      </c>
      <c r="BG7" s="48">
        <v>0</v>
      </c>
      <c r="BH7" s="48">
        <v>0</v>
      </c>
      <c r="BI7" s="48">
        <v>95</v>
      </c>
      <c r="BJ7" s="74">
        <f t="shared" si="13"/>
        <v>54.5</v>
      </c>
      <c r="BK7" s="31">
        <v>0</v>
      </c>
      <c r="BL7" s="31">
        <v>0</v>
      </c>
      <c r="BM7" s="31">
        <v>0</v>
      </c>
      <c r="BN7" s="48">
        <v>0</v>
      </c>
      <c r="BO7" s="48">
        <v>0</v>
      </c>
      <c r="BP7" s="48">
        <v>0</v>
      </c>
      <c r="BQ7" s="48">
        <v>0</v>
      </c>
      <c r="BR7" s="48">
        <v>0</v>
      </c>
      <c r="BS7" s="56">
        <f t="shared" si="14"/>
        <v>0</v>
      </c>
      <c r="BT7" s="1" t="str">
        <f t="shared" si="15"/>
        <v>NN-NN</v>
      </c>
      <c r="BU7" s="32">
        <f t="shared" si="16"/>
        <v>64.45</v>
      </c>
      <c r="BV7" s="36"/>
    </row>
    <row r="8" spans="1:74" ht="15.75" customHeight="1" x14ac:dyDescent="0.2">
      <c r="A8" s="44"/>
      <c r="B8" s="47" t="s">
        <v>10</v>
      </c>
      <c r="C8" s="47" t="s">
        <v>10</v>
      </c>
      <c r="D8" s="47" t="s">
        <v>10</v>
      </c>
      <c r="E8" s="47" t="s">
        <v>10</v>
      </c>
      <c r="F8" s="47" t="s">
        <v>10</v>
      </c>
      <c r="G8" s="47" t="s">
        <v>10</v>
      </c>
      <c r="H8" s="47" t="s">
        <v>10</v>
      </c>
      <c r="I8" s="26">
        <v>2</v>
      </c>
      <c r="J8" s="26" t="s">
        <v>49</v>
      </c>
      <c r="K8" s="26">
        <v>646</v>
      </c>
      <c r="L8" s="27">
        <f t="shared" si="0"/>
        <v>99</v>
      </c>
      <c r="M8" s="27">
        <f t="shared" si="1"/>
        <v>100</v>
      </c>
      <c r="N8" s="27">
        <f t="shared" si="2"/>
        <v>99.5</v>
      </c>
      <c r="O8" s="27">
        <f t="shared" si="3"/>
        <v>92</v>
      </c>
      <c r="P8" s="27">
        <f t="shared" si="4"/>
        <v>100</v>
      </c>
      <c r="Q8" s="27">
        <f t="shared" si="5"/>
        <v>97</v>
      </c>
      <c r="R8" s="27">
        <f t="shared" si="6"/>
        <v>100</v>
      </c>
      <c r="S8" s="62">
        <f t="shared" si="7"/>
        <v>0</v>
      </c>
      <c r="T8" s="38">
        <f t="array" ref="T8">IF(N8&lt;55, MIN(N8,SUM(N8:R8*N$3:R$3)), SUM(N8:R8*N$3:R$3))</f>
        <v>97.550000000000011</v>
      </c>
      <c r="U8" s="27">
        <v>20</v>
      </c>
      <c r="V8" s="95">
        <v>19</v>
      </c>
      <c r="W8" s="95">
        <v>60</v>
      </c>
      <c r="X8" s="56">
        <f t="shared" si="8"/>
        <v>99</v>
      </c>
      <c r="Y8" s="33">
        <v>30</v>
      </c>
      <c r="Z8" s="33">
        <v>70</v>
      </c>
      <c r="AA8" s="56">
        <f t="shared" si="9"/>
        <v>100</v>
      </c>
      <c r="AB8" s="33"/>
      <c r="AC8" s="33"/>
      <c r="AD8" s="56">
        <f t="shared" si="10"/>
        <v>0</v>
      </c>
      <c r="AE8" s="95">
        <v>100</v>
      </c>
      <c r="AF8" s="95">
        <v>100</v>
      </c>
      <c r="AG8" s="95">
        <v>100</v>
      </c>
      <c r="AH8" s="95">
        <v>50</v>
      </c>
      <c r="AI8" s="95">
        <v>80</v>
      </c>
      <c r="AJ8" s="95">
        <v>100</v>
      </c>
      <c r="AK8" s="97">
        <v>100</v>
      </c>
      <c r="AL8" s="97">
        <v>100</v>
      </c>
      <c r="AM8" s="97">
        <v>100</v>
      </c>
      <c r="AN8" s="56">
        <f t="shared" si="11"/>
        <v>92</v>
      </c>
      <c r="AO8" s="48">
        <v>100</v>
      </c>
      <c r="AP8" s="48">
        <v>100</v>
      </c>
      <c r="AQ8" s="48">
        <v>100</v>
      </c>
      <c r="AR8" s="48">
        <v>100</v>
      </c>
      <c r="AS8" s="48">
        <v>100</v>
      </c>
      <c r="AT8" s="48">
        <v>100</v>
      </c>
      <c r="AU8" s="48">
        <v>100</v>
      </c>
      <c r="AV8" s="48">
        <v>100</v>
      </c>
      <c r="AW8" s="48">
        <v>100</v>
      </c>
      <c r="AX8" s="48">
        <v>100</v>
      </c>
      <c r="AY8" s="56">
        <f t="shared" si="12"/>
        <v>100</v>
      </c>
      <c r="AZ8" s="48">
        <v>100</v>
      </c>
      <c r="BA8" s="48">
        <v>95</v>
      </c>
      <c r="BB8" s="48">
        <v>100</v>
      </c>
      <c r="BC8" s="48">
        <v>100</v>
      </c>
      <c r="BD8" s="48">
        <v>100</v>
      </c>
      <c r="BE8" s="48">
        <v>100</v>
      </c>
      <c r="BF8" s="48">
        <v>100</v>
      </c>
      <c r="BG8" s="48">
        <v>100</v>
      </c>
      <c r="BH8" s="48">
        <v>75</v>
      </c>
      <c r="BI8" s="48">
        <v>100</v>
      </c>
      <c r="BJ8" s="74">
        <f t="shared" si="13"/>
        <v>97</v>
      </c>
      <c r="BK8" s="31">
        <v>100</v>
      </c>
      <c r="BL8" s="31">
        <v>100</v>
      </c>
      <c r="BM8" s="31">
        <v>100</v>
      </c>
      <c r="BN8" s="48">
        <v>100</v>
      </c>
      <c r="BO8" s="48">
        <v>100</v>
      </c>
      <c r="BP8" s="48">
        <v>100</v>
      </c>
      <c r="BQ8" s="48">
        <v>100</v>
      </c>
      <c r="BR8" s="48">
        <v>100</v>
      </c>
      <c r="BS8" s="56">
        <f t="shared" si="14"/>
        <v>100</v>
      </c>
      <c r="BT8" s="1" t="str">
        <f t="shared" si="15"/>
        <v>NN-NN</v>
      </c>
      <c r="BU8" s="32">
        <f t="shared" si="16"/>
        <v>97.550000000000011</v>
      </c>
      <c r="BV8" s="36"/>
    </row>
    <row r="9" spans="1:74" ht="15.75" customHeight="1" x14ac:dyDescent="0.2">
      <c r="A9" s="44"/>
      <c r="B9" s="47" t="s">
        <v>10</v>
      </c>
      <c r="C9" s="47" t="s">
        <v>10</v>
      </c>
      <c r="D9" s="47" t="s">
        <v>10</v>
      </c>
      <c r="E9" s="47" t="s">
        <v>10</v>
      </c>
      <c r="F9" s="47" t="s">
        <v>10</v>
      </c>
      <c r="G9" s="47" t="s">
        <v>10</v>
      </c>
      <c r="H9" s="47" t="s">
        <v>10</v>
      </c>
      <c r="I9" s="26">
        <v>2</v>
      </c>
      <c r="J9" s="26" t="s">
        <v>50</v>
      </c>
      <c r="K9" s="26">
        <v>690</v>
      </c>
      <c r="L9" s="27">
        <f t="shared" si="0"/>
        <v>100</v>
      </c>
      <c r="M9" s="27">
        <f t="shared" si="1"/>
        <v>100</v>
      </c>
      <c r="N9" s="27">
        <f t="shared" si="2"/>
        <v>100</v>
      </c>
      <c r="O9" s="27">
        <f t="shared" si="3"/>
        <v>66</v>
      </c>
      <c r="P9" s="27">
        <f t="shared" si="4"/>
        <v>90</v>
      </c>
      <c r="Q9" s="27">
        <f t="shared" si="5"/>
        <v>75</v>
      </c>
      <c r="R9" s="27">
        <f t="shared" si="6"/>
        <v>100</v>
      </c>
      <c r="S9" s="62">
        <f t="shared" si="7"/>
        <v>0</v>
      </c>
      <c r="T9" s="38">
        <f t="array" ref="T9">IF(N9&lt;55, MIN(N9,SUM(N9:R9*N$3:R$3)), SUM(N9:R9*N$3:R$3))</f>
        <v>87.7</v>
      </c>
      <c r="U9" s="27">
        <v>20</v>
      </c>
      <c r="V9" s="95">
        <v>20</v>
      </c>
      <c r="W9" s="95">
        <v>60</v>
      </c>
      <c r="X9" s="56">
        <f t="shared" si="8"/>
        <v>100</v>
      </c>
      <c r="Y9" s="33">
        <v>30</v>
      </c>
      <c r="Z9" s="33">
        <v>70</v>
      </c>
      <c r="AA9" s="56">
        <f t="shared" si="9"/>
        <v>100</v>
      </c>
      <c r="AB9" s="33"/>
      <c r="AC9" s="33"/>
      <c r="AD9" s="56">
        <f t="shared" si="10"/>
        <v>0</v>
      </c>
      <c r="AE9" s="95">
        <v>100</v>
      </c>
      <c r="AF9" s="95">
        <v>0</v>
      </c>
      <c r="AG9" s="95">
        <v>100</v>
      </c>
      <c r="AH9" s="95">
        <v>50</v>
      </c>
      <c r="AI9" s="95">
        <v>90</v>
      </c>
      <c r="AJ9" s="95">
        <v>100</v>
      </c>
      <c r="AK9" s="97">
        <v>100</v>
      </c>
      <c r="AL9" s="98">
        <v>50</v>
      </c>
      <c r="AM9" s="97">
        <v>0</v>
      </c>
      <c r="AN9" s="56">
        <f t="shared" si="11"/>
        <v>66</v>
      </c>
      <c r="AO9" s="48">
        <v>100</v>
      </c>
      <c r="AP9" s="48">
        <v>100</v>
      </c>
      <c r="AQ9" s="48">
        <v>100</v>
      </c>
      <c r="AR9" s="48">
        <v>100</v>
      </c>
      <c r="AS9" s="48">
        <v>100</v>
      </c>
      <c r="AT9" s="48">
        <v>100</v>
      </c>
      <c r="AU9" s="48">
        <v>100</v>
      </c>
      <c r="AV9" s="48">
        <v>100</v>
      </c>
      <c r="AW9" s="48">
        <v>100</v>
      </c>
      <c r="AX9" s="48">
        <v>0</v>
      </c>
      <c r="AY9" s="56">
        <f t="shared" si="12"/>
        <v>90</v>
      </c>
      <c r="AZ9" s="48">
        <v>100</v>
      </c>
      <c r="BA9" s="48">
        <v>85</v>
      </c>
      <c r="BB9" s="48">
        <v>100</v>
      </c>
      <c r="BC9" s="48">
        <v>100</v>
      </c>
      <c r="BD9" s="48">
        <v>95</v>
      </c>
      <c r="BE9" s="48">
        <v>90</v>
      </c>
      <c r="BF9" s="48">
        <v>95</v>
      </c>
      <c r="BG9" s="99">
        <v>0</v>
      </c>
      <c r="BH9" s="48">
        <v>85</v>
      </c>
      <c r="BI9" s="48">
        <v>0</v>
      </c>
      <c r="BJ9" s="74">
        <f t="shared" si="13"/>
        <v>75</v>
      </c>
      <c r="BK9" s="31">
        <v>100</v>
      </c>
      <c r="BL9" s="31">
        <v>100</v>
      </c>
      <c r="BM9" s="31">
        <v>100</v>
      </c>
      <c r="BN9" s="48">
        <v>100</v>
      </c>
      <c r="BO9" s="48">
        <v>100</v>
      </c>
      <c r="BP9" s="48">
        <v>100</v>
      </c>
      <c r="BQ9" s="48">
        <v>100</v>
      </c>
      <c r="BR9" s="48">
        <v>100</v>
      </c>
      <c r="BS9" s="56">
        <f t="shared" si="14"/>
        <v>100</v>
      </c>
      <c r="BT9" s="1" t="str">
        <f t="shared" si="15"/>
        <v>NN-NN</v>
      </c>
      <c r="BU9" s="32">
        <f t="shared" si="16"/>
        <v>87.7</v>
      </c>
      <c r="BV9" s="36"/>
    </row>
    <row r="10" spans="1:74" ht="15.75" customHeight="1" x14ac:dyDescent="0.2">
      <c r="A10" s="44"/>
      <c r="B10" s="47" t="s">
        <v>10</v>
      </c>
      <c r="C10" s="47" t="s">
        <v>10</v>
      </c>
      <c r="D10" s="47" t="s">
        <v>10</v>
      </c>
      <c r="E10" s="47" t="s">
        <v>10</v>
      </c>
      <c r="F10" s="47" t="s">
        <v>10</v>
      </c>
      <c r="G10" s="47" t="s">
        <v>10</v>
      </c>
      <c r="H10" s="47" t="s">
        <v>10</v>
      </c>
      <c r="I10" s="26">
        <v>2</v>
      </c>
      <c r="J10" s="26" t="s">
        <v>50</v>
      </c>
      <c r="K10" s="26"/>
      <c r="L10" s="27">
        <f t="shared" si="0"/>
        <v>70</v>
      </c>
      <c r="M10" s="27">
        <f t="shared" si="1"/>
        <v>0</v>
      </c>
      <c r="N10" s="27">
        <f t="shared" si="2"/>
        <v>35</v>
      </c>
      <c r="O10" s="27">
        <f t="shared" si="3"/>
        <v>57</v>
      </c>
      <c r="P10" s="27">
        <f t="shared" si="4"/>
        <v>70</v>
      </c>
      <c r="Q10" s="27">
        <f t="shared" si="5"/>
        <v>13.5</v>
      </c>
      <c r="R10" s="27">
        <f t="shared" si="6"/>
        <v>29</v>
      </c>
      <c r="S10" s="62">
        <f t="shared" si="7"/>
        <v>0</v>
      </c>
      <c r="T10" s="38">
        <f t="array" ref="T10">IF(N10&lt;55, MIN(N10,SUM(N10:R10*N$3:R$3)), SUM(N10:R10*N$3:R$3))</f>
        <v>35</v>
      </c>
      <c r="U10" s="27">
        <v>18</v>
      </c>
      <c r="V10" s="95">
        <v>19</v>
      </c>
      <c r="W10" s="95">
        <v>33</v>
      </c>
      <c r="X10" s="56">
        <f t="shared" si="8"/>
        <v>70</v>
      </c>
      <c r="Y10" s="33">
        <v>0</v>
      </c>
      <c r="Z10" s="33">
        <v>0</v>
      </c>
      <c r="AA10" s="56">
        <f t="shared" si="9"/>
        <v>0</v>
      </c>
      <c r="AB10" s="33"/>
      <c r="AC10" s="33"/>
      <c r="AD10" s="56">
        <f t="shared" si="10"/>
        <v>0</v>
      </c>
      <c r="AE10" s="95">
        <v>0</v>
      </c>
      <c r="AF10" s="95">
        <v>80</v>
      </c>
      <c r="AG10" s="95">
        <v>100</v>
      </c>
      <c r="AH10" s="95">
        <v>67</v>
      </c>
      <c r="AI10" s="95">
        <v>70</v>
      </c>
      <c r="AJ10" s="95">
        <v>0</v>
      </c>
      <c r="AK10" s="97">
        <v>100</v>
      </c>
      <c r="AL10" s="97">
        <v>100</v>
      </c>
      <c r="AM10" s="98">
        <v>0</v>
      </c>
      <c r="AN10" s="56">
        <f t="shared" si="11"/>
        <v>57</v>
      </c>
      <c r="AO10" s="48">
        <v>0</v>
      </c>
      <c r="AP10" s="48">
        <v>100</v>
      </c>
      <c r="AQ10" s="48">
        <v>100</v>
      </c>
      <c r="AR10" s="48">
        <v>100</v>
      </c>
      <c r="AS10" s="48">
        <v>100</v>
      </c>
      <c r="AT10" s="48">
        <v>100</v>
      </c>
      <c r="AU10" s="48">
        <v>100</v>
      </c>
      <c r="AV10" s="48">
        <v>100</v>
      </c>
      <c r="AW10" s="48">
        <v>0</v>
      </c>
      <c r="AX10" s="48">
        <v>0</v>
      </c>
      <c r="AY10" s="56">
        <f t="shared" si="12"/>
        <v>70</v>
      </c>
      <c r="AZ10" s="48">
        <v>0</v>
      </c>
      <c r="BA10" s="48">
        <v>35</v>
      </c>
      <c r="BB10" s="48">
        <v>100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74">
        <f t="shared" si="13"/>
        <v>13.5</v>
      </c>
      <c r="BK10" s="31">
        <v>0</v>
      </c>
      <c r="BL10" s="31">
        <v>100</v>
      </c>
      <c r="BM10" s="31">
        <v>67</v>
      </c>
      <c r="BN10" s="48">
        <v>67</v>
      </c>
      <c r="BO10" s="48">
        <v>0</v>
      </c>
      <c r="BP10" s="48">
        <v>0</v>
      </c>
      <c r="BQ10" s="48">
        <v>0</v>
      </c>
      <c r="BR10" s="48">
        <v>0</v>
      </c>
      <c r="BS10" s="56">
        <f t="shared" si="14"/>
        <v>29.25</v>
      </c>
      <c r="BT10" s="1" t="str">
        <f t="shared" si="15"/>
        <v>NN-NN</v>
      </c>
      <c r="BU10" s="32">
        <f t="shared" si="16"/>
        <v>35</v>
      </c>
      <c r="BV10" s="36"/>
    </row>
    <row r="11" spans="1:74" ht="15.75" customHeight="1" x14ac:dyDescent="0.2">
      <c r="A11" s="44"/>
      <c r="B11" s="47" t="s">
        <v>10</v>
      </c>
      <c r="C11" s="47" t="s">
        <v>10</v>
      </c>
      <c r="D11" s="47" t="s">
        <v>10</v>
      </c>
      <c r="E11" s="47" t="s">
        <v>10</v>
      </c>
      <c r="F11" s="47" t="s">
        <v>10</v>
      </c>
      <c r="G11" s="47" t="s">
        <v>10</v>
      </c>
      <c r="H11" s="47" t="s">
        <v>10</v>
      </c>
      <c r="I11" s="26">
        <v>3</v>
      </c>
      <c r="J11" s="26" t="s">
        <v>60</v>
      </c>
      <c r="K11" s="26"/>
      <c r="L11" s="27">
        <f t="shared" si="0"/>
        <v>79</v>
      </c>
      <c r="M11" s="27">
        <f t="shared" si="1"/>
        <v>26</v>
      </c>
      <c r="N11" s="27">
        <f t="shared" si="2"/>
        <v>84.5</v>
      </c>
      <c r="O11" s="27">
        <f t="shared" si="3"/>
        <v>34</v>
      </c>
      <c r="P11" s="27">
        <f t="shared" si="4"/>
        <v>30</v>
      </c>
      <c r="Q11" s="27">
        <f t="shared" si="5"/>
        <v>24</v>
      </c>
      <c r="R11" s="27">
        <f t="shared" si="6"/>
        <v>13</v>
      </c>
      <c r="S11" s="62">
        <f t="shared" si="7"/>
        <v>90</v>
      </c>
      <c r="T11" s="38">
        <f t="array" ref="T11">IF(N11&lt;55, MIN(N11,SUM(N11:R11*N$3:R$3)), SUM(N11:R11*N$3:R$3))</f>
        <v>55.999999999999993</v>
      </c>
      <c r="U11" s="27">
        <v>20</v>
      </c>
      <c r="V11" s="95">
        <v>19</v>
      </c>
      <c r="W11" s="95">
        <v>40</v>
      </c>
      <c r="X11" s="56">
        <f t="shared" si="8"/>
        <v>79</v>
      </c>
      <c r="Y11" s="33">
        <v>26</v>
      </c>
      <c r="Z11" s="33">
        <v>0</v>
      </c>
      <c r="AA11" s="56">
        <f t="shared" si="9"/>
        <v>26</v>
      </c>
      <c r="AB11" s="33">
        <v>40</v>
      </c>
      <c r="AC11" s="33">
        <v>50</v>
      </c>
      <c r="AD11" s="56">
        <f t="shared" si="10"/>
        <v>90</v>
      </c>
      <c r="AE11" s="95">
        <v>0</v>
      </c>
      <c r="AF11" s="95">
        <v>0</v>
      </c>
      <c r="AG11" s="95">
        <v>0</v>
      </c>
      <c r="AH11" s="95">
        <v>100</v>
      </c>
      <c r="AI11" s="95">
        <v>70</v>
      </c>
      <c r="AJ11" s="95">
        <v>33</v>
      </c>
      <c r="AK11" s="98">
        <v>0</v>
      </c>
      <c r="AL11" s="97">
        <v>100</v>
      </c>
      <c r="AM11" s="97">
        <v>0</v>
      </c>
      <c r="AN11" s="56">
        <f t="shared" si="11"/>
        <v>34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100</v>
      </c>
      <c r="AW11" s="48">
        <v>100</v>
      </c>
      <c r="AX11" s="48">
        <v>100</v>
      </c>
      <c r="AY11" s="56">
        <f t="shared" si="12"/>
        <v>30</v>
      </c>
      <c r="AZ11" s="48">
        <v>0</v>
      </c>
      <c r="BA11" s="48">
        <v>0</v>
      </c>
      <c r="BB11" s="48">
        <v>0</v>
      </c>
      <c r="BC11" s="48">
        <v>65</v>
      </c>
      <c r="BD11" s="48">
        <v>0</v>
      </c>
      <c r="BE11" s="48">
        <v>80</v>
      </c>
      <c r="BF11" s="48">
        <v>0</v>
      </c>
      <c r="BG11" s="48">
        <v>0</v>
      </c>
      <c r="BH11" s="48">
        <v>0</v>
      </c>
      <c r="BI11" s="48">
        <v>95</v>
      </c>
      <c r="BJ11" s="74">
        <f t="shared" si="13"/>
        <v>24</v>
      </c>
      <c r="BK11" s="31">
        <v>0</v>
      </c>
      <c r="BL11" s="31">
        <v>0</v>
      </c>
      <c r="BM11" s="31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100</v>
      </c>
      <c r="BS11" s="56">
        <f t="shared" si="14"/>
        <v>12.5</v>
      </c>
      <c r="BT11" s="1" t="str">
        <f t="shared" si="15"/>
        <v>NN-NN</v>
      </c>
      <c r="BU11" s="32">
        <f t="shared" si="16"/>
        <v>55.999999999999993</v>
      </c>
      <c r="BV11" s="36"/>
    </row>
    <row r="12" spans="1:74" ht="15.75" customHeight="1" x14ac:dyDescent="0.2">
      <c r="A12" s="44"/>
      <c r="B12" s="47" t="s">
        <v>10</v>
      </c>
      <c r="C12" s="47" t="s">
        <v>10</v>
      </c>
      <c r="D12" s="47" t="s">
        <v>10</v>
      </c>
      <c r="E12" s="47" t="s">
        <v>10</v>
      </c>
      <c r="F12" s="47" t="s">
        <v>10</v>
      </c>
      <c r="G12" s="47" t="s">
        <v>10</v>
      </c>
      <c r="H12" s="47" t="s">
        <v>10</v>
      </c>
      <c r="I12" s="26">
        <v>2</v>
      </c>
      <c r="J12" s="26" t="s">
        <v>50</v>
      </c>
      <c r="K12" s="26">
        <v>863</v>
      </c>
      <c r="L12" s="27">
        <f t="shared" si="0"/>
        <v>100</v>
      </c>
      <c r="M12" s="27">
        <f t="shared" si="1"/>
        <v>95</v>
      </c>
      <c r="N12" s="27">
        <f t="shared" si="2"/>
        <v>97.5</v>
      </c>
      <c r="O12" s="27">
        <f t="shared" si="3"/>
        <v>78</v>
      </c>
      <c r="P12" s="27">
        <f t="shared" si="4"/>
        <v>50</v>
      </c>
      <c r="Q12" s="27">
        <f t="shared" si="5"/>
        <v>97</v>
      </c>
      <c r="R12" s="27">
        <f t="shared" si="6"/>
        <v>88</v>
      </c>
      <c r="S12" s="62">
        <f t="shared" si="7"/>
        <v>0</v>
      </c>
      <c r="T12" s="38">
        <f t="array" ref="T12">IF(N12&lt;55, MIN(N12,SUM(N12:R12*N$3:R$3)), SUM(N12:R12*N$3:R$3))</f>
        <v>90.65</v>
      </c>
      <c r="U12" s="27">
        <v>20</v>
      </c>
      <c r="V12" s="95">
        <v>20</v>
      </c>
      <c r="W12" s="95">
        <v>60</v>
      </c>
      <c r="X12" s="56">
        <f t="shared" si="8"/>
        <v>100</v>
      </c>
      <c r="Y12" s="33">
        <v>30</v>
      </c>
      <c r="Z12" s="33">
        <v>65</v>
      </c>
      <c r="AA12" s="56">
        <f t="shared" si="9"/>
        <v>95</v>
      </c>
      <c r="AB12" s="33"/>
      <c r="AC12" s="33"/>
      <c r="AD12" s="56">
        <f t="shared" si="10"/>
        <v>0</v>
      </c>
      <c r="AE12" s="95">
        <v>100</v>
      </c>
      <c r="AF12" s="95">
        <v>100</v>
      </c>
      <c r="AG12" s="95">
        <v>0</v>
      </c>
      <c r="AH12" s="95">
        <v>100</v>
      </c>
      <c r="AI12" s="95">
        <v>100</v>
      </c>
      <c r="AJ12" s="95">
        <v>100</v>
      </c>
      <c r="AK12" s="97">
        <v>100</v>
      </c>
      <c r="AL12" s="97">
        <v>100</v>
      </c>
      <c r="AM12" s="97">
        <v>0</v>
      </c>
      <c r="AN12" s="56">
        <f t="shared" si="11"/>
        <v>78</v>
      </c>
      <c r="AO12" s="48">
        <v>100</v>
      </c>
      <c r="AP12" s="48">
        <v>1</v>
      </c>
      <c r="AQ12" s="48">
        <v>0</v>
      </c>
      <c r="AR12" s="48">
        <v>0</v>
      </c>
      <c r="AS12" s="48">
        <v>0</v>
      </c>
      <c r="AT12" s="48">
        <v>1</v>
      </c>
      <c r="AU12" s="48">
        <v>100</v>
      </c>
      <c r="AV12" s="48">
        <v>100</v>
      </c>
      <c r="AW12" s="48">
        <v>100</v>
      </c>
      <c r="AX12" s="48">
        <v>100</v>
      </c>
      <c r="AY12" s="56">
        <f t="shared" si="12"/>
        <v>50</v>
      </c>
      <c r="AZ12" s="48">
        <v>100</v>
      </c>
      <c r="BA12" s="48">
        <v>90</v>
      </c>
      <c r="BB12" s="48">
        <v>100</v>
      </c>
      <c r="BC12" s="48">
        <v>100</v>
      </c>
      <c r="BD12" s="48">
        <v>100</v>
      </c>
      <c r="BE12" s="48">
        <v>90</v>
      </c>
      <c r="BF12" s="48">
        <v>95</v>
      </c>
      <c r="BG12" s="48">
        <v>100</v>
      </c>
      <c r="BH12" s="48">
        <v>95</v>
      </c>
      <c r="BI12" s="48">
        <v>100</v>
      </c>
      <c r="BJ12" s="74">
        <f t="shared" si="13"/>
        <v>97</v>
      </c>
      <c r="BK12" s="31">
        <v>100</v>
      </c>
      <c r="BL12" s="31">
        <v>100</v>
      </c>
      <c r="BM12" s="31">
        <v>100</v>
      </c>
      <c r="BN12" s="48">
        <v>0</v>
      </c>
      <c r="BO12" s="48">
        <v>100</v>
      </c>
      <c r="BP12" s="48">
        <v>100</v>
      </c>
      <c r="BQ12" s="48">
        <v>100</v>
      </c>
      <c r="BR12" s="48">
        <v>100</v>
      </c>
      <c r="BS12" s="56">
        <f t="shared" si="14"/>
        <v>87.5</v>
      </c>
      <c r="BT12" s="1" t="str">
        <f t="shared" si="15"/>
        <v>NN-NN</v>
      </c>
      <c r="BU12" s="32">
        <f t="shared" si="16"/>
        <v>90.65</v>
      </c>
      <c r="BV12" s="36"/>
    </row>
    <row r="13" spans="1:74" ht="15.75" customHeight="1" x14ac:dyDescent="0.2">
      <c r="A13" s="44"/>
      <c r="B13" s="47" t="s">
        <v>10</v>
      </c>
      <c r="C13" s="47" t="s">
        <v>10</v>
      </c>
      <c r="D13" s="47" t="s">
        <v>10</v>
      </c>
      <c r="E13" s="47" t="s">
        <v>10</v>
      </c>
      <c r="F13" s="47" t="s">
        <v>10</v>
      </c>
      <c r="G13" s="47" t="s">
        <v>10</v>
      </c>
      <c r="H13" s="47" t="s">
        <v>10</v>
      </c>
      <c r="I13" s="26">
        <v>2</v>
      </c>
      <c r="J13" s="26" t="s">
        <v>61</v>
      </c>
      <c r="K13" s="26">
        <v>645</v>
      </c>
      <c r="L13" s="27">
        <f t="shared" si="0"/>
        <v>58</v>
      </c>
      <c r="M13" s="27">
        <f t="shared" si="1"/>
        <v>70</v>
      </c>
      <c r="N13" s="27">
        <f t="shared" si="2"/>
        <v>64</v>
      </c>
      <c r="O13" s="27">
        <f t="shared" si="3"/>
        <v>99</v>
      </c>
      <c r="P13" s="27">
        <f t="shared" si="4"/>
        <v>100</v>
      </c>
      <c r="Q13" s="27">
        <f t="shared" si="5"/>
        <v>90.5</v>
      </c>
      <c r="R13" s="27">
        <f t="shared" si="6"/>
        <v>83</v>
      </c>
      <c r="S13" s="62">
        <f t="shared" si="7"/>
        <v>0</v>
      </c>
      <c r="T13" s="38">
        <f t="array" ref="T13">IF(N13&lt;55, MIN(N13,SUM(N13:R13*N$3:R$3)), SUM(N13:R13*N$3:R$3))</f>
        <v>79.050000000000011</v>
      </c>
      <c r="U13" s="27">
        <v>20</v>
      </c>
      <c r="V13" s="95">
        <v>20</v>
      </c>
      <c r="W13" s="95">
        <v>18</v>
      </c>
      <c r="X13" s="56">
        <f t="shared" si="8"/>
        <v>58</v>
      </c>
      <c r="Y13" s="33">
        <v>26</v>
      </c>
      <c r="Z13" s="33">
        <v>44</v>
      </c>
      <c r="AA13" s="56">
        <f t="shared" si="9"/>
        <v>70</v>
      </c>
      <c r="AB13" s="33"/>
      <c r="AC13" s="33"/>
      <c r="AD13" s="56">
        <f t="shared" si="10"/>
        <v>0</v>
      </c>
      <c r="AE13" s="95">
        <v>100</v>
      </c>
      <c r="AF13" s="95">
        <v>100</v>
      </c>
      <c r="AG13" s="95">
        <v>100</v>
      </c>
      <c r="AH13" s="95">
        <v>100</v>
      </c>
      <c r="AI13" s="95">
        <v>90</v>
      </c>
      <c r="AJ13" s="95">
        <v>100</v>
      </c>
      <c r="AK13" s="97">
        <v>100</v>
      </c>
      <c r="AL13" s="97">
        <v>100</v>
      </c>
      <c r="AM13" s="97">
        <v>100</v>
      </c>
      <c r="AN13" s="56">
        <f t="shared" si="11"/>
        <v>99</v>
      </c>
      <c r="AO13" s="48">
        <v>100</v>
      </c>
      <c r="AP13" s="48">
        <v>100</v>
      </c>
      <c r="AQ13" s="48">
        <v>100</v>
      </c>
      <c r="AR13" s="48">
        <v>100</v>
      </c>
      <c r="AS13" s="48">
        <v>100</v>
      </c>
      <c r="AT13" s="48">
        <v>100</v>
      </c>
      <c r="AU13" s="48">
        <v>100</v>
      </c>
      <c r="AV13" s="48">
        <v>100</v>
      </c>
      <c r="AW13" s="48">
        <v>100</v>
      </c>
      <c r="AX13" s="48">
        <v>100</v>
      </c>
      <c r="AY13" s="56">
        <f t="shared" si="12"/>
        <v>100</v>
      </c>
      <c r="AZ13" s="48">
        <v>90</v>
      </c>
      <c r="BA13" s="48">
        <v>90</v>
      </c>
      <c r="BB13" s="48">
        <v>100</v>
      </c>
      <c r="BC13" s="48">
        <v>100</v>
      </c>
      <c r="BD13" s="48">
        <v>95</v>
      </c>
      <c r="BE13" s="48">
        <v>80</v>
      </c>
      <c r="BF13" s="48">
        <v>90</v>
      </c>
      <c r="BG13" s="48">
        <v>80</v>
      </c>
      <c r="BH13" s="48">
        <v>85</v>
      </c>
      <c r="BI13" s="48">
        <v>95</v>
      </c>
      <c r="BJ13" s="74">
        <f t="shared" si="13"/>
        <v>90.5</v>
      </c>
      <c r="BK13" s="31">
        <v>100</v>
      </c>
      <c r="BL13" s="31">
        <v>100</v>
      </c>
      <c r="BM13" s="31">
        <v>100</v>
      </c>
      <c r="BN13" s="48">
        <v>100</v>
      </c>
      <c r="BO13" s="48">
        <v>67</v>
      </c>
      <c r="BP13" s="48">
        <v>100</v>
      </c>
      <c r="BQ13" s="48">
        <v>0</v>
      </c>
      <c r="BR13" s="48">
        <v>100</v>
      </c>
      <c r="BS13" s="56">
        <f t="shared" si="14"/>
        <v>83.375</v>
      </c>
      <c r="BT13" s="1" t="str">
        <f t="shared" si="15"/>
        <v>NN-NN</v>
      </c>
      <c r="BU13" s="32">
        <f t="shared" si="16"/>
        <v>79.050000000000011</v>
      </c>
      <c r="BV13" s="36"/>
    </row>
    <row r="14" spans="1:74" ht="15.75" customHeight="1" x14ac:dyDescent="0.2">
      <c r="A14" s="44"/>
      <c r="B14" s="47" t="s">
        <v>10</v>
      </c>
      <c r="C14" s="47" t="s">
        <v>10</v>
      </c>
      <c r="D14" s="47" t="s">
        <v>10</v>
      </c>
      <c r="E14" s="47" t="s">
        <v>10</v>
      </c>
      <c r="F14" s="47" t="s">
        <v>10</v>
      </c>
      <c r="G14" s="47" t="s">
        <v>10</v>
      </c>
      <c r="H14" s="47" t="s">
        <v>10</v>
      </c>
      <c r="I14" s="26">
        <v>1</v>
      </c>
      <c r="J14" s="26" t="s">
        <v>48</v>
      </c>
      <c r="K14" s="26">
        <v>849</v>
      </c>
      <c r="L14" s="27">
        <f t="shared" si="0"/>
        <v>32</v>
      </c>
      <c r="M14" s="27">
        <f t="shared" si="1"/>
        <v>0</v>
      </c>
      <c r="N14" s="27">
        <f t="shared" si="2"/>
        <v>16</v>
      </c>
      <c r="O14" s="27">
        <f t="shared" si="3"/>
        <v>39</v>
      </c>
      <c r="P14" s="27">
        <f t="shared" si="4"/>
        <v>60</v>
      </c>
      <c r="Q14" s="27">
        <f t="shared" si="5"/>
        <v>22</v>
      </c>
      <c r="R14" s="27">
        <f t="shared" si="6"/>
        <v>38</v>
      </c>
      <c r="S14" s="62">
        <f t="shared" si="7"/>
        <v>0</v>
      </c>
      <c r="T14" s="38">
        <f t="array" ref="T14">IF(N14&lt;55, MIN(N14,SUM(N14:R14*N$3:R$3)), SUM(N14:R14*N$3:R$3))</f>
        <v>16</v>
      </c>
      <c r="U14" s="27">
        <v>18</v>
      </c>
      <c r="V14" s="95">
        <v>14</v>
      </c>
      <c r="W14" s="95">
        <v>0</v>
      </c>
      <c r="X14" s="56">
        <f t="shared" si="8"/>
        <v>32</v>
      </c>
      <c r="Y14" s="33">
        <v>0</v>
      </c>
      <c r="Z14" s="33">
        <v>0</v>
      </c>
      <c r="AA14" s="56">
        <f t="shared" si="9"/>
        <v>0</v>
      </c>
      <c r="AB14" s="33"/>
      <c r="AC14" s="33"/>
      <c r="AD14" s="56">
        <f t="shared" si="10"/>
        <v>0</v>
      </c>
      <c r="AE14" s="95">
        <v>100</v>
      </c>
      <c r="AF14" s="95">
        <v>0</v>
      </c>
      <c r="AG14" s="95">
        <v>0</v>
      </c>
      <c r="AH14" s="95">
        <v>67</v>
      </c>
      <c r="AI14" s="95">
        <v>50</v>
      </c>
      <c r="AJ14" s="95">
        <v>33</v>
      </c>
      <c r="AK14" s="97">
        <v>0</v>
      </c>
      <c r="AL14" s="97">
        <v>100</v>
      </c>
      <c r="AM14" s="98">
        <v>0</v>
      </c>
      <c r="AN14" s="56">
        <f t="shared" si="11"/>
        <v>39</v>
      </c>
      <c r="AO14" s="48">
        <v>100</v>
      </c>
      <c r="AP14" s="48">
        <v>100</v>
      </c>
      <c r="AQ14" s="48">
        <v>100</v>
      </c>
      <c r="AR14" s="48">
        <v>100</v>
      </c>
      <c r="AS14" s="48">
        <v>100</v>
      </c>
      <c r="AT14" s="48">
        <v>100</v>
      </c>
      <c r="AU14" s="48">
        <v>0</v>
      </c>
      <c r="AV14" s="48">
        <v>0</v>
      </c>
      <c r="AW14" s="48">
        <v>0</v>
      </c>
      <c r="AX14" s="48">
        <v>0</v>
      </c>
      <c r="AY14" s="56">
        <f t="shared" si="12"/>
        <v>60</v>
      </c>
      <c r="AZ14" s="48">
        <v>90</v>
      </c>
      <c r="BA14" s="48">
        <v>80</v>
      </c>
      <c r="BB14" s="99">
        <v>0</v>
      </c>
      <c r="BC14" s="48">
        <v>0</v>
      </c>
      <c r="BD14" s="48">
        <v>40</v>
      </c>
      <c r="BE14" s="48">
        <v>10</v>
      </c>
      <c r="BF14" s="48">
        <v>0</v>
      </c>
      <c r="BG14" s="48">
        <v>0</v>
      </c>
      <c r="BH14" s="48">
        <v>0</v>
      </c>
      <c r="BI14" s="48">
        <v>0</v>
      </c>
      <c r="BJ14" s="74">
        <f t="shared" si="13"/>
        <v>22</v>
      </c>
      <c r="BK14" s="31">
        <v>0</v>
      </c>
      <c r="BL14" s="31">
        <v>0</v>
      </c>
      <c r="BM14" s="31">
        <v>0</v>
      </c>
      <c r="BN14" s="48">
        <v>100</v>
      </c>
      <c r="BO14" s="48">
        <v>0</v>
      </c>
      <c r="BP14" s="48">
        <v>100</v>
      </c>
      <c r="BQ14" s="48">
        <v>0</v>
      </c>
      <c r="BR14" s="48">
        <v>100</v>
      </c>
      <c r="BS14" s="56">
        <f t="shared" si="14"/>
        <v>37.5</v>
      </c>
      <c r="BT14" s="1" t="str">
        <f t="shared" si="15"/>
        <v>NN-NN</v>
      </c>
      <c r="BU14" s="32">
        <f t="shared" si="16"/>
        <v>16</v>
      </c>
      <c r="BV14" s="36"/>
    </row>
    <row r="15" spans="1:74" ht="15.75" customHeight="1" x14ac:dyDescent="0.2">
      <c r="A15" s="44"/>
      <c r="B15" s="47" t="s">
        <v>10</v>
      </c>
      <c r="C15" s="47" t="s">
        <v>10</v>
      </c>
      <c r="D15" s="47" t="s">
        <v>10</v>
      </c>
      <c r="E15" s="47" t="s">
        <v>10</v>
      </c>
      <c r="F15" s="47" t="s">
        <v>10</v>
      </c>
      <c r="G15" s="47" t="s">
        <v>10</v>
      </c>
      <c r="H15" s="47" t="s">
        <v>10</v>
      </c>
      <c r="I15" s="26">
        <v>2</v>
      </c>
      <c r="J15" s="26" t="s">
        <v>48</v>
      </c>
      <c r="K15" s="26">
        <v>789</v>
      </c>
      <c r="L15" s="27">
        <f t="shared" si="0"/>
        <v>100</v>
      </c>
      <c r="M15" s="27">
        <f t="shared" si="1"/>
        <v>100</v>
      </c>
      <c r="N15" s="27">
        <f t="shared" si="2"/>
        <v>100</v>
      </c>
      <c r="O15" s="27">
        <f t="shared" si="3"/>
        <v>98</v>
      </c>
      <c r="P15" s="27">
        <f t="shared" si="4"/>
        <v>100</v>
      </c>
      <c r="Q15" s="27">
        <f t="shared" si="5"/>
        <v>97</v>
      </c>
      <c r="R15" s="27">
        <f t="shared" si="6"/>
        <v>100</v>
      </c>
      <c r="S15" s="62">
        <f t="shared" si="7"/>
        <v>0</v>
      </c>
      <c r="T15" s="38">
        <f t="array" ref="T15">IF(N15&lt;55, MIN(N15,SUM(N15:R15*N$3:R$3)), SUM(N15:R15*N$3:R$3))</f>
        <v>99</v>
      </c>
      <c r="U15" s="27">
        <v>20</v>
      </c>
      <c r="V15" s="95">
        <v>20</v>
      </c>
      <c r="W15" s="95">
        <v>60</v>
      </c>
      <c r="X15" s="56">
        <f t="shared" si="8"/>
        <v>100</v>
      </c>
      <c r="Y15" s="33">
        <v>30</v>
      </c>
      <c r="Z15" s="33">
        <v>70</v>
      </c>
      <c r="AA15" s="56">
        <f t="shared" si="9"/>
        <v>100</v>
      </c>
      <c r="AB15" s="33"/>
      <c r="AC15" s="33"/>
      <c r="AD15" s="56">
        <f t="shared" si="10"/>
        <v>0</v>
      </c>
      <c r="AE15" s="95">
        <v>100</v>
      </c>
      <c r="AF15" s="95">
        <v>80</v>
      </c>
      <c r="AG15" s="95">
        <v>100</v>
      </c>
      <c r="AH15" s="95">
        <v>100</v>
      </c>
      <c r="AI15" s="95">
        <v>100</v>
      </c>
      <c r="AJ15" s="95">
        <v>100</v>
      </c>
      <c r="AK15" s="97">
        <v>100</v>
      </c>
      <c r="AL15" s="97">
        <v>100</v>
      </c>
      <c r="AM15" s="97">
        <v>100</v>
      </c>
      <c r="AN15" s="56">
        <f t="shared" si="11"/>
        <v>98</v>
      </c>
      <c r="AO15" s="48">
        <v>100</v>
      </c>
      <c r="AP15" s="48">
        <v>100</v>
      </c>
      <c r="AQ15" s="48">
        <v>100</v>
      </c>
      <c r="AR15" s="48">
        <v>100</v>
      </c>
      <c r="AS15" s="48">
        <v>100</v>
      </c>
      <c r="AT15" s="48">
        <v>100</v>
      </c>
      <c r="AU15" s="48">
        <v>100</v>
      </c>
      <c r="AV15" s="48">
        <v>100</v>
      </c>
      <c r="AW15" s="48">
        <v>100</v>
      </c>
      <c r="AX15" s="48">
        <v>100</v>
      </c>
      <c r="AY15" s="56">
        <f t="shared" si="12"/>
        <v>100</v>
      </c>
      <c r="AZ15" s="48">
        <v>100</v>
      </c>
      <c r="BA15" s="48">
        <v>85</v>
      </c>
      <c r="BB15" s="48">
        <v>90</v>
      </c>
      <c r="BC15" s="48">
        <v>100</v>
      </c>
      <c r="BD15" s="48">
        <v>100</v>
      </c>
      <c r="BE15" s="48">
        <v>100</v>
      </c>
      <c r="BF15" s="48">
        <v>100</v>
      </c>
      <c r="BG15" s="48">
        <v>100</v>
      </c>
      <c r="BH15" s="48">
        <v>100</v>
      </c>
      <c r="BI15" s="48">
        <v>95</v>
      </c>
      <c r="BJ15" s="74">
        <f t="shared" si="13"/>
        <v>97</v>
      </c>
      <c r="BK15" s="31">
        <v>100</v>
      </c>
      <c r="BL15" s="31">
        <v>100</v>
      </c>
      <c r="BM15" s="31">
        <v>100</v>
      </c>
      <c r="BN15" s="48">
        <v>100</v>
      </c>
      <c r="BO15" s="48">
        <v>100</v>
      </c>
      <c r="BP15" s="48">
        <v>100</v>
      </c>
      <c r="BQ15" s="48">
        <v>100</v>
      </c>
      <c r="BR15" s="48">
        <v>100</v>
      </c>
      <c r="BS15" s="56">
        <f t="shared" si="14"/>
        <v>100</v>
      </c>
      <c r="BT15" s="1" t="str">
        <f t="shared" si="15"/>
        <v>NN-NN</v>
      </c>
      <c r="BU15" s="32">
        <f t="shared" si="16"/>
        <v>99</v>
      </c>
      <c r="BV15" s="36"/>
    </row>
    <row r="16" spans="1:74" ht="15.75" customHeight="1" x14ac:dyDescent="0.2">
      <c r="A16" s="44"/>
      <c r="B16" s="47" t="s">
        <v>10</v>
      </c>
      <c r="C16" s="47" t="s">
        <v>10</v>
      </c>
      <c r="D16" s="47" t="s">
        <v>10</v>
      </c>
      <c r="E16" s="47" t="s">
        <v>10</v>
      </c>
      <c r="F16" s="47" t="s">
        <v>10</v>
      </c>
      <c r="G16" s="47" t="s">
        <v>10</v>
      </c>
      <c r="H16" s="47" t="s">
        <v>10</v>
      </c>
      <c r="I16" s="26">
        <v>2</v>
      </c>
      <c r="J16" s="26" t="s">
        <v>53</v>
      </c>
      <c r="K16" s="26">
        <v>639</v>
      </c>
      <c r="L16" s="27">
        <f t="shared" si="0"/>
        <v>52</v>
      </c>
      <c r="M16" s="27">
        <f t="shared" si="1"/>
        <v>100</v>
      </c>
      <c r="N16" s="27">
        <f t="shared" si="2"/>
        <v>76</v>
      </c>
      <c r="O16" s="27">
        <f t="shared" si="3"/>
        <v>91</v>
      </c>
      <c r="P16" s="27">
        <f t="shared" si="4"/>
        <v>100</v>
      </c>
      <c r="Q16" s="27">
        <f t="shared" si="5"/>
        <v>65.3</v>
      </c>
      <c r="R16" s="27">
        <f t="shared" si="6"/>
        <v>75</v>
      </c>
      <c r="S16" s="62">
        <f t="shared" si="7"/>
        <v>0</v>
      </c>
      <c r="T16" s="38">
        <f t="array" ref="T16">IF(N16&lt;55, MIN(N16,SUM(N16:R16*N$3:R$3)), SUM(N16:R16*N$3:R$3))</f>
        <v>78.010000000000005</v>
      </c>
      <c r="U16" s="27">
        <v>20</v>
      </c>
      <c r="V16" s="95">
        <v>12</v>
      </c>
      <c r="W16" s="95">
        <v>20</v>
      </c>
      <c r="X16" s="56">
        <f t="shared" si="8"/>
        <v>52</v>
      </c>
      <c r="Y16" s="33">
        <v>30</v>
      </c>
      <c r="Z16" s="33">
        <v>70</v>
      </c>
      <c r="AA16" s="56">
        <f t="shared" si="9"/>
        <v>100</v>
      </c>
      <c r="AB16" s="33"/>
      <c r="AC16" s="33"/>
      <c r="AD16" s="56">
        <f t="shared" si="10"/>
        <v>0</v>
      </c>
      <c r="AE16" s="95">
        <v>100</v>
      </c>
      <c r="AF16" s="95">
        <v>50</v>
      </c>
      <c r="AG16" s="95">
        <v>100</v>
      </c>
      <c r="AH16" s="95">
        <v>67</v>
      </c>
      <c r="AI16" s="95">
        <v>100</v>
      </c>
      <c r="AJ16" s="95">
        <v>100</v>
      </c>
      <c r="AK16" s="97">
        <v>100</v>
      </c>
      <c r="AL16" s="97">
        <v>100</v>
      </c>
      <c r="AM16" s="97">
        <v>100</v>
      </c>
      <c r="AN16" s="56">
        <f t="shared" si="11"/>
        <v>91</v>
      </c>
      <c r="AO16" s="48">
        <v>100</v>
      </c>
      <c r="AP16" s="48">
        <v>100</v>
      </c>
      <c r="AQ16" s="48">
        <v>100</v>
      </c>
      <c r="AR16" s="48">
        <v>100</v>
      </c>
      <c r="AS16" s="48">
        <v>100</v>
      </c>
      <c r="AT16" s="48">
        <v>100</v>
      </c>
      <c r="AU16" s="48">
        <v>100</v>
      </c>
      <c r="AV16" s="48">
        <v>100</v>
      </c>
      <c r="AW16" s="48">
        <v>100</v>
      </c>
      <c r="AX16" s="48">
        <v>100</v>
      </c>
      <c r="AY16" s="56">
        <f t="shared" si="12"/>
        <v>100</v>
      </c>
      <c r="AZ16" s="48">
        <v>95</v>
      </c>
      <c r="BA16" s="48">
        <v>85</v>
      </c>
      <c r="BB16" s="48">
        <v>100</v>
      </c>
      <c r="BC16" s="48">
        <v>100</v>
      </c>
      <c r="BD16" s="48">
        <v>93</v>
      </c>
      <c r="BE16" s="48">
        <v>0</v>
      </c>
      <c r="BF16" s="48">
        <v>50</v>
      </c>
      <c r="BG16" s="48">
        <v>30</v>
      </c>
      <c r="BH16" s="48">
        <v>100</v>
      </c>
      <c r="BI16" s="48">
        <v>0</v>
      </c>
      <c r="BJ16" s="74">
        <f t="shared" si="13"/>
        <v>65.3</v>
      </c>
      <c r="BK16" s="31">
        <v>100</v>
      </c>
      <c r="BL16" s="31">
        <v>100</v>
      </c>
      <c r="BM16" s="31">
        <v>0</v>
      </c>
      <c r="BN16" s="48">
        <v>100</v>
      </c>
      <c r="BO16" s="48">
        <v>0</v>
      </c>
      <c r="BP16" s="48">
        <v>100</v>
      </c>
      <c r="BQ16" s="48">
        <v>100</v>
      </c>
      <c r="BR16" s="48">
        <v>100</v>
      </c>
      <c r="BS16" s="56">
        <f t="shared" si="14"/>
        <v>75</v>
      </c>
      <c r="BT16" s="1" t="str">
        <f t="shared" si="15"/>
        <v>NN-NN</v>
      </c>
      <c r="BU16" s="32">
        <f t="shared" si="16"/>
        <v>78.010000000000005</v>
      </c>
      <c r="BV16" s="36"/>
    </row>
    <row r="17" spans="1:74" ht="15.75" customHeight="1" x14ac:dyDescent="0.2">
      <c r="A17" s="44"/>
      <c r="B17" s="47" t="s">
        <v>10</v>
      </c>
      <c r="C17" s="47" t="s">
        <v>10</v>
      </c>
      <c r="D17" s="47" t="s">
        <v>10</v>
      </c>
      <c r="E17" s="47" t="s">
        <v>10</v>
      </c>
      <c r="F17" s="47" t="s">
        <v>10</v>
      </c>
      <c r="G17" s="47" t="s">
        <v>10</v>
      </c>
      <c r="H17" s="47" t="s">
        <v>10</v>
      </c>
      <c r="I17" s="26">
        <v>2</v>
      </c>
      <c r="J17" s="26" t="s">
        <v>48</v>
      </c>
      <c r="K17" s="26"/>
      <c r="L17" s="27">
        <f t="shared" si="0"/>
        <v>87</v>
      </c>
      <c r="M17" s="27">
        <f t="shared" si="1"/>
        <v>30</v>
      </c>
      <c r="N17" s="27">
        <f t="shared" si="2"/>
        <v>93.5</v>
      </c>
      <c r="O17" s="27">
        <f t="shared" si="3"/>
        <v>56</v>
      </c>
      <c r="P17" s="27">
        <f t="shared" si="4"/>
        <v>40</v>
      </c>
      <c r="Q17" s="27">
        <f t="shared" si="5"/>
        <v>30.5</v>
      </c>
      <c r="R17" s="27">
        <f t="shared" si="6"/>
        <v>0</v>
      </c>
      <c r="S17" s="62">
        <f t="shared" si="7"/>
        <v>100</v>
      </c>
      <c r="T17" s="38">
        <f t="array" ref="T17">IF(N17&lt;55, MIN(N17,SUM(N17:R17*N$3:R$3)), SUM(N17:R17*N$3:R$3))</f>
        <v>66.05</v>
      </c>
      <c r="U17" s="27">
        <v>16</v>
      </c>
      <c r="V17" s="95">
        <v>20</v>
      </c>
      <c r="W17" s="95">
        <v>51</v>
      </c>
      <c r="X17" s="56">
        <f t="shared" si="8"/>
        <v>87</v>
      </c>
      <c r="Y17" s="33">
        <v>30</v>
      </c>
      <c r="Z17" s="33">
        <v>0</v>
      </c>
      <c r="AA17" s="56">
        <f t="shared" si="9"/>
        <v>30</v>
      </c>
      <c r="AB17" s="33">
        <v>40</v>
      </c>
      <c r="AC17" s="33">
        <v>60</v>
      </c>
      <c r="AD17" s="56">
        <f t="shared" si="10"/>
        <v>100</v>
      </c>
      <c r="AE17" s="95">
        <v>100</v>
      </c>
      <c r="AF17" s="95">
        <v>100</v>
      </c>
      <c r="AG17" s="95">
        <v>0</v>
      </c>
      <c r="AH17" s="95">
        <v>50</v>
      </c>
      <c r="AI17" s="95">
        <v>40</v>
      </c>
      <c r="AJ17" s="95">
        <v>17</v>
      </c>
      <c r="AK17" s="97">
        <v>100</v>
      </c>
      <c r="AL17" s="97">
        <v>0</v>
      </c>
      <c r="AM17" s="97">
        <v>100</v>
      </c>
      <c r="AN17" s="56">
        <f t="shared" si="11"/>
        <v>56</v>
      </c>
      <c r="AO17" s="48">
        <v>100</v>
      </c>
      <c r="AP17" s="48">
        <v>100</v>
      </c>
      <c r="AQ17" s="48">
        <v>1</v>
      </c>
      <c r="AR17" s="48">
        <v>100</v>
      </c>
      <c r="AS17" s="48">
        <v>0</v>
      </c>
      <c r="AT17" s="48">
        <v>1</v>
      </c>
      <c r="AU17" s="48">
        <v>0</v>
      </c>
      <c r="AV17" s="48">
        <v>0</v>
      </c>
      <c r="AW17" s="48">
        <v>100</v>
      </c>
      <c r="AX17" s="48">
        <v>0</v>
      </c>
      <c r="AY17" s="56">
        <f t="shared" si="12"/>
        <v>40</v>
      </c>
      <c r="AZ17" s="48">
        <v>0</v>
      </c>
      <c r="BA17" s="48">
        <v>90</v>
      </c>
      <c r="BB17" s="48">
        <v>60</v>
      </c>
      <c r="BC17" s="48">
        <v>0</v>
      </c>
      <c r="BD17" s="48">
        <v>0</v>
      </c>
      <c r="BE17" s="48">
        <v>0</v>
      </c>
      <c r="BF17" s="48">
        <v>100</v>
      </c>
      <c r="BG17" s="48">
        <v>55</v>
      </c>
      <c r="BH17" s="48">
        <v>0</v>
      </c>
      <c r="BI17" s="48">
        <v>0</v>
      </c>
      <c r="BJ17" s="74">
        <f t="shared" si="13"/>
        <v>30.5</v>
      </c>
      <c r="BK17" s="31">
        <v>0</v>
      </c>
      <c r="BL17" s="31">
        <v>0</v>
      </c>
      <c r="BM17" s="31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56">
        <f t="shared" si="14"/>
        <v>0</v>
      </c>
      <c r="BT17" s="1" t="str">
        <f t="shared" si="15"/>
        <v>NN-NN</v>
      </c>
      <c r="BU17" s="32">
        <f t="shared" si="16"/>
        <v>66.05</v>
      </c>
      <c r="BV17" s="36"/>
    </row>
    <row r="18" spans="1:74" ht="15.75" customHeight="1" x14ac:dyDescent="0.2">
      <c r="A18" s="44"/>
      <c r="B18" s="47" t="s">
        <v>10</v>
      </c>
      <c r="C18" s="47" t="s">
        <v>10</v>
      </c>
      <c r="D18" s="47" t="s">
        <v>10</v>
      </c>
      <c r="E18" s="47" t="s">
        <v>10</v>
      </c>
      <c r="F18" s="47" t="s">
        <v>10</v>
      </c>
      <c r="G18" s="47" t="s">
        <v>10</v>
      </c>
      <c r="H18" s="47" t="s">
        <v>10</v>
      </c>
      <c r="I18" s="26">
        <v>1</v>
      </c>
      <c r="J18" s="26" t="s">
        <v>48</v>
      </c>
      <c r="K18" s="26">
        <v>671</v>
      </c>
      <c r="L18" s="27">
        <f t="shared" si="0"/>
        <v>36</v>
      </c>
      <c r="M18" s="27">
        <f t="shared" si="1"/>
        <v>0</v>
      </c>
      <c r="N18" s="27">
        <f t="shared" si="2"/>
        <v>18</v>
      </c>
      <c r="O18" s="27">
        <f t="shared" si="3"/>
        <v>34</v>
      </c>
      <c r="P18" s="27">
        <f t="shared" si="4"/>
        <v>20</v>
      </c>
      <c r="Q18" s="27">
        <f t="shared" si="5"/>
        <v>26</v>
      </c>
      <c r="R18" s="27">
        <f t="shared" si="6"/>
        <v>0</v>
      </c>
      <c r="S18" s="62">
        <f t="shared" si="7"/>
        <v>0</v>
      </c>
      <c r="T18" s="38">
        <f t="array" ref="T18">IF(N18&lt;55, MIN(N18,SUM(N18:R18*N$3:R$3)), SUM(N18:R18*N$3:R$3))</f>
        <v>18</v>
      </c>
      <c r="U18" s="27">
        <v>16</v>
      </c>
      <c r="V18" s="95">
        <v>20</v>
      </c>
      <c r="W18" s="95">
        <v>0</v>
      </c>
      <c r="X18" s="56">
        <f t="shared" si="8"/>
        <v>36</v>
      </c>
      <c r="Y18" s="33">
        <v>0</v>
      </c>
      <c r="Z18" s="33">
        <v>0</v>
      </c>
      <c r="AA18" s="56">
        <f t="shared" si="9"/>
        <v>0</v>
      </c>
      <c r="AB18" s="33"/>
      <c r="AC18" s="33"/>
      <c r="AD18" s="56">
        <f t="shared" si="10"/>
        <v>0</v>
      </c>
      <c r="AE18" s="95">
        <v>50</v>
      </c>
      <c r="AF18" s="95">
        <v>90</v>
      </c>
      <c r="AG18" s="95">
        <v>100</v>
      </c>
      <c r="AH18" s="95">
        <v>0</v>
      </c>
      <c r="AI18" s="95">
        <v>70</v>
      </c>
      <c r="AJ18" s="95">
        <v>0</v>
      </c>
      <c r="AK18" s="98">
        <v>0</v>
      </c>
      <c r="AL18" s="98">
        <v>0</v>
      </c>
      <c r="AM18" s="98">
        <v>0</v>
      </c>
      <c r="AN18" s="56">
        <f t="shared" si="11"/>
        <v>34</v>
      </c>
      <c r="AO18" s="48">
        <v>100</v>
      </c>
      <c r="AP18" s="48">
        <v>100</v>
      </c>
      <c r="AQ18" s="48">
        <v>1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56">
        <f t="shared" si="12"/>
        <v>20</v>
      </c>
      <c r="AZ18" s="48">
        <v>100</v>
      </c>
      <c r="BA18" s="48">
        <v>80</v>
      </c>
      <c r="BB18" s="48">
        <v>80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74">
        <f t="shared" si="13"/>
        <v>26</v>
      </c>
      <c r="BK18" s="31">
        <v>0</v>
      </c>
      <c r="BL18" s="31">
        <v>0</v>
      </c>
      <c r="BM18" s="31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56">
        <f t="shared" si="14"/>
        <v>0</v>
      </c>
      <c r="BT18" s="1" t="str">
        <f t="shared" si="15"/>
        <v>NN-NN</v>
      </c>
      <c r="BU18" s="32">
        <f t="shared" si="16"/>
        <v>18</v>
      </c>
      <c r="BV18" s="36"/>
    </row>
    <row r="19" spans="1:74" ht="15.75" customHeight="1" x14ac:dyDescent="0.2">
      <c r="A19" s="44"/>
      <c r="B19" s="47" t="s">
        <v>10</v>
      </c>
      <c r="C19" s="47" t="s">
        <v>10</v>
      </c>
      <c r="D19" s="47" t="s">
        <v>10</v>
      </c>
      <c r="E19" s="47" t="s">
        <v>10</v>
      </c>
      <c r="F19" s="47" t="s">
        <v>10</v>
      </c>
      <c r="G19" s="47" t="s">
        <v>10</v>
      </c>
      <c r="H19" s="47" t="s">
        <v>10</v>
      </c>
      <c r="I19" s="26">
        <v>2</v>
      </c>
      <c r="J19" s="26" t="s">
        <v>47</v>
      </c>
      <c r="K19" s="26">
        <v>841</v>
      </c>
      <c r="L19" s="27">
        <f t="shared" si="0"/>
        <v>100</v>
      </c>
      <c r="M19" s="27">
        <f t="shared" si="1"/>
        <v>100</v>
      </c>
      <c r="N19" s="27">
        <f t="shared" si="2"/>
        <v>100</v>
      </c>
      <c r="O19" s="27">
        <f t="shared" si="3"/>
        <v>100</v>
      </c>
      <c r="P19" s="27">
        <f t="shared" si="4"/>
        <v>100</v>
      </c>
      <c r="Q19" s="27">
        <f t="shared" si="5"/>
        <v>97.5</v>
      </c>
      <c r="R19" s="27">
        <f t="shared" si="6"/>
        <v>100</v>
      </c>
      <c r="S19" s="62">
        <f t="shared" si="7"/>
        <v>0</v>
      </c>
      <c r="T19" s="38">
        <f t="array" ref="T19">IF(N19&lt;55, MIN(N19,SUM(N19:R19*N$3:R$3)), SUM(N19:R19*N$3:R$3))</f>
        <v>99.5</v>
      </c>
      <c r="U19" s="27">
        <v>20</v>
      </c>
      <c r="V19" s="95">
        <v>20</v>
      </c>
      <c r="W19" s="95">
        <v>60</v>
      </c>
      <c r="X19" s="56">
        <f t="shared" si="8"/>
        <v>100</v>
      </c>
      <c r="Y19" s="33">
        <v>30</v>
      </c>
      <c r="Z19" s="33">
        <v>70</v>
      </c>
      <c r="AA19" s="56">
        <f t="shared" si="9"/>
        <v>100</v>
      </c>
      <c r="AB19" s="33"/>
      <c r="AC19" s="33"/>
      <c r="AD19" s="56">
        <f t="shared" si="10"/>
        <v>0</v>
      </c>
      <c r="AE19" s="95">
        <v>100</v>
      </c>
      <c r="AF19" s="95">
        <v>100</v>
      </c>
      <c r="AG19" s="95">
        <v>100</v>
      </c>
      <c r="AH19" s="95">
        <v>100</v>
      </c>
      <c r="AI19" s="95">
        <v>100</v>
      </c>
      <c r="AJ19" s="95">
        <v>100</v>
      </c>
      <c r="AK19" s="97">
        <v>100</v>
      </c>
      <c r="AL19" s="97">
        <v>100</v>
      </c>
      <c r="AM19" s="97">
        <v>100</v>
      </c>
      <c r="AN19" s="56">
        <f t="shared" si="11"/>
        <v>100</v>
      </c>
      <c r="AO19" s="48">
        <v>100</v>
      </c>
      <c r="AP19" s="48">
        <v>100</v>
      </c>
      <c r="AQ19" s="48">
        <v>100</v>
      </c>
      <c r="AR19" s="48">
        <v>100</v>
      </c>
      <c r="AS19" s="48">
        <v>100</v>
      </c>
      <c r="AT19" s="48">
        <v>100</v>
      </c>
      <c r="AU19" s="48">
        <v>100</v>
      </c>
      <c r="AV19" s="48">
        <v>100</v>
      </c>
      <c r="AW19" s="48">
        <v>100</v>
      </c>
      <c r="AX19" s="48">
        <v>100</v>
      </c>
      <c r="AY19" s="56">
        <f t="shared" si="12"/>
        <v>100</v>
      </c>
      <c r="AZ19" s="48">
        <v>100</v>
      </c>
      <c r="BA19" s="48">
        <v>80</v>
      </c>
      <c r="BB19" s="48">
        <v>100</v>
      </c>
      <c r="BC19" s="48">
        <v>100</v>
      </c>
      <c r="BD19" s="48">
        <v>95</v>
      </c>
      <c r="BE19" s="48">
        <v>100</v>
      </c>
      <c r="BF19" s="48">
        <v>100</v>
      </c>
      <c r="BG19" s="48">
        <v>100</v>
      </c>
      <c r="BH19" s="48">
        <v>100</v>
      </c>
      <c r="BI19" s="48">
        <v>100</v>
      </c>
      <c r="BJ19" s="74">
        <f t="shared" si="13"/>
        <v>97.5</v>
      </c>
      <c r="BK19" s="31">
        <v>100</v>
      </c>
      <c r="BL19" s="31">
        <v>100</v>
      </c>
      <c r="BM19" s="31">
        <v>100</v>
      </c>
      <c r="BN19" s="48">
        <v>100</v>
      </c>
      <c r="BO19" s="48">
        <v>100</v>
      </c>
      <c r="BP19" s="48">
        <v>100</v>
      </c>
      <c r="BQ19" s="48">
        <v>100</v>
      </c>
      <c r="BR19" s="48">
        <v>100</v>
      </c>
      <c r="BS19" s="56">
        <f t="shared" si="14"/>
        <v>100</v>
      </c>
      <c r="BT19" s="1" t="str">
        <f t="shared" si="15"/>
        <v>NN-NN</v>
      </c>
      <c r="BU19" s="32">
        <f t="shared" si="16"/>
        <v>99.5</v>
      </c>
      <c r="BV19" s="36"/>
    </row>
    <row r="20" spans="1:74" ht="15.75" customHeight="1" x14ac:dyDescent="0.2">
      <c r="A20" s="44"/>
      <c r="B20" s="47" t="s">
        <v>10</v>
      </c>
      <c r="C20" s="47" t="s">
        <v>10</v>
      </c>
      <c r="D20" s="47" t="s">
        <v>10</v>
      </c>
      <c r="E20" s="47" t="s">
        <v>10</v>
      </c>
      <c r="F20" s="47" t="s">
        <v>10</v>
      </c>
      <c r="G20" s="47" t="s">
        <v>10</v>
      </c>
      <c r="H20" s="47" t="s">
        <v>10</v>
      </c>
      <c r="I20" s="26">
        <v>1</v>
      </c>
      <c r="J20" s="26" t="s">
        <v>61</v>
      </c>
      <c r="K20" s="26">
        <v>864</v>
      </c>
      <c r="L20" s="27">
        <f t="shared" si="0"/>
        <v>100</v>
      </c>
      <c r="M20" s="27">
        <f t="shared" si="1"/>
        <v>100</v>
      </c>
      <c r="N20" s="27">
        <f t="shared" si="2"/>
        <v>100</v>
      </c>
      <c r="O20" s="27">
        <f t="shared" si="3"/>
        <v>86</v>
      </c>
      <c r="P20" s="27">
        <f t="shared" si="4"/>
        <v>100</v>
      </c>
      <c r="Q20" s="27">
        <f t="shared" si="5"/>
        <v>88.5</v>
      </c>
      <c r="R20" s="27">
        <f t="shared" si="6"/>
        <v>100</v>
      </c>
      <c r="S20" s="62">
        <f t="shared" si="7"/>
        <v>0</v>
      </c>
      <c r="T20" s="38">
        <f t="array" ref="T20">IF(N20&lt;55, MIN(N20,SUM(N20:R20*N$3:R$3)), SUM(N20:R20*N$3:R$3))</f>
        <v>94.9</v>
      </c>
      <c r="U20" s="27">
        <v>20</v>
      </c>
      <c r="V20" s="95">
        <v>20</v>
      </c>
      <c r="W20" s="95">
        <v>60</v>
      </c>
      <c r="X20" s="56">
        <f t="shared" si="8"/>
        <v>100</v>
      </c>
      <c r="Y20" s="33">
        <v>30</v>
      </c>
      <c r="Z20" s="33">
        <v>70</v>
      </c>
      <c r="AA20" s="56">
        <f t="shared" si="9"/>
        <v>100</v>
      </c>
      <c r="AB20" s="33"/>
      <c r="AC20" s="33"/>
      <c r="AD20" s="56">
        <f t="shared" si="10"/>
        <v>0</v>
      </c>
      <c r="AE20" s="95">
        <v>100</v>
      </c>
      <c r="AF20" s="95">
        <v>100</v>
      </c>
      <c r="AG20" s="95">
        <v>100</v>
      </c>
      <c r="AH20" s="95">
        <v>100</v>
      </c>
      <c r="AI20" s="95">
        <v>90</v>
      </c>
      <c r="AJ20" s="95">
        <v>80</v>
      </c>
      <c r="AK20" s="97">
        <v>100</v>
      </c>
      <c r="AL20" s="98">
        <v>0</v>
      </c>
      <c r="AM20" s="97">
        <v>100</v>
      </c>
      <c r="AN20" s="56">
        <f t="shared" si="11"/>
        <v>86</v>
      </c>
      <c r="AO20" s="48">
        <v>100</v>
      </c>
      <c r="AP20" s="48">
        <v>100</v>
      </c>
      <c r="AQ20" s="48">
        <v>100</v>
      </c>
      <c r="AR20" s="48">
        <v>100</v>
      </c>
      <c r="AS20" s="48">
        <v>100</v>
      </c>
      <c r="AT20" s="48">
        <v>100</v>
      </c>
      <c r="AU20" s="48">
        <v>100</v>
      </c>
      <c r="AV20" s="48">
        <v>100</v>
      </c>
      <c r="AW20" s="48">
        <v>100</v>
      </c>
      <c r="AX20" s="48">
        <v>100</v>
      </c>
      <c r="AY20" s="56">
        <f t="shared" si="12"/>
        <v>100</v>
      </c>
      <c r="AZ20" s="48">
        <v>100</v>
      </c>
      <c r="BA20" s="48">
        <v>90</v>
      </c>
      <c r="BB20" s="48">
        <v>100</v>
      </c>
      <c r="BC20" s="48">
        <v>100</v>
      </c>
      <c r="BD20" s="48">
        <v>100</v>
      </c>
      <c r="BE20" s="99">
        <v>0</v>
      </c>
      <c r="BF20" s="48">
        <v>100</v>
      </c>
      <c r="BG20" s="48">
        <v>100</v>
      </c>
      <c r="BH20" s="48">
        <v>100</v>
      </c>
      <c r="BI20" s="48">
        <v>95</v>
      </c>
      <c r="BJ20" s="74">
        <f t="shared" si="13"/>
        <v>88.5</v>
      </c>
      <c r="BK20" s="31">
        <v>100</v>
      </c>
      <c r="BL20" s="31">
        <v>100</v>
      </c>
      <c r="BM20" s="31">
        <v>100</v>
      </c>
      <c r="BN20" s="48">
        <v>100</v>
      </c>
      <c r="BO20" s="48">
        <v>100</v>
      </c>
      <c r="BP20" s="48">
        <v>100</v>
      </c>
      <c r="BQ20" s="48">
        <v>100</v>
      </c>
      <c r="BR20" s="48">
        <v>100</v>
      </c>
      <c r="BS20" s="56">
        <f t="shared" si="14"/>
        <v>100</v>
      </c>
      <c r="BT20" s="1" t="str">
        <f t="shared" si="15"/>
        <v>NN-NN</v>
      </c>
      <c r="BU20" s="32">
        <f t="shared" si="16"/>
        <v>94.9</v>
      </c>
      <c r="BV20" s="36"/>
    </row>
    <row r="21" spans="1:74" ht="15.75" customHeight="1" x14ac:dyDescent="0.2">
      <c r="A21" s="44"/>
      <c r="B21" s="47" t="s">
        <v>10</v>
      </c>
      <c r="C21" s="47" t="s">
        <v>10</v>
      </c>
      <c r="D21" s="47" t="s">
        <v>10</v>
      </c>
      <c r="E21" s="47" t="s">
        <v>10</v>
      </c>
      <c r="F21" s="47" t="s">
        <v>10</v>
      </c>
      <c r="G21" s="47" t="s">
        <v>10</v>
      </c>
      <c r="H21" s="47" t="s">
        <v>10</v>
      </c>
      <c r="I21" s="26">
        <v>2</v>
      </c>
      <c r="J21" s="26" t="s">
        <v>48</v>
      </c>
      <c r="K21" s="26">
        <v>627</v>
      </c>
      <c r="L21" s="27">
        <f t="shared" si="0"/>
        <v>76</v>
      </c>
      <c r="M21" s="27">
        <f t="shared" si="1"/>
        <v>100</v>
      </c>
      <c r="N21" s="27">
        <f t="shared" si="2"/>
        <v>88</v>
      </c>
      <c r="O21" s="27">
        <f t="shared" si="3"/>
        <v>96</v>
      </c>
      <c r="P21" s="27">
        <f t="shared" si="4"/>
        <v>60</v>
      </c>
      <c r="Q21" s="27">
        <f t="shared" si="5"/>
        <v>77</v>
      </c>
      <c r="R21" s="27">
        <f t="shared" si="6"/>
        <v>100</v>
      </c>
      <c r="S21" s="62">
        <f t="shared" si="7"/>
        <v>0</v>
      </c>
      <c r="T21" s="38">
        <f t="array" ref="T21">IF(N21&lt;55, MIN(N21,SUM(N21:R21*N$3:R$3)), SUM(N21:R21*N$3:R$3))</f>
        <v>86.600000000000009</v>
      </c>
      <c r="U21" s="27">
        <v>20</v>
      </c>
      <c r="V21" s="95">
        <v>20</v>
      </c>
      <c r="W21" s="95">
        <v>36</v>
      </c>
      <c r="X21" s="56">
        <f t="shared" si="8"/>
        <v>76</v>
      </c>
      <c r="Y21" s="33">
        <v>30</v>
      </c>
      <c r="Z21" s="33">
        <v>70</v>
      </c>
      <c r="AA21" s="56">
        <f t="shared" si="9"/>
        <v>100</v>
      </c>
      <c r="AB21" s="33"/>
      <c r="AC21" s="33"/>
      <c r="AD21" s="56">
        <f t="shared" si="10"/>
        <v>0</v>
      </c>
      <c r="AE21" s="95">
        <v>100</v>
      </c>
      <c r="AF21" s="95">
        <v>100</v>
      </c>
      <c r="AG21" s="95">
        <v>100</v>
      </c>
      <c r="AH21" s="95">
        <v>100</v>
      </c>
      <c r="AI21" s="95">
        <v>60</v>
      </c>
      <c r="AJ21" s="95">
        <v>100</v>
      </c>
      <c r="AK21" s="97">
        <v>100</v>
      </c>
      <c r="AL21" s="97">
        <v>100</v>
      </c>
      <c r="AM21" s="97">
        <v>100</v>
      </c>
      <c r="AN21" s="56">
        <f t="shared" si="11"/>
        <v>96</v>
      </c>
      <c r="AO21" s="48">
        <v>100</v>
      </c>
      <c r="AP21" s="48">
        <v>100</v>
      </c>
      <c r="AQ21" s="48">
        <v>100</v>
      </c>
      <c r="AR21" s="48">
        <v>100</v>
      </c>
      <c r="AS21" s="48">
        <v>0</v>
      </c>
      <c r="AT21" s="48">
        <v>100</v>
      </c>
      <c r="AU21" s="48">
        <v>0</v>
      </c>
      <c r="AV21" s="48">
        <v>0</v>
      </c>
      <c r="AW21" s="48">
        <v>0</v>
      </c>
      <c r="AX21" s="48">
        <v>100</v>
      </c>
      <c r="AY21" s="56">
        <f t="shared" si="12"/>
        <v>60</v>
      </c>
      <c r="AZ21" s="48">
        <v>90</v>
      </c>
      <c r="BA21" s="48">
        <v>85</v>
      </c>
      <c r="BB21" s="48">
        <v>100</v>
      </c>
      <c r="BC21" s="48">
        <v>100</v>
      </c>
      <c r="BD21" s="48">
        <v>95</v>
      </c>
      <c r="BE21" s="48">
        <v>100</v>
      </c>
      <c r="BF21" s="48">
        <v>100</v>
      </c>
      <c r="BG21" s="48">
        <v>0</v>
      </c>
      <c r="BH21" s="48">
        <v>0</v>
      </c>
      <c r="BI21" s="48">
        <v>100</v>
      </c>
      <c r="BJ21" s="74">
        <f t="shared" si="13"/>
        <v>77</v>
      </c>
      <c r="BK21" s="31">
        <v>100</v>
      </c>
      <c r="BL21" s="31">
        <v>100</v>
      </c>
      <c r="BM21" s="31">
        <v>100</v>
      </c>
      <c r="BN21" s="48">
        <v>100</v>
      </c>
      <c r="BO21" s="48">
        <v>100</v>
      </c>
      <c r="BP21" s="48">
        <v>100</v>
      </c>
      <c r="BQ21" s="48">
        <v>100</v>
      </c>
      <c r="BR21" s="48">
        <v>100</v>
      </c>
      <c r="BS21" s="56">
        <f t="shared" si="14"/>
        <v>100</v>
      </c>
      <c r="BT21" s="1" t="str">
        <f t="shared" si="15"/>
        <v>NN-NN</v>
      </c>
      <c r="BU21" s="32">
        <f t="shared" si="16"/>
        <v>86.600000000000009</v>
      </c>
      <c r="BV21" s="36"/>
    </row>
    <row r="22" spans="1:74" ht="15.75" customHeight="1" x14ac:dyDescent="0.2">
      <c r="A22" s="44"/>
      <c r="B22" s="47" t="s">
        <v>10</v>
      </c>
      <c r="C22" s="47" t="s">
        <v>10</v>
      </c>
      <c r="D22" s="47" t="s">
        <v>10</v>
      </c>
      <c r="E22" s="47" t="s">
        <v>10</v>
      </c>
      <c r="F22" s="47" t="s">
        <v>10</v>
      </c>
      <c r="G22" s="47" t="s">
        <v>10</v>
      </c>
      <c r="H22" s="47" t="s">
        <v>10</v>
      </c>
      <c r="I22" s="26">
        <v>2</v>
      </c>
      <c r="J22" s="26" t="s">
        <v>61</v>
      </c>
      <c r="K22" s="26">
        <v>835</v>
      </c>
      <c r="L22" s="27">
        <f t="shared" si="0"/>
        <v>90</v>
      </c>
      <c r="M22" s="27">
        <f t="shared" si="1"/>
        <v>100</v>
      </c>
      <c r="N22" s="27">
        <f t="shared" si="2"/>
        <v>95</v>
      </c>
      <c r="O22" s="27">
        <f t="shared" si="3"/>
        <v>87</v>
      </c>
      <c r="P22" s="27">
        <f t="shared" si="4"/>
        <v>90</v>
      </c>
      <c r="Q22" s="27">
        <f t="shared" si="5"/>
        <v>95</v>
      </c>
      <c r="R22" s="27">
        <f t="shared" si="6"/>
        <v>85</v>
      </c>
      <c r="S22" s="62">
        <f t="shared" si="7"/>
        <v>0</v>
      </c>
      <c r="T22" s="38">
        <f t="array" ref="T22">IF(N22&lt;55, MIN(N22,SUM(N22:R22*N$3:R$3)), SUM(N22:R22*N$3:R$3))</f>
        <v>92.65</v>
      </c>
      <c r="U22" s="27">
        <v>20</v>
      </c>
      <c r="V22" s="95">
        <v>16</v>
      </c>
      <c r="W22" s="95">
        <v>54</v>
      </c>
      <c r="X22" s="56">
        <f t="shared" si="8"/>
        <v>90</v>
      </c>
      <c r="Y22" s="33">
        <v>30</v>
      </c>
      <c r="Z22" s="33">
        <v>70</v>
      </c>
      <c r="AA22" s="56">
        <f t="shared" si="9"/>
        <v>100</v>
      </c>
      <c r="AB22" s="33"/>
      <c r="AC22" s="33"/>
      <c r="AD22" s="56">
        <f t="shared" si="10"/>
        <v>0</v>
      </c>
      <c r="AE22" s="95">
        <v>100</v>
      </c>
      <c r="AF22" s="95">
        <v>0</v>
      </c>
      <c r="AG22" s="95">
        <v>100</v>
      </c>
      <c r="AH22" s="95">
        <v>100</v>
      </c>
      <c r="AI22" s="95">
        <v>80</v>
      </c>
      <c r="AJ22" s="95">
        <v>100</v>
      </c>
      <c r="AK22" s="97">
        <v>100</v>
      </c>
      <c r="AL22" s="97">
        <v>100</v>
      </c>
      <c r="AM22" s="97">
        <v>100</v>
      </c>
      <c r="AN22" s="56">
        <f t="shared" si="11"/>
        <v>87</v>
      </c>
      <c r="AO22" s="48">
        <v>100</v>
      </c>
      <c r="AP22" s="48">
        <v>100</v>
      </c>
      <c r="AQ22" s="48">
        <v>100</v>
      </c>
      <c r="AR22" s="48">
        <v>1</v>
      </c>
      <c r="AS22" s="48">
        <v>100</v>
      </c>
      <c r="AT22" s="48">
        <v>100</v>
      </c>
      <c r="AU22" s="48">
        <v>100</v>
      </c>
      <c r="AV22" s="48">
        <v>100</v>
      </c>
      <c r="AW22" s="48">
        <v>100</v>
      </c>
      <c r="AX22" s="48">
        <v>100</v>
      </c>
      <c r="AY22" s="56">
        <f t="shared" si="12"/>
        <v>90</v>
      </c>
      <c r="AZ22" s="48">
        <v>100</v>
      </c>
      <c r="BA22" s="48">
        <v>85</v>
      </c>
      <c r="BB22" s="48">
        <v>100</v>
      </c>
      <c r="BC22" s="48">
        <v>90</v>
      </c>
      <c r="BD22" s="48">
        <v>95</v>
      </c>
      <c r="BE22" s="48">
        <v>100</v>
      </c>
      <c r="BF22" s="48">
        <v>100</v>
      </c>
      <c r="BG22" s="48">
        <v>95</v>
      </c>
      <c r="BH22" s="48">
        <v>85</v>
      </c>
      <c r="BI22" s="48">
        <v>100</v>
      </c>
      <c r="BJ22" s="74">
        <f t="shared" si="13"/>
        <v>95</v>
      </c>
      <c r="BK22" s="31">
        <v>0</v>
      </c>
      <c r="BL22" s="31">
        <v>100</v>
      </c>
      <c r="BM22" s="31">
        <v>100</v>
      </c>
      <c r="BN22" s="48">
        <v>100</v>
      </c>
      <c r="BO22" s="48">
        <v>100</v>
      </c>
      <c r="BP22" s="48">
        <v>83</v>
      </c>
      <c r="BQ22" s="48">
        <v>100</v>
      </c>
      <c r="BR22" s="48">
        <v>100</v>
      </c>
      <c r="BS22" s="56">
        <f t="shared" si="14"/>
        <v>85.375</v>
      </c>
      <c r="BT22" s="1" t="str">
        <f t="shared" si="15"/>
        <v>NN-NN</v>
      </c>
      <c r="BU22" s="32">
        <f t="shared" si="16"/>
        <v>92.65</v>
      </c>
      <c r="BV22" s="36"/>
    </row>
    <row r="23" spans="1:74" ht="15.75" customHeight="1" x14ac:dyDescent="0.2">
      <c r="A23" s="44"/>
      <c r="B23" s="47" t="s">
        <v>10</v>
      </c>
      <c r="C23" s="47" t="s">
        <v>10</v>
      </c>
      <c r="D23" s="47" t="s">
        <v>10</v>
      </c>
      <c r="E23" s="47" t="s">
        <v>10</v>
      </c>
      <c r="F23" s="47" t="s">
        <v>10</v>
      </c>
      <c r="G23" s="47" t="s">
        <v>10</v>
      </c>
      <c r="H23" s="47" t="s">
        <v>10</v>
      </c>
      <c r="I23" s="26">
        <v>1</v>
      </c>
      <c r="J23" s="26" t="s">
        <v>46</v>
      </c>
      <c r="K23" s="26">
        <v>634</v>
      </c>
      <c r="L23" s="27">
        <f t="shared" si="0"/>
        <v>100</v>
      </c>
      <c r="M23" s="27">
        <f t="shared" si="1"/>
        <v>100</v>
      </c>
      <c r="N23" s="27">
        <f t="shared" si="2"/>
        <v>100</v>
      </c>
      <c r="O23" s="27">
        <f t="shared" si="3"/>
        <v>100</v>
      </c>
      <c r="P23" s="27">
        <f t="shared" si="4"/>
        <v>100</v>
      </c>
      <c r="Q23" s="27">
        <f t="shared" si="5"/>
        <v>98</v>
      </c>
      <c r="R23" s="27">
        <f t="shared" si="6"/>
        <v>100</v>
      </c>
      <c r="S23" s="62">
        <f t="shared" si="7"/>
        <v>0</v>
      </c>
      <c r="T23" s="38">
        <f t="array" ref="T23">IF(N23&lt;55, MIN(N23,SUM(N23:R23*N$3:R$3)), SUM(N23:R23*N$3:R$3))</f>
        <v>99.6</v>
      </c>
      <c r="U23" s="27">
        <v>20</v>
      </c>
      <c r="V23" s="95">
        <v>20</v>
      </c>
      <c r="W23" s="95">
        <v>60</v>
      </c>
      <c r="X23" s="56">
        <f t="shared" si="8"/>
        <v>100</v>
      </c>
      <c r="Y23" s="33">
        <v>30</v>
      </c>
      <c r="Z23" s="33">
        <v>70</v>
      </c>
      <c r="AA23" s="56">
        <f t="shared" si="9"/>
        <v>100</v>
      </c>
      <c r="AB23" s="33"/>
      <c r="AC23" s="33"/>
      <c r="AD23" s="56">
        <f t="shared" si="10"/>
        <v>0</v>
      </c>
      <c r="AE23" s="95">
        <v>100</v>
      </c>
      <c r="AF23" s="95">
        <v>100</v>
      </c>
      <c r="AG23" s="95">
        <v>100</v>
      </c>
      <c r="AH23" s="95">
        <v>100</v>
      </c>
      <c r="AI23" s="95">
        <v>100</v>
      </c>
      <c r="AJ23" s="95">
        <v>100</v>
      </c>
      <c r="AK23" s="97">
        <v>100</v>
      </c>
      <c r="AL23" s="97">
        <v>100</v>
      </c>
      <c r="AM23" s="97">
        <v>100</v>
      </c>
      <c r="AN23" s="56">
        <f t="shared" si="11"/>
        <v>100</v>
      </c>
      <c r="AO23" s="48">
        <v>100</v>
      </c>
      <c r="AP23" s="48">
        <v>100</v>
      </c>
      <c r="AQ23" s="48">
        <v>100</v>
      </c>
      <c r="AR23" s="48">
        <v>100</v>
      </c>
      <c r="AS23" s="48">
        <v>100</v>
      </c>
      <c r="AT23" s="48">
        <v>100</v>
      </c>
      <c r="AU23" s="48">
        <v>100</v>
      </c>
      <c r="AV23" s="48">
        <v>100</v>
      </c>
      <c r="AW23" s="48">
        <v>100</v>
      </c>
      <c r="AX23" s="48">
        <v>100</v>
      </c>
      <c r="AY23" s="56">
        <f t="shared" si="12"/>
        <v>100</v>
      </c>
      <c r="AZ23" s="48">
        <v>100</v>
      </c>
      <c r="BA23" s="48">
        <v>85</v>
      </c>
      <c r="BB23" s="48">
        <v>100</v>
      </c>
      <c r="BC23" s="48">
        <v>100</v>
      </c>
      <c r="BD23" s="48">
        <v>95</v>
      </c>
      <c r="BE23" s="48">
        <v>100</v>
      </c>
      <c r="BF23" s="48">
        <v>100</v>
      </c>
      <c r="BG23" s="48">
        <v>100</v>
      </c>
      <c r="BH23" s="48">
        <v>100</v>
      </c>
      <c r="BI23" s="48">
        <v>100</v>
      </c>
      <c r="BJ23" s="74">
        <f t="shared" si="13"/>
        <v>98</v>
      </c>
      <c r="BK23" s="31">
        <v>100</v>
      </c>
      <c r="BL23" s="31">
        <v>100</v>
      </c>
      <c r="BM23" s="31">
        <v>100</v>
      </c>
      <c r="BN23" s="48">
        <v>100</v>
      </c>
      <c r="BO23" s="48">
        <v>100</v>
      </c>
      <c r="BP23" s="48">
        <v>100</v>
      </c>
      <c r="BQ23" s="48">
        <v>100</v>
      </c>
      <c r="BR23" s="48">
        <v>100</v>
      </c>
      <c r="BS23" s="56">
        <f t="shared" si="14"/>
        <v>100</v>
      </c>
      <c r="BT23" s="1" t="str">
        <f t="shared" si="15"/>
        <v>NN-NN</v>
      </c>
      <c r="BU23" s="32">
        <f t="shared" si="16"/>
        <v>99.6</v>
      </c>
      <c r="BV23" s="36"/>
    </row>
    <row r="24" spans="1:74" ht="15.75" customHeight="1" x14ac:dyDescent="0.2">
      <c r="A24" s="44"/>
      <c r="B24" s="47" t="s">
        <v>10</v>
      </c>
      <c r="C24" s="47" t="s">
        <v>10</v>
      </c>
      <c r="D24" s="47" t="s">
        <v>10</v>
      </c>
      <c r="E24" s="47" t="s">
        <v>10</v>
      </c>
      <c r="F24" s="47" t="s">
        <v>10</v>
      </c>
      <c r="G24" s="47" t="s">
        <v>10</v>
      </c>
      <c r="H24" s="47" t="s">
        <v>10</v>
      </c>
      <c r="I24" s="26">
        <v>1</v>
      </c>
      <c r="J24" s="26" t="s">
        <v>48</v>
      </c>
      <c r="K24" s="26">
        <v>742</v>
      </c>
      <c r="L24" s="27">
        <f t="shared" si="0"/>
        <v>50</v>
      </c>
      <c r="M24" s="27">
        <f t="shared" si="1"/>
        <v>97</v>
      </c>
      <c r="N24" s="27">
        <f t="shared" si="2"/>
        <v>73.5</v>
      </c>
      <c r="O24" s="27">
        <f t="shared" si="3"/>
        <v>77</v>
      </c>
      <c r="P24" s="27">
        <f t="shared" si="4"/>
        <v>70</v>
      </c>
      <c r="Q24" s="27">
        <f t="shared" si="5"/>
        <v>62</v>
      </c>
      <c r="R24" s="27">
        <f t="shared" si="6"/>
        <v>75</v>
      </c>
      <c r="S24" s="62">
        <f t="shared" si="7"/>
        <v>0</v>
      </c>
      <c r="T24" s="38">
        <f t="array" ref="T24">IF(N24&lt;55, MIN(N24,SUM(N24:R24*N$3:R$3)), SUM(N24:R24*N$3:R$3))</f>
        <v>71.8</v>
      </c>
      <c r="U24" s="27">
        <v>14</v>
      </c>
      <c r="V24" s="95">
        <v>18</v>
      </c>
      <c r="W24" s="95">
        <v>18</v>
      </c>
      <c r="X24" s="56">
        <f t="shared" si="8"/>
        <v>50</v>
      </c>
      <c r="Y24" s="33">
        <v>27</v>
      </c>
      <c r="Z24" s="33">
        <v>70</v>
      </c>
      <c r="AA24" s="56">
        <f t="shared" si="9"/>
        <v>97</v>
      </c>
      <c r="AB24" s="33"/>
      <c r="AC24" s="33"/>
      <c r="AD24" s="56">
        <f t="shared" si="10"/>
        <v>0</v>
      </c>
      <c r="AE24" s="95">
        <v>100</v>
      </c>
      <c r="AF24" s="95">
        <v>100</v>
      </c>
      <c r="AG24" s="95">
        <v>100</v>
      </c>
      <c r="AH24" s="95">
        <v>50</v>
      </c>
      <c r="AI24" s="95">
        <v>80</v>
      </c>
      <c r="AJ24" s="95">
        <v>67</v>
      </c>
      <c r="AK24" s="97">
        <v>100</v>
      </c>
      <c r="AL24" s="97">
        <v>100</v>
      </c>
      <c r="AM24" s="97">
        <v>0</v>
      </c>
      <c r="AN24" s="56">
        <f t="shared" si="11"/>
        <v>77</v>
      </c>
      <c r="AO24" s="48">
        <v>100</v>
      </c>
      <c r="AP24" s="48">
        <v>100</v>
      </c>
      <c r="AQ24" s="48">
        <v>100</v>
      </c>
      <c r="AR24" s="48">
        <v>100</v>
      </c>
      <c r="AS24" s="48">
        <v>0</v>
      </c>
      <c r="AT24" s="48">
        <v>100</v>
      </c>
      <c r="AU24" s="48">
        <v>0</v>
      </c>
      <c r="AV24" s="48">
        <v>0</v>
      </c>
      <c r="AW24" s="48">
        <v>100</v>
      </c>
      <c r="AX24" s="48">
        <v>100</v>
      </c>
      <c r="AY24" s="56">
        <f t="shared" si="12"/>
        <v>70</v>
      </c>
      <c r="AZ24" s="48">
        <v>100</v>
      </c>
      <c r="BA24" s="48">
        <v>90</v>
      </c>
      <c r="BB24" s="48">
        <v>100</v>
      </c>
      <c r="BC24" s="99">
        <v>0</v>
      </c>
      <c r="BD24" s="48">
        <v>30</v>
      </c>
      <c r="BE24" s="48">
        <v>0</v>
      </c>
      <c r="BF24" s="48">
        <v>100</v>
      </c>
      <c r="BG24" s="48">
        <v>100</v>
      </c>
      <c r="BH24" s="48">
        <v>100</v>
      </c>
      <c r="BI24" s="48">
        <v>0</v>
      </c>
      <c r="BJ24" s="74">
        <f t="shared" si="13"/>
        <v>62</v>
      </c>
      <c r="BK24" s="31">
        <v>100</v>
      </c>
      <c r="BL24" s="31">
        <v>100</v>
      </c>
      <c r="BM24" s="31">
        <v>100</v>
      </c>
      <c r="BN24" s="48">
        <v>100</v>
      </c>
      <c r="BO24" s="48">
        <v>100</v>
      </c>
      <c r="BP24" s="48">
        <v>0</v>
      </c>
      <c r="BQ24" s="48">
        <v>100</v>
      </c>
      <c r="BR24" s="48">
        <v>0</v>
      </c>
      <c r="BS24" s="56">
        <f t="shared" si="14"/>
        <v>75</v>
      </c>
      <c r="BT24" s="1" t="str">
        <f t="shared" si="15"/>
        <v>NN-NN</v>
      </c>
      <c r="BU24" s="32">
        <f t="shared" si="16"/>
        <v>71.8</v>
      </c>
      <c r="BV24" s="36"/>
    </row>
    <row r="25" spans="1:74" ht="15.75" customHeight="1" x14ac:dyDescent="0.2">
      <c r="A25" s="44"/>
      <c r="B25" s="47" t="s">
        <v>10</v>
      </c>
      <c r="C25" s="47" t="s">
        <v>10</v>
      </c>
      <c r="D25" s="47" t="s">
        <v>10</v>
      </c>
      <c r="E25" s="47" t="s">
        <v>10</v>
      </c>
      <c r="F25" s="47" t="s">
        <v>10</v>
      </c>
      <c r="G25" s="47" t="s">
        <v>10</v>
      </c>
      <c r="H25" s="47" t="s">
        <v>10</v>
      </c>
      <c r="I25" s="26">
        <v>3</v>
      </c>
      <c r="J25" s="26" t="s">
        <v>61</v>
      </c>
      <c r="K25" s="26">
        <v>714</v>
      </c>
      <c r="L25" s="27">
        <f t="shared" si="0"/>
        <v>50</v>
      </c>
      <c r="M25" s="27">
        <f t="shared" si="1"/>
        <v>70</v>
      </c>
      <c r="N25" s="27">
        <f t="shared" si="2"/>
        <v>60</v>
      </c>
      <c r="O25" s="27">
        <f t="shared" si="3"/>
        <v>94</v>
      </c>
      <c r="P25" s="27">
        <f t="shared" si="4"/>
        <v>100</v>
      </c>
      <c r="Q25" s="27">
        <f t="shared" si="5"/>
        <v>65.3</v>
      </c>
      <c r="R25" s="27">
        <f t="shared" si="6"/>
        <v>70</v>
      </c>
      <c r="S25" s="62">
        <f t="shared" si="7"/>
        <v>0</v>
      </c>
      <c r="T25" s="38">
        <f t="array" ref="T25">IF(N25&lt;55, MIN(N25,SUM(N25:R25*N$3:R$3)), SUM(N25:R25*N$3:R$3))</f>
        <v>70.36</v>
      </c>
      <c r="U25" s="27">
        <v>18</v>
      </c>
      <c r="V25" s="95">
        <v>5</v>
      </c>
      <c r="W25" s="95">
        <v>27</v>
      </c>
      <c r="X25" s="56">
        <f t="shared" si="8"/>
        <v>50</v>
      </c>
      <c r="Y25" s="33">
        <v>30</v>
      </c>
      <c r="Z25" s="33">
        <v>40</v>
      </c>
      <c r="AA25" s="56">
        <f t="shared" si="9"/>
        <v>70</v>
      </c>
      <c r="AB25" s="33"/>
      <c r="AC25" s="33"/>
      <c r="AD25" s="56">
        <f t="shared" si="10"/>
        <v>0</v>
      </c>
      <c r="AE25" s="95">
        <v>75</v>
      </c>
      <c r="AF25" s="95">
        <v>100</v>
      </c>
      <c r="AG25" s="95">
        <v>100</v>
      </c>
      <c r="AH25" s="95">
        <v>100</v>
      </c>
      <c r="AI25" s="95">
        <v>100</v>
      </c>
      <c r="AJ25" s="95">
        <v>67</v>
      </c>
      <c r="AK25" s="97">
        <v>100</v>
      </c>
      <c r="AL25" s="97">
        <v>100</v>
      </c>
      <c r="AM25" s="97">
        <v>100</v>
      </c>
      <c r="AN25" s="56">
        <f t="shared" si="11"/>
        <v>94</v>
      </c>
      <c r="AO25" s="48">
        <v>100</v>
      </c>
      <c r="AP25" s="48">
        <v>100</v>
      </c>
      <c r="AQ25" s="48">
        <v>100</v>
      </c>
      <c r="AR25" s="48">
        <v>100</v>
      </c>
      <c r="AS25" s="48">
        <v>100</v>
      </c>
      <c r="AT25" s="48">
        <v>100</v>
      </c>
      <c r="AU25" s="48">
        <v>100</v>
      </c>
      <c r="AV25" s="48">
        <v>100</v>
      </c>
      <c r="AW25" s="48">
        <v>100</v>
      </c>
      <c r="AX25" s="48">
        <v>100</v>
      </c>
      <c r="AY25" s="56">
        <f t="shared" si="12"/>
        <v>100</v>
      </c>
      <c r="AZ25" s="48">
        <v>90</v>
      </c>
      <c r="BA25" s="48">
        <v>80</v>
      </c>
      <c r="BB25" s="48">
        <v>100</v>
      </c>
      <c r="BC25" s="48">
        <v>65</v>
      </c>
      <c r="BD25" s="48">
        <v>98</v>
      </c>
      <c r="BE25" s="48">
        <v>0</v>
      </c>
      <c r="BF25" s="48">
        <v>70</v>
      </c>
      <c r="BG25" s="48">
        <v>80</v>
      </c>
      <c r="BH25" s="48">
        <v>70</v>
      </c>
      <c r="BI25" s="48">
        <v>0</v>
      </c>
      <c r="BJ25" s="74">
        <f t="shared" si="13"/>
        <v>65.3</v>
      </c>
      <c r="BK25" s="31">
        <v>100</v>
      </c>
      <c r="BL25" s="31">
        <v>78</v>
      </c>
      <c r="BM25" s="31">
        <v>100</v>
      </c>
      <c r="BN25" s="48">
        <v>83</v>
      </c>
      <c r="BO25" s="48">
        <v>100</v>
      </c>
      <c r="BP25" s="48">
        <v>0</v>
      </c>
      <c r="BQ25" s="48">
        <v>100</v>
      </c>
      <c r="BR25" s="48">
        <v>0</v>
      </c>
      <c r="BS25" s="56">
        <f t="shared" si="14"/>
        <v>70.125</v>
      </c>
      <c r="BT25" s="1" t="str">
        <f t="shared" si="15"/>
        <v>NN-NN</v>
      </c>
      <c r="BU25" s="32">
        <f t="shared" si="16"/>
        <v>70.36</v>
      </c>
      <c r="BV25" s="36"/>
    </row>
    <row r="26" spans="1:74" ht="15.75" customHeight="1" x14ac:dyDescent="0.2">
      <c r="A26" s="44"/>
      <c r="B26" s="47" t="s">
        <v>10</v>
      </c>
      <c r="C26" s="47" t="s">
        <v>10</v>
      </c>
      <c r="D26" s="47" t="s">
        <v>10</v>
      </c>
      <c r="E26" s="47" t="s">
        <v>10</v>
      </c>
      <c r="F26" s="47" t="s">
        <v>10</v>
      </c>
      <c r="G26" s="47" t="s">
        <v>10</v>
      </c>
      <c r="H26" s="47" t="s">
        <v>10</v>
      </c>
      <c r="I26" s="26">
        <v>1</v>
      </c>
      <c r="J26" s="26" t="s">
        <v>48</v>
      </c>
      <c r="K26" s="26">
        <v>729</v>
      </c>
      <c r="L26" s="27">
        <f t="shared" si="0"/>
        <v>0</v>
      </c>
      <c r="M26" s="27">
        <f t="shared" si="1"/>
        <v>100</v>
      </c>
      <c r="N26" s="27">
        <f>IF(ISBLANK(S26), (L26+M26)/2,(SUM(L26,M26,S26))/3)</f>
        <v>65</v>
      </c>
      <c r="O26" s="27">
        <f t="shared" si="3"/>
        <v>50</v>
      </c>
      <c r="P26" s="27">
        <f t="shared" si="4"/>
        <v>100</v>
      </c>
      <c r="Q26" s="27">
        <f t="shared" si="5"/>
        <v>67.5</v>
      </c>
      <c r="R26" s="27">
        <f t="shared" si="6"/>
        <v>95</v>
      </c>
      <c r="S26" s="62">
        <f t="shared" si="7"/>
        <v>95</v>
      </c>
      <c r="T26" s="38">
        <f t="array" ref="T26">IF(N26&lt;55, MIN(N26,SUM(N26:R26*N$3:R$3)), SUM(N26:R26*N$3:R$3))</f>
        <v>65.75</v>
      </c>
      <c r="U26" s="27">
        <v>16</v>
      </c>
      <c r="V26" s="95">
        <v>12</v>
      </c>
      <c r="W26" s="95">
        <v>29</v>
      </c>
      <c r="X26" s="82">
        <v>0</v>
      </c>
      <c r="Y26" s="33">
        <v>30</v>
      </c>
      <c r="Z26" s="33">
        <v>70</v>
      </c>
      <c r="AA26" s="56">
        <f t="shared" si="9"/>
        <v>100</v>
      </c>
      <c r="AB26" s="33">
        <v>40</v>
      </c>
      <c r="AC26" s="33">
        <v>55</v>
      </c>
      <c r="AD26" s="56">
        <f t="shared" si="10"/>
        <v>95</v>
      </c>
      <c r="AE26" s="95">
        <v>100</v>
      </c>
      <c r="AF26" s="95">
        <v>0</v>
      </c>
      <c r="AG26" s="95">
        <v>100</v>
      </c>
      <c r="AH26" s="95">
        <v>100</v>
      </c>
      <c r="AI26" s="95">
        <v>90</v>
      </c>
      <c r="AJ26" s="95">
        <v>60</v>
      </c>
      <c r="AK26" s="97">
        <v>0</v>
      </c>
      <c r="AL26" s="97">
        <v>0</v>
      </c>
      <c r="AM26" s="97">
        <v>0</v>
      </c>
      <c r="AN26" s="56">
        <f t="shared" si="11"/>
        <v>50</v>
      </c>
      <c r="AO26" s="48">
        <v>100</v>
      </c>
      <c r="AP26" s="48">
        <v>100</v>
      </c>
      <c r="AQ26" s="48">
        <v>100</v>
      </c>
      <c r="AR26" s="48">
        <v>100</v>
      </c>
      <c r="AS26" s="48">
        <v>100</v>
      </c>
      <c r="AT26" s="48">
        <v>100</v>
      </c>
      <c r="AU26" s="48">
        <v>100</v>
      </c>
      <c r="AV26" s="48">
        <v>100</v>
      </c>
      <c r="AW26" s="48">
        <v>100</v>
      </c>
      <c r="AX26" s="48">
        <v>100</v>
      </c>
      <c r="AY26" s="56">
        <f t="shared" si="12"/>
        <v>100</v>
      </c>
      <c r="AZ26" s="48">
        <v>90</v>
      </c>
      <c r="BA26" s="48">
        <v>90</v>
      </c>
      <c r="BB26" s="48">
        <v>100</v>
      </c>
      <c r="BC26" s="48">
        <v>100</v>
      </c>
      <c r="BD26" s="48">
        <v>100</v>
      </c>
      <c r="BE26" s="99">
        <v>0</v>
      </c>
      <c r="BF26" s="48">
        <v>50</v>
      </c>
      <c r="BG26" s="48">
        <v>55</v>
      </c>
      <c r="BH26" s="48">
        <v>25</v>
      </c>
      <c r="BI26" s="48">
        <v>65</v>
      </c>
      <c r="BJ26" s="74">
        <f t="shared" si="13"/>
        <v>67.5</v>
      </c>
      <c r="BK26" s="31">
        <v>100</v>
      </c>
      <c r="BL26" s="31">
        <v>100</v>
      </c>
      <c r="BM26" s="31">
        <v>62</v>
      </c>
      <c r="BN26" s="48">
        <v>100</v>
      </c>
      <c r="BO26" s="48">
        <v>100</v>
      </c>
      <c r="BP26" s="48">
        <v>100</v>
      </c>
      <c r="BQ26" s="48">
        <v>100</v>
      </c>
      <c r="BR26" s="48">
        <v>100</v>
      </c>
      <c r="BS26" s="56">
        <f t="shared" si="14"/>
        <v>95.25</v>
      </c>
      <c r="BT26" s="1" t="str">
        <f t="shared" si="15"/>
        <v>NN-NN</v>
      </c>
      <c r="BU26" s="32">
        <f t="shared" si="16"/>
        <v>65.75</v>
      </c>
      <c r="BV26" s="36"/>
    </row>
    <row r="27" spans="1:74" ht="15.75" customHeight="1" x14ac:dyDescent="0.2">
      <c r="A27" s="44"/>
      <c r="B27" s="47" t="s">
        <v>10</v>
      </c>
      <c r="C27" s="47" t="s">
        <v>10</v>
      </c>
      <c r="D27" s="47" t="s">
        <v>10</v>
      </c>
      <c r="E27" s="47" t="s">
        <v>10</v>
      </c>
      <c r="F27" s="47" t="s">
        <v>10</v>
      </c>
      <c r="G27" s="47" t="s">
        <v>10</v>
      </c>
      <c r="H27" s="47" t="s">
        <v>10</v>
      </c>
      <c r="I27" s="26">
        <v>2</v>
      </c>
      <c r="J27" s="26" t="s">
        <v>47</v>
      </c>
      <c r="K27" s="26">
        <v>670</v>
      </c>
      <c r="L27" s="27">
        <f t="shared" si="0"/>
        <v>92</v>
      </c>
      <c r="M27" s="27">
        <f t="shared" si="1"/>
        <v>90</v>
      </c>
      <c r="N27" s="27">
        <f t="shared" ref="N27:N33" si="17">IF(ISBLANK(S27), (L27+M27)/2,(SUM(L27,M27,S27)-MIN(L27,M27,S27))/2)</f>
        <v>91</v>
      </c>
      <c r="O27" s="27">
        <f t="shared" si="3"/>
        <v>54</v>
      </c>
      <c r="P27" s="27">
        <f t="shared" si="4"/>
        <v>100</v>
      </c>
      <c r="Q27" s="27">
        <f t="shared" si="5"/>
        <v>86.5</v>
      </c>
      <c r="R27" s="27">
        <f t="shared" si="6"/>
        <v>71</v>
      </c>
      <c r="S27" s="62">
        <f t="shared" si="7"/>
        <v>0</v>
      </c>
      <c r="T27" s="38">
        <f t="array" ref="T27">IF(N27&lt;55, MIN(N27,SUM(N27:R27*N$3:R$3)), SUM(N27:R27*N$3:R$3))</f>
        <v>82.149999999999991</v>
      </c>
      <c r="U27" s="27">
        <v>18</v>
      </c>
      <c r="V27" s="95">
        <v>17</v>
      </c>
      <c r="W27" s="95">
        <v>57</v>
      </c>
      <c r="X27" s="56">
        <f t="shared" ref="X27:X33" si="18">SUM(U27:W27)</f>
        <v>92</v>
      </c>
      <c r="Y27" s="33">
        <v>30</v>
      </c>
      <c r="Z27" s="33">
        <v>60</v>
      </c>
      <c r="AA27" s="56">
        <f t="shared" si="9"/>
        <v>90</v>
      </c>
      <c r="AB27" s="33"/>
      <c r="AC27" s="33"/>
      <c r="AD27" s="56">
        <f t="shared" si="10"/>
        <v>0</v>
      </c>
      <c r="AE27" s="95">
        <v>13</v>
      </c>
      <c r="AF27" s="95">
        <v>80</v>
      </c>
      <c r="AG27" s="95">
        <v>100</v>
      </c>
      <c r="AH27" s="95">
        <v>0</v>
      </c>
      <c r="AI27" s="95">
        <v>90</v>
      </c>
      <c r="AJ27" s="95">
        <v>100</v>
      </c>
      <c r="AK27" s="97">
        <v>0</v>
      </c>
      <c r="AL27" s="97">
        <v>100</v>
      </c>
      <c r="AM27" s="97">
        <v>0</v>
      </c>
      <c r="AN27" s="56">
        <f t="shared" si="11"/>
        <v>54</v>
      </c>
      <c r="AO27" s="48">
        <v>100</v>
      </c>
      <c r="AP27" s="48">
        <v>100</v>
      </c>
      <c r="AQ27" s="48">
        <v>100</v>
      </c>
      <c r="AR27" s="48">
        <v>100</v>
      </c>
      <c r="AS27" s="48">
        <v>100</v>
      </c>
      <c r="AT27" s="48">
        <v>100</v>
      </c>
      <c r="AU27" s="48">
        <v>100</v>
      </c>
      <c r="AV27" s="48">
        <v>100</v>
      </c>
      <c r="AW27" s="48">
        <v>100</v>
      </c>
      <c r="AX27" s="48">
        <v>100</v>
      </c>
      <c r="AY27" s="56">
        <f t="shared" si="12"/>
        <v>100</v>
      </c>
      <c r="AZ27" s="48">
        <v>90</v>
      </c>
      <c r="BA27" s="48">
        <v>95</v>
      </c>
      <c r="BB27" s="48">
        <v>100</v>
      </c>
      <c r="BC27" s="48">
        <v>100</v>
      </c>
      <c r="BD27" s="48">
        <v>80</v>
      </c>
      <c r="BE27" s="48">
        <v>90</v>
      </c>
      <c r="BF27" s="48">
        <v>100</v>
      </c>
      <c r="BG27" s="48">
        <v>100</v>
      </c>
      <c r="BH27" s="48">
        <v>10</v>
      </c>
      <c r="BI27" s="48">
        <v>100</v>
      </c>
      <c r="BJ27" s="74">
        <f t="shared" si="13"/>
        <v>86.5</v>
      </c>
      <c r="BK27" s="31">
        <v>100</v>
      </c>
      <c r="BL27" s="31">
        <v>100</v>
      </c>
      <c r="BM27" s="31">
        <v>0</v>
      </c>
      <c r="BN27" s="48">
        <v>67</v>
      </c>
      <c r="BO27" s="48">
        <v>0</v>
      </c>
      <c r="BP27" s="48">
        <v>100</v>
      </c>
      <c r="BQ27" s="48">
        <v>100</v>
      </c>
      <c r="BR27" s="48">
        <v>100</v>
      </c>
      <c r="BS27" s="56">
        <f t="shared" si="14"/>
        <v>70.875</v>
      </c>
      <c r="BT27" s="1" t="str">
        <f t="shared" si="15"/>
        <v>NN-NN</v>
      </c>
      <c r="BU27" s="32">
        <f t="shared" si="16"/>
        <v>82.149999999999991</v>
      </c>
      <c r="BV27" s="36"/>
    </row>
    <row r="28" spans="1:74" ht="15.75" customHeight="1" x14ac:dyDescent="0.2">
      <c r="A28" s="44"/>
      <c r="B28" s="47" t="s">
        <v>10</v>
      </c>
      <c r="C28" s="47" t="s">
        <v>10</v>
      </c>
      <c r="D28" s="47" t="s">
        <v>10</v>
      </c>
      <c r="E28" s="47" t="s">
        <v>10</v>
      </c>
      <c r="F28" s="47" t="s">
        <v>10</v>
      </c>
      <c r="G28" s="47" t="s">
        <v>10</v>
      </c>
      <c r="H28" s="47" t="s">
        <v>10</v>
      </c>
      <c r="I28" s="26">
        <v>3</v>
      </c>
      <c r="J28" s="26" t="s">
        <v>48</v>
      </c>
      <c r="K28" s="26">
        <v>866</v>
      </c>
      <c r="L28" s="27">
        <f t="shared" si="0"/>
        <v>56</v>
      </c>
      <c r="M28" s="27">
        <f t="shared" si="1"/>
        <v>30</v>
      </c>
      <c r="N28" s="27">
        <f t="shared" si="17"/>
        <v>78</v>
      </c>
      <c r="O28" s="27">
        <f t="shared" si="3"/>
        <v>59</v>
      </c>
      <c r="P28" s="27">
        <f t="shared" si="4"/>
        <v>100</v>
      </c>
      <c r="Q28" s="27">
        <f t="shared" si="5"/>
        <v>39</v>
      </c>
      <c r="R28" s="27">
        <f t="shared" si="6"/>
        <v>13</v>
      </c>
      <c r="S28" s="62">
        <f t="shared" si="7"/>
        <v>100</v>
      </c>
      <c r="T28" s="38">
        <f t="array" ref="T28">IF(N28&lt;55, MIN(N28,SUM(N28:R28*N$3:R$3)), SUM(N28:R28*N$3:R$3))</f>
        <v>64.25</v>
      </c>
      <c r="U28" s="27">
        <v>20</v>
      </c>
      <c r="V28" s="95">
        <v>18</v>
      </c>
      <c r="W28" s="95">
        <v>18</v>
      </c>
      <c r="X28" s="56">
        <f t="shared" si="18"/>
        <v>56</v>
      </c>
      <c r="Y28" s="33">
        <v>30</v>
      </c>
      <c r="Z28" s="33">
        <v>0</v>
      </c>
      <c r="AA28" s="56">
        <f t="shared" si="9"/>
        <v>30</v>
      </c>
      <c r="AB28" s="33">
        <v>40</v>
      </c>
      <c r="AC28" s="33">
        <v>60</v>
      </c>
      <c r="AD28" s="56">
        <f t="shared" si="10"/>
        <v>100</v>
      </c>
      <c r="AE28" s="95">
        <v>25</v>
      </c>
      <c r="AF28" s="95">
        <v>0</v>
      </c>
      <c r="AG28" s="95">
        <v>100</v>
      </c>
      <c r="AH28" s="95">
        <v>50</v>
      </c>
      <c r="AI28" s="95">
        <v>70</v>
      </c>
      <c r="AJ28" s="95">
        <v>83</v>
      </c>
      <c r="AK28" s="97">
        <v>100</v>
      </c>
      <c r="AL28" s="97">
        <v>100</v>
      </c>
      <c r="AM28" s="98">
        <v>0</v>
      </c>
      <c r="AN28" s="56">
        <f t="shared" si="11"/>
        <v>59</v>
      </c>
      <c r="AO28" s="48">
        <v>100</v>
      </c>
      <c r="AP28" s="48">
        <v>100</v>
      </c>
      <c r="AQ28" s="48">
        <v>100</v>
      </c>
      <c r="AR28" s="48">
        <v>100</v>
      </c>
      <c r="AS28" s="48">
        <v>100</v>
      </c>
      <c r="AT28" s="48">
        <v>100</v>
      </c>
      <c r="AU28" s="48">
        <v>100</v>
      </c>
      <c r="AV28" s="48">
        <v>100</v>
      </c>
      <c r="AW28" s="48">
        <v>100</v>
      </c>
      <c r="AX28" s="48">
        <v>100</v>
      </c>
      <c r="AY28" s="56">
        <f t="shared" si="12"/>
        <v>100</v>
      </c>
      <c r="AZ28" s="48">
        <v>100</v>
      </c>
      <c r="BA28" s="48">
        <v>90</v>
      </c>
      <c r="BB28" s="48">
        <v>90</v>
      </c>
      <c r="BC28" s="48">
        <v>60</v>
      </c>
      <c r="BD28" s="48">
        <v>0</v>
      </c>
      <c r="BE28" s="48">
        <v>0</v>
      </c>
      <c r="BF28" s="48">
        <v>50</v>
      </c>
      <c r="BG28" s="48">
        <v>0</v>
      </c>
      <c r="BH28" s="48">
        <v>0</v>
      </c>
      <c r="BI28" s="48">
        <v>0</v>
      </c>
      <c r="BJ28" s="74">
        <f t="shared" si="13"/>
        <v>39</v>
      </c>
      <c r="BK28" s="31">
        <v>0</v>
      </c>
      <c r="BL28" s="31">
        <v>100</v>
      </c>
      <c r="BM28" s="31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56">
        <f t="shared" si="14"/>
        <v>12.5</v>
      </c>
      <c r="BT28" s="1" t="str">
        <f t="shared" si="15"/>
        <v>NN-NN</v>
      </c>
      <c r="BU28" s="32">
        <f t="shared" si="16"/>
        <v>64.25</v>
      </c>
      <c r="BV28" s="36"/>
    </row>
    <row r="29" spans="1:74" ht="15.75" customHeight="1" x14ac:dyDescent="0.2">
      <c r="A29" s="44"/>
      <c r="B29" s="47" t="s">
        <v>10</v>
      </c>
      <c r="C29" s="47" t="s">
        <v>10</v>
      </c>
      <c r="D29" s="47" t="s">
        <v>10</v>
      </c>
      <c r="E29" s="47" t="s">
        <v>10</v>
      </c>
      <c r="F29" s="47" t="s">
        <v>10</v>
      </c>
      <c r="G29" s="47" t="s">
        <v>10</v>
      </c>
      <c r="H29" s="47" t="s">
        <v>10</v>
      </c>
      <c r="I29" s="26">
        <v>2</v>
      </c>
      <c r="J29" s="26" t="s">
        <v>48</v>
      </c>
      <c r="K29" s="26">
        <v>717</v>
      </c>
      <c r="L29" s="27">
        <f t="shared" si="0"/>
        <v>50</v>
      </c>
      <c r="M29" s="27">
        <f t="shared" si="1"/>
        <v>30</v>
      </c>
      <c r="N29" s="27">
        <f t="shared" si="17"/>
        <v>54.5</v>
      </c>
      <c r="O29" s="27">
        <f t="shared" si="3"/>
        <v>96</v>
      </c>
      <c r="P29" s="27">
        <f t="shared" si="4"/>
        <v>100</v>
      </c>
      <c r="Q29" s="27">
        <f t="shared" si="5"/>
        <v>49.5</v>
      </c>
      <c r="R29" s="27">
        <f t="shared" si="6"/>
        <v>75</v>
      </c>
      <c r="S29" s="62">
        <f t="shared" si="7"/>
        <v>59</v>
      </c>
      <c r="T29" s="38">
        <f t="array" ref="T29">IF(N29&lt;55, MIN(N29,SUM(N29:R29*N$3:R$3)), SUM(N29:R29*N$3:R$3))</f>
        <v>54.5</v>
      </c>
      <c r="U29" s="27">
        <v>16</v>
      </c>
      <c r="V29" s="95">
        <v>16</v>
      </c>
      <c r="W29" s="95">
        <v>18</v>
      </c>
      <c r="X29" s="56">
        <f t="shared" si="18"/>
        <v>50</v>
      </c>
      <c r="Y29" s="33">
        <v>30</v>
      </c>
      <c r="Z29" s="33">
        <v>0</v>
      </c>
      <c r="AA29" s="56">
        <f t="shared" si="9"/>
        <v>30</v>
      </c>
      <c r="AB29" s="33">
        <v>40</v>
      </c>
      <c r="AC29" s="33">
        <v>19</v>
      </c>
      <c r="AD29" s="56">
        <f t="shared" si="10"/>
        <v>59</v>
      </c>
      <c r="AE29" s="95">
        <v>100</v>
      </c>
      <c r="AF29" s="95">
        <v>100</v>
      </c>
      <c r="AG29" s="95">
        <v>100</v>
      </c>
      <c r="AH29" s="95">
        <v>67</v>
      </c>
      <c r="AI29" s="95">
        <v>100</v>
      </c>
      <c r="AJ29" s="95">
        <v>100</v>
      </c>
      <c r="AK29" s="97">
        <v>100</v>
      </c>
      <c r="AL29" s="97">
        <v>100</v>
      </c>
      <c r="AM29" s="97">
        <v>100</v>
      </c>
      <c r="AN29" s="56">
        <f t="shared" si="11"/>
        <v>96</v>
      </c>
      <c r="AO29" s="48">
        <v>100</v>
      </c>
      <c r="AP29" s="48">
        <v>100</v>
      </c>
      <c r="AQ29" s="48">
        <v>100</v>
      </c>
      <c r="AR29" s="48">
        <v>100</v>
      </c>
      <c r="AS29" s="48">
        <v>100</v>
      </c>
      <c r="AT29" s="48">
        <v>100</v>
      </c>
      <c r="AU29" s="48">
        <v>100</v>
      </c>
      <c r="AV29" s="48">
        <v>100</v>
      </c>
      <c r="AW29" s="48">
        <v>100</v>
      </c>
      <c r="AX29" s="48">
        <v>100</v>
      </c>
      <c r="AY29" s="56">
        <f t="shared" si="12"/>
        <v>100</v>
      </c>
      <c r="AZ29" s="48">
        <v>100</v>
      </c>
      <c r="BA29" s="48">
        <v>90</v>
      </c>
      <c r="BB29" s="48">
        <v>100</v>
      </c>
      <c r="BC29" s="99">
        <v>0</v>
      </c>
      <c r="BD29" s="48">
        <v>55</v>
      </c>
      <c r="BE29" s="48">
        <v>15</v>
      </c>
      <c r="BF29" s="48">
        <v>50</v>
      </c>
      <c r="BG29" s="48">
        <v>0</v>
      </c>
      <c r="BH29" s="48">
        <v>85</v>
      </c>
      <c r="BI29" s="48">
        <v>0</v>
      </c>
      <c r="BJ29" s="74">
        <f t="shared" si="13"/>
        <v>49.5</v>
      </c>
      <c r="BK29" s="31">
        <v>100</v>
      </c>
      <c r="BL29" s="31">
        <v>100</v>
      </c>
      <c r="BM29" s="31">
        <v>100</v>
      </c>
      <c r="BN29" s="48">
        <v>100</v>
      </c>
      <c r="BO29" s="48">
        <v>100</v>
      </c>
      <c r="BP29" s="48">
        <v>0</v>
      </c>
      <c r="BQ29" s="48">
        <v>100</v>
      </c>
      <c r="BR29" s="48">
        <v>0</v>
      </c>
      <c r="BS29" s="56">
        <f t="shared" si="14"/>
        <v>75</v>
      </c>
      <c r="BT29" s="1" t="str">
        <f t="shared" si="15"/>
        <v>NN-NN</v>
      </c>
      <c r="BU29" s="32">
        <f t="shared" si="16"/>
        <v>54.5</v>
      </c>
      <c r="BV29" s="36"/>
    </row>
    <row r="30" spans="1:74" ht="15.75" customHeight="1" x14ac:dyDescent="0.2">
      <c r="A30" s="44"/>
      <c r="B30" s="47" t="s">
        <v>10</v>
      </c>
      <c r="C30" s="47" t="s">
        <v>10</v>
      </c>
      <c r="D30" s="47" t="s">
        <v>10</v>
      </c>
      <c r="E30" s="47" t="s">
        <v>10</v>
      </c>
      <c r="F30" s="47" t="s">
        <v>10</v>
      </c>
      <c r="G30" s="47" t="s">
        <v>10</v>
      </c>
      <c r="H30" s="47" t="s">
        <v>10</v>
      </c>
      <c r="I30" s="26">
        <v>2</v>
      </c>
      <c r="J30" s="26" t="s">
        <v>48</v>
      </c>
      <c r="K30" s="26">
        <v>847</v>
      </c>
      <c r="L30" s="27">
        <f t="shared" si="0"/>
        <v>99</v>
      </c>
      <c r="M30" s="27">
        <f t="shared" si="1"/>
        <v>90</v>
      </c>
      <c r="N30" s="27">
        <f t="shared" si="17"/>
        <v>94.5</v>
      </c>
      <c r="O30" s="27">
        <f t="shared" si="3"/>
        <v>96</v>
      </c>
      <c r="P30" s="27">
        <f t="shared" si="4"/>
        <v>100</v>
      </c>
      <c r="Q30" s="27">
        <f t="shared" si="5"/>
        <v>99</v>
      </c>
      <c r="R30" s="27">
        <f t="shared" si="6"/>
        <v>100</v>
      </c>
      <c r="S30" s="62">
        <f t="shared" si="7"/>
        <v>0</v>
      </c>
      <c r="T30" s="38">
        <f t="array" ref="T30">IF(N30&lt;55, MIN(N30,SUM(N30:R30*N$3:R$3)), SUM(N30:R30*N$3:R$3))</f>
        <v>96.25</v>
      </c>
      <c r="U30" s="27">
        <v>20</v>
      </c>
      <c r="V30" s="95">
        <v>19</v>
      </c>
      <c r="W30" s="95">
        <v>60</v>
      </c>
      <c r="X30" s="56">
        <f t="shared" si="18"/>
        <v>99</v>
      </c>
      <c r="Y30" s="33">
        <v>30</v>
      </c>
      <c r="Z30" s="33">
        <v>60</v>
      </c>
      <c r="AA30" s="56">
        <f t="shared" si="9"/>
        <v>90</v>
      </c>
      <c r="AB30" s="33"/>
      <c r="AC30" s="33"/>
      <c r="AD30" s="56">
        <f t="shared" si="10"/>
        <v>0</v>
      </c>
      <c r="AE30" s="95">
        <v>100</v>
      </c>
      <c r="AF30" s="95">
        <v>100</v>
      </c>
      <c r="AG30" s="95">
        <v>100</v>
      </c>
      <c r="AH30" s="95">
        <v>100</v>
      </c>
      <c r="AI30" s="95">
        <v>80</v>
      </c>
      <c r="AJ30" s="95">
        <v>80</v>
      </c>
      <c r="AK30" s="97">
        <v>100</v>
      </c>
      <c r="AL30" s="97">
        <v>100</v>
      </c>
      <c r="AM30" s="97">
        <v>100</v>
      </c>
      <c r="AN30" s="56">
        <f t="shared" si="11"/>
        <v>96</v>
      </c>
      <c r="AO30" s="48">
        <v>100</v>
      </c>
      <c r="AP30" s="48">
        <v>100</v>
      </c>
      <c r="AQ30" s="48">
        <v>100</v>
      </c>
      <c r="AR30" s="48">
        <v>100</v>
      </c>
      <c r="AS30" s="48">
        <v>100</v>
      </c>
      <c r="AT30" s="48">
        <v>100</v>
      </c>
      <c r="AU30" s="48">
        <v>100</v>
      </c>
      <c r="AV30" s="48">
        <v>100</v>
      </c>
      <c r="AW30" s="48">
        <v>100</v>
      </c>
      <c r="AX30" s="48">
        <v>100</v>
      </c>
      <c r="AY30" s="56">
        <f t="shared" si="12"/>
        <v>100</v>
      </c>
      <c r="AZ30" s="48">
        <v>100</v>
      </c>
      <c r="BA30" s="48">
        <v>90</v>
      </c>
      <c r="BB30" s="48">
        <v>100</v>
      </c>
      <c r="BC30" s="48">
        <v>100</v>
      </c>
      <c r="BD30" s="48">
        <v>100</v>
      </c>
      <c r="BE30" s="48">
        <v>100</v>
      </c>
      <c r="BF30" s="48">
        <v>100</v>
      </c>
      <c r="BG30" s="48">
        <v>100</v>
      </c>
      <c r="BH30" s="48">
        <v>100</v>
      </c>
      <c r="BI30" s="48">
        <v>100</v>
      </c>
      <c r="BJ30" s="74">
        <f t="shared" si="13"/>
        <v>99</v>
      </c>
      <c r="BK30" s="31">
        <v>100</v>
      </c>
      <c r="BL30" s="31">
        <v>100</v>
      </c>
      <c r="BM30" s="31">
        <v>100</v>
      </c>
      <c r="BN30" s="48">
        <v>100</v>
      </c>
      <c r="BO30" s="48">
        <v>100</v>
      </c>
      <c r="BP30" s="48">
        <v>100</v>
      </c>
      <c r="BQ30" s="48">
        <v>100</v>
      </c>
      <c r="BR30" s="48">
        <v>100</v>
      </c>
      <c r="BS30" s="56">
        <f t="shared" si="14"/>
        <v>100</v>
      </c>
      <c r="BT30" s="1" t="str">
        <f t="shared" si="15"/>
        <v>NN-NN</v>
      </c>
      <c r="BU30" s="32">
        <f t="shared" si="16"/>
        <v>96.25</v>
      </c>
      <c r="BV30" s="36"/>
    </row>
    <row r="31" spans="1:74" ht="15.75" customHeight="1" x14ac:dyDescent="0.2">
      <c r="A31" s="44"/>
      <c r="B31" s="47" t="s">
        <v>10</v>
      </c>
      <c r="C31" s="47" t="s">
        <v>10</v>
      </c>
      <c r="D31" s="47" t="s">
        <v>10</v>
      </c>
      <c r="E31" s="47" t="s">
        <v>10</v>
      </c>
      <c r="F31" s="47" t="s">
        <v>10</v>
      </c>
      <c r="G31" s="47" t="s">
        <v>10</v>
      </c>
      <c r="H31" s="47" t="s">
        <v>10</v>
      </c>
      <c r="I31" s="26">
        <v>2</v>
      </c>
      <c r="J31" s="26" t="s">
        <v>47</v>
      </c>
      <c r="K31" s="26">
        <v>533</v>
      </c>
      <c r="L31" s="27">
        <f t="shared" si="0"/>
        <v>100</v>
      </c>
      <c r="M31" s="27">
        <f t="shared" si="1"/>
        <v>47</v>
      </c>
      <c r="N31" s="27">
        <f t="shared" si="17"/>
        <v>73.5</v>
      </c>
      <c r="O31" s="27">
        <f t="shared" si="3"/>
        <v>77</v>
      </c>
      <c r="P31" s="27">
        <f t="shared" si="4"/>
        <v>100</v>
      </c>
      <c r="Q31" s="27">
        <f t="shared" si="5"/>
        <v>90.5</v>
      </c>
      <c r="R31" s="27">
        <f t="shared" si="6"/>
        <v>100</v>
      </c>
      <c r="S31" s="62">
        <f t="shared" si="7"/>
        <v>0</v>
      </c>
      <c r="T31" s="38">
        <f t="array" ref="T31">IF(N31&lt;55, MIN(N31,SUM(N31:R31*N$3:R$3)), SUM(N31:R31*N$3:R$3))</f>
        <v>80.25</v>
      </c>
      <c r="U31" s="27">
        <v>20</v>
      </c>
      <c r="V31" s="95">
        <v>20</v>
      </c>
      <c r="W31" s="95">
        <v>60</v>
      </c>
      <c r="X31" s="56">
        <f t="shared" si="18"/>
        <v>100</v>
      </c>
      <c r="Y31" s="33">
        <v>26</v>
      </c>
      <c r="Z31" s="33">
        <v>21</v>
      </c>
      <c r="AA31" s="56">
        <f t="shared" si="9"/>
        <v>47</v>
      </c>
      <c r="AB31" s="33"/>
      <c r="AC31" s="33"/>
      <c r="AD31" s="56">
        <f t="shared" si="10"/>
        <v>0</v>
      </c>
      <c r="AE31" s="95">
        <v>63</v>
      </c>
      <c r="AF31" s="95">
        <v>80</v>
      </c>
      <c r="AG31" s="95">
        <v>100</v>
      </c>
      <c r="AH31" s="95">
        <v>100</v>
      </c>
      <c r="AI31" s="95">
        <v>90</v>
      </c>
      <c r="AJ31" s="95">
        <v>60</v>
      </c>
      <c r="AK31" s="97">
        <v>100</v>
      </c>
      <c r="AL31" s="97">
        <v>100</v>
      </c>
      <c r="AM31" s="97">
        <v>0</v>
      </c>
      <c r="AN31" s="56">
        <f t="shared" si="11"/>
        <v>77</v>
      </c>
      <c r="AO31" s="48">
        <v>100</v>
      </c>
      <c r="AP31" s="48">
        <v>100</v>
      </c>
      <c r="AQ31" s="48">
        <v>100</v>
      </c>
      <c r="AR31" s="48">
        <v>100</v>
      </c>
      <c r="AS31" s="48">
        <v>100</v>
      </c>
      <c r="AT31" s="48">
        <v>100</v>
      </c>
      <c r="AU31" s="48">
        <v>100</v>
      </c>
      <c r="AV31" s="48">
        <v>100</v>
      </c>
      <c r="AW31" s="48">
        <v>100</v>
      </c>
      <c r="AX31" s="48">
        <v>100</v>
      </c>
      <c r="AY31" s="56">
        <f t="shared" si="12"/>
        <v>100</v>
      </c>
      <c r="AZ31" s="48">
        <v>90</v>
      </c>
      <c r="BA31" s="48">
        <v>90</v>
      </c>
      <c r="BB31" s="48">
        <v>100</v>
      </c>
      <c r="BC31" s="48">
        <v>80</v>
      </c>
      <c r="BD31" s="48">
        <v>95</v>
      </c>
      <c r="BE31" s="48">
        <v>90</v>
      </c>
      <c r="BF31" s="48">
        <v>90</v>
      </c>
      <c r="BG31" s="48">
        <v>95</v>
      </c>
      <c r="BH31" s="48">
        <v>85</v>
      </c>
      <c r="BI31" s="48">
        <v>90</v>
      </c>
      <c r="BJ31" s="74">
        <f t="shared" si="13"/>
        <v>90.5</v>
      </c>
      <c r="BK31" s="31">
        <v>100</v>
      </c>
      <c r="BL31" s="31">
        <v>100</v>
      </c>
      <c r="BM31" s="31">
        <v>100</v>
      </c>
      <c r="BN31" s="48">
        <v>100</v>
      </c>
      <c r="BO31" s="48">
        <v>100</v>
      </c>
      <c r="BP31" s="48">
        <v>100</v>
      </c>
      <c r="BQ31" s="48">
        <v>100</v>
      </c>
      <c r="BR31" s="48">
        <v>100</v>
      </c>
      <c r="BS31" s="56">
        <f t="shared" si="14"/>
        <v>100</v>
      </c>
      <c r="BT31" s="1" t="str">
        <f t="shared" si="15"/>
        <v>NN-NN</v>
      </c>
      <c r="BU31" s="32">
        <f t="shared" si="16"/>
        <v>80.25</v>
      </c>
      <c r="BV31" s="36"/>
    </row>
    <row r="32" spans="1:74" ht="15.75" customHeight="1" x14ac:dyDescent="0.2">
      <c r="A32" s="44"/>
      <c r="B32" s="47" t="s">
        <v>10</v>
      </c>
      <c r="C32" s="47" t="s">
        <v>10</v>
      </c>
      <c r="D32" s="47" t="s">
        <v>10</v>
      </c>
      <c r="E32" s="47" t="s">
        <v>10</v>
      </c>
      <c r="F32" s="47" t="s">
        <v>10</v>
      </c>
      <c r="G32" s="47" t="s">
        <v>10</v>
      </c>
      <c r="H32" s="47" t="s">
        <v>10</v>
      </c>
      <c r="I32" s="26">
        <v>2</v>
      </c>
      <c r="J32" s="26" t="s">
        <v>48</v>
      </c>
      <c r="K32" s="26">
        <v>829</v>
      </c>
      <c r="L32" s="27">
        <f t="shared" si="0"/>
        <v>82</v>
      </c>
      <c r="M32" s="27">
        <f t="shared" si="1"/>
        <v>90</v>
      </c>
      <c r="N32" s="27">
        <f t="shared" si="17"/>
        <v>86</v>
      </c>
      <c r="O32" s="27">
        <f t="shared" si="3"/>
        <v>60</v>
      </c>
      <c r="P32" s="27">
        <f t="shared" si="4"/>
        <v>100</v>
      </c>
      <c r="Q32" s="27">
        <f t="shared" si="5"/>
        <v>92.4</v>
      </c>
      <c r="R32" s="27">
        <f t="shared" si="6"/>
        <v>100</v>
      </c>
      <c r="S32" s="62">
        <f t="shared" si="7"/>
        <v>0</v>
      </c>
      <c r="T32" s="38">
        <f t="array" ref="T32">IF(N32&lt;55, MIN(N32,SUM(N32:R32*N$3:R$3)), SUM(N32:R32*N$3:R$3))</f>
        <v>83.48</v>
      </c>
      <c r="U32" s="27">
        <v>20</v>
      </c>
      <c r="V32" s="95">
        <v>20</v>
      </c>
      <c r="W32" s="95">
        <v>42</v>
      </c>
      <c r="X32" s="56">
        <f t="shared" si="18"/>
        <v>82</v>
      </c>
      <c r="Y32" s="33">
        <v>30</v>
      </c>
      <c r="Z32" s="59">
        <v>60</v>
      </c>
      <c r="AA32" s="56">
        <f t="shared" si="9"/>
        <v>90</v>
      </c>
      <c r="AB32" s="33"/>
      <c r="AC32" s="33"/>
      <c r="AD32" s="56">
        <f t="shared" si="10"/>
        <v>0</v>
      </c>
      <c r="AE32" s="95">
        <v>0</v>
      </c>
      <c r="AF32" s="95">
        <v>0</v>
      </c>
      <c r="AG32" s="95">
        <v>100</v>
      </c>
      <c r="AH32" s="95">
        <v>50</v>
      </c>
      <c r="AI32" s="95">
        <v>90</v>
      </c>
      <c r="AJ32" s="95">
        <v>100</v>
      </c>
      <c r="AK32" s="97">
        <v>100</v>
      </c>
      <c r="AL32" s="97">
        <v>100</v>
      </c>
      <c r="AM32" s="97">
        <v>0</v>
      </c>
      <c r="AN32" s="56">
        <f t="shared" si="11"/>
        <v>60</v>
      </c>
      <c r="AO32" s="48">
        <v>100</v>
      </c>
      <c r="AP32" s="48">
        <v>100</v>
      </c>
      <c r="AQ32" s="48">
        <v>100</v>
      </c>
      <c r="AR32" s="48">
        <v>100</v>
      </c>
      <c r="AS32" s="48">
        <v>100</v>
      </c>
      <c r="AT32" s="48">
        <v>100</v>
      </c>
      <c r="AU32" s="48">
        <v>100</v>
      </c>
      <c r="AV32" s="48">
        <v>100</v>
      </c>
      <c r="AW32" s="48">
        <v>100</v>
      </c>
      <c r="AX32" s="48">
        <v>100</v>
      </c>
      <c r="AY32" s="56">
        <f t="shared" si="12"/>
        <v>100</v>
      </c>
      <c r="AZ32" s="48">
        <v>80</v>
      </c>
      <c r="BA32" s="48">
        <v>80</v>
      </c>
      <c r="BB32" s="48">
        <v>100</v>
      </c>
      <c r="BC32" s="48">
        <v>90</v>
      </c>
      <c r="BD32" s="48">
        <v>100</v>
      </c>
      <c r="BE32" s="48">
        <v>99</v>
      </c>
      <c r="BF32" s="48">
        <v>100</v>
      </c>
      <c r="BG32" s="48">
        <v>100</v>
      </c>
      <c r="BH32" s="48">
        <v>75</v>
      </c>
      <c r="BI32" s="48">
        <v>100</v>
      </c>
      <c r="BJ32" s="74">
        <f t="shared" si="13"/>
        <v>92.4</v>
      </c>
      <c r="BK32" s="31">
        <v>100</v>
      </c>
      <c r="BL32" s="31">
        <v>100</v>
      </c>
      <c r="BM32" s="31">
        <v>100</v>
      </c>
      <c r="BN32" s="48">
        <v>100</v>
      </c>
      <c r="BO32" s="48">
        <v>100</v>
      </c>
      <c r="BP32" s="48">
        <v>100</v>
      </c>
      <c r="BQ32" s="48">
        <v>100</v>
      </c>
      <c r="BR32" s="48">
        <v>100</v>
      </c>
      <c r="BS32" s="56">
        <f t="shared" si="14"/>
        <v>100</v>
      </c>
      <c r="BT32" s="1" t="str">
        <f t="shared" si="15"/>
        <v>NN-NN</v>
      </c>
      <c r="BU32" s="32">
        <f t="shared" si="16"/>
        <v>83.48</v>
      </c>
      <c r="BV32" s="36"/>
    </row>
    <row r="33" spans="1:74" ht="15.75" customHeight="1" x14ac:dyDescent="0.2">
      <c r="A33" s="44"/>
      <c r="B33" s="47" t="s">
        <v>10</v>
      </c>
      <c r="C33" s="47" t="s">
        <v>10</v>
      </c>
      <c r="D33" s="47" t="s">
        <v>10</v>
      </c>
      <c r="E33" s="47" t="s">
        <v>10</v>
      </c>
      <c r="F33" s="47" t="s">
        <v>10</v>
      </c>
      <c r="G33" s="47" t="s">
        <v>10</v>
      </c>
      <c r="H33" s="47" t="s">
        <v>10</v>
      </c>
      <c r="I33" s="26">
        <v>2</v>
      </c>
      <c r="J33" s="26" t="s">
        <v>53</v>
      </c>
      <c r="K33" s="26">
        <v>526</v>
      </c>
      <c r="L33" s="27">
        <f t="shared" si="0"/>
        <v>89</v>
      </c>
      <c r="M33" s="27">
        <f t="shared" si="1"/>
        <v>100</v>
      </c>
      <c r="N33" s="27">
        <f t="shared" si="17"/>
        <v>94.5</v>
      </c>
      <c r="O33" s="27">
        <f t="shared" si="3"/>
        <v>66</v>
      </c>
      <c r="P33" s="27">
        <f t="shared" si="4"/>
        <v>60</v>
      </c>
      <c r="Q33" s="27">
        <f t="shared" si="5"/>
        <v>96.5</v>
      </c>
      <c r="R33" s="27">
        <f t="shared" si="6"/>
        <v>100</v>
      </c>
      <c r="S33" s="62">
        <f t="shared" si="7"/>
        <v>0</v>
      </c>
      <c r="T33" s="38">
        <f t="array" ref="T33">IF(N33&lt;55, MIN(N33,SUM(N33:R33*N$3:R$3)), SUM(N33:R33*N$3:R$3))</f>
        <v>87.75</v>
      </c>
      <c r="U33" s="27">
        <v>20</v>
      </c>
      <c r="V33" s="95">
        <v>18</v>
      </c>
      <c r="W33" s="95">
        <v>51</v>
      </c>
      <c r="X33" s="56">
        <f t="shared" si="18"/>
        <v>89</v>
      </c>
      <c r="Y33" s="33">
        <v>30</v>
      </c>
      <c r="Z33" s="33">
        <v>70</v>
      </c>
      <c r="AA33" s="56">
        <f t="shared" si="9"/>
        <v>100</v>
      </c>
      <c r="AB33" s="33"/>
      <c r="AC33" s="33"/>
      <c r="AD33" s="56">
        <f t="shared" si="10"/>
        <v>0</v>
      </c>
      <c r="AE33" s="95">
        <v>100</v>
      </c>
      <c r="AF33" s="95">
        <v>100</v>
      </c>
      <c r="AG33" s="95">
        <v>100</v>
      </c>
      <c r="AH33" s="95">
        <v>50</v>
      </c>
      <c r="AI33" s="95">
        <v>100</v>
      </c>
      <c r="AJ33" s="95">
        <v>40</v>
      </c>
      <c r="AK33" s="98">
        <v>0</v>
      </c>
      <c r="AL33" s="97">
        <v>100</v>
      </c>
      <c r="AM33" s="97">
        <v>0</v>
      </c>
      <c r="AN33" s="56">
        <f t="shared" si="11"/>
        <v>66</v>
      </c>
      <c r="AO33" s="48">
        <v>100</v>
      </c>
      <c r="AP33" s="48">
        <v>0</v>
      </c>
      <c r="AQ33" s="48">
        <v>0</v>
      </c>
      <c r="AR33" s="48">
        <v>0</v>
      </c>
      <c r="AS33" s="48">
        <v>0</v>
      </c>
      <c r="AT33" s="48">
        <v>100</v>
      </c>
      <c r="AU33" s="48">
        <v>100</v>
      </c>
      <c r="AV33" s="48">
        <v>100</v>
      </c>
      <c r="AW33" s="48">
        <v>100</v>
      </c>
      <c r="AX33" s="48">
        <v>100</v>
      </c>
      <c r="AY33" s="56">
        <f t="shared" si="12"/>
        <v>60</v>
      </c>
      <c r="AZ33" s="48">
        <v>100</v>
      </c>
      <c r="BA33" s="48">
        <v>85</v>
      </c>
      <c r="BB33" s="48">
        <v>90</v>
      </c>
      <c r="BC33" s="48">
        <v>100</v>
      </c>
      <c r="BD33" s="48">
        <v>100</v>
      </c>
      <c r="BE33" s="48">
        <v>100</v>
      </c>
      <c r="BF33" s="48">
        <v>90</v>
      </c>
      <c r="BG33" s="48">
        <v>100</v>
      </c>
      <c r="BH33" s="48">
        <v>100</v>
      </c>
      <c r="BI33" s="48">
        <v>100</v>
      </c>
      <c r="BJ33" s="74">
        <f t="shared" si="13"/>
        <v>96.5</v>
      </c>
      <c r="BK33" s="31">
        <v>100</v>
      </c>
      <c r="BL33" s="31">
        <v>100</v>
      </c>
      <c r="BM33" s="31">
        <v>100</v>
      </c>
      <c r="BN33" s="48">
        <v>100</v>
      </c>
      <c r="BO33" s="48">
        <v>100</v>
      </c>
      <c r="BP33" s="48">
        <v>100</v>
      </c>
      <c r="BQ33" s="48">
        <v>100</v>
      </c>
      <c r="BR33" s="48">
        <v>100</v>
      </c>
      <c r="BS33" s="56">
        <f t="shared" si="14"/>
        <v>100</v>
      </c>
      <c r="BT33" s="1" t="str">
        <f t="shared" si="15"/>
        <v>NN-NN</v>
      </c>
      <c r="BU33" s="32">
        <f t="shared" si="16"/>
        <v>87.75</v>
      </c>
      <c r="BV33" s="36"/>
    </row>
    <row r="34" spans="1:74" ht="15.75" customHeight="1" x14ac:dyDescent="0.2">
      <c r="A34" s="44"/>
      <c r="B34" s="47" t="s">
        <v>10</v>
      </c>
      <c r="C34" s="47" t="s">
        <v>10</v>
      </c>
      <c r="D34" s="47" t="s">
        <v>10</v>
      </c>
      <c r="E34" s="47" t="s">
        <v>10</v>
      </c>
      <c r="F34" s="47" t="s">
        <v>10</v>
      </c>
      <c r="G34" s="47" t="s">
        <v>10</v>
      </c>
      <c r="H34" s="47" t="s">
        <v>10</v>
      </c>
      <c r="I34" s="26">
        <v>1</v>
      </c>
      <c r="J34" s="26" t="s">
        <v>48</v>
      </c>
      <c r="K34" s="26"/>
      <c r="L34" s="27">
        <f t="shared" si="0"/>
        <v>0</v>
      </c>
      <c r="M34" s="27">
        <f t="shared" si="1"/>
        <v>60</v>
      </c>
      <c r="N34" s="27">
        <v>55</v>
      </c>
      <c r="O34" s="27">
        <f t="shared" si="3"/>
        <v>53</v>
      </c>
      <c r="P34" s="27">
        <f t="shared" si="4"/>
        <v>70</v>
      </c>
      <c r="Q34" s="27">
        <f t="shared" si="5"/>
        <v>58.5</v>
      </c>
      <c r="R34" s="27">
        <f t="shared" si="6"/>
        <v>95</v>
      </c>
      <c r="S34" s="62">
        <f t="shared" si="7"/>
        <v>100</v>
      </c>
      <c r="T34" s="38">
        <f t="array" ref="T34">IF(N34&lt;55, MIN(N34,SUM(N34:R34*N$3:R$3)), SUM(N34:R34*N$3:R$3))</f>
        <v>58.050000000000004</v>
      </c>
      <c r="U34" s="27">
        <v>16</v>
      </c>
      <c r="V34" s="95">
        <v>18</v>
      </c>
      <c r="W34" s="95">
        <v>51</v>
      </c>
      <c r="X34" s="82">
        <v>0</v>
      </c>
      <c r="Y34" s="33">
        <v>30</v>
      </c>
      <c r="Z34" s="33">
        <v>30</v>
      </c>
      <c r="AA34" s="56">
        <f t="shared" si="9"/>
        <v>60</v>
      </c>
      <c r="AB34" s="33">
        <v>40</v>
      </c>
      <c r="AC34" s="33">
        <v>60</v>
      </c>
      <c r="AD34" s="56">
        <f t="shared" si="10"/>
        <v>100</v>
      </c>
      <c r="AE34" s="95">
        <v>0</v>
      </c>
      <c r="AF34" s="95">
        <v>0</v>
      </c>
      <c r="AG34" s="95">
        <v>100</v>
      </c>
      <c r="AH34" s="95">
        <v>67</v>
      </c>
      <c r="AI34" s="95">
        <v>80</v>
      </c>
      <c r="AJ34" s="95">
        <v>83</v>
      </c>
      <c r="AK34" s="97">
        <v>100</v>
      </c>
      <c r="AL34" s="97">
        <v>50</v>
      </c>
      <c r="AM34" s="98">
        <v>0</v>
      </c>
      <c r="AN34" s="56">
        <f t="shared" si="11"/>
        <v>53</v>
      </c>
      <c r="AO34" s="48">
        <v>100</v>
      </c>
      <c r="AP34" s="48">
        <v>100</v>
      </c>
      <c r="AQ34" s="48">
        <v>100</v>
      </c>
      <c r="AR34" s="48">
        <v>100</v>
      </c>
      <c r="AS34" s="48">
        <v>100</v>
      </c>
      <c r="AT34" s="48">
        <v>100</v>
      </c>
      <c r="AU34" s="48">
        <v>1</v>
      </c>
      <c r="AV34" s="48">
        <v>1</v>
      </c>
      <c r="AW34" s="48">
        <v>1</v>
      </c>
      <c r="AX34" s="48">
        <v>100</v>
      </c>
      <c r="AY34" s="56">
        <f t="shared" si="12"/>
        <v>70</v>
      </c>
      <c r="AZ34" s="48">
        <v>100</v>
      </c>
      <c r="BA34" s="48">
        <v>80</v>
      </c>
      <c r="BB34" s="48">
        <v>100</v>
      </c>
      <c r="BC34" s="48">
        <v>100</v>
      </c>
      <c r="BD34" s="48">
        <v>100</v>
      </c>
      <c r="BE34" s="48">
        <v>0</v>
      </c>
      <c r="BF34" s="48">
        <v>45</v>
      </c>
      <c r="BG34" s="48">
        <v>60</v>
      </c>
      <c r="BH34" s="48">
        <v>0</v>
      </c>
      <c r="BI34" s="48">
        <v>0</v>
      </c>
      <c r="BJ34" s="74">
        <f t="shared" si="13"/>
        <v>58.5</v>
      </c>
      <c r="BK34" s="31">
        <v>100</v>
      </c>
      <c r="BL34" s="31">
        <v>100</v>
      </c>
      <c r="BM34" s="31">
        <v>62</v>
      </c>
      <c r="BN34" s="48">
        <v>100</v>
      </c>
      <c r="BO34" s="48">
        <v>100</v>
      </c>
      <c r="BP34" s="48">
        <v>100</v>
      </c>
      <c r="BQ34" s="48">
        <v>100</v>
      </c>
      <c r="BR34" s="48">
        <v>100</v>
      </c>
      <c r="BS34" s="56">
        <f t="shared" si="14"/>
        <v>95.25</v>
      </c>
      <c r="BT34" s="1" t="str">
        <f t="shared" si="15"/>
        <v>NN-NN</v>
      </c>
      <c r="BU34" s="32">
        <f t="shared" si="16"/>
        <v>58.050000000000004</v>
      </c>
      <c r="BV34" s="36"/>
    </row>
    <row r="35" spans="1:74" ht="15.75" customHeight="1" x14ac:dyDescent="0.15">
      <c r="A35" s="44"/>
      <c r="B35" s="47"/>
      <c r="C35" s="47"/>
      <c r="D35" s="47"/>
      <c r="E35" s="47"/>
      <c r="F35" s="47"/>
      <c r="G35" s="47"/>
      <c r="H35" s="47"/>
      <c r="I35" s="26"/>
      <c r="J35" s="26"/>
      <c r="K35" s="26"/>
      <c r="L35" s="27"/>
      <c r="M35" s="27"/>
      <c r="N35" s="27"/>
      <c r="O35" s="27"/>
      <c r="P35" s="27"/>
      <c r="Q35" s="27"/>
      <c r="R35" s="27"/>
      <c r="S35" s="62"/>
      <c r="T35" s="38"/>
      <c r="U35" s="27"/>
      <c r="V35" s="33"/>
      <c r="W35" s="33"/>
      <c r="X35" s="56"/>
      <c r="Y35" s="33"/>
      <c r="Z35" s="33"/>
      <c r="AA35" s="56"/>
      <c r="AB35" s="33"/>
      <c r="AC35" s="33"/>
      <c r="AD35" s="48">
        <f t="shared" ref="AD35:AM35" si="19">COUNT(AD5:AD34)</f>
        <v>30</v>
      </c>
      <c r="AE35" s="48">
        <f t="shared" si="19"/>
        <v>30</v>
      </c>
      <c r="AF35" s="48">
        <f t="shared" si="19"/>
        <v>30</v>
      </c>
      <c r="AG35" s="48">
        <f t="shared" si="19"/>
        <v>30</v>
      </c>
      <c r="AH35" s="48">
        <f t="shared" si="19"/>
        <v>30</v>
      </c>
      <c r="AI35" s="48">
        <f t="shared" si="19"/>
        <v>30</v>
      </c>
      <c r="AJ35" s="48">
        <f t="shared" si="19"/>
        <v>30</v>
      </c>
      <c r="AK35" s="48">
        <f t="shared" si="19"/>
        <v>30</v>
      </c>
      <c r="AL35" s="48">
        <f t="shared" si="19"/>
        <v>30</v>
      </c>
      <c r="AM35" s="48">
        <f t="shared" si="19"/>
        <v>30</v>
      </c>
      <c r="AN35" s="56"/>
      <c r="AO35" s="48">
        <f t="shared" ref="AO35:AX35" si="20">COUNT(AO5:AO34)</f>
        <v>30</v>
      </c>
      <c r="AP35" s="48">
        <f t="shared" si="20"/>
        <v>30</v>
      </c>
      <c r="AQ35" s="48">
        <f t="shared" si="20"/>
        <v>30</v>
      </c>
      <c r="AR35" s="48">
        <f t="shared" si="20"/>
        <v>30</v>
      </c>
      <c r="AS35" s="48">
        <f t="shared" si="20"/>
        <v>30</v>
      </c>
      <c r="AT35" s="48">
        <f t="shared" si="20"/>
        <v>30</v>
      </c>
      <c r="AU35" s="48">
        <f t="shared" si="20"/>
        <v>30</v>
      </c>
      <c r="AV35" s="48">
        <f t="shared" si="20"/>
        <v>30</v>
      </c>
      <c r="AW35" s="48">
        <f t="shared" si="20"/>
        <v>30</v>
      </c>
      <c r="AX35" s="48">
        <f t="shared" si="20"/>
        <v>30</v>
      </c>
      <c r="AY35" s="56"/>
      <c r="AZ35" s="48">
        <f t="shared" ref="AZ35:BI35" si="21">COUNT(AZ5:AZ34)</f>
        <v>30</v>
      </c>
      <c r="BA35" s="48">
        <f t="shared" si="21"/>
        <v>30</v>
      </c>
      <c r="BB35" s="48">
        <f t="shared" si="21"/>
        <v>30</v>
      </c>
      <c r="BC35" s="48">
        <f t="shared" si="21"/>
        <v>30</v>
      </c>
      <c r="BD35" s="48">
        <f t="shared" si="21"/>
        <v>30</v>
      </c>
      <c r="BE35" s="48">
        <f t="shared" si="21"/>
        <v>30</v>
      </c>
      <c r="BF35" s="48">
        <f t="shared" si="21"/>
        <v>30</v>
      </c>
      <c r="BG35" s="48">
        <f t="shared" si="21"/>
        <v>30</v>
      </c>
      <c r="BH35" s="48">
        <f t="shared" si="21"/>
        <v>30</v>
      </c>
      <c r="BI35" s="48">
        <f t="shared" si="21"/>
        <v>30</v>
      </c>
      <c r="BJ35" s="56"/>
      <c r="BK35" s="48">
        <f t="shared" ref="BK35:BR35" si="22">COUNT(BK5:BK34)</f>
        <v>30</v>
      </c>
      <c r="BL35" s="48">
        <f t="shared" si="22"/>
        <v>30</v>
      </c>
      <c r="BM35" s="48">
        <f t="shared" si="22"/>
        <v>30</v>
      </c>
      <c r="BN35" s="48">
        <f t="shared" si="22"/>
        <v>30</v>
      </c>
      <c r="BO35" s="48">
        <f t="shared" si="22"/>
        <v>30</v>
      </c>
      <c r="BP35" s="48">
        <f t="shared" si="22"/>
        <v>30</v>
      </c>
      <c r="BQ35" s="48">
        <f t="shared" si="22"/>
        <v>30</v>
      </c>
      <c r="BR35" s="48">
        <f t="shared" si="22"/>
        <v>30</v>
      </c>
      <c r="BS35" s="56"/>
      <c r="BT35" s="1"/>
      <c r="BU35" s="86"/>
      <c r="BV35" s="36"/>
    </row>
    <row r="36" spans="1:74" ht="15.75" customHeight="1" x14ac:dyDescent="0.2">
      <c r="A36" s="44"/>
      <c r="B36" s="47"/>
      <c r="C36" s="47"/>
      <c r="D36" s="47"/>
      <c r="E36" s="47"/>
      <c r="F36" s="47"/>
      <c r="G36" s="47"/>
      <c r="H36" s="47"/>
      <c r="I36" s="26"/>
      <c r="J36" s="26"/>
      <c r="K36" s="26"/>
      <c r="L36" s="27"/>
      <c r="M36" s="27"/>
      <c r="N36" s="27"/>
      <c r="O36" s="27"/>
      <c r="P36" s="27"/>
      <c r="Q36" s="27"/>
      <c r="R36" s="27"/>
      <c r="S36" s="62"/>
      <c r="T36" s="38"/>
      <c r="U36" s="27"/>
      <c r="V36" s="33"/>
      <c r="W36" s="33"/>
      <c r="X36" s="56"/>
      <c r="Y36" s="33"/>
      <c r="Z36" s="33"/>
      <c r="AA36" s="56"/>
      <c r="AB36" s="33"/>
      <c r="AC36" s="33"/>
      <c r="AD36" s="56"/>
      <c r="AE36" s="48"/>
      <c r="AF36" s="94"/>
      <c r="AG36" s="48"/>
      <c r="AH36" s="48"/>
      <c r="AI36" s="48"/>
      <c r="AJ36" s="48"/>
      <c r="AK36" s="48"/>
      <c r="AL36" s="48"/>
      <c r="AM36" s="48"/>
      <c r="AN36" s="56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56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56"/>
      <c r="BK36" s="48"/>
      <c r="BL36" s="48"/>
      <c r="BM36" s="48"/>
      <c r="BN36" s="48"/>
      <c r="BO36" s="48"/>
      <c r="BP36" s="48"/>
      <c r="BQ36" s="48"/>
      <c r="BR36" s="48"/>
      <c r="BS36" s="56"/>
      <c r="BT36" s="36"/>
      <c r="BU36" s="36"/>
      <c r="BV36" s="36"/>
    </row>
    <row r="37" spans="1:74" ht="15.75" customHeight="1" x14ac:dyDescent="0.2">
      <c r="A37" s="44"/>
      <c r="B37" s="47"/>
      <c r="C37" s="47"/>
      <c r="D37" s="47"/>
      <c r="E37" s="47"/>
      <c r="F37" s="47"/>
      <c r="G37" s="47"/>
      <c r="H37" s="47"/>
      <c r="I37" s="26"/>
      <c r="J37" s="26"/>
      <c r="K37" s="26"/>
      <c r="L37" s="27"/>
      <c r="M37" s="27"/>
      <c r="N37" s="27"/>
      <c r="O37" s="27"/>
      <c r="P37" s="27"/>
      <c r="Q37" s="27"/>
      <c r="R37" s="27"/>
      <c r="S37" s="62"/>
      <c r="T37" s="38"/>
      <c r="U37" s="27"/>
      <c r="V37" s="33"/>
      <c r="W37" s="33"/>
      <c r="X37" s="56"/>
      <c r="Y37" s="33"/>
      <c r="Z37" s="33"/>
      <c r="AA37" s="56"/>
      <c r="AB37" s="33"/>
      <c r="AC37" s="33"/>
      <c r="AD37" s="56"/>
      <c r="AE37" s="48"/>
      <c r="AF37" s="94"/>
      <c r="AG37" s="48"/>
      <c r="AH37" s="48"/>
      <c r="AI37" s="48"/>
      <c r="AJ37" s="48"/>
      <c r="AK37" s="48"/>
      <c r="AL37" s="48"/>
      <c r="AM37" s="48"/>
      <c r="AN37" s="56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56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56"/>
      <c r="BK37" s="48"/>
      <c r="BL37" s="48"/>
      <c r="BM37" s="48"/>
      <c r="BN37" s="48"/>
      <c r="BO37" s="48"/>
      <c r="BP37" s="48"/>
      <c r="BQ37" s="48"/>
      <c r="BR37" s="48"/>
      <c r="BS37" s="56"/>
      <c r="BT37" s="36"/>
      <c r="BU37" s="36"/>
      <c r="BV37" s="36"/>
    </row>
    <row r="38" spans="1:74" ht="15.75" customHeight="1" x14ac:dyDescent="0.2">
      <c r="A38" s="44"/>
      <c r="B38" s="47"/>
      <c r="C38" s="47"/>
      <c r="D38" s="47"/>
      <c r="E38" s="47"/>
      <c r="F38" s="47"/>
      <c r="G38" s="47"/>
      <c r="H38" s="47"/>
      <c r="I38" s="26"/>
      <c r="J38" s="26"/>
      <c r="K38" s="26"/>
      <c r="L38" s="27"/>
      <c r="M38" s="27"/>
      <c r="N38" s="27"/>
      <c r="O38" s="27"/>
      <c r="P38" s="27"/>
      <c r="Q38" s="27"/>
      <c r="R38" s="27"/>
      <c r="S38" s="62"/>
      <c r="T38" s="38"/>
      <c r="U38" s="27"/>
      <c r="V38" s="33"/>
      <c r="W38" s="33"/>
      <c r="X38" s="56"/>
      <c r="Y38" s="33"/>
      <c r="Z38" s="33"/>
      <c r="AA38" s="56"/>
      <c r="AB38" s="33"/>
      <c r="AC38" s="33"/>
      <c r="AD38" s="56"/>
      <c r="AE38" s="48"/>
      <c r="AF38" s="94"/>
      <c r="AG38" s="48"/>
      <c r="AH38" s="48"/>
      <c r="AI38" s="48"/>
      <c r="AJ38" s="48"/>
      <c r="AK38" s="48"/>
      <c r="AL38" s="48"/>
      <c r="AM38" s="48"/>
      <c r="AN38" s="56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56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56"/>
      <c r="BK38" s="48"/>
      <c r="BL38" s="48"/>
      <c r="BM38" s="48"/>
      <c r="BN38" s="48"/>
      <c r="BO38" s="48"/>
      <c r="BP38" s="48"/>
      <c r="BQ38" s="48"/>
      <c r="BR38" s="48"/>
      <c r="BS38" s="56"/>
      <c r="BT38" s="36"/>
      <c r="BU38" s="36"/>
      <c r="BV38" s="36"/>
    </row>
    <row r="39" spans="1:74" ht="15.75" customHeight="1" x14ac:dyDescent="0.2">
      <c r="A39" s="44"/>
      <c r="B39" s="47"/>
      <c r="C39" s="47"/>
      <c r="D39" s="47"/>
      <c r="E39" s="47"/>
      <c r="F39" s="47"/>
      <c r="G39" s="47"/>
      <c r="H39" s="47"/>
      <c r="I39" s="26"/>
      <c r="J39" s="26"/>
      <c r="K39" s="26"/>
      <c r="L39" s="27"/>
      <c r="M39" s="27"/>
      <c r="N39" s="27"/>
      <c r="O39" s="27"/>
      <c r="P39" s="27"/>
      <c r="Q39" s="27"/>
      <c r="R39" s="27"/>
      <c r="S39" s="62"/>
      <c r="T39" s="38"/>
      <c r="U39" s="27"/>
      <c r="V39" s="33"/>
      <c r="W39" s="33"/>
      <c r="X39" s="56"/>
      <c r="Y39" s="33"/>
      <c r="Z39" s="33"/>
      <c r="AA39" s="56"/>
      <c r="AB39" s="33"/>
      <c r="AC39" s="33"/>
      <c r="AD39" s="56"/>
      <c r="AE39" s="48"/>
      <c r="AF39" s="94"/>
      <c r="AG39" s="48"/>
      <c r="AH39" s="48"/>
      <c r="AI39" s="48"/>
      <c r="AJ39" s="48"/>
      <c r="AK39" s="48"/>
      <c r="AL39" s="48"/>
      <c r="AM39" s="48"/>
      <c r="AN39" s="56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56"/>
      <c r="BK39" s="48"/>
      <c r="BL39" s="48"/>
      <c r="BM39" s="48"/>
      <c r="BN39" s="48"/>
      <c r="BO39" s="48"/>
      <c r="BP39" s="48"/>
      <c r="BQ39" s="48"/>
      <c r="BR39" s="48"/>
      <c r="BS39" s="56"/>
      <c r="BT39" s="36"/>
      <c r="BU39" s="36"/>
      <c r="BV39" s="36"/>
    </row>
    <row r="40" spans="1:74" ht="15.75" customHeight="1" x14ac:dyDescent="0.2">
      <c r="A40" s="44"/>
      <c r="B40" s="47"/>
      <c r="C40" s="47"/>
      <c r="D40" s="47"/>
      <c r="E40" s="47"/>
      <c r="F40" s="47"/>
      <c r="G40" s="47"/>
      <c r="H40" s="47"/>
      <c r="I40" s="26"/>
      <c r="J40" s="26"/>
      <c r="K40" s="26"/>
      <c r="L40" s="27"/>
      <c r="M40" s="27"/>
      <c r="N40" s="27"/>
      <c r="O40" s="27"/>
      <c r="P40" s="27"/>
      <c r="Q40" s="27"/>
      <c r="R40" s="27"/>
      <c r="S40" s="62"/>
      <c r="T40" s="38"/>
      <c r="U40" s="27"/>
      <c r="V40" s="33"/>
      <c r="W40" s="33"/>
      <c r="X40" s="56"/>
      <c r="Y40" s="33"/>
      <c r="Z40" s="33"/>
      <c r="AA40" s="56"/>
      <c r="AB40" s="33"/>
      <c r="AC40" s="33"/>
      <c r="AD40" s="56"/>
      <c r="AE40" s="48"/>
      <c r="AF40" s="94"/>
      <c r="AG40" s="48"/>
      <c r="AH40" s="48"/>
      <c r="AI40" s="48"/>
      <c r="AJ40" s="48"/>
      <c r="AK40" s="48"/>
      <c r="AL40" s="48"/>
      <c r="AM40" s="48"/>
      <c r="AN40" s="56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56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56"/>
      <c r="BK40" s="48"/>
      <c r="BL40" s="48"/>
      <c r="BM40" s="48"/>
      <c r="BN40" s="48"/>
      <c r="BO40" s="48"/>
      <c r="BP40" s="48"/>
      <c r="BQ40" s="48"/>
      <c r="BR40" s="48"/>
      <c r="BS40" s="56"/>
      <c r="BT40" s="36"/>
      <c r="BU40" s="36"/>
      <c r="BV40" s="36"/>
    </row>
    <row r="41" spans="1:74" ht="15.75" customHeight="1" x14ac:dyDescent="0.2">
      <c r="A41" s="44"/>
      <c r="B41" s="47"/>
      <c r="C41" s="47"/>
      <c r="D41" s="47"/>
      <c r="E41" s="47"/>
      <c r="F41" s="47"/>
      <c r="G41" s="47"/>
      <c r="H41" s="47"/>
      <c r="I41" s="26"/>
      <c r="J41" s="26"/>
      <c r="K41" s="26"/>
      <c r="L41" s="27"/>
      <c r="M41" s="27"/>
      <c r="N41" s="27"/>
      <c r="O41" s="27"/>
      <c r="P41" s="27"/>
      <c r="Q41" s="27"/>
      <c r="R41" s="27"/>
      <c r="S41" s="62"/>
      <c r="T41" s="38"/>
      <c r="U41" s="27"/>
      <c r="V41" s="33"/>
      <c r="W41" s="33"/>
      <c r="X41" s="56"/>
      <c r="Y41" s="33"/>
      <c r="Z41" s="33"/>
      <c r="AA41" s="56"/>
      <c r="AB41" s="33"/>
      <c r="AC41" s="33"/>
      <c r="AD41" s="56"/>
      <c r="AE41" s="48"/>
      <c r="AF41" s="94"/>
      <c r="AG41" s="48"/>
      <c r="AH41" s="48"/>
      <c r="AI41" s="48"/>
      <c r="AJ41" s="48"/>
      <c r="AK41" s="48"/>
      <c r="AL41" s="48"/>
      <c r="AM41" s="48"/>
      <c r="AN41" s="56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56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56"/>
      <c r="BK41" s="48"/>
      <c r="BL41" s="48"/>
      <c r="BM41" s="48"/>
      <c r="BN41" s="48"/>
      <c r="BO41" s="48"/>
      <c r="BP41" s="48"/>
      <c r="BQ41" s="48"/>
      <c r="BR41" s="48"/>
      <c r="BS41" s="56"/>
      <c r="BT41" s="36"/>
      <c r="BU41" s="36"/>
      <c r="BV41" s="36"/>
    </row>
    <row r="42" spans="1:74" ht="15.75" customHeight="1" x14ac:dyDescent="0.2">
      <c r="A42" s="44"/>
      <c r="B42" s="47"/>
      <c r="C42" s="47"/>
      <c r="D42" s="47"/>
      <c r="E42" s="47"/>
      <c r="F42" s="47"/>
      <c r="G42" s="47"/>
      <c r="H42" s="47"/>
      <c r="I42" s="26"/>
      <c r="J42" s="26"/>
      <c r="K42" s="26"/>
      <c r="L42" s="27"/>
      <c r="M42" s="27"/>
      <c r="N42" s="27"/>
      <c r="O42" s="27"/>
      <c r="P42" s="27"/>
      <c r="Q42" s="27"/>
      <c r="R42" s="27"/>
      <c r="S42" s="62"/>
      <c r="T42" s="38"/>
      <c r="U42" s="27"/>
      <c r="V42" s="33"/>
      <c r="W42" s="33"/>
      <c r="X42" s="56"/>
      <c r="Y42" s="33"/>
      <c r="Z42" s="33"/>
      <c r="AA42" s="56"/>
      <c r="AB42" s="33"/>
      <c r="AC42" s="33"/>
      <c r="AD42" s="56"/>
      <c r="AE42" s="48"/>
      <c r="AF42" s="94"/>
      <c r="AG42" s="48"/>
      <c r="AH42" s="48"/>
      <c r="AI42" s="48"/>
      <c r="AJ42" s="48"/>
      <c r="AK42" s="48"/>
      <c r="AL42" s="48"/>
      <c r="AM42" s="48"/>
      <c r="AN42" s="56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56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56"/>
      <c r="BK42" s="48"/>
      <c r="BL42" s="48"/>
      <c r="BM42" s="48"/>
      <c r="BN42" s="48"/>
      <c r="BO42" s="48"/>
      <c r="BP42" s="48"/>
      <c r="BQ42" s="48"/>
      <c r="BR42" s="48"/>
      <c r="BS42" s="56"/>
      <c r="BT42" s="36"/>
      <c r="BU42" s="36"/>
      <c r="BV42" s="36"/>
    </row>
    <row r="43" spans="1:74" ht="15.75" customHeight="1" x14ac:dyDescent="0.15">
      <c r="A43" s="26"/>
      <c r="H43" s="1" t="s">
        <v>40</v>
      </c>
      <c r="I43" s="49"/>
      <c r="J43" s="49"/>
      <c r="K43" s="49"/>
      <c r="L43" s="50">
        <f>IF(COUNT(L5:L42)&gt;0,ROUND(SUM(L5:L42)/COUNTIF(L5:L42,"&lt;&gt;"),0),0)</f>
        <v>72</v>
      </c>
      <c r="M43" s="50">
        <f>IF(COUNT(M5:M42)&gt;0,ROUND(SUM(M5:M42)/COUNTIF(M5:M42,"&lt;&gt;"),0),0)</f>
        <v>73</v>
      </c>
      <c r="N43" s="50">
        <f>IF(COUNT(N5:N42)&gt;0,ROUND(SUM(N5:N42)/COUNTIF(N5:N42,"&lt;&gt;"),0),0)</f>
        <v>77</v>
      </c>
      <c r="O43" s="50">
        <f>IF(COUNT(O5:O42)&gt;0,ROUND(SUM(O5:O42)/COUNTIF(O5:O42,"&lt;&gt;"),0),0)</f>
        <v>75</v>
      </c>
      <c r="P43" s="50"/>
      <c r="Q43" s="50">
        <f>IF(COUNT(Q5:Q42)&gt;0,ROUND(SUM(Q5:Q42)/COUNTIF(Q5:Q42,"&lt;&gt;"),0),0)</f>
        <v>70</v>
      </c>
      <c r="R43" s="50"/>
      <c r="S43" s="50">
        <f t="shared" ref="S43:AH43" si="23">IF(COUNT(S5:S42)&gt;0,ROUND(SUM(S5:S42)/COUNTIF(S5:S42,"&lt;&gt;"),0),0)</f>
        <v>18</v>
      </c>
      <c r="T43" s="50">
        <f t="shared" si="23"/>
        <v>74</v>
      </c>
      <c r="U43" s="51">
        <f t="shared" si="23"/>
        <v>19</v>
      </c>
      <c r="V43" s="51">
        <f t="shared" si="23"/>
        <v>18</v>
      </c>
      <c r="W43" s="51">
        <f t="shared" si="23"/>
        <v>40</v>
      </c>
      <c r="X43" s="51">
        <f t="shared" si="23"/>
        <v>72</v>
      </c>
      <c r="Y43" s="51">
        <f t="shared" si="23"/>
        <v>27</v>
      </c>
      <c r="Z43" s="51">
        <f t="shared" si="23"/>
        <v>46</v>
      </c>
      <c r="AA43" s="51">
        <f t="shared" si="23"/>
        <v>73</v>
      </c>
      <c r="AB43" s="51">
        <f t="shared" si="23"/>
        <v>40</v>
      </c>
      <c r="AC43" s="51">
        <f t="shared" si="23"/>
        <v>51</v>
      </c>
      <c r="AD43" s="51">
        <f t="shared" si="23"/>
        <v>19</v>
      </c>
      <c r="AE43" s="51">
        <f t="shared" si="23"/>
        <v>73</v>
      </c>
      <c r="AF43" s="51">
        <f t="shared" si="23"/>
        <v>64</v>
      </c>
      <c r="AG43" s="51">
        <f t="shared" si="23"/>
        <v>85</v>
      </c>
      <c r="AH43" s="51">
        <f t="shared" si="23"/>
        <v>75</v>
      </c>
      <c r="AI43" s="51"/>
      <c r="AJ43" s="51"/>
      <c r="AK43" s="51"/>
      <c r="AL43" s="51"/>
      <c r="AM43" s="51"/>
      <c r="AN43" s="51">
        <f>IF(COUNT(AN5:AN42)&gt;0,ROUND(SUM(AN5:AN42)/COUNTIF(AN5:AN42,"&lt;&gt;"),0),0)</f>
        <v>75</v>
      </c>
      <c r="AO43" s="51">
        <f>IF(COUNT(AO5:AO42)&gt;0,ROUND(SUM(AO5:AO42)/COUNTIF(AO5:AO42,"&lt;&gt;"),0),0)</f>
        <v>88</v>
      </c>
      <c r="AP43" s="51">
        <f>IF(COUNT(AP5:AP42)&gt;0,ROUND(SUM(AP5:AP42)/COUNTIF(AP5:AP42,"&lt;&gt;"),0),0)</f>
        <v>82</v>
      </c>
      <c r="AQ43" s="51"/>
      <c r="AR43" s="51"/>
      <c r="AS43" s="51"/>
      <c r="AT43" s="51"/>
      <c r="AU43" s="51">
        <f>IF(COUNT(AU5:AU42)&gt;0,ROUND(SUM(AU5:AU42)/COUNTIF(AU5:AU42,"&lt;&gt;"),0),0)</f>
        <v>72</v>
      </c>
      <c r="AV43" s="51"/>
      <c r="AW43" s="51"/>
      <c r="AX43" s="51">
        <f>IF(COUNT(AX5:AX42)&gt;0,ROUND(SUM(AX5:AX42)/COUNTIF(AX5:AX42,"&lt;&gt;"),0),0)</f>
        <v>75</v>
      </c>
      <c r="AY43" s="51">
        <f>IF(COUNT(AY5:AY42)&gt;0,ROUND(SUM(AY5:AY42)/COUNTIF(AY5:AY42,"&lt;&gt;"),0),0)</f>
        <v>78</v>
      </c>
      <c r="AZ43" s="51">
        <f>IF(COUNT(AZ5:AZ42)&gt;0,ROUND(SUM(AZ5:AZ42)/COUNTIF(AZ5:AZ42,"&lt;&gt;"),0),0)</f>
        <v>81</v>
      </c>
      <c r="BA43" s="51">
        <f>IF(COUNT(BA5:BA42)&gt;0,ROUND(SUM(BA5:BA42)/COUNTIF(BA5:BA42,"&lt;&gt;"),0),0)</f>
        <v>79</v>
      </c>
      <c r="BB43" s="51"/>
      <c r="BC43" s="51"/>
      <c r="BD43" s="51"/>
      <c r="BE43" s="51"/>
      <c r="BF43" s="51">
        <f>IF(COUNT(BF5:BF42)&gt;0,ROUND(SUM(BF5:BF42)/COUNTIF(BF5:BF42,"&lt;&gt;"),0),0)</f>
        <v>74</v>
      </c>
      <c r="BG43" s="51"/>
      <c r="BH43" s="51"/>
      <c r="BI43" s="51">
        <f>IF(COUNT(BI5:BI42)&gt;0,ROUND(SUM(BI5:BI42)/COUNTIF(BI5:BI42,"&lt;&gt;"),0),0)</f>
        <v>57</v>
      </c>
      <c r="BJ43" s="51">
        <f>IF(COUNT(BJ5:BJ42)&gt;0,ROUND(SUM(BJ5:BJ42)/COUNTIF(BJ5:BJ42,"&lt;&gt;"),0),0)</f>
        <v>70</v>
      </c>
      <c r="BK43" s="51">
        <f>IF(COUNT(BK5:BK42)&gt;0,ROUND(SUM(BK5:BK42)/COUNTIF(BK5:BK42,"&lt;&gt;"),0),0)</f>
        <v>72</v>
      </c>
      <c r="BL43" s="51">
        <f>IF(COUNT(BL5:BL42)&gt;0,ROUND(SUM(BL5:BL42)/COUNTIF(BL5:BL42,"&lt;&gt;"),0),0)</f>
        <v>81</v>
      </c>
      <c r="BM43" s="51">
        <f>IF(COUNT(BM5:BM42)&gt;0,ROUND(SUM(BM5:BM42)/COUNTIF(BM5:BM42,"&lt;&gt;"),0),0)</f>
        <v>68</v>
      </c>
      <c r="BN43" s="51"/>
      <c r="BO43" s="51"/>
      <c r="BP43" s="51"/>
      <c r="BQ43" s="51"/>
      <c r="BR43" s="51"/>
      <c r="BS43" s="51">
        <f>IF(COUNT(BS5:BS42)&gt;0,ROUND(SUM(BS5:BS42)/COUNTIF(BS5:BS42,"&lt;&gt;"),0),0)</f>
        <v>73</v>
      </c>
      <c r="BT43" s="51"/>
      <c r="BU43" s="51"/>
      <c r="BV43" s="51"/>
    </row>
    <row r="44" spans="1:74" ht="15.75" customHeight="1" x14ac:dyDescent="0.15">
      <c r="A44" s="26"/>
      <c r="B44" s="26"/>
      <c r="C44" s="26"/>
      <c r="D44" s="26"/>
      <c r="E44" s="26"/>
      <c r="F44" s="26"/>
      <c r="G44" s="26"/>
      <c r="H44" s="1" t="s">
        <v>41</v>
      </c>
      <c r="I44" s="26"/>
      <c r="J44" s="26"/>
      <c r="K44" s="26"/>
      <c r="L44" s="51">
        <f>MAX(L5:L42)</f>
        <v>100</v>
      </c>
      <c r="M44" s="51">
        <f>MAX(M5:M42)</f>
        <v>100</v>
      </c>
      <c r="N44" s="51">
        <f>MAX(N5:N42)</f>
        <v>100</v>
      </c>
      <c r="O44" s="51">
        <f>MAX(O5:O42)</f>
        <v>100</v>
      </c>
      <c r="P44" s="51"/>
      <c r="Q44" s="51">
        <f>MAX(Q5:Q42)</f>
        <v>99</v>
      </c>
      <c r="R44" s="51"/>
      <c r="S44" s="51">
        <f t="shared" ref="S44:AH44" si="24">MAX(S5:S42)</f>
        <v>100</v>
      </c>
      <c r="T44" s="51">
        <f t="shared" si="24"/>
        <v>99.6</v>
      </c>
      <c r="U44" s="51">
        <f t="shared" si="24"/>
        <v>20</v>
      </c>
      <c r="V44" s="51">
        <f t="shared" si="24"/>
        <v>20</v>
      </c>
      <c r="W44" s="51">
        <f t="shared" si="24"/>
        <v>60</v>
      </c>
      <c r="X44" s="51">
        <f t="shared" si="24"/>
        <v>100</v>
      </c>
      <c r="Y44" s="51">
        <f t="shared" si="24"/>
        <v>30</v>
      </c>
      <c r="Z44" s="51">
        <f t="shared" si="24"/>
        <v>70</v>
      </c>
      <c r="AA44" s="51">
        <f t="shared" si="24"/>
        <v>100</v>
      </c>
      <c r="AB44" s="51">
        <f t="shared" si="24"/>
        <v>40</v>
      </c>
      <c r="AC44" s="51">
        <f t="shared" si="24"/>
        <v>60</v>
      </c>
      <c r="AD44" s="51">
        <f t="shared" si="24"/>
        <v>100</v>
      </c>
      <c r="AE44" s="51">
        <f t="shared" si="24"/>
        <v>100</v>
      </c>
      <c r="AF44" s="51">
        <f t="shared" si="24"/>
        <v>100</v>
      </c>
      <c r="AG44" s="51">
        <f t="shared" si="24"/>
        <v>100</v>
      </c>
      <c r="AH44" s="51">
        <f t="shared" si="24"/>
        <v>100</v>
      </c>
      <c r="AI44" s="51"/>
      <c r="AJ44" s="51"/>
      <c r="AK44" s="51"/>
      <c r="AL44" s="51"/>
      <c r="AM44" s="51"/>
      <c r="AN44" s="51">
        <f>MAX(AN5:AN42)</f>
        <v>100</v>
      </c>
      <c r="AO44" s="51">
        <f>MAX(AO5:AO42)</f>
        <v>100</v>
      </c>
      <c r="AP44" s="51">
        <f>MAX(AP5:AP42)</f>
        <v>100</v>
      </c>
      <c r="AQ44" s="51"/>
      <c r="AR44" s="51"/>
      <c r="AS44" s="51"/>
      <c r="AT44" s="51"/>
      <c r="AU44" s="51">
        <f>MAX(AU5:AU42)</f>
        <v>100</v>
      </c>
      <c r="AV44" s="51"/>
      <c r="AW44" s="51"/>
      <c r="AX44" s="51">
        <f>MAX(AX5:AX42)</f>
        <v>100</v>
      </c>
      <c r="AY44" s="52">
        <f>MAX(AY5:AY42)</f>
        <v>100</v>
      </c>
      <c r="AZ44" s="51">
        <f>MAX(AZ5:AZ42)</f>
        <v>100</v>
      </c>
      <c r="BA44" s="51">
        <f>MAX(BA5:BA42)</f>
        <v>95</v>
      </c>
      <c r="BB44" s="51"/>
      <c r="BC44" s="51"/>
      <c r="BD44" s="51"/>
      <c r="BE44" s="51"/>
      <c r="BF44" s="51">
        <f>MAX(BF5:BF42)</f>
        <v>100</v>
      </c>
      <c r="BG44" s="51"/>
      <c r="BH44" s="51"/>
      <c r="BI44" s="51">
        <f>MAX(BI5:BI42)</f>
        <v>100</v>
      </c>
      <c r="BJ44" s="52">
        <f>MAX(BJ5:BJ42)</f>
        <v>99</v>
      </c>
      <c r="BK44" s="51">
        <f>MAX(BK5:BK42)</f>
        <v>100</v>
      </c>
      <c r="BL44" s="51">
        <f>MAX(BL5:BL42)</f>
        <v>100</v>
      </c>
      <c r="BM44" s="51">
        <f>MAX(BM5:BM42)</f>
        <v>100</v>
      </c>
      <c r="BN44" s="51"/>
      <c r="BO44" s="51"/>
      <c r="BP44" s="51"/>
      <c r="BQ44" s="51"/>
      <c r="BR44" s="51"/>
      <c r="BS44" s="52">
        <f>MAX(BS5:BS42)</f>
        <v>100</v>
      </c>
      <c r="BT44" s="52"/>
      <c r="BU44" s="52"/>
      <c r="BV44" s="52"/>
    </row>
    <row r="45" spans="1:74" ht="15.75" customHeight="1" x14ac:dyDescent="0.15">
      <c r="A45" s="26"/>
      <c r="B45" s="26"/>
      <c r="C45" s="26"/>
      <c r="D45" s="26"/>
      <c r="E45" s="26"/>
      <c r="F45" s="26"/>
      <c r="G45" s="26"/>
      <c r="H45" s="1" t="s">
        <v>42</v>
      </c>
      <c r="I45" s="26"/>
      <c r="J45" s="26"/>
      <c r="K45" s="26"/>
      <c r="L45" s="51">
        <f>MIN(L5:L42)</f>
        <v>0</v>
      </c>
      <c r="M45" s="51">
        <f>MIN(M5:M42)</f>
        <v>0</v>
      </c>
      <c r="N45" s="51">
        <f>MIN(N5:N42)</f>
        <v>16</v>
      </c>
      <c r="O45" s="51">
        <f>MIN(O5:O42)</f>
        <v>34</v>
      </c>
      <c r="P45" s="51"/>
      <c r="Q45" s="51">
        <f>MIN(Q5:Q42)</f>
        <v>13.5</v>
      </c>
      <c r="R45" s="51"/>
      <c r="S45" s="51">
        <f t="shared" ref="S45:AH45" si="25">MIN(S5:S42)</f>
        <v>0</v>
      </c>
      <c r="T45" s="51">
        <f t="shared" si="25"/>
        <v>16</v>
      </c>
      <c r="U45" s="51">
        <f t="shared" si="25"/>
        <v>14</v>
      </c>
      <c r="V45" s="51">
        <f t="shared" si="25"/>
        <v>5</v>
      </c>
      <c r="W45" s="51">
        <f t="shared" si="25"/>
        <v>0</v>
      </c>
      <c r="X45" s="51">
        <f t="shared" si="25"/>
        <v>0</v>
      </c>
      <c r="Y45" s="51">
        <f t="shared" si="25"/>
        <v>0</v>
      </c>
      <c r="Z45" s="51">
        <f t="shared" si="25"/>
        <v>0</v>
      </c>
      <c r="AA45" s="51">
        <f t="shared" si="25"/>
        <v>0</v>
      </c>
      <c r="AB45" s="51">
        <f t="shared" si="25"/>
        <v>40</v>
      </c>
      <c r="AC45" s="51">
        <f t="shared" si="25"/>
        <v>19</v>
      </c>
      <c r="AD45" s="51">
        <f t="shared" si="25"/>
        <v>0</v>
      </c>
      <c r="AE45" s="51">
        <f t="shared" si="25"/>
        <v>0</v>
      </c>
      <c r="AF45" s="51">
        <f t="shared" si="25"/>
        <v>0</v>
      </c>
      <c r="AG45" s="51">
        <f t="shared" si="25"/>
        <v>0</v>
      </c>
      <c r="AH45" s="51">
        <f t="shared" si="25"/>
        <v>0</v>
      </c>
      <c r="AI45" s="51"/>
      <c r="AJ45" s="51"/>
      <c r="AK45" s="51"/>
      <c r="AL45" s="51"/>
      <c r="AM45" s="51"/>
      <c r="AN45" s="51">
        <f>MIN(AN5:AN42)</f>
        <v>34</v>
      </c>
      <c r="AO45" s="51">
        <f>MIN(AO5:AO42)</f>
        <v>0</v>
      </c>
      <c r="AP45" s="51">
        <f>MIN(AP5:AP42)</f>
        <v>0</v>
      </c>
      <c r="AQ45" s="51"/>
      <c r="AR45" s="51"/>
      <c r="AS45" s="51"/>
      <c r="AT45" s="51"/>
      <c r="AU45" s="51">
        <f>MIN(AU5:AU42)</f>
        <v>0</v>
      </c>
      <c r="AV45" s="51"/>
      <c r="AW45" s="51"/>
      <c r="AX45" s="51">
        <f>MIN(AX5:AX42)</f>
        <v>0</v>
      </c>
      <c r="AY45" s="52">
        <f>MIN(AY5:AY42)</f>
        <v>0</v>
      </c>
      <c r="AZ45" s="51">
        <f>MIN(AZ5:AZ42)</f>
        <v>0</v>
      </c>
      <c r="BA45" s="51">
        <f>MIN(BA5:BA42)</f>
        <v>0</v>
      </c>
      <c r="BB45" s="51"/>
      <c r="BC45" s="51"/>
      <c r="BD45" s="51"/>
      <c r="BE45" s="51"/>
      <c r="BF45" s="51">
        <f>MIN(BF5:BF42)</f>
        <v>0</v>
      </c>
      <c r="BG45" s="51"/>
      <c r="BH45" s="51"/>
      <c r="BI45" s="51">
        <f>MIN(BI5:BI42)</f>
        <v>0</v>
      </c>
      <c r="BJ45" s="52">
        <f>MIN(BJ5:BJ42)</f>
        <v>13.5</v>
      </c>
      <c r="BK45" s="51">
        <f>MIN(BK5:BK42)</f>
        <v>0</v>
      </c>
      <c r="BL45" s="51">
        <f>MIN(BL5:BL42)</f>
        <v>0</v>
      </c>
      <c r="BM45" s="51">
        <f>MIN(BM5:BM42)</f>
        <v>0</v>
      </c>
      <c r="BN45" s="51"/>
      <c r="BO45" s="51"/>
      <c r="BP45" s="51"/>
      <c r="BQ45" s="51"/>
      <c r="BR45" s="51"/>
      <c r="BS45" s="52">
        <f>MIN(BS5:BS42)</f>
        <v>0</v>
      </c>
      <c r="BT45" s="52"/>
      <c r="BU45" s="52"/>
      <c r="BV45" s="52"/>
    </row>
    <row r="46" spans="1:74" ht="15.75" customHeight="1" x14ac:dyDescent="0.15">
      <c r="A46" s="26"/>
      <c r="B46" s="26"/>
      <c r="C46" s="26"/>
      <c r="D46" s="26"/>
      <c r="E46" s="26"/>
      <c r="F46" s="26"/>
      <c r="G46" s="26"/>
      <c r="H46" s="1" t="s">
        <v>43</v>
      </c>
      <c r="I46" s="26"/>
      <c r="J46" s="26"/>
      <c r="K46" s="26"/>
      <c r="L46" s="53">
        <f>COUNTIF(L5:L42,"&gt;=55")</f>
        <v>22</v>
      </c>
      <c r="M46" s="53">
        <f>COUNTIF(M5:M42,"&gt;=55")</f>
        <v>21</v>
      </c>
      <c r="N46" s="53">
        <f>COUNTIF(N5:N42,"&gt;=55")</f>
        <v>26</v>
      </c>
      <c r="O46" s="53">
        <f>COUNTIF(O5:O42,"&gt;=55")</f>
        <v>24</v>
      </c>
      <c r="P46" s="53"/>
      <c r="Q46" s="53">
        <f>COUNTIF(Q5:Q42,"&gt;=55")</f>
        <v>22</v>
      </c>
      <c r="R46" s="53"/>
      <c r="S46" s="53">
        <f t="shared" ref="S46:AH46" si="26">COUNTIF(S5:S42,"&gt;=55")</f>
        <v>6</v>
      </c>
      <c r="T46" s="53">
        <f t="shared" si="26"/>
        <v>26</v>
      </c>
      <c r="U46" s="53">
        <f t="shared" si="26"/>
        <v>0</v>
      </c>
      <c r="V46" s="53">
        <f t="shared" si="26"/>
        <v>0</v>
      </c>
      <c r="W46" s="53">
        <f t="shared" si="26"/>
        <v>10</v>
      </c>
      <c r="X46" s="53">
        <f t="shared" si="26"/>
        <v>22</v>
      </c>
      <c r="Y46" s="53">
        <f t="shared" si="26"/>
        <v>0</v>
      </c>
      <c r="Z46" s="53">
        <f t="shared" si="26"/>
        <v>18</v>
      </c>
      <c r="AA46" s="53">
        <f t="shared" si="26"/>
        <v>21</v>
      </c>
      <c r="AB46" s="53">
        <f t="shared" si="26"/>
        <v>0</v>
      </c>
      <c r="AC46" s="53">
        <f t="shared" si="26"/>
        <v>4</v>
      </c>
      <c r="AD46" s="53">
        <f t="shared" si="26"/>
        <v>6</v>
      </c>
      <c r="AE46" s="53">
        <f t="shared" si="26"/>
        <v>22</v>
      </c>
      <c r="AF46" s="53">
        <f t="shared" si="26"/>
        <v>20</v>
      </c>
      <c r="AG46" s="53">
        <f t="shared" si="26"/>
        <v>26</v>
      </c>
      <c r="AH46" s="53">
        <f t="shared" si="26"/>
        <v>21</v>
      </c>
      <c r="AI46" s="53"/>
      <c r="AJ46" s="53"/>
      <c r="AK46" s="53"/>
      <c r="AL46" s="53"/>
      <c r="AM46" s="53"/>
      <c r="AN46" s="51">
        <f>COUNTIF(AN5:AN42,"&gt;=55")</f>
        <v>24</v>
      </c>
      <c r="AO46" s="53">
        <f>COUNTIF(AO5:AO42,"&gt;=55")</f>
        <v>27</v>
      </c>
      <c r="AP46" s="53">
        <f>COUNTIF(AP5:AP42,"&gt;=55")</f>
        <v>25</v>
      </c>
      <c r="AQ46" s="53"/>
      <c r="AR46" s="53"/>
      <c r="AS46" s="53"/>
      <c r="AT46" s="53"/>
      <c r="AU46" s="53">
        <f>COUNTIF(AU5:AU42,"&gt;=55")</f>
        <v>22</v>
      </c>
      <c r="AV46" s="53"/>
      <c r="AW46" s="53"/>
      <c r="AX46" s="53">
        <f>COUNTIF(AX5:AX42,"&gt;=55")</f>
        <v>23</v>
      </c>
      <c r="AY46" s="52">
        <f>COUNTIF(AY5:AY42,"&gt;=55")</f>
        <v>24</v>
      </c>
      <c r="AZ46" s="53">
        <f>COUNTIF(AZ5:AZ42,"&gt;=55")</f>
        <v>26</v>
      </c>
      <c r="BA46" s="53">
        <f>COUNTIF(BA5:BA42,"&gt;=55")</f>
        <v>28</v>
      </c>
      <c r="BB46" s="53"/>
      <c r="BC46" s="53"/>
      <c r="BD46" s="53"/>
      <c r="BE46" s="53"/>
      <c r="BF46" s="53">
        <f>COUNTIF(BF5:BF42,"&gt;=55")</f>
        <v>21</v>
      </c>
      <c r="BG46" s="53"/>
      <c r="BH46" s="53"/>
      <c r="BI46" s="53">
        <f>COUNTIF(BI5:BI42,"&gt;=55")</f>
        <v>18</v>
      </c>
      <c r="BJ46" s="52">
        <f>COUNTIF(BJ5:BJ42,"&gt;=55")</f>
        <v>22</v>
      </c>
      <c r="BK46" s="53">
        <f>COUNTIF(BK5:BK42,"&gt;=55")</f>
        <v>22</v>
      </c>
      <c r="BL46" s="53">
        <f>COUNTIF(BL5:BL42,"&gt;=55")</f>
        <v>25</v>
      </c>
      <c r="BM46" s="53">
        <f>COUNTIF(BM5:BM42,"&gt;=55")</f>
        <v>22</v>
      </c>
      <c r="BN46" s="53"/>
      <c r="BO46" s="53"/>
      <c r="BP46" s="53"/>
      <c r="BQ46" s="53"/>
      <c r="BR46" s="53"/>
      <c r="BS46" s="52">
        <f>COUNTIF(BS5:BS42,"&gt;=55")</f>
        <v>23</v>
      </c>
      <c r="BT46" s="52"/>
      <c r="BU46" s="52"/>
      <c r="BV46" s="52"/>
    </row>
    <row r="47" spans="1:74" ht="15.75" customHeight="1" x14ac:dyDescent="0.15">
      <c r="A47" s="26"/>
      <c r="B47" s="26"/>
      <c r="C47" s="26"/>
      <c r="D47" s="26"/>
      <c r="E47" s="26"/>
      <c r="F47" s="26"/>
      <c r="G47" s="26"/>
      <c r="H47" s="1" t="s">
        <v>44</v>
      </c>
      <c r="I47" s="26"/>
      <c r="J47" s="26"/>
      <c r="K47" s="26"/>
      <c r="L47" s="53">
        <f>+$H$48-L46</f>
        <v>8</v>
      </c>
      <c r="M47" s="53">
        <f>+$H$48-M46</f>
        <v>9</v>
      </c>
      <c r="N47" s="53">
        <f>+$H$48-N46</f>
        <v>4</v>
      </c>
      <c r="O47" s="53">
        <f>+$H$48-O46</f>
        <v>6</v>
      </c>
      <c r="P47" s="53"/>
      <c r="Q47" s="53">
        <f>+$H$48-Q46</f>
        <v>8</v>
      </c>
      <c r="R47" s="53"/>
      <c r="S47" s="53">
        <f t="shared" ref="S47:AH47" si="27">+$H$48-S46</f>
        <v>24</v>
      </c>
      <c r="T47" s="53">
        <f t="shared" si="27"/>
        <v>4</v>
      </c>
      <c r="U47" s="53">
        <f t="shared" si="27"/>
        <v>30</v>
      </c>
      <c r="V47" s="53">
        <f t="shared" si="27"/>
        <v>30</v>
      </c>
      <c r="W47" s="53">
        <f t="shared" si="27"/>
        <v>20</v>
      </c>
      <c r="X47" s="53">
        <f t="shared" si="27"/>
        <v>8</v>
      </c>
      <c r="Y47" s="53">
        <f t="shared" si="27"/>
        <v>30</v>
      </c>
      <c r="Z47" s="53">
        <f t="shared" si="27"/>
        <v>12</v>
      </c>
      <c r="AA47" s="53">
        <f t="shared" si="27"/>
        <v>9</v>
      </c>
      <c r="AB47" s="53">
        <f t="shared" si="27"/>
        <v>30</v>
      </c>
      <c r="AC47" s="53">
        <f t="shared" si="27"/>
        <v>26</v>
      </c>
      <c r="AD47" s="53">
        <f t="shared" si="27"/>
        <v>24</v>
      </c>
      <c r="AE47" s="53">
        <f t="shared" si="27"/>
        <v>8</v>
      </c>
      <c r="AF47" s="53">
        <f t="shared" si="27"/>
        <v>10</v>
      </c>
      <c r="AG47" s="53">
        <f t="shared" si="27"/>
        <v>4</v>
      </c>
      <c r="AH47" s="53">
        <f t="shared" si="27"/>
        <v>9</v>
      </c>
      <c r="AI47" s="53"/>
      <c r="AJ47" s="53"/>
      <c r="AK47" s="53"/>
      <c r="AL47" s="53"/>
      <c r="AM47" s="53"/>
      <c r="AN47" s="51">
        <f>+$H$48-AN46</f>
        <v>6</v>
      </c>
      <c r="AO47" s="53">
        <f>+$H$48-AO46</f>
        <v>3</v>
      </c>
      <c r="AP47" s="53">
        <f>+$H$48-AP46</f>
        <v>5</v>
      </c>
      <c r="AQ47" s="53"/>
      <c r="AR47" s="53"/>
      <c r="AS47" s="53"/>
      <c r="AT47" s="53"/>
      <c r="AU47" s="53">
        <f>+$H$48-AU46</f>
        <v>8</v>
      </c>
      <c r="AV47" s="53"/>
      <c r="AW47" s="53"/>
      <c r="AX47" s="53">
        <f>+$H$48-AX46</f>
        <v>7</v>
      </c>
      <c r="AY47" s="52">
        <f>+$H$48-AY46</f>
        <v>6</v>
      </c>
      <c r="AZ47" s="53">
        <f>+$H$48-AZ46</f>
        <v>4</v>
      </c>
      <c r="BA47" s="53">
        <f>+$H$48-BA46</f>
        <v>2</v>
      </c>
      <c r="BB47" s="53"/>
      <c r="BC47" s="53"/>
      <c r="BD47" s="53"/>
      <c r="BE47" s="53"/>
      <c r="BF47" s="53">
        <f>+$H$48-BF46</f>
        <v>9</v>
      </c>
      <c r="BG47" s="53"/>
      <c r="BH47" s="53"/>
      <c r="BI47" s="53">
        <f>+$H$48-BI46</f>
        <v>12</v>
      </c>
      <c r="BJ47" s="52">
        <f>+$H$48-BJ46</f>
        <v>8</v>
      </c>
      <c r="BK47" s="53">
        <f>+$H$48-BK46</f>
        <v>8</v>
      </c>
      <c r="BL47" s="53">
        <f>+$H$48-BL46</f>
        <v>5</v>
      </c>
      <c r="BM47" s="53">
        <f>+$H$48-BM46</f>
        <v>8</v>
      </c>
      <c r="BN47" s="53"/>
      <c r="BO47" s="53"/>
      <c r="BP47" s="53"/>
      <c r="BQ47" s="53"/>
      <c r="BR47" s="53"/>
      <c r="BS47" s="52">
        <f>+$H$48-BS46</f>
        <v>7</v>
      </c>
      <c r="BT47" s="52"/>
      <c r="BU47" s="52"/>
      <c r="BV47" s="52"/>
    </row>
    <row r="48" spans="1:74" ht="15.75" customHeight="1" x14ac:dyDescent="0.15">
      <c r="G48" s="26" t="s">
        <v>45</v>
      </c>
      <c r="H48" s="26">
        <f>COUNTA(H5:H42)</f>
        <v>30</v>
      </c>
      <c r="T48" s="54">
        <f>T46/H48</f>
        <v>0.8666666666666667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</sheetData>
  <mergeCells count="9">
    <mergeCell ref="L2:T2"/>
    <mergeCell ref="BK1:BS1"/>
    <mergeCell ref="BT3:BV3"/>
    <mergeCell ref="U1:X1"/>
    <mergeCell ref="Y1:AA1"/>
    <mergeCell ref="AB1:AD1"/>
    <mergeCell ref="AE1:AN1"/>
    <mergeCell ref="AO1:AY1"/>
    <mergeCell ref="AZ1:BJ1"/>
  </mergeCells>
  <conditionalFormatting sqref="L5:T43 X5:X43 AA5:AA43 AD5:AD43 AN5:AY43 BJ5:BV43 U43:W43 Y43:Z43 AB43:AC43 AE43:AM43 AZ43:BI43 BT47:BV47">
    <cfRule type="cellIs" dxfId="5" priority="1" operator="lessThan">
      <formula>54.5</formula>
    </cfRule>
  </conditionalFormatting>
  <conditionalFormatting sqref="X5:X42 AA5:AA42 AD5:BI42 BK5:BR42">
    <cfRule type="containsText" dxfId="4" priority="2" operator="containsText" text="A">
      <formula>NOT(ISERROR(SEARCH(("A"),(X5))))</formula>
    </cfRule>
  </conditionalFormatting>
  <conditionalFormatting sqref="AY44:AY47 BJ44:BV47">
    <cfRule type="cellIs" dxfId="3" priority="3" operator="lessThan">
      <formula>54.5</formula>
    </cfRule>
  </conditionalFormatting>
  <conditionalFormatting sqref="AY45 BJ45:BV45">
    <cfRule type="cellIs" dxfId="2" priority="4" operator="lessThan">
      <formula>54.5</formula>
    </cfRule>
  </conditionalFormatting>
  <conditionalFormatting sqref="AY46 BJ46:BV46">
    <cfRule type="cellIs" dxfId="1" priority="5" operator="lessThan">
      <formula>54.5</formula>
    </cfRule>
  </conditionalFormatting>
  <conditionalFormatting sqref="AY47 BJ47:BV47">
    <cfRule type="cellIs" dxfId="0" priority="6" operator="lessThan">
      <formula>54.5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A1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2022-06-21T19:59:50Z</dcterms:created>
  <dcterms:modified xsi:type="dcterms:W3CDTF">2022-06-21T23:14:33Z</dcterms:modified>
</cp:coreProperties>
</file>