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sh_jain_vesu\Future_Vision\books\advance_excel\excel_workshhets\case-study-advanced-functions\"/>
    </mc:Choice>
  </mc:AlternateContent>
  <xr:revisionPtr revIDLastSave="0" documentId="13_ncr:1_{E3197C61-D293-4D76-97C0-207479E68A36}" xr6:coauthVersionLast="47" xr6:coauthVersionMax="47" xr10:uidLastSave="{00000000-0000-0000-0000-000000000000}"/>
  <bookViews>
    <workbookView xWindow="-120" yWindow="-120" windowWidth="29040" windowHeight="15840" tabRatio="746" firstSheet="4" activeTab="17" xr2:uid="{00000000-000D-0000-FFFF-FFFF00000000}"/>
  </bookViews>
  <sheets>
    <sheet name="Functions Exercises 1" sheetId="22" r:id="rId1"/>
    <sheet name="Text Functions 1" sheetId="15" r:id="rId2"/>
    <sheet name="Text Function Exercises 1" sheetId="16" r:id="rId3"/>
    <sheet name="Text Function Exercises 2" sheetId="17" r:id="rId4"/>
    <sheet name="Vlookup Exercises 1" sheetId="19" r:id="rId5"/>
    <sheet name="Vlookup Exercises 2" sheetId="20" r:id="rId6"/>
    <sheet name="Question1" sheetId="23" r:id="rId7"/>
    <sheet name="Question3" sheetId="6" r:id="rId8"/>
    <sheet name="Question4" sheetId="7" r:id="rId9"/>
    <sheet name="Question5" sheetId="8" r:id="rId10"/>
    <sheet name="Question7" sheetId="10" r:id="rId11"/>
    <sheet name="Question8" sheetId="11" r:id="rId12"/>
    <sheet name="Question10" sheetId="13" r:id="rId13"/>
    <sheet name="Test1" sheetId="1" r:id="rId14"/>
    <sheet name="Test2" sheetId="2" r:id="rId15"/>
    <sheet name="Test3" sheetId="3" r:id="rId16"/>
    <sheet name="Test4" sheetId="4" r:id="rId17"/>
    <sheet name="Test5" sheetId="5" r:id="rId18"/>
  </sheets>
  <externalReferences>
    <externalReference r:id="rId19"/>
  </externalReferences>
  <definedNames>
    <definedName name="_xlnm._FilterDatabase" localSheetId="6" hidden="1">Question1!$C$10:$D$35</definedName>
    <definedName name="_xlnm._FilterDatabase" localSheetId="12" hidden="1">Question10!$C$13:$H$38</definedName>
    <definedName name="_xlnm._FilterDatabase" localSheetId="14" hidden="1">Test2!$M$7:$M$19</definedName>
    <definedName name="_xlnm._FilterDatabase" localSheetId="15" hidden="1">Test3!$C$6:$G$16</definedName>
    <definedName name="_xlnm.Print_Area" localSheetId="6">Question1!$A$1:$T$73</definedName>
    <definedName name="_xlnm.Print_Area" localSheetId="12">Question10!$A$1:$V$78</definedName>
    <definedName name="_xlnm.Print_Area" localSheetId="7">Question3!$A$1:$U$27</definedName>
    <definedName name="_xlnm.Print_Area" localSheetId="8">Question4!$A$1:$U$153</definedName>
    <definedName name="_xlnm.Print_Area" localSheetId="9">Question5!$A$1:$U$153</definedName>
    <definedName name="_xlnm.Print_Area" localSheetId="10">Question7!$A$1:$V$38</definedName>
    <definedName name="States">OFFSET('[1]List box'!XFD5,0,0,COUNTA('[1]List box'!$B$11:$B$41),1)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D10" i="1" l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H14" i="13"/>
  <c r="G14" i="13"/>
  <c r="F14" i="13"/>
  <c r="E11" i="10" l="1"/>
  <c r="I11" i="7" l="1"/>
  <c r="E11" i="7"/>
  <c r="F11" i="7"/>
  <c r="D34" i="17" l="1"/>
  <c r="F25" i="17"/>
  <c r="D25" i="17"/>
  <c r="F16" i="17"/>
  <c r="D40" i="15"/>
  <c r="D39" i="15"/>
  <c r="D31" i="15"/>
  <c r="D17" i="15"/>
  <c r="D16" i="15"/>
  <c r="D10" i="15"/>
  <c r="D9" i="15"/>
  <c r="D25" i="15"/>
  <c r="D24" i="15"/>
  <c r="K27" i="13" l="1"/>
  <c r="T12" i="11"/>
  <c r="U12" i="11"/>
  <c r="V12" i="11"/>
  <c r="W12" i="11"/>
  <c r="X12" i="11"/>
  <c r="Y12" i="11"/>
  <c r="Z12" i="11"/>
  <c r="AA12" i="11"/>
  <c r="T13" i="11"/>
  <c r="U13" i="11"/>
  <c r="V13" i="11"/>
  <c r="W13" i="11"/>
  <c r="X13" i="11"/>
  <c r="Y13" i="11"/>
  <c r="Z13" i="11"/>
  <c r="AA13" i="11"/>
  <c r="T14" i="11"/>
  <c r="U14" i="11"/>
  <c r="V14" i="11"/>
  <c r="W14" i="11"/>
  <c r="X14" i="11"/>
  <c r="Y14" i="11"/>
  <c r="Z14" i="11"/>
  <c r="AA14" i="11"/>
  <c r="T15" i="11"/>
  <c r="U15" i="11"/>
  <c r="V15" i="11"/>
  <c r="W15" i="11"/>
  <c r="X15" i="11"/>
  <c r="Y15" i="11"/>
  <c r="Z15" i="11"/>
  <c r="AA15" i="11"/>
  <c r="T16" i="11"/>
  <c r="U16" i="11"/>
  <c r="V16" i="11"/>
  <c r="W16" i="11"/>
  <c r="X16" i="11"/>
  <c r="Y16" i="11"/>
  <c r="Z16" i="11"/>
  <c r="AA16" i="11"/>
  <c r="T17" i="11"/>
  <c r="U17" i="11"/>
  <c r="V17" i="11"/>
  <c r="W17" i="11"/>
  <c r="X17" i="11"/>
  <c r="Y17" i="11"/>
  <c r="Z17" i="11"/>
  <c r="AA17" i="11"/>
  <c r="T18" i="11"/>
  <c r="U18" i="11"/>
  <c r="V18" i="11"/>
  <c r="W18" i="11"/>
  <c r="X18" i="11"/>
  <c r="Y18" i="11"/>
  <c r="Z18" i="11"/>
  <c r="AA18" i="11"/>
  <c r="T19" i="11"/>
  <c r="U19" i="11"/>
  <c r="V19" i="11"/>
  <c r="W19" i="11"/>
  <c r="X19" i="11"/>
  <c r="Y19" i="11"/>
  <c r="Z19" i="11"/>
  <c r="AA19" i="11"/>
  <c r="T20" i="11"/>
  <c r="U20" i="11"/>
  <c r="V20" i="11"/>
  <c r="W20" i="11"/>
  <c r="X20" i="11"/>
  <c r="Y20" i="11"/>
  <c r="Z20" i="11"/>
  <c r="AA20" i="11"/>
  <c r="T21" i="11"/>
  <c r="U21" i="11"/>
  <c r="V21" i="11"/>
  <c r="W21" i="11"/>
  <c r="X21" i="11"/>
  <c r="Y21" i="11"/>
  <c r="Z21" i="11"/>
  <c r="AA21" i="11"/>
  <c r="T22" i="11"/>
  <c r="U22" i="11"/>
  <c r="V22" i="11"/>
  <c r="W22" i="11"/>
  <c r="X22" i="11"/>
  <c r="Y22" i="11"/>
  <c r="Z22" i="11"/>
  <c r="AA22" i="11"/>
  <c r="U11" i="11"/>
  <c r="V11" i="11"/>
  <c r="W11" i="11"/>
  <c r="X11" i="11"/>
  <c r="Y11" i="11"/>
  <c r="Z11" i="11"/>
  <c r="AA11" i="11"/>
  <c r="T11" i="11"/>
  <c r="L25" i="13"/>
  <c r="AB11" i="11"/>
  <c r="AC11" i="11"/>
  <c r="AD11" i="11"/>
  <c r="AE11" i="11"/>
  <c r="D38" i="15" l="1"/>
  <c r="G173" i="20" l="1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8" i="20"/>
  <c r="G8" i="19"/>
  <c r="D16" i="17"/>
  <c r="E7" i="17"/>
  <c r="G9" i="16"/>
  <c r="F9" i="16"/>
  <c r="E9" i="16"/>
  <c r="K18" i="22" l="1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</calcChain>
</file>

<file path=xl/sharedStrings.xml><?xml version="1.0" encoding="utf-8"?>
<sst xmlns="http://schemas.openxmlformats.org/spreadsheetml/2006/main" count="2236" uniqueCount="948">
  <si>
    <t>IMS ID - NAME - ZIP</t>
  </si>
  <si>
    <t>IMS ID</t>
  </si>
  <si>
    <t>NAME</t>
  </si>
  <si>
    <t>ZIP</t>
  </si>
  <si>
    <t>501916  **  Claribel Tan  **  995608</t>
  </si>
  <si>
    <t>84396  **  Michael Armstrong  **  99508</t>
  </si>
  <si>
    <t>8987512  **   Chris Jordan  **   334501</t>
  </si>
  <si>
    <t>8988202  **   Phillip Lahm  **   356801</t>
  </si>
  <si>
    <t>8995761  **   Steven Joseph  **   3104</t>
  </si>
  <si>
    <t>8999171  **   Restricted  **   3801</t>
  </si>
  <si>
    <t>8997057  **   Restricted  **   37556</t>
  </si>
  <si>
    <t>8988053  **   Restricted  **   306</t>
  </si>
  <si>
    <t>8987720  **   Restricted  **   309</t>
  </si>
  <si>
    <t>Question 1</t>
  </si>
  <si>
    <t>(b)</t>
  </si>
  <si>
    <t>1. What is difference in sale per customer between the highest selling &amp; lowest selling sales persons?</t>
  </si>
  <si>
    <t>Jairam</t>
  </si>
  <si>
    <t>Jagjit</t>
  </si>
  <si>
    <t>Joseph</t>
  </si>
  <si>
    <t>Profit / Loss</t>
  </si>
  <si>
    <t>Net Sales</t>
  </si>
  <si>
    <t>No. Customers</t>
  </si>
  <si>
    <t>Sales Person</t>
  </si>
  <si>
    <t>(a)</t>
  </si>
  <si>
    <t>Question 5</t>
  </si>
  <si>
    <t>Question 4</t>
  </si>
  <si>
    <t>Game Name</t>
  </si>
  <si>
    <t>Review Score</t>
  </si>
  <si>
    <t>Party Type</t>
  </si>
  <si>
    <t>Sales</t>
  </si>
  <si>
    <t>Bloodborne</t>
  </si>
  <si>
    <t>1P</t>
  </si>
  <si>
    <t>COD</t>
  </si>
  <si>
    <t>3P</t>
  </si>
  <si>
    <t>Star Wars</t>
  </si>
  <si>
    <t>IFSS</t>
  </si>
  <si>
    <t>Watchdogs</t>
  </si>
  <si>
    <t>MLB 14</t>
  </si>
  <si>
    <t>TLOUR</t>
  </si>
  <si>
    <t>Battlefield</t>
  </si>
  <si>
    <t>Unch 4</t>
  </si>
  <si>
    <t>Until Dawn</t>
  </si>
  <si>
    <r>
      <t>Find the Game Name and Party type with minimun no. of sales in the below format, and put your answer in yellow cell</t>
    </r>
    <r>
      <rPr>
        <b/>
        <sz val="11"/>
        <color indexed="8"/>
        <rFont val="Calibri Light"/>
        <family val="2"/>
        <scheme val="major"/>
      </rPr>
      <t xml:space="preserve"> (Note: No additional columns are to be created)</t>
    </r>
  </si>
  <si>
    <t>Game Name-Party Type-Review Score</t>
  </si>
  <si>
    <t>Question 3</t>
  </si>
  <si>
    <t xml:space="preserve"> </t>
  </si>
  <si>
    <t>Get the City and Survey Number based on the pin code selected</t>
  </si>
  <si>
    <t>Pin Code No.</t>
  </si>
  <si>
    <t>City</t>
  </si>
  <si>
    <t>Survey Number</t>
  </si>
  <si>
    <t>Shivajinagar</t>
  </si>
  <si>
    <t>Bangalore City H.O.</t>
  </si>
  <si>
    <t>Malleswaram</t>
  </si>
  <si>
    <t>Basavangudi</t>
  </si>
  <si>
    <t>Fraser Town</t>
  </si>
  <si>
    <t>J C Nagar</t>
  </si>
  <si>
    <t>Agaram</t>
  </si>
  <si>
    <t>Ulsoor H.O.</t>
  </si>
  <si>
    <t>Gandhinagar</t>
  </si>
  <si>
    <t>Rajajinagar</t>
  </si>
  <si>
    <t>Jayanagar 3rd Block</t>
  </si>
  <si>
    <t>Science Institute</t>
  </si>
  <si>
    <t>Jalahalli</t>
  </si>
  <si>
    <t>Hospital Town East</t>
  </si>
  <si>
    <t>Hospital Town West</t>
  </si>
  <si>
    <t>Dooravaninagar</t>
  </si>
  <si>
    <t>Vimanapura</t>
  </si>
  <si>
    <t>Chamrajpet West</t>
  </si>
  <si>
    <t>Gavipuram Ext.</t>
  </si>
  <si>
    <t>Seshadripuram</t>
  </si>
  <si>
    <t>Srirampuram</t>
  </si>
  <si>
    <t>Yeswantpur</t>
  </si>
  <si>
    <t>Magadi Road</t>
  </si>
  <si>
    <t>Hebbal Agri. Farm</t>
  </si>
  <si>
    <t>Richmond Town</t>
  </si>
  <si>
    <t>Govt. Elec. Factory</t>
  </si>
  <si>
    <t>Wilson Garden</t>
  </si>
  <si>
    <t>Thyagaraja Nagar</t>
  </si>
  <si>
    <t>Dharmaram College</t>
  </si>
  <si>
    <t>Adugodi</t>
  </si>
  <si>
    <t>HMT</t>
  </si>
  <si>
    <t>RT Nagar</t>
  </si>
  <si>
    <t>Maruthisevanagar</t>
  </si>
  <si>
    <t>St.Johns</t>
  </si>
  <si>
    <t>Carmelram</t>
  </si>
  <si>
    <t>Krishnarajapuram</t>
  </si>
  <si>
    <t>Marathahally Colony</t>
  </si>
  <si>
    <t>Indiranagar</t>
  </si>
  <si>
    <t>Nayandahalli</t>
  </si>
  <si>
    <t>Vijaya Nagar</t>
  </si>
  <si>
    <t>Jayanagar South</t>
  </si>
  <si>
    <t>Sivan Chetty Gardens</t>
  </si>
  <si>
    <t>Bansawadi</t>
  </si>
  <si>
    <t>Industrial Estate</t>
  </si>
  <si>
    <t>Arabic College</t>
  </si>
  <si>
    <t>Benson Town</t>
  </si>
  <si>
    <t>Vivek Nagar</t>
  </si>
  <si>
    <t>Mahadevapura</t>
  </si>
  <si>
    <t>Virgonagar</t>
  </si>
  <si>
    <t>Banashankari</t>
  </si>
  <si>
    <t>H K P Road</t>
  </si>
  <si>
    <t>Vasantha Nagar</t>
  </si>
  <si>
    <t>Chickpet</t>
  </si>
  <si>
    <t>Gokula Extension</t>
  </si>
  <si>
    <t>Malleswaram West</t>
  </si>
  <si>
    <t>Bangalore University</t>
  </si>
  <si>
    <t>Dasarahalli</t>
  </si>
  <si>
    <t>Peenya S.I.</t>
  </si>
  <si>
    <t>R V Niketan</t>
  </si>
  <si>
    <t>Kengeri</t>
  </si>
  <si>
    <t>Subramanyapura</t>
  </si>
  <si>
    <t>Doddakallasandra</t>
  </si>
  <si>
    <t>Air Force Stn. Yelahanka</t>
  </si>
  <si>
    <t>Yelhanka</t>
  </si>
  <si>
    <t>G.K.V.K.</t>
  </si>
  <si>
    <t>Whitefield</t>
  </si>
  <si>
    <t>Kadugodi</t>
  </si>
  <si>
    <t>Madivala</t>
  </si>
  <si>
    <t>Jayanagar East</t>
  </si>
  <si>
    <t>Banashankari 2nd Stage</t>
  </si>
  <si>
    <t>Domlur</t>
  </si>
  <si>
    <t>Nagarbhavi</t>
  </si>
  <si>
    <t>Nagasandra</t>
  </si>
  <si>
    <t>Kumbalgodu</t>
  </si>
  <si>
    <t>New Tippasandra</t>
  </si>
  <si>
    <t>Bannerghatta Road</t>
  </si>
  <si>
    <t>Kothanur</t>
  </si>
  <si>
    <t>J P Nagar</t>
  </si>
  <si>
    <t>Basaveswaranagar</t>
  </si>
  <si>
    <t>Bannerghatta</t>
  </si>
  <si>
    <t>St.Thomas Town</t>
  </si>
  <si>
    <t>Banashankari 3rd Stage</t>
  </si>
  <si>
    <t>Mahalakshmi Layout</t>
  </si>
  <si>
    <t>Hesaraghatta</t>
  </si>
  <si>
    <t>Hesaraghatta Lake</t>
  </si>
  <si>
    <t>Chikkabanavara</t>
  </si>
  <si>
    <t>Viswaneedam</t>
  </si>
  <si>
    <t>Byatarayanapura</t>
  </si>
  <si>
    <t>C V Raman Nagar</t>
  </si>
  <si>
    <t>Sanjayanagar</t>
  </si>
  <si>
    <t>Koramangala 6th Block</t>
  </si>
  <si>
    <t>Nandhini Layout</t>
  </si>
  <si>
    <t>Vidyaranyapura</t>
  </si>
  <si>
    <t>Rajarajeshwari Nagar</t>
  </si>
  <si>
    <t>Bommasandra Indl. Area</t>
  </si>
  <si>
    <t>Electronic City</t>
  </si>
  <si>
    <t>POLL</t>
  </si>
  <si>
    <t>11/2004</t>
  </si>
  <si>
    <t>21-30</t>
  </si>
  <si>
    <t>REPUBLICAN</t>
  </si>
  <si>
    <t>PERM</t>
  </si>
  <si>
    <t>08/2006</t>
  </si>
  <si>
    <t>DEMOCRAT</t>
  </si>
  <si>
    <t>AMERICAN INDEP</t>
  </si>
  <si>
    <t>11/2005</t>
  </si>
  <si>
    <t>DECLINED</t>
  </si>
  <si>
    <t>ABT</t>
  </si>
  <si>
    <t>06/2006</t>
  </si>
  <si>
    <t>GREEN</t>
  </si>
  <si>
    <t>YEARS REG</t>
  </si>
  <si>
    <t>LAST VOTED</t>
  </si>
  <si>
    <t>Age Group</t>
  </si>
  <si>
    <t>18-20</t>
  </si>
  <si>
    <t>Party</t>
  </si>
  <si>
    <t>Value</t>
  </si>
  <si>
    <t>Impressions</t>
  </si>
  <si>
    <t>PPI</t>
  </si>
  <si>
    <t>BALLOT STATUS</t>
  </si>
  <si>
    <t>AGE GROUP</t>
  </si>
  <si>
    <t>PARTY</t>
  </si>
  <si>
    <t>VOTER</t>
  </si>
  <si>
    <t>Get the values using appropriate formula</t>
  </si>
  <si>
    <t>Use excel formulae to complete the table on the right hand side</t>
  </si>
  <si>
    <t>Products</t>
  </si>
  <si>
    <t>Value1</t>
  </si>
  <si>
    <t>Value2</t>
  </si>
  <si>
    <t>Value3</t>
  </si>
  <si>
    <t>Value4</t>
  </si>
  <si>
    <t>Maximum of "Value1" column</t>
  </si>
  <si>
    <t>Product2</t>
  </si>
  <si>
    <t>Minimum of "Value3" column</t>
  </si>
  <si>
    <t>Product6</t>
  </si>
  <si>
    <t>Product10</t>
  </si>
  <si>
    <t>Product4</t>
  </si>
  <si>
    <t>Product7</t>
  </si>
  <si>
    <t>Product1</t>
  </si>
  <si>
    <t>2nd highest value in "Value4" column</t>
  </si>
  <si>
    <t>Product5</t>
  </si>
  <si>
    <t>3nd smallest value in "Value2" column</t>
  </si>
  <si>
    <t>Product3</t>
  </si>
  <si>
    <t>Product9</t>
  </si>
  <si>
    <t>Product8</t>
  </si>
  <si>
    <t>Use excel formulae to identify the number of times each pincode occurs in the table below.</t>
  </si>
  <si>
    <t>Name of the Post Office</t>
  </si>
  <si>
    <t>Count</t>
  </si>
  <si>
    <t>Bangalore G.P.O.</t>
  </si>
  <si>
    <t>Vyalikaval</t>
  </si>
  <si>
    <t>Shanthinagar</t>
  </si>
  <si>
    <t>Koramangala</t>
  </si>
  <si>
    <t>Broadway Road</t>
  </si>
  <si>
    <t>Mathikere</t>
  </si>
  <si>
    <t>BTM Layout</t>
  </si>
  <si>
    <t>Lingarajapuram</t>
  </si>
  <si>
    <t>RMV Extn 2nd Stage</t>
  </si>
  <si>
    <t xml:space="preserve">Obtain the total revenue by Pin Code. For example, if 560001 is entered as the Pin Code No., Revenue shown must equal the sum of all records with </t>
  </si>
  <si>
    <t>560001 as the Pin Code. The Revenue sum must change if the Pin Code No. entered is changed.</t>
  </si>
  <si>
    <t>Revenue</t>
  </si>
  <si>
    <t>Obtain the Full names as seen in the Output table</t>
  </si>
  <si>
    <t>FIRST</t>
  </si>
  <si>
    <t>LAST</t>
  </si>
  <si>
    <t>Full Name</t>
  </si>
  <si>
    <t>BILL</t>
  </si>
  <si>
    <t>TAMMY</t>
  </si>
  <si>
    <t>Re-create the result table</t>
  </si>
  <si>
    <t>Result</t>
  </si>
  <si>
    <t>Question 7</t>
  </si>
  <si>
    <t>Calculate #'s in adjacent table. Round off answers to the nearest integer.</t>
  </si>
  <si>
    <t>Name</t>
  </si>
  <si>
    <t>Score</t>
  </si>
  <si>
    <t>Total Score</t>
  </si>
  <si>
    <t>Average</t>
  </si>
  <si>
    <t>Number of People</t>
  </si>
  <si>
    <t>Number of People above Average</t>
  </si>
  <si>
    <t>Number of People below Average</t>
  </si>
  <si>
    <t>Number of People equal to Average</t>
  </si>
  <si>
    <t>Sum of scores of the above average people</t>
  </si>
  <si>
    <t>Melanie</t>
  </si>
  <si>
    <t>Nanci</t>
  </si>
  <si>
    <t>Ophelia</t>
  </si>
  <si>
    <t>Paul</t>
  </si>
  <si>
    <t>Raul</t>
  </si>
  <si>
    <t>Rhonda</t>
  </si>
  <si>
    <t>Robert</t>
  </si>
  <si>
    <t>Sally</t>
  </si>
  <si>
    <t>Steve</t>
  </si>
  <si>
    <t>Tammy</t>
  </si>
  <si>
    <t>Victor</t>
  </si>
  <si>
    <t>William</t>
  </si>
  <si>
    <t>Xavier</t>
  </si>
  <si>
    <t>Zack</t>
  </si>
  <si>
    <t>Zeke</t>
  </si>
  <si>
    <t>Question 8</t>
  </si>
  <si>
    <t>1. Fill in the Grade I column with TRUE only if either of Maths or English marks are above 80</t>
  </si>
  <si>
    <t>2. Fill in the Grade II column with TRUE only if both Maths or English marks are above 75</t>
  </si>
  <si>
    <t>3. Fill in the Grade III column, with TRUE only if English mark is not equal to 72, and FALSE in all other cases</t>
  </si>
  <si>
    <t>4. Fill up the table on the right hand side</t>
  </si>
  <si>
    <t>Maths</t>
  </si>
  <si>
    <t>English</t>
  </si>
  <si>
    <t>Grade I</t>
  </si>
  <si>
    <t>Grade II</t>
  </si>
  <si>
    <t>Grade III</t>
  </si>
  <si>
    <t>Find the average Maths marks obtained by students with TRUE in Grade I column and English marks &gt;=90</t>
  </si>
  <si>
    <t>Find the number of students with a TRUE value in the Grade I column and FALSE value in the Grade III column</t>
  </si>
  <si>
    <t>Grade I criteria</t>
  </si>
  <si>
    <t>Grade II criteria</t>
  </si>
  <si>
    <t>Grade III criteria</t>
  </si>
  <si>
    <t>Text Manipulation</t>
  </si>
  <si>
    <r>
      <t xml:space="preserve">What? </t>
    </r>
    <r>
      <rPr>
        <sz val="10"/>
        <rFont val="Gill Sans MT"/>
        <family val="2"/>
      </rPr>
      <t>Formulas used to work with text strings, including RIGHT(), LEFT(), MID(), and "&amp;" to glue together text strings</t>
    </r>
  </si>
  <si>
    <r>
      <t xml:space="preserve">Why? </t>
    </r>
    <r>
      <rPr>
        <sz val="10"/>
        <rFont val="Gill Sans MT"/>
        <family val="2"/>
      </rPr>
      <t>These functions allow you to parse and combine text strings. Frequently useful when working with pulled from other data sources</t>
    </r>
  </si>
  <si>
    <t>=RIGHT(text, [num-characters])</t>
  </si>
  <si>
    <t>Takes num-characters from the right side of text</t>
  </si>
  <si>
    <t>Text</t>
  </si>
  <si>
    <t>Formula</t>
  </si>
  <si>
    <t>Bill Clinton</t>
  </si>
  <si>
    <t>=LEFT(text, [num-characters])</t>
  </si>
  <si>
    <t>Takes num-characters from the left side of text</t>
  </si>
  <si>
    <t>=LEFT(B16,4)</t>
  </si>
  <si>
    <t>=LEFT(B17,1)</t>
  </si>
  <si>
    <t>=MID(text, start-position, num-characters)</t>
  </si>
  <si>
    <t>Takes num-characters from text starting at start-position</t>
  </si>
  <si>
    <t>Use a large number (like 999) for num-characters if you want to get all the remaining characters in a string</t>
  </si>
  <si>
    <t>=MID(B24,4,4)</t>
  </si>
  <si>
    <t>=MID(B25,FIND(" ",B25),999)</t>
  </si>
  <si>
    <t>&lt;-- Take all the characters starting from the first space</t>
  </si>
  <si>
    <t>=text1&amp;text2</t>
  </si>
  <si>
    <t>Glues text1 and text2 together</t>
  </si>
  <si>
    <t>=B31&amp;" was a US president"</t>
  </si>
  <si>
    <t>=FIND(text-to-find, within-text, [start-position])</t>
  </si>
  <si>
    <t>Finds text-to-find within within-text and returns the character location of the text</t>
  </si>
  <si>
    <t>For basic cases, you don't need start-position</t>
  </si>
  <si>
    <t>=FIND("l",B38)</t>
  </si>
  <si>
    <t>=FIND("n",B39,10)</t>
  </si>
  <si>
    <t>&lt;-- find a "n" starting from the 10th character(the "t" in Clinton)</t>
  </si>
  <si>
    <t>=FIND("X",B40)</t>
  </si>
  <si>
    <t>&lt;-- If text-to-find is not in the string FIND returns a value error</t>
  </si>
  <si>
    <r>
      <t>exercise 1:</t>
    </r>
    <r>
      <rPr>
        <sz val="12"/>
        <rFont val="Gill Sans MT"/>
        <family val="2"/>
      </rPr>
      <t xml:space="preserve"> Capture the year from the election column</t>
    </r>
  </si>
  <si>
    <r>
      <t>exercise 2:</t>
    </r>
    <r>
      <rPr>
        <sz val="12"/>
        <rFont val="Gill Sans MT"/>
        <family val="2"/>
      </rPr>
      <t xml:space="preserve"> Use a text formula to get rid of the * in front of the president's name</t>
    </r>
  </si>
  <si>
    <r>
      <t>exercise 3:</t>
    </r>
    <r>
      <rPr>
        <sz val="12"/>
        <rFont val="Gill Sans MT"/>
        <family val="2"/>
      </rPr>
      <t xml:space="preserve"> Create a sentence that looks like this "Bill Clinton won the 1996 election with 49.2% of the popular vote"</t>
    </r>
  </si>
  <si>
    <t>(Answers below the fold)</t>
  </si>
  <si>
    <t>President</t>
  </si>
  <si>
    <t>Vote %</t>
  </si>
  <si>
    <t>Election</t>
  </si>
  <si>
    <t>Exercise 1</t>
  </si>
  <si>
    <t>Exercise 2</t>
  </si>
  <si>
    <t>Exercise 3</t>
  </si>
  <si>
    <t>49.3%</t>
  </si>
  <si>
    <t>1844 election</t>
  </si>
  <si>
    <t>47.3%</t>
  </si>
  <si>
    <t>1848 election</t>
  </si>
  <si>
    <t>45.3%</t>
  </si>
  <si>
    <t>1856 election</t>
  </si>
  <si>
    <t>39.9%</t>
  </si>
  <si>
    <t>1860 election</t>
  </si>
  <si>
    <t>48.3%</t>
  </si>
  <si>
    <t>1880 election</t>
  </si>
  <si>
    <t>48.8%</t>
  </si>
  <si>
    <t>1884 election</t>
  </si>
  <si>
    <t>46.0%</t>
  </si>
  <si>
    <t>1892 election</t>
  </si>
  <si>
    <t>41.8%</t>
  </si>
  <si>
    <t>1912 election</t>
  </si>
  <si>
    <t>1916 election</t>
  </si>
  <si>
    <t>49.7%</t>
  </si>
  <si>
    <t>1948 election</t>
  </si>
  <si>
    <t>1960 election</t>
  </si>
  <si>
    <t>43.2%</t>
  </si>
  <si>
    <t>1968 election</t>
  </si>
  <si>
    <t>42.9%</t>
  </si>
  <si>
    <t>1992 election</t>
  </si>
  <si>
    <t>49.2%</t>
  </si>
  <si>
    <t>1996 election</t>
  </si>
  <si>
    <t>Answers</t>
  </si>
  <si>
    <t>=LEFT(D8,4)</t>
  </si>
  <si>
    <t>=MID(B8,3,50)</t>
  </si>
  <si>
    <t>=F8&amp;" won the "&amp;E8&amp;" election with "&amp;C8&amp;" of the popular vote"</t>
  </si>
  <si>
    <t>exercise 1: create a column containing the full name:</t>
  </si>
  <si>
    <t>First Name</t>
  </si>
  <si>
    <t>Last Name</t>
  </si>
  <si>
    <t>exercise 2: Split the name into 2 different columns:</t>
  </si>
  <si>
    <t>exercise 3: Split the name into 2 different columns:</t>
  </si>
  <si>
    <t>exercise 4: Create a column that contains the initials of the given names:</t>
  </si>
  <si>
    <t>Initials</t>
  </si>
  <si>
    <t>Team</t>
  </si>
  <si>
    <t>Conference</t>
  </si>
  <si>
    <t>BAL</t>
  </si>
  <si>
    <t>ARI</t>
  </si>
  <si>
    <t>National</t>
  </si>
  <si>
    <t>ATL</t>
  </si>
  <si>
    <t>BUF</t>
  </si>
  <si>
    <t>American</t>
  </si>
  <si>
    <t>CAR</t>
  </si>
  <si>
    <t>CHI</t>
  </si>
  <si>
    <t>V-Lookups</t>
  </si>
  <si>
    <t>exercise 1: Find the corresponding conference each player is in</t>
  </si>
  <si>
    <t>Table 1:</t>
  </si>
  <si>
    <t>Table 2:</t>
  </si>
  <si>
    <t>Player</t>
  </si>
  <si>
    <t>Position</t>
  </si>
  <si>
    <t>Catches</t>
  </si>
  <si>
    <t>Yards</t>
  </si>
  <si>
    <t>Conference?</t>
  </si>
  <si>
    <t>Santana Moss</t>
  </si>
  <si>
    <t>WR</t>
  </si>
  <si>
    <t>WAS</t>
  </si>
  <si>
    <t>Drew Bennett</t>
  </si>
  <si>
    <t>TEN</t>
  </si>
  <si>
    <t>Michael Clayton</t>
  </si>
  <si>
    <t>TB</t>
  </si>
  <si>
    <t>CIN</t>
  </si>
  <si>
    <t>CLE</t>
  </si>
  <si>
    <t>DAL</t>
  </si>
  <si>
    <t>DEN</t>
  </si>
  <si>
    <t>DET</t>
  </si>
  <si>
    <t>GB</t>
  </si>
  <si>
    <t>HOU</t>
  </si>
  <si>
    <t>IND</t>
  </si>
  <si>
    <t>JAC</t>
  </si>
  <si>
    <t>KC</t>
  </si>
  <si>
    <t>MIA</t>
  </si>
  <si>
    <t>MIN</t>
  </si>
  <si>
    <t>NE</t>
  </si>
  <si>
    <t>NO</t>
  </si>
  <si>
    <t>NYG</t>
  </si>
  <si>
    <t>NYJ</t>
  </si>
  <si>
    <t>OAK</t>
  </si>
  <si>
    <t>PHI</t>
  </si>
  <si>
    <t>PIT</t>
  </si>
  <si>
    <t>SD</t>
  </si>
  <si>
    <t>SEA</t>
  </si>
  <si>
    <t>SF</t>
  </si>
  <si>
    <t>STL</t>
  </si>
  <si>
    <t>exercise 2: Find the corresponding conference each player is in for all 375 players</t>
  </si>
  <si>
    <t>David Patten</t>
  </si>
  <si>
    <t>Darnerien McCants</t>
  </si>
  <si>
    <t>James Thrash</t>
  </si>
  <si>
    <t>Taylor Jacobs</t>
  </si>
  <si>
    <t>Kevin Dyson</t>
  </si>
  <si>
    <t>Jimmy Farris</t>
  </si>
  <si>
    <t>Chris Cooley</t>
  </si>
  <si>
    <t>TE</t>
  </si>
  <si>
    <t>Robert Royal</t>
  </si>
  <si>
    <t>Jabari Holloway</t>
  </si>
  <si>
    <t>Brian Kozlowski</t>
  </si>
  <si>
    <t>Mike Sellers</t>
  </si>
  <si>
    <t>Billy Baber</t>
  </si>
  <si>
    <t>Tyrone Calico</t>
  </si>
  <si>
    <t>Brandon Jones</t>
  </si>
  <si>
    <t>Courtney Roby</t>
  </si>
  <si>
    <t>Roydell Williams</t>
  </si>
  <si>
    <t>Ben Troupe</t>
  </si>
  <si>
    <t>Erron Kinney</t>
  </si>
  <si>
    <t>Bo Scaife</t>
  </si>
  <si>
    <t>Ben Hall</t>
  </si>
  <si>
    <t>Steve Cucci</t>
  </si>
  <si>
    <t>Joey Galloway</t>
  </si>
  <si>
    <t>Ike Hilliard</t>
  </si>
  <si>
    <t>Edell Shepherd</t>
  </si>
  <si>
    <t>Anthony DiCosmo</t>
  </si>
  <si>
    <t>Anthony Becht</t>
  </si>
  <si>
    <t>Alex Smith</t>
  </si>
  <si>
    <t>Will Heller</t>
  </si>
  <si>
    <t>Dave Moore</t>
  </si>
  <si>
    <t>Nate Lawrie</t>
  </si>
  <si>
    <t>Torry Holt</t>
  </si>
  <si>
    <t>Isaac Bruce</t>
  </si>
  <si>
    <t>Kevin Curtis</t>
  </si>
  <si>
    <t>Shaun McDonald</t>
  </si>
  <si>
    <t>Dane Looker</t>
  </si>
  <si>
    <t>Mike Furrey</t>
  </si>
  <si>
    <t>Brandon Manumaleuna</t>
  </si>
  <si>
    <t>Roland Williams</t>
  </si>
  <si>
    <t>Dauntae Finger</t>
  </si>
  <si>
    <t>Mike Brake</t>
  </si>
  <si>
    <t>Erik Jensen</t>
  </si>
  <si>
    <t>Brandon Lloyd</t>
  </si>
  <si>
    <t>Johnnie Morton</t>
  </si>
  <si>
    <t>Arnaz Battle</t>
  </si>
  <si>
    <t>Rashaun Woods</t>
  </si>
  <si>
    <t>Jason McAddley</t>
  </si>
  <si>
    <t>P.J. Fleck</t>
  </si>
  <si>
    <t>Marcus Maxwell</t>
  </si>
  <si>
    <t>Javin Hunter</t>
  </si>
  <si>
    <t>Eric Johnson</t>
  </si>
  <si>
    <t>Steve Bush</t>
  </si>
  <si>
    <t>Aaron Walker</t>
  </si>
  <si>
    <t>Neil Johnson</t>
  </si>
  <si>
    <t>Patrick Estes</t>
  </si>
  <si>
    <t>Darrell Jackson</t>
  </si>
  <si>
    <t>Bobby Engram</t>
  </si>
  <si>
    <t>Jerome Pathon</t>
  </si>
  <si>
    <t>Bobby Shaw</t>
  </si>
  <si>
    <t>Joe Jurevicius</t>
  </si>
  <si>
    <t>Jerheme Urban</t>
  </si>
  <si>
    <t>Alex Bannister</t>
  </si>
  <si>
    <t>Jerramy Stevens</t>
  </si>
  <si>
    <t>Itula Mili</t>
  </si>
  <si>
    <t>Ryan Hannam</t>
  </si>
  <si>
    <t>Brock Edwards</t>
  </si>
  <si>
    <t>Calen Powell</t>
  </si>
  <si>
    <t>Keenan McCardell</t>
  </si>
  <si>
    <t>Reche Caldwell</t>
  </si>
  <si>
    <t>Eric Parker</t>
  </si>
  <si>
    <t>Kassim Osgood</t>
  </si>
  <si>
    <t>Vincent Jackson</t>
  </si>
  <si>
    <t>Malcom Floyd</t>
  </si>
  <si>
    <t>Antonio Gates</t>
  </si>
  <si>
    <t>Ryan Krause</t>
  </si>
  <si>
    <t>Justin Peelle</t>
  </si>
  <si>
    <t>Cody McCarty</t>
  </si>
  <si>
    <t>Danny Young</t>
  </si>
  <si>
    <t>Hines Ward</t>
  </si>
  <si>
    <t>Antwaan Randle-El</t>
  </si>
  <si>
    <t>Cedrick Wilson</t>
  </si>
  <si>
    <t>Chris Doering</t>
  </si>
  <si>
    <t>Lee Mays</t>
  </si>
  <si>
    <t>Fred Gibson</t>
  </si>
  <si>
    <t>Heath Miller</t>
  </si>
  <si>
    <t>Jerame Tuman</t>
  </si>
  <si>
    <t>Walter Rasby</t>
  </si>
  <si>
    <t>Matt Cushing</t>
  </si>
  <si>
    <t>Matt Kranchick</t>
  </si>
  <si>
    <t>Terrell Owens</t>
  </si>
  <si>
    <t>Greg Lewis</t>
  </si>
  <si>
    <t>Reggie Brown</t>
  </si>
  <si>
    <t>Todd Pinkston</t>
  </si>
  <si>
    <t>Billy McMullen</t>
  </si>
  <si>
    <t>L.J. Smith</t>
  </si>
  <si>
    <t>Chad Lewis</t>
  </si>
  <si>
    <t>James Whalen</t>
  </si>
  <si>
    <t>Mike Bartrum</t>
  </si>
  <si>
    <t>Andy Thorn</t>
  </si>
  <si>
    <t>Randy Moss</t>
  </si>
  <si>
    <t>Jerry Porter</t>
  </si>
  <si>
    <t>Ronald Curry</t>
  </si>
  <si>
    <t>Doug Gabriel</t>
  </si>
  <si>
    <t>Alvis Whitted</t>
  </si>
  <si>
    <t>John Stone</t>
  </si>
  <si>
    <t>Johnnie Morant</t>
  </si>
  <si>
    <t>Randal Williams</t>
  </si>
  <si>
    <t>Teyo Johnson</t>
  </si>
  <si>
    <t>Courtney Anderson</t>
  </si>
  <si>
    <t>Josh Norman</t>
  </si>
  <si>
    <t>Rickey Dudley</t>
  </si>
  <si>
    <t>John Paul Foschi</t>
  </si>
  <si>
    <t>Laveranues Coles</t>
  </si>
  <si>
    <t>Justin McCareins</t>
  </si>
  <si>
    <t>Wayne Chrebet</t>
  </si>
  <si>
    <t>Jerricho Cotchery</t>
  </si>
  <si>
    <t>Jonathan Carter</t>
  </si>
  <si>
    <t>Doug Jolley</t>
  </si>
  <si>
    <t>Chris Baker</t>
  </si>
  <si>
    <t>Joel Dreessen</t>
  </si>
  <si>
    <t>Matthew Chila</t>
  </si>
  <si>
    <t>James Dearth</t>
  </si>
  <si>
    <t>Plaxico Burress</t>
  </si>
  <si>
    <t>Amani Toomer</t>
  </si>
  <si>
    <t>Tim Carter</t>
  </si>
  <si>
    <t>David Tyree</t>
  </si>
  <si>
    <t>Willie Ponder</t>
  </si>
  <si>
    <t>Jamaar Taylor</t>
  </si>
  <si>
    <t>Zuriel Smith</t>
  </si>
  <si>
    <t>Jeremy Shockey</t>
  </si>
  <si>
    <t>Visanthe Shiancoe</t>
  </si>
  <si>
    <t>Chris Luzar</t>
  </si>
  <si>
    <t>Darius Williams</t>
  </si>
  <si>
    <t>Beau Fullerton</t>
  </si>
  <si>
    <t>Joe Horn</t>
  </si>
  <si>
    <t>Donte' Stallworth</t>
  </si>
  <si>
    <t>Az-Zahir Hakim</t>
  </si>
  <si>
    <t>Devery Henderson</t>
  </si>
  <si>
    <t>Talman Gardner</t>
  </si>
  <si>
    <t>Michael Lewis</t>
  </si>
  <si>
    <t>Nate Poole</t>
  </si>
  <si>
    <t>Boo Williams</t>
  </si>
  <si>
    <t>Ernie Conwell</t>
  </si>
  <si>
    <t>Shad Meier</t>
  </si>
  <si>
    <t>Zach Hilton</t>
  </si>
  <si>
    <t>Lamont Hall</t>
  </si>
  <si>
    <t>Deion Branch</t>
  </si>
  <si>
    <t>David Givens</t>
  </si>
  <si>
    <t>David Terrell</t>
  </si>
  <si>
    <t>Bethel Johnson</t>
  </si>
  <si>
    <t>Troy Brown</t>
  </si>
  <si>
    <t>Tim Dwight</t>
  </si>
  <si>
    <t>Cedric James</t>
  </si>
  <si>
    <t>Ben Watson</t>
  </si>
  <si>
    <t>Daniel Graham</t>
  </si>
  <si>
    <t>Christian Fauria</t>
  </si>
  <si>
    <t>Jed Weaver</t>
  </si>
  <si>
    <t>John Lumpkin</t>
  </si>
  <si>
    <t>Nate Burleson</t>
  </si>
  <si>
    <t>Troy Williamson</t>
  </si>
  <si>
    <t>Marcus Robinson</t>
  </si>
  <si>
    <t>Travis Taylor</t>
  </si>
  <si>
    <t>Kelly Campbell</t>
  </si>
  <si>
    <t>Daryl Jones</t>
  </si>
  <si>
    <t>Avion Black</t>
  </si>
  <si>
    <t>Keenan Howry</t>
  </si>
  <si>
    <t>Jermaine Wiggins</t>
  </si>
  <si>
    <t>Jimmy Kleinsasser</t>
  </si>
  <si>
    <t>Richard Owens</t>
  </si>
  <si>
    <t>Sean Berton</t>
  </si>
  <si>
    <t>Jeff Dugan</t>
  </si>
  <si>
    <t>Chris Chambers</t>
  </si>
  <si>
    <t>Marty Booker</t>
  </si>
  <si>
    <t>David Boston</t>
  </si>
  <si>
    <t>Derrius Thompson</t>
  </si>
  <si>
    <t>Bryan Gilmore</t>
  </si>
  <si>
    <t>Danny Farmer</t>
  </si>
  <si>
    <t>Kendall Newson</t>
  </si>
  <si>
    <t>Randy McMichael</t>
  </si>
  <si>
    <t>Donald Lee</t>
  </si>
  <si>
    <t>Alex Holmes</t>
  </si>
  <si>
    <t>Ed Perry</t>
  </si>
  <si>
    <t>Jason Rader</t>
  </si>
  <si>
    <t>Eddie Kennison</t>
  </si>
  <si>
    <t>Samie Parker</t>
  </si>
  <si>
    <t>Marc Boerigter</t>
  </si>
  <si>
    <t>Freddie Mitchell</t>
  </si>
  <si>
    <t>Dante Hall</t>
  </si>
  <si>
    <t>Craphonso Thorpe</t>
  </si>
  <si>
    <t>Chris Horn</t>
  </si>
  <si>
    <t>Tony Gonzalez</t>
  </si>
  <si>
    <t>Kris Wilson</t>
  </si>
  <si>
    <t>Jason Dunn</t>
  </si>
  <si>
    <t>Edwin Thompson</t>
  </si>
  <si>
    <t>Mike Kallfelz</t>
  </si>
  <si>
    <t>Jimmy Smith</t>
  </si>
  <si>
    <t>Reggie Williams</t>
  </si>
  <si>
    <t>Matt Jones</t>
  </si>
  <si>
    <t>Ernest Wilford</t>
  </si>
  <si>
    <t>Troy Edwards</t>
  </si>
  <si>
    <t>Cortez Hankton</t>
  </si>
  <si>
    <t>Chris Cole</t>
  </si>
  <si>
    <t>George Wrighster</t>
  </si>
  <si>
    <t>Kyle Brady</t>
  </si>
  <si>
    <t>Todd Yoder</t>
  </si>
  <si>
    <t>Brian Jones</t>
  </si>
  <si>
    <t>Cam Quayle</t>
  </si>
  <si>
    <t>Marvin Harrison</t>
  </si>
  <si>
    <t>Reggie Wayne</t>
  </si>
  <si>
    <t>Brandon Stokley</t>
  </si>
  <si>
    <t>Troy Walters</t>
  </si>
  <si>
    <t>Aaron Moorehead</t>
  </si>
  <si>
    <t>Brad Pyatt</t>
  </si>
  <si>
    <t>Dallas Clark</t>
  </si>
  <si>
    <t>Ben Hartsock</t>
  </si>
  <si>
    <t>Ben Utecht</t>
  </si>
  <si>
    <t>Joey Hawkins</t>
  </si>
  <si>
    <t>Joe Kuykendall</t>
  </si>
  <si>
    <t>Andre Johnson</t>
  </si>
  <si>
    <t>Jabar Gaffney</t>
  </si>
  <si>
    <t>Corey Bradford</t>
  </si>
  <si>
    <t>Jerome Mathis</t>
  </si>
  <si>
    <t>Derick Armstrong</t>
  </si>
  <si>
    <t>Reggie Swinton</t>
  </si>
  <si>
    <t>Billy Miller</t>
  </si>
  <si>
    <t>Marcellus Rivers</t>
  </si>
  <si>
    <t>Mark Bruener</t>
  </si>
  <si>
    <t>Bennie Joppru</t>
  </si>
  <si>
    <t>Aaron Halterman</t>
  </si>
  <si>
    <t>Javon Walker</t>
  </si>
  <si>
    <t>Donald Driver</t>
  </si>
  <si>
    <t>Robert Ferguson</t>
  </si>
  <si>
    <t>Antonio Chatman</t>
  </si>
  <si>
    <t>Terrence Murphy</t>
  </si>
  <si>
    <t>Craig Bragg</t>
  </si>
  <si>
    <t>Andrae Thurman</t>
  </si>
  <si>
    <t>Bubba Franks</t>
  </si>
  <si>
    <t>David Martin</t>
  </si>
  <si>
    <t>Ben Steele</t>
  </si>
  <si>
    <t>Alphonso Collins</t>
  </si>
  <si>
    <t>Steve Fleming</t>
  </si>
  <si>
    <t>Roy Williams</t>
  </si>
  <si>
    <t>Charles Rogers</t>
  </si>
  <si>
    <t>Mike Williams</t>
  </si>
  <si>
    <t>Tai Streets</t>
  </si>
  <si>
    <t>Kevin Johnson</t>
  </si>
  <si>
    <t>Scott Vines</t>
  </si>
  <si>
    <t>David Kircus</t>
  </si>
  <si>
    <t>Eddie Drummond</t>
  </si>
  <si>
    <t>Marcus Pollard</t>
  </si>
  <si>
    <t>Casey Fitzsimmons</t>
  </si>
  <si>
    <t>Justin Swift</t>
  </si>
  <si>
    <t>Khary Jackson</t>
  </si>
  <si>
    <t>Leonard Stephens</t>
  </si>
  <si>
    <t>Ashley Lelie</t>
  </si>
  <si>
    <t>Rod Smith</t>
  </si>
  <si>
    <t>Darius Watts</t>
  </si>
  <si>
    <t>Jerry Rice</t>
  </si>
  <si>
    <t>Nate Jackson</t>
  </si>
  <si>
    <t>Triandos Luke</t>
  </si>
  <si>
    <t>Jeb Putzier</t>
  </si>
  <si>
    <t>Stephen Alexander</t>
  </si>
  <si>
    <t>Patrick Hape</t>
  </si>
  <si>
    <t>Dwayne Carswell</t>
  </si>
  <si>
    <t>Mike Leach</t>
  </si>
  <si>
    <t>Keyshawn Johnson</t>
  </si>
  <si>
    <t>Terry Glenn</t>
  </si>
  <si>
    <t>Quincy Morgan</t>
  </si>
  <si>
    <t>Patrick Crayton</t>
  </si>
  <si>
    <t>Terrance Copper</t>
  </si>
  <si>
    <t>Ahmad Merritt</t>
  </si>
  <si>
    <t>Jason Witten</t>
  </si>
  <si>
    <t>Dan Campbell</t>
  </si>
  <si>
    <t>Tony Curtis</t>
  </si>
  <si>
    <t>Sean Ryan</t>
  </si>
  <si>
    <t>Brett Pierce</t>
  </si>
  <si>
    <t>Antonio Bryant</t>
  </si>
  <si>
    <t>Braylon Edwards</t>
  </si>
  <si>
    <t>Andre Davis</t>
  </si>
  <si>
    <t>Dennis Northcutt</t>
  </si>
  <si>
    <t>Frisman Jackson</t>
  </si>
  <si>
    <t>Steve Heiden</t>
  </si>
  <si>
    <t>Aaron Shea</t>
  </si>
  <si>
    <t>Keith Heinrich</t>
  </si>
  <si>
    <t>Keith Willis</t>
  </si>
  <si>
    <t>Ivory McCoy</t>
  </si>
  <si>
    <t>Chad Johnson</t>
  </si>
  <si>
    <t>T.J. Houshmandzadeh</t>
  </si>
  <si>
    <t>Peter Warrick</t>
  </si>
  <si>
    <t>Kelley Washington</t>
  </si>
  <si>
    <t>Chris Henry</t>
  </si>
  <si>
    <t>Kevin Walter</t>
  </si>
  <si>
    <t>Cliff Russell</t>
  </si>
  <si>
    <t>Matt Schobel</t>
  </si>
  <si>
    <t>Reggie Kelly</t>
  </si>
  <si>
    <t>Tony Stewart</t>
  </si>
  <si>
    <t>Brad St. Louis</t>
  </si>
  <si>
    <t>Michael Woolridge</t>
  </si>
  <si>
    <t>Muhsin Muhammad</t>
  </si>
  <si>
    <t>Justin Gage</t>
  </si>
  <si>
    <t>Bernard Berrian</t>
  </si>
  <si>
    <t>Bobby Wade</t>
  </si>
  <si>
    <t>Eddie Berlin</t>
  </si>
  <si>
    <t>Mark Bradley</t>
  </si>
  <si>
    <t>Ron Johnson</t>
  </si>
  <si>
    <t>Desmond Clark</t>
  </si>
  <si>
    <t>Dustin Lyman</t>
  </si>
  <si>
    <t>Darnell Sanders</t>
  </si>
  <si>
    <t>John Gilmore</t>
  </si>
  <si>
    <t>John Owens</t>
  </si>
  <si>
    <t>Steve Smith</t>
  </si>
  <si>
    <t>Keary Colbert</t>
  </si>
  <si>
    <t>Rod Gardner</t>
  </si>
  <si>
    <t>Ricky Proehl</t>
  </si>
  <si>
    <t>Drew Carter</t>
  </si>
  <si>
    <t>Karl Hankton</t>
  </si>
  <si>
    <t>Kris Mangum</t>
  </si>
  <si>
    <t>Mike Seidman</t>
  </si>
  <si>
    <t>Chad Mustard</t>
  </si>
  <si>
    <t>Michael Gaines</t>
  </si>
  <si>
    <t>Dan Curley</t>
  </si>
  <si>
    <t>Lee Evans</t>
  </si>
  <si>
    <t>Eric Moulds</t>
  </si>
  <si>
    <t>Roscoe Parrish</t>
  </si>
  <si>
    <t>Sam Aiken</t>
  </si>
  <si>
    <t>Josh Reed</t>
  </si>
  <si>
    <t>Mark Campbell</t>
  </si>
  <si>
    <t>Tim Euhus</t>
  </si>
  <si>
    <t>Rod Trafford</t>
  </si>
  <si>
    <t>Kevin Everett</t>
  </si>
  <si>
    <t>Brad Cieslak</t>
  </si>
  <si>
    <t>Derrick Mason</t>
  </si>
  <si>
    <t>Mark Clayton</t>
  </si>
  <si>
    <t>Clarence Moore</t>
  </si>
  <si>
    <t>Randy Hymes</t>
  </si>
  <si>
    <t>Devard Darling</t>
  </si>
  <si>
    <t>Patrick Johnson</t>
  </si>
  <si>
    <t>Todd Heap</t>
  </si>
  <si>
    <t>Terry Jones</t>
  </si>
  <si>
    <t>Daniel Wilcox</t>
  </si>
  <si>
    <t>Darnell Dinkins</t>
  </si>
  <si>
    <t>Trent Smith</t>
  </si>
  <si>
    <t>Michael Jenkins</t>
  </si>
  <si>
    <t>Peerless Price</t>
  </si>
  <si>
    <t>Dez White</t>
  </si>
  <si>
    <t>Brian Finneran</t>
  </si>
  <si>
    <t>Roddy White</t>
  </si>
  <si>
    <t>Alge Crumpler</t>
  </si>
  <si>
    <t>Dwayne Blakley</t>
  </si>
  <si>
    <t>Mark Anelli</t>
  </si>
  <si>
    <t>Derek Rackley</t>
  </si>
  <si>
    <t>David Rackley</t>
  </si>
  <si>
    <t>Larry Fitzgerald</t>
  </si>
  <si>
    <t>Anquan Boldin</t>
  </si>
  <si>
    <t>Bryant Johnson</t>
  </si>
  <si>
    <t>Charles Lee</t>
  </si>
  <si>
    <t>Lawrence Hamilton</t>
  </si>
  <si>
    <t>Reggie Newhouse</t>
  </si>
  <si>
    <t>Eric Edwards</t>
  </si>
  <si>
    <t>Adam Bergen</t>
  </si>
  <si>
    <t>Robert Blizzard</t>
  </si>
  <si>
    <t>Andy Stokes</t>
  </si>
  <si>
    <t>John Bronson</t>
  </si>
  <si>
    <t>Raw table</t>
  </si>
  <si>
    <t>DESCRIPTION</t>
  </si>
  <si>
    <t>ITM_NO</t>
  </si>
  <si>
    <t>DVSN_NBR</t>
  </si>
  <si>
    <t>CATG_NBR</t>
  </si>
  <si>
    <t>SUB_CATG_NBR</t>
  </si>
  <si>
    <t>SEASON_CODE</t>
  </si>
  <si>
    <t>AVG_COST</t>
  </si>
  <si>
    <t>REG_PRC</t>
  </si>
  <si>
    <t>INVENTORY</t>
  </si>
  <si>
    <t>A1</t>
  </si>
  <si>
    <t>K1</t>
  </si>
  <si>
    <t>A2</t>
  </si>
  <si>
    <t>K2</t>
  </si>
  <si>
    <t>A3</t>
  </si>
  <si>
    <t>K3</t>
  </si>
  <si>
    <t>A4</t>
  </si>
  <si>
    <t>K4</t>
  </si>
  <si>
    <t>A5</t>
  </si>
  <si>
    <t>K5</t>
  </si>
  <si>
    <t>A6</t>
  </si>
  <si>
    <t>K6</t>
  </si>
  <si>
    <t>A7</t>
  </si>
  <si>
    <t>K7</t>
  </si>
  <si>
    <t>A8</t>
  </si>
  <si>
    <t>K8</t>
  </si>
  <si>
    <t>A9</t>
  </si>
  <si>
    <t>K9</t>
  </si>
  <si>
    <t>A10</t>
  </si>
  <si>
    <t>K10</t>
  </si>
  <si>
    <t>A11</t>
  </si>
  <si>
    <t>K11</t>
  </si>
  <si>
    <t>A12</t>
  </si>
  <si>
    <t>K12</t>
  </si>
  <si>
    <t>A13</t>
  </si>
  <si>
    <t>K13</t>
  </si>
  <si>
    <t>A14</t>
  </si>
  <si>
    <t>K14</t>
  </si>
  <si>
    <t>A15</t>
  </si>
  <si>
    <t>K15</t>
  </si>
  <si>
    <t>A16</t>
  </si>
  <si>
    <t>K16</t>
  </si>
  <si>
    <t>A17</t>
  </si>
  <si>
    <t>K17</t>
  </si>
  <si>
    <t>A18</t>
  </si>
  <si>
    <t>K18</t>
  </si>
  <si>
    <t>A19</t>
  </si>
  <si>
    <t>K19</t>
  </si>
  <si>
    <t>A20</t>
  </si>
  <si>
    <t>K20</t>
  </si>
  <si>
    <t>Please solve the following questions using the above raw table</t>
  </si>
  <si>
    <t>Question 1:</t>
  </si>
  <si>
    <t>List down the distinct no. of dvsn_nbr, catg _nbr ,subcatg_nbr and the combination of these three?</t>
  </si>
  <si>
    <t>Question 2:</t>
  </si>
  <si>
    <r>
      <t xml:space="preserve">Find the sum of inventory, average of reg_price and avg_cost for </t>
    </r>
    <r>
      <rPr>
        <b/>
        <sz val="10"/>
        <rFont val="Calibri"/>
        <family val="2"/>
        <scheme val="minor"/>
      </rPr>
      <t>Division 2?</t>
    </r>
  </si>
  <si>
    <t>Sum of inventory</t>
  </si>
  <si>
    <t>Average of reg_price</t>
  </si>
  <si>
    <t>Average of Avg_cost</t>
  </si>
  <si>
    <t>Question 3:</t>
  </si>
  <si>
    <t>Question 4:</t>
  </si>
  <si>
    <t>Find the average of avg_cost where the inventory is greater than 100</t>
  </si>
  <si>
    <t>Question 5:</t>
  </si>
  <si>
    <t>Obtain the value in row no. 3 and column no. 2 using index function</t>
  </si>
  <si>
    <t>Question 10</t>
  </si>
  <si>
    <t>Test Question 2</t>
  </si>
  <si>
    <t>Test Question 3</t>
  </si>
  <si>
    <t>Test Question 4</t>
  </si>
  <si>
    <t>Test Question 5</t>
  </si>
  <si>
    <t>Claribel Tan</t>
  </si>
  <si>
    <t>Michael Armstrong</t>
  </si>
  <si>
    <t>Chris Jordan</t>
  </si>
  <si>
    <t>Phillip Lahm</t>
  </si>
  <si>
    <t>Steven Joseph</t>
  </si>
  <si>
    <t>Restricted</t>
  </si>
  <si>
    <t xml:space="preserve"> =LEFT(B9,FIND(" ",B9))</t>
  </si>
  <si>
    <t xml:space="preserve"> =LEFT(B10,FIND(" ",B10))</t>
  </si>
  <si>
    <t>matlab ki 10 position se n konsi position pe hai last who</t>
  </si>
  <si>
    <t xml:space="preserve">  =CONCATENATE(B7," ",C7)</t>
  </si>
  <si>
    <t xml:space="preserve">  =LEFT(B16,FIND(" ",B16)-1)</t>
  </si>
  <si>
    <t xml:space="preserve">   =RIGHT(B16,LEN(B16)-FIND(" ",B16))</t>
  </si>
  <si>
    <t xml:space="preserve">  =LEFT(B25,FIND(" ",B25)-2)</t>
  </si>
  <si>
    <t xml:space="preserve">  =RIGHT(B25,LEN(B25)-FIND(" ",B25))</t>
  </si>
  <si>
    <t xml:space="preserve">  =CONCATENATE(LEFT(B34,1),MID(B34,FIND(" ",B34)+1,1))</t>
  </si>
  <si>
    <t>Find the no. of items which have reg_price as RS.29.99/-</t>
  </si>
  <si>
    <t>Find the sum of inventory where division is 1 and reg_price is greater than Rs.20.00/-</t>
  </si>
  <si>
    <t>* rajesh k. singh</t>
  </si>
  <si>
    <t>* narendra modi</t>
  </si>
  <si>
    <t>* rahul trivedi</t>
  </si>
  <si>
    <t>* rohit sharma</t>
  </si>
  <si>
    <t>* virat kohli</t>
  </si>
  <si>
    <t>* shikhar dhawan</t>
  </si>
  <si>
    <t>* sunil grover</t>
  </si>
  <si>
    <t>* kapil sharma</t>
  </si>
  <si>
    <t>* irfan pathan</t>
  </si>
  <si>
    <t>* siddharth parakh</t>
  </si>
  <si>
    <t>* rahul f. gandhi</t>
  </si>
  <si>
    <t>* amit shah</t>
  </si>
  <si>
    <t>* nana patekar</t>
  </si>
  <si>
    <t>* salman khan</t>
  </si>
  <si>
    <t>rahul</t>
  </si>
  <si>
    <t>gandhi</t>
  </si>
  <si>
    <t>amit</t>
  </si>
  <si>
    <t>shah</t>
  </si>
  <si>
    <t>narendra</t>
  </si>
  <si>
    <t>modi</t>
  </si>
  <si>
    <t>arun</t>
  </si>
  <si>
    <t>jaitley</t>
  </si>
  <si>
    <t>karan johar</t>
  </si>
  <si>
    <t>ayush agarwal</t>
  </si>
  <si>
    <t>yash singhvi</t>
  </si>
  <si>
    <t>akshay sachdeva</t>
  </si>
  <si>
    <t>arun, rajpal</t>
  </si>
  <si>
    <t>amrish, puri</t>
  </si>
  <si>
    <t>rushi, patel</t>
  </si>
  <si>
    <t>arham, shah</t>
  </si>
  <si>
    <t>rishit bindal</t>
  </si>
  <si>
    <t>nisarg singh</t>
  </si>
  <si>
    <t>jay fiske</t>
  </si>
  <si>
    <t>vicky patel</t>
  </si>
  <si>
    <t>Rohit Sharma</t>
  </si>
  <si>
    <t>Virat Kohlki</t>
  </si>
  <si>
    <t>M.S. Dhoni</t>
  </si>
  <si>
    <t>Rahul</t>
  </si>
  <si>
    <t>Sonia</t>
  </si>
  <si>
    <t>Narendra</t>
  </si>
  <si>
    <t>Amit</t>
  </si>
  <si>
    <t>Rohit</t>
  </si>
  <si>
    <t>Shikhar</t>
  </si>
  <si>
    <t>Virat</t>
  </si>
  <si>
    <t>Salman</t>
  </si>
  <si>
    <t>Sharukh</t>
  </si>
  <si>
    <t>Siddharth</t>
  </si>
  <si>
    <t>RAHUL</t>
  </si>
  <si>
    <t>GANDHI</t>
  </si>
  <si>
    <t>NARENDRA</t>
  </si>
  <si>
    <t>MODI</t>
  </si>
  <si>
    <t>VIRAT</t>
  </si>
  <si>
    <t>KOHLI</t>
  </si>
  <si>
    <t>GATES</t>
  </si>
  <si>
    <t>SALMAN</t>
  </si>
  <si>
    <t>KHAN</t>
  </si>
  <si>
    <t>RANVIR</t>
  </si>
  <si>
    <t>SINGH</t>
  </si>
  <si>
    <t>DCOSTA</t>
  </si>
  <si>
    <t>JASPRIT</t>
  </si>
  <si>
    <t>BUMRAH</t>
  </si>
  <si>
    <t>JINSON</t>
  </si>
  <si>
    <t>GEORGE</t>
  </si>
  <si>
    <t>SHUBHAM</t>
  </si>
  <si>
    <t>SHARMA</t>
  </si>
  <si>
    <t>RUSHI</t>
  </si>
  <si>
    <t>PATEL</t>
  </si>
  <si>
    <t>KRUTI</t>
  </si>
  <si>
    <t>MUKESH</t>
  </si>
  <si>
    <t>AMBANI</t>
  </si>
  <si>
    <t>NITA</t>
  </si>
  <si>
    <t>ANIL</t>
  </si>
  <si>
    <t>VIJAY</t>
  </si>
  <si>
    <t>MALYA</t>
  </si>
  <si>
    <t>NEERAV</t>
  </si>
  <si>
    <t>LALIT</t>
  </si>
  <si>
    <t>AYUSH</t>
  </si>
  <si>
    <t>AGARWAL</t>
  </si>
  <si>
    <t>TARAK</t>
  </si>
  <si>
    <t>MEHTA</t>
  </si>
  <si>
    <t>JETHALAL</t>
  </si>
  <si>
    <t>GADA</t>
  </si>
  <si>
    <t>ANJALI</t>
  </si>
  <si>
    <t>Jinson</t>
  </si>
  <si>
    <t>kalyan</t>
  </si>
  <si>
    <t>sonia</t>
  </si>
  <si>
    <t>dhoni</t>
  </si>
  <si>
    <t>virat</t>
  </si>
  <si>
    <t>ranvir</t>
  </si>
  <si>
    <t>subham</t>
  </si>
  <si>
    <t>siddharth</t>
  </si>
  <si>
    <t>ronak</t>
  </si>
  <si>
    <t>gaurav</t>
  </si>
  <si>
    <t>richa</t>
  </si>
  <si>
    <t>riya</t>
  </si>
  <si>
    <t>hemant</t>
  </si>
  <si>
    <t>rishit</t>
  </si>
  <si>
    <t>priya</t>
  </si>
  <si>
    <t>supriya</t>
  </si>
  <si>
    <t>menka</t>
  </si>
  <si>
    <t>salman</t>
  </si>
  <si>
    <t>sujata</t>
  </si>
  <si>
    <t>vanshika</t>
  </si>
  <si>
    <t>preeti</t>
  </si>
  <si>
    <t>vishnu</t>
  </si>
  <si>
    <t>gopal</t>
  </si>
  <si>
    <t xml:space="preserve">3. if number of people giving profit above 800 is 5 then show as  true either false </t>
  </si>
  <si>
    <t>javed</t>
  </si>
  <si>
    <t>emran</t>
  </si>
  <si>
    <t>jinson</t>
  </si>
  <si>
    <t>manish</t>
  </si>
  <si>
    <t>ravindar</t>
  </si>
  <si>
    <t>jayshree</t>
  </si>
  <si>
    <t>sultan</t>
  </si>
  <si>
    <t>sriram</t>
  </si>
  <si>
    <t>Question 6:</t>
  </si>
  <si>
    <t>USE TEXT TO COLUMNS</t>
  </si>
  <si>
    <t>2. Who sold second highest? Find the name of the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</si>
</sst>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[$-409]mmm\-yy;@"/>
    <numFmt numFmtId="168" formatCode="_(&quot;$&quot;* #,##0_);_(&quot;$&quot;* \(#,##0\);_(&quot;$&quot;* &quot;-&quot;??_);_(@_)"/>
    <numFmt numFmtId="169" formatCode="0.0"/>
    <numFmt numFmtId="170" formatCode="000000000"/>
    <numFmt numFmtId="171" formatCode="_ [$₹-4009]\ * #,##0.00_ ;_ [$₹-4009]\ * \-#,##0.00_ ;_ [$₹-4009]\ * &quot;-&quot;??_ ;_ @_ 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indexed="60"/>
      <name val="Verdana"/>
      <family val="2"/>
    </font>
    <font>
      <b/>
      <sz val="11"/>
      <color theme="0"/>
      <name val="Arial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b/>
      <i/>
      <sz val="10"/>
      <color indexed="8"/>
      <name val="Verdana"/>
      <family val="2"/>
    </font>
    <font>
      <b/>
      <sz val="10"/>
      <color indexed="9"/>
      <name val="Verdana"/>
      <family val="2"/>
    </font>
    <font>
      <sz val="11"/>
      <color theme="1"/>
      <name val="Calibri Light"/>
      <family val="2"/>
      <scheme val="major"/>
    </font>
    <font>
      <b/>
      <sz val="13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0"/>
      <color indexed="8"/>
      <name val="Calibri Light"/>
      <family val="2"/>
      <scheme val="major"/>
    </font>
    <font>
      <sz val="11"/>
      <color indexed="8"/>
      <name val="Calibri Light"/>
      <family val="2"/>
      <scheme val="major"/>
    </font>
    <font>
      <b/>
      <sz val="10"/>
      <color indexed="60"/>
      <name val="Calibri Light"/>
      <family val="2"/>
      <scheme val="major"/>
    </font>
    <font>
      <b/>
      <sz val="11"/>
      <color indexed="8"/>
      <name val="Calibri Light"/>
      <family val="2"/>
      <scheme val="major"/>
    </font>
    <font>
      <b/>
      <sz val="11"/>
      <color indexed="60"/>
      <name val="Calibri Light"/>
      <family val="2"/>
      <scheme val="maj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2"/>
      <color indexed="60"/>
      <name val="Calibri Light"/>
      <family val="2"/>
      <scheme val="major"/>
    </font>
    <font>
      <sz val="11"/>
      <name val="Calibri Light"/>
      <family val="2"/>
      <scheme val="major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B050"/>
      <name val="Arial"/>
      <family val="2"/>
    </font>
    <font>
      <sz val="10"/>
      <color rgb="FF00B05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0"/>
      <name val="Gill Sans MT"/>
      <family val="2"/>
    </font>
    <font>
      <b/>
      <sz val="14"/>
      <name val="Gill Sans MT"/>
      <family val="2"/>
    </font>
    <font>
      <sz val="12"/>
      <name val="Gill Sans MT"/>
      <family val="2"/>
    </font>
    <font>
      <b/>
      <sz val="10"/>
      <name val="Gill Sans MT"/>
      <family val="2"/>
    </font>
    <font>
      <b/>
      <sz val="12"/>
      <name val="Gill Sans MT"/>
      <family val="2"/>
    </font>
    <font>
      <i/>
      <sz val="12"/>
      <name val="Gill Sans MT"/>
      <family val="2"/>
    </font>
    <font>
      <b/>
      <i/>
      <u/>
      <sz val="10"/>
      <name val="Gill Sans MT"/>
      <family val="2"/>
    </font>
    <font>
      <sz val="12"/>
      <name val="Courier New"/>
      <family val="3"/>
    </font>
    <font>
      <i/>
      <sz val="10"/>
      <name val="Gill Sans MT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b/>
      <sz val="10"/>
      <color indexed="10"/>
      <name val="Gill Sans MT"/>
      <family val="2"/>
    </font>
    <font>
      <b/>
      <sz val="12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5" tint="-0.24994659260841701"/>
      </left>
      <right style="hair">
        <color theme="5" tint="-0.24994659260841701"/>
      </right>
      <top style="thin">
        <color theme="5" tint="-0.24994659260841701"/>
      </top>
      <bottom style="hair">
        <color theme="5" tint="-0.24994659260841701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 style="hair">
        <color theme="5" tint="-0.24994659260841701"/>
      </bottom>
      <diagonal/>
    </border>
    <border>
      <left/>
      <right style="hair">
        <color theme="5" tint="-0.24994659260841701"/>
      </right>
      <top style="thin">
        <color theme="5" tint="-0.24994659260841701"/>
      </top>
      <bottom style="hair">
        <color theme="5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theme="5" tint="-0.24994659260841701"/>
      </left>
      <right style="thin">
        <color theme="5" tint="-0.24994659260841701"/>
      </right>
      <top style="hair">
        <color theme="5" tint="-0.24994659260841701"/>
      </top>
      <bottom style="hair">
        <color theme="5" tint="-0.24994659260841701"/>
      </bottom>
      <diagonal/>
    </border>
    <border>
      <left style="hair">
        <color theme="5" tint="-0.24994659260841701"/>
      </left>
      <right style="hair">
        <color theme="5" tint="-0.24994659260841701"/>
      </right>
      <top style="hair">
        <color theme="5" tint="-0.24994659260841701"/>
      </top>
      <bottom style="hair">
        <color theme="5" tint="-0.24994659260841701"/>
      </bottom>
      <diagonal/>
    </border>
    <border>
      <left style="thin">
        <color theme="5" tint="-0.24994659260841701"/>
      </left>
      <right style="hair">
        <color theme="5" tint="-0.24994659260841701"/>
      </right>
      <top style="hair">
        <color theme="5" tint="-0.24994659260841701"/>
      </top>
      <bottom style="hair">
        <color theme="5" tint="-0.2499465926084170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31" fillId="0" borderId="0"/>
    <xf numFmtId="0" fontId="20" fillId="0" borderId="0"/>
  </cellStyleXfs>
  <cellXfs count="2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5" fillId="0" borderId="0" xfId="0" applyFont="1" applyAlignment="1">
      <alignment vertical="center"/>
    </xf>
    <xf numFmtId="0" fontId="6" fillId="0" borderId="0" xfId="0" applyFont="1"/>
    <xf numFmtId="0" fontId="7" fillId="2" borderId="5" xfId="0" applyFont="1" applyFill="1" applyBorder="1" applyAlignment="1">
      <alignment vertical="center"/>
    </xf>
    <xf numFmtId="0" fontId="0" fillId="3" borderId="5" xfId="0" applyFill="1" applyBorder="1"/>
    <xf numFmtId="0" fontId="0" fillId="0" borderId="6" xfId="0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4" borderId="7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166" fontId="9" fillId="0" borderId="7" xfId="1" applyNumberFormat="1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2" fillId="0" borderId="1" xfId="0" applyFont="1" applyBorder="1"/>
    <xf numFmtId="0" fontId="12" fillId="0" borderId="2" xfId="0" applyFont="1" applyBorder="1"/>
    <xf numFmtId="0" fontId="12" fillId="0" borderId="3" xfId="0" applyFont="1" applyBorder="1"/>
    <xf numFmtId="0" fontId="12" fillId="0" borderId="0" xfId="0" applyFont="1"/>
    <xf numFmtId="0" fontId="12" fillId="0" borderId="4" xfId="0" applyFont="1" applyBorder="1"/>
    <xf numFmtId="0" fontId="13" fillId="0" borderId="0" xfId="0" applyFont="1" applyAlignment="1">
      <alignment vertical="center"/>
    </xf>
    <xf numFmtId="0" fontId="14" fillId="2" borderId="5" xfId="0" applyFont="1" applyFill="1" applyBorder="1" applyAlignment="1">
      <alignment vertical="center"/>
    </xf>
    <xf numFmtId="0" fontId="12" fillId="3" borderId="5" xfId="0" applyFont="1" applyFill="1" applyBorder="1"/>
    <xf numFmtId="0" fontId="12" fillId="0" borderId="6" xfId="0" applyFont="1" applyBorder="1"/>
    <xf numFmtId="0" fontId="15" fillId="0" borderId="0" xfId="0" applyFont="1"/>
    <xf numFmtId="0" fontId="14" fillId="7" borderId="11" xfId="3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166" fontId="16" fillId="0" borderId="7" xfId="1" applyNumberFormat="1" applyFont="1" applyBorder="1" applyAlignment="1">
      <alignment horizontal="center" vertical="center"/>
    </xf>
    <xf numFmtId="0" fontId="17" fillId="0" borderId="0" xfId="0" applyFont="1"/>
    <xf numFmtId="0" fontId="16" fillId="0" borderId="0" xfId="0" applyFont="1"/>
    <xf numFmtId="0" fontId="19" fillId="0" borderId="0" xfId="0" applyFont="1"/>
    <xf numFmtId="0" fontId="16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0" xfId="0" applyFont="1" applyBorder="1"/>
    <xf numFmtId="0" fontId="20" fillId="0" borderId="0" xfId="0" applyFont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horizontal="right" vertical="center"/>
    </xf>
    <xf numFmtId="0" fontId="23" fillId="8" borderId="7" xfId="0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7" xfId="0" applyFont="1" applyBorder="1" applyAlignment="1">
      <alignment horizontal="center" vertical="center"/>
    </xf>
    <xf numFmtId="0" fontId="23" fillId="0" borderId="7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9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12" fillId="0" borderId="15" xfId="4" applyFont="1" applyBorder="1" applyAlignment="1">
      <alignment horizontal="left" vertical="center"/>
    </xf>
    <xf numFmtId="2" fontId="12" fillId="0" borderId="16" xfId="4" applyNumberFormat="1" applyFont="1" applyBorder="1" applyAlignment="1">
      <alignment horizontal="center" vertical="center"/>
    </xf>
    <xf numFmtId="0" fontId="12" fillId="0" borderId="16" xfId="4" applyFont="1" applyBorder="1" applyAlignment="1">
      <alignment horizontal="center" vertical="center"/>
    </xf>
    <xf numFmtId="167" fontId="12" fillId="0" borderId="16" xfId="4" applyNumberFormat="1" applyFont="1" applyBorder="1" applyAlignment="1">
      <alignment horizontal="center" vertical="center"/>
    </xf>
    <xf numFmtId="0" fontId="12" fillId="0" borderId="16" xfId="4" applyFont="1" applyBorder="1" applyAlignment="1">
      <alignment horizontal="left" vertical="center"/>
    </xf>
    <xf numFmtId="0" fontId="12" fillId="0" borderId="17" xfId="4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18" xfId="4" applyBorder="1" applyAlignment="1">
      <alignment vertical="center"/>
    </xf>
    <xf numFmtId="0" fontId="1" fillId="9" borderId="19" xfId="4" applyFill="1" applyBorder="1" applyAlignment="1">
      <alignment vertical="center"/>
    </xf>
    <xf numFmtId="0" fontId="1" fillId="9" borderId="20" xfId="4" applyFill="1" applyBorder="1" applyAlignment="1">
      <alignment vertical="center"/>
    </xf>
    <xf numFmtId="0" fontId="4" fillId="10" borderId="21" xfId="4" applyFont="1" applyFill="1" applyBorder="1" applyAlignment="1">
      <alignment vertical="center"/>
    </xf>
    <xf numFmtId="0" fontId="2" fillId="10" borderId="22" xfId="4" applyFont="1" applyFill="1" applyBorder="1" applyAlignment="1">
      <alignment horizontal="center" vertical="center"/>
    </xf>
    <xf numFmtId="0" fontId="0" fillId="0" borderId="0" xfId="4" applyFont="1" applyAlignment="1">
      <alignment vertical="center"/>
    </xf>
    <xf numFmtId="0" fontId="12" fillId="3" borderId="5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0" borderId="0" xfId="0" applyAlignment="1">
      <alignment vertical="top"/>
    </xf>
    <xf numFmtId="0" fontId="24" fillId="4" borderId="23" xfId="0" applyFont="1" applyFill="1" applyBorder="1" applyAlignment="1">
      <alignment horizontal="center" vertical="center"/>
    </xf>
    <xf numFmtId="0" fontId="24" fillId="4" borderId="24" xfId="0" applyFont="1" applyFill="1" applyBorder="1" applyAlignment="1">
      <alignment horizontal="center" vertical="center"/>
    </xf>
    <xf numFmtId="0" fontId="24" fillId="4" borderId="25" xfId="0" applyFont="1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25" fillId="12" borderId="25" xfId="0" applyFont="1" applyFill="1" applyBorder="1" applyAlignment="1">
      <alignment horizontal="right" vertical="center"/>
    </xf>
    <xf numFmtId="0" fontId="0" fillId="0" borderId="26" xfId="0" applyBorder="1" applyAlignment="1">
      <alignment horizontal="left" vertical="center" indent="1"/>
    </xf>
    <xf numFmtId="0" fontId="0" fillId="0" borderId="5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6" xfId="0" applyBorder="1" applyAlignment="1">
      <alignment vertical="center"/>
    </xf>
    <xf numFmtId="0" fontId="25" fillId="12" borderId="27" xfId="0" applyFont="1" applyFill="1" applyBorder="1" applyAlignment="1">
      <alignment horizontal="right" vertical="center"/>
    </xf>
    <xf numFmtId="0" fontId="0" fillId="0" borderId="26" xfId="0" applyBorder="1" applyAlignment="1">
      <alignment horizontal="left" vertical="center" wrapText="1"/>
    </xf>
    <xf numFmtId="0" fontId="0" fillId="0" borderId="28" xfId="0" applyBorder="1" applyAlignment="1">
      <alignment vertical="center"/>
    </xf>
    <xf numFmtId="0" fontId="25" fillId="12" borderId="29" xfId="0" applyFont="1" applyFill="1" applyBorder="1" applyAlignment="1">
      <alignment horizontal="right" vertical="center"/>
    </xf>
    <xf numFmtId="0" fontId="0" fillId="0" borderId="28" xfId="0" applyBorder="1" applyAlignment="1">
      <alignment horizontal="left" vertical="center" indent="1"/>
    </xf>
    <xf numFmtId="0" fontId="0" fillId="0" borderId="30" xfId="0" applyBorder="1" applyAlignment="1">
      <alignment vertical="center"/>
    </xf>
    <xf numFmtId="0" fontId="0" fillId="0" borderId="29" xfId="0" applyBorder="1" applyAlignment="1">
      <alignment vertical="center"/>
    </xf>
    <xf numFmtId="0" fontId="20" fillId="0" borderId="26" xfId="0" applyFont="1" applyBorder="1" applyAlignment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27" xfId="0" applyFont="1" applyBorder="1" applyAlignment="1">
      <alignment horizontal="right" vertical="center"/>
    </xf>
    <xf numFmtId="0" fontId="20" fillId="0" borderId="28" xfId="0" applyFont="1" applyBorder="1" applyAlignment="1">
      <alignment vertical="center"/>
    </xf>
    <xf numFmtId="0" fontId="26" fillId="0" borderId="30" xfId="1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25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12" borderId="25" xfId="0" applyFont="1" applyFill="1" applyBorder="1" applyAlignment="1">
      <alignment vertical="center"/>
    </xf>
    <xf numFmtId="168" fontId="20" fillId="0" borderId="27" xfId="2" applyNumberFormat="1" applyFont="1" applyBorder="1" applyAlignment="1">
      <alignment horizontal="center" vertical="center"/>
    </xf>
    <xf numFmtId="168" fontId="29" fillId="12" borderId="29" xfId="2" applyNumberFormat="1" applyFont="1" applyFill="1" applyBorder="1" applyAlignment="1">
      <alignment vertical="center"/>
    </xf>
    <xf numFmtId="168" fontId="0" fillId="0" borderId="29" xfId="2" applyNumberFormat="1" applyFont="1" applyBorder="1" applyAlignment="1">
      <alignment vertical="center"/>
    </xf>
    <xf numFmtId="168" fontId="30" fillId="0" borderId="27" xfId="2" applyNumberFormat="1" applyFont="1" applyBorder="1" applyAlignment="1">
      <alignment horizontal="left" vertical="center"/>
    </xf>
    <xf numFmtId="0" fontId="4" fillId="4" borderId="23" xfId="0" applyFont="1" applyFill="1" applyBorder="1"/>
    <xf numFmtId="0" fontId="4" fillId="4" borderId="24" xfId="0" applyFont="1" applyFill="1" applyBorder="1"/>
    <xf numFmtId="0" fontId="4" fillId="4" borderId="25" xfId="0" applyFont="1" applyFill="1" applyBorder="1"/>
    <xf numFmtId="0" fontId="4" fillId="4" borderId="26" xfId="0" applyFont="1" applyFill="1" applyBorder="1"/>
    <xf numFmtId="0" fontId="29" fillId="0" borderId="5" xfId="0" applyFont="1" applyBorder="1" applyAlignment="1">
      <alignment vertical="center"/>
    </xf>
    <xf numFmtId="0" fontId="4" fillId="4" borderId="28" xfId="0" applyFont="1" applyFill="1" applyBorder="1"/>
    <xf numFmtId="0" fontId="20" fillId="0" borderId="0" xfId="0" applyFont="1" applyAlignment="1">
      <alignment horizontal="center" vertical="center"/>
    </xf>
    <xf numFmtId="168" fontId="20" fillId="0" borderId="0" xfId="2" applyNumberFormat="1" applyFont="1" applyFill="1" applyBorder="1" applyAlignment="1">
      <alignment horizontal="center" vertical="center"/>
    </xf>
    <xf numFmtId="168" fontId="0" fillId="0" borderId="0" xfId="2" applyNumberFormat="1" applyFont="1" applyFill="1" applyBorder="1" applyAlignment="1">
      <alignment vertical="center"/>
    </xf>
    <xf numFmtId="0" fontId="26" fillId="0" borderId="0" xfId="1" applyNumberFormat="1" applyFont="1" applyFill="1" applyBorder="1" applyAlignment="1">
      <alignment horizontal="center" vertical="center"/>
    </xf>
    <xf numFmtId="166" fontId="25" fillId="12" borderId="25" xfId="1" applyNumberFormat="1" applyFont="1" applyFill="1" applyBorder="1" applyAlignment="1">
      <alignment vertical="center"/>
    </xf>
    <xf numFmtId="166" fontId="25" fillId="12" borderId="27" xfId="1" applyNumberFormat="1" applyFont="1" applyFill="1" applyBorder="1" applyAlignment="1">
      <alignment vertical="center"/>
    </xf>
    <xf numFmtId="166" fontId="25" fillId="12" borderId="29" xfId="1" applyNumberFormat="1" applyFont="1" applyFill="1" applyBorder="1" applyAlignment="1">
      <alignment vertical="center"/>
    </xf>
    <xf numFmtId="0" fontId="0" fillId="0" borderId="29" xfId="2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0" fillId="0" borderId="30" xfId="2" applyNumberFormat="1" applyFont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32" fillId="0" borderId="0" xfId="5" applyFont="1" applyAlignment="1">
      <alignment horizontal="left"/>
    </xf>
    <xf numFmtId="0" fontId="33" fillId="0" borderId="0" xfId="5" applyFont="1" applyAlignment="1">
      <alignment vertical="top" wrapText="1"/>
    </xf>
    <xf numFmtId="0" fontId="33" fillId="0" borderId="0" xfId="5" applyFont="1" applyAlignment="1">
      <alignment vertical="top"/>
    </xf>
    <xf numFmtId="0" fontId="33" fillId="0" borderId="0" xfId="5" applyFont="1" applyAlignment="1">
      <alignment horizontal="left" vertical="top"/>
    </xf>
    <xf numFmtId="0" fontId="34" fillId="0" borderId="0" xfId="5" applyFont="1"/>
    <xf numFmtId="0" fontId="35" fillId="0" borderId="0" xfId="5" quotePrefix="1" applyFont="1" applyAlignment="1">
      <alignment vertical="top"/>
    </xf>
    <xf numFmtId="0" fontId="36" fillId="0" borderId="0" xfId="5" applyFont="1" applyAlignment="1">
      <alignment horizontal="left" vertical="top" wrapText="1"/>
    </xf>
    <xf numFmtId="0" fontId="31" fillId="0" borderId="0" xfId="5" applyAlignment="1">
      <alignment vertical="top"/>
    </xf>
    <xf numFmtId="0" fontId="37" fillId="13" borderId="0" xfId="5" applyFont="1" applyFill="1" applyAlignment="1">
      <alignment horizontal="left" vertical="top" wrapText="1"/>
    </xf>
    <xf numFmtId="0" fontId="38" fillId="13" borderId="0" xfId="5" applyFont="1" applyFill="1" applyAlignment="1">
      <alignment vertical="top"/>
    </xf>
    <xf numFmtId="0" fontId="33" fillId="13" borderId="0" xfId="5" quotePrefix="1" applyFont="1" applyFill="1" applyAlignment="1">
      <alignment horizontal="left" vertical="top"/>
    </xf>
    <xf numFmtId="0" fontId="33" fillId="13" borderId="0" xfId="5" applyFont="1" applyFill="1" applyAlignment="1">
      <alignment vertical="top"/>
    </xf>
    <xf numFmtId="0" fontId="33" fillId="0" borderId="0" xfId="5" quotePrefix="1" applyFont="1" applyAlignment="1">
      <alignment horizontal="left" vertical="top"/>
    </xf>
    <xf numFmtId="0" fontId="33" fillId="13" borderId="0" xfId="5" applyFont="1" applyFill="1" applyAlignment="1">
      <alignment horizontal="left" vertical="top"/>
    </xf>
    <xf numFmtId="0" fontId="31" fillId="0" borderId="0" xfId="5"/>
    <xf numFmtId="0" fontId="35" fillId="0" borderId="0" xfId="5" applyFont="1"/>
    <xf numFmtId="10" fontId="31" fillId="0" borderId="0" xfId="5" applyNumberFormat="1"/>
    <xf numFmtId="0" fontId="39" fillId="0" borderId="0" xfId="5" applyFont="1"/>
    <xf numFmtId="0" fontId="31" fillId="0" borderId="0" xfId="5" quotePrefix="1"/>
    <xf numFmtId="0" fontId="40" fillId="0" borderId="0" xfId="5" applyFont="1" applyAlignment="1">
      <alignment horizontal="left"/>
    </xf>
    <xf numFmtId="0" fontId="41" fillId="0" borderId="0" xfId="6" applyFont="1"/>
    <xf numFmtId="0" fontId="41" fillId="0" borderId="0" xfId="5" applyFont="1"/>
    <xf numFmtId="0" fontId="42" fillId="0" borderId="0" xfId="6" applyFont="1"/>
    <xf numFmtId="0" fontId="43" fillId="0" borderId="0" xfId="6" applyFont="1"/>
    <xf numFmtId="0" fontId="42" fillId="0" borderId="31" xfId="6" applyFont="1" applyBorder="1"/>
    <xf numFmtId="0" fontId="42" fillId="0" borderId="5" xfId="6" applyFont="1" applyBorder="1"/>
    <xf numFmtId="0" fontId="41" fillId="0" borderId="31" xfId="6" applyFont="1" applyBorder="1"/>
    <xf numFmtId="0" fontId="41" fillId="0" borderId="5" xfId="6" quotePrefix="1" applyFont="1" applyBorder="1"/>
    <xf numFmtId="0" fontId="41" fillId="0" borderId="0" xfId="6" quotePrefix="1" applyFont="1"/>
    <xf numFmtId="0" fontId="44" fillId="0" borderId="0" xfId="5" applyFont="1" applyAlignment="1">
      <alignment horizontal="center"/>
    </xf>
    <xf numFmtId="0" fontId="44" fillId="0" borderId="31" xfId="5" applyFont="1" applyBorder="1" applyAlignment="1">
      <alignment horizontal="left"/>
    </xf>
    <xf numFmtId="0" fontId="45" fillId="0" borderId="31" xfId="5" applyFont="1" applyBorder="1"/>
    <xf numFmtId="0" fontId="45" fillId="0" borderId="0" xfId="5" applyFont="1"/>
    <xf numFmtId="0" fontId="34" fillId="0" borderId="31" xfId="5" applyFont="1" applyBorder="1"/>
    <xf numFmtId="0" fontId="31" fillId="0" borderId="31" xfId="5" applyBorder="1" applyAlignment="1">
      <alignment horizontal="left"/>
    </xf>
    <xf numFmtId="0" fontId="31" fillId="0" borderId="31" xfId="5" quotePrefix="1" applyBorder="1"/>
    <xf numFmtId="0" fontId="31" fillId="0" borderId="31" xfId="5" applyBorder="1"/>
    <xf numFmtId="0" fontId="42" fillId="15" borderId="5" xfId="5" applyFont="1" applyFill="1" applyBorder="1"/>
    <xf numFmtId="49" fontId="41" fillId="0" borderId="5" xfId="5" applyNumberFormat="1" applyFont="1" applyBorder="1"/>
    <xf numFmtId="0" fontId="41" fillId="0" borderId="5" xfId="5" applyFont="1" applyBorder="1"/>
    <xf numFmtId="0" fontId="41" fillId="0" borderId="5" xfId="5" applyFont="1" applyBorder="1" applyAlignment="1">
      <alignment horizontal="center"/>
    </xf>
    <xf numFmtId="0" fontId="47" fillId="0" borderId="0" xfId="5" applyFont="1"/>
    <xf numFmtId="0" fontId="42" fillId="0" borderId="0" xfId="5" applyFont="1"/>
    <xf numFmtId="166" fontId="16" fillId="6" borderId="7" xfId="0" applyNumberFormat="1" applyFont="1" applyFill="1" applyBorder="1"/>
    <xf numFmtId="170" fontId="16" fillId="0" borderId="7" xfId="0" applyNumberFormat="1" applyFont="1" applyBorder="1"/>
    <xf numFmtId="166" fontId="9" fillId="6" borderId="5" xfId="0" applyNumberFormat="1" applyFont="1" applyFill="1" applyBorder="1" applyAlignment="1">
      <alignment horizontal="left" vertical="center"/>
    </xf>
    <xf numFmtId="2" fontId="9" fillId="0" borderId="7" xfId="0" applyNumberFormat="1" applyFont="1" applyBorder="1" applyAlignment="1">
      <alignment horizontal="center" vertical="center"/>
    </xf>
    <xf numFmtId="0" fontId="31" fillId="16" borderId="0" xfId="5" applyFill="1"/>
    <xf numFmtId="0" fontId="4" fillId="4" borderId="0" xfId="0" applyFont="1" applyFill="1"/>
    <xf numFmtId="0" fontId="29" fillId="0" borderId="0" xfId="0" applyFont="1" applyAlignment="1">
      <alignment vertical="center"/>
    </xf>
    <xf numFmtId="0" fontId="48" fillId="16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6" borderId="0" xfId="0" applyFill="1" applyAlignment="1">
      <alignment horizontal="center"/>
    </xf>
    <xf numFmtId="0" fontId="9" fillId="17" borderId="5" xfId="0" applyFont="1" applyFill="1" applyBorder="1" applyAlignment="1">
      <alignment horizontal="left" vertical="center"/>
    </xf>
    <xf numFmtId="166" fontId="12" fillId="0" borderId="0" xfId="0" applyNumberFormat="1" applyFont="1"/>
    <xf numFmtId="0" fontId="12" fillId="18" borderId="0" xfId="0" applyFont="1" applyFill="1"/>
    <xf numFmtId="0" fontId="0" fillId="18" borderId="0" xfId="0" applyFill="1" applyAlignment="1">
      <alignment horizontal="left" vertical="center"/>
    </xf>
    <xf numFmtId="0" fontId="35" fillId="0" borderId="0" xfId="5" applyFont="1" applyAlignment="1">
      <alignment horizontal="left" vertical="top"/>
    </xf>
    <xf numFmtId="171" fontId="41" fillId="0" borderId="5" xfId="5" applyNumberFormat="1" applyFont="1" applyBorder="1" applyAlignment="1">
      <alignment horizontal="center"/>
    </xf>
    <xf numFmtId="171" fontId="41" fillId="0" borderId="5" xfId="5" applyNumberFormat="1" applyFont="1" applyBorder="1"/>
    <xf numFmtId="0" fontId="24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66" fontId="9" fillId="0" borderId="0" xfId="1" applyNumberFormat="1" applyFont="1" applyBorder="1" applyAlignment="1">
      <alignment horizontal="left" vertical="center"/>
    </xf>
    <xf numFmtId="0" fontId="49" fillId="0" borderId="0" xfId="0" applyFont="1" applyAlignment="1">
      <alignment horizontal="left" vertical="center"/>
    </xf>
    <xf numFmtId="0" fontId="46" fillId="14" borderId="5" xfId="5" applyFont="1" applyFill="1" applyBorder="1" applyAlignment="1">
      <alignment horizontal="center"/>
    </xf>
    <xf numFmtId="0" fontId="36" fillId="0" borderId="0" xfId="5" applyFont="1" applyAlignment="1">
      <alignment horizontal="left" vertical="top" wrapText="1"/>
    </xf>
    <xf numFmtId="0" fontId="0" fillId="0" borderId="26" xfId="0" applyBorder="1" applyAlignment="1">
      <alignment horizontal="left" vertical="center" wrapText="1"/>
    </xf>
    <xf numFmtId="0" fontId="29" fillId="12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left" vertical="center" wrapText="1"/>
    </xf>
    <xf numFmtId="0" fontId="29" fillId="12" borderId="29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 wrapText="1"/>
    </xf>
    <xf numFmtId="169" fontId="25" fillId="12" borderId="25" xfId="0" applyNumberFormat="1" applyFont="1" applyFill="1" applyBorder="1" applyAlignment="1">
      <alignment horizontal="center" vertical="center"/>
    </xf>
    <xf numFmtId="169" fontId="25" fillId="12" borderId="27" xfId="0" applyNumberFormat="1" applyFont="1" applyFill="1" applyBorder="1" applyAlignment="1">
      <alignment horizontal="center" vertical="center"/>
    </xf>
    <xf numFmtId="0" fontId="25" fillId="12" borderId="27" xfId="0" applyFont="1" applyFill="1" applyBorder="1" applyAlignment="1">
      <alignment horizontal="center" vertical="center"/>
    </xf>
    <xf numFmtId="0" fontId="25" fillId="12" borderId="29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 vertical="center" wrapText="1"/>
    </xf>
    <xf numFmtId="0" fontId="14" fillId="7" borderId="12" xfId="3" applyFont="1" applyFill="1" applyBorder="1" applyAlignment="1">
      <alignment horizontal="center" vertical="center"/>
    </xf>
    <xf numFmtId="0" fontId="14" fillId="7" borderId="13" xfId="3" applyFont="1" applyFill="1" applyBorder="1" applyAlignment="1">
      <alignment horizontal="center" vertical="center"/>
    </xf>
  </cellXfs>
  <cellStyles count="7">
    <cellStyle name="Comma" xfId="1" builtinId="3"/>
    <cellStyle name="Currency" xfId="2" builtinId="4"/>
    <cellStyle name="Normal" xfId="0" builtinId="0"/>
    <cellStyle name="Normal 2" xfId="5" xr:uid="{00000000-0005-0000-0000-000003000000}"/>
    <cellStyle name="Normal 4" xfId="4" xr:uid="{00000000-0005-0000-0000-000004000000}"/>
    <cellStyle name="Normal 5" xfId="3" xr:uid="{00000000-0005-0000-0000-000005000000}"/>
    <cellStyle name="Normal_textfunctions" xfId="6" xr:uid="{00000000-0005-0000-0000-000006000000}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899583</xdr:colOff>
      <xdr:row>9</xdr:row>
      <xdr:rowOff>31749</xdr:rowOff>
    </xdr:from>
    <xdr:to>
      <xdr:col>10</xdr:col>
      <xdr:colOff>592666</xdr:colOff>
      <xdr:row>30</xdr:row>
      <xdr:rowOff>169332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CD2C54-D97F-44E6-86B7-9A6211D96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77666" y="1703916"/>
          <a:ext cx="3376083" cy="4138083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1164166</xdr:colOff>
      <xdr:row>24</xdr:row>
      <xdr:rowOff>116417</xdr:rowOff>
    </xdr:from>
    <xdr:to>
      <xdr:col>16</xdr:col>
      <xdr:colOff>5291</xdr:colOff>
      <xdr:row>36</xdr:row>
      <xdr:rowOff>180763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CB76F1-288D-4E67-BF52-56BE21281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766" y="4459817"/>
          <a:ext cx="5203825" cy="2371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ejas.balaraman\AppData\Local\Microsoft\Windows\Temporary%20Internet%20Files\Content.Outlook\QPDL4986\Group_KB2_Assignment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6"/>
      <sheetName val="Data"/>
      <sheetName val="Text to Columns"/>
      <sheetName val="Data Validation"/>
      <sheetName val="Charts"/>
      <sheetName val="Form Controls - Home"/>
      <sheetName val="Check box"/>
      <sheetName val="Option button"/>
      <sheetName val="List box"/>
      <sheetName val="Combo bo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1">
          <cell r="B11" t="str">
            <v>Andaman and Nicobar Islands</v>
          </cell>
        </row>
        <row r="12">
          <cell r="B12" t="str">
            <v>Andhra Pradesh</v>
          </cell>
        </row>
        <row r="13">
          <cell r="B13" t="str">
            <v>Arunachal Pradesh</v>
          </cell>
        </row>
        <row r="14">
          <cell r="B14" t="str">
            <v>Assam</v>
          </cell>
        </row>
        <row r="15">
          <cell r="B15" t="str">
            <v>Bihar</v>
          </cell>
        </row>
        <row r="16">
          <cell r="B16" t="str">
            <v>Chandigarh</v>
          </cell>
        </row>
        <row r="17">
          <cell r="B17" t="str">
            <v>Chhattisgarh</v>
          </cell>
        </row>
        <row r="18">
          <cell r="B18" t="str">
            <v>Dadra and Nagar Haveli</v>
          </cell>
        </row>
        <row r="19">
          <cell r="B19" t="str">
            <v>Daman and Diu</v>
          </cell>
        </row>
        <row r="20">
          <cell r="B20" t="str">
            <v>Delhi</v>
          </cell>
        </row>
        <row r="21">
          <cell r="B21" t="str">
            <v>Goa</v>
          </cell>
        </row>
        <row r="22">
          <cell r="B22" t="str">
            <v>Gujarat</v>
          </cell>
        </row>
        <row r="23">
          <cell r="B23" t="str">
            <v>Haryana</v>
          </cell>
        </row>
        <row r="24">
          <cell r="B24" t="str">
            <v>Himachal Pradesh</v>
          </cell>
        </row>
        <row r="25">
          <cell r="B25" t="str">
            <v>Jammu and Kashmir</v>
          </cell>
        </row>
        <row r="26">
          <cell r="B26" t="str">
            <v>Jharkhand</v>
          </cell>
        </row>
        <row r="27">
          <cell r="B27" t="str">
            <v>Karnataka</v>
          </cell>
        </row>
        <row r="28">
          <cell r="B28" t="str">
            <v>Kerala</v>
          </cell>
        </row>
        <row r="29">
          <cell r="B29" t="str">
            <v>Tamil Nadu</v>
          </cell>
        </row>
        <row r="30">
          <cell r="B30" t="str">
            <v>Tripura</v>
          </cell>
        </row>
        <row r="31">
          <cell r="B31" t="str">
            <v>Uttar Pradesh</v>
          </cell>
        </row>
        <row r="32">
          <cell r="B32" t="str">
            <v>Uttarakhand</v>
          </cell>
        </row>
        <row r="33">
          <cell r="B33" t="str">
            <v>West Bengal</v>
          </cell>
        </row>
        <row r="34">
          <cell r="B34" t="str">
            <v>jkhjkh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8"/>
  <sheetViews>
    <sheetView showGridLines="0" topLeftCell="A12" zoomScaleNormal="100" workbookViewId="0">
      <selection activeCell="G53" sqref="G53"/>
    </sheetView>
  </sheetViews>
  <sheetFormatPr defaultColWidth="9.140625" defaultRowHeight="12.75" x14ac:dyDescent="0.2"/>
  <cols>
    <col min="1" max="1" width="3.5703125" style="174" customWidth="1"/>
    <col min="2" max="2" width="18.42578125" style="174" customWidth="1"/>
    <col min="3" max="3" width="7.85546875" style="174" customWidth="1"/>
    <col min="4" max="4" width="10.140625" style="174" customWidth="1"/>
    <col min="5" max="5" width="10" style="174" customWidth="1"/>
    <col min="6" max="6" width="14.28515625" style="174" customWidth="1"/>
    <col min="7" max="7" width="13" style="174" customWidth="1"/>
    <col min="8" max="8" width="10" style="174" customWidth="1"/>
    <col min="9" max="9" width="8.5703125" style="174" customWidth="1"/>
    <col min="10" max="10" width="10.7109375" style="174" customWidth="1"/>
    <col min="11" max="11" width="9.140625" style="174"/>
    <col min="12" max="12" width="11.5703125" style="174" bestFit="1" customWidth="1"/>
    <col min="13" max="14" width="9.140625" style="174"/>
    <col min="15" max="15" width="13.28515625" style="174" bestFit="1" customWidth="1"/>
    <col min="16" max="16" width="14.85546875" style="174" bestFit="1" customWidth="1"/>
    <col min="17" max="16384" width="9.140625" style="174"/>
  </cols>
  <sheetData>
    <row r="1" spans="2:16" ht="15.75" x14ac:dyDescent="0.25">
      <c r="B1" s="217" t="s">
        <v>745</v>
      </c>
      <c r="C1" s="217"/>
      <c r="D1" s="217"/>
      <c r="E1" s="217"/>
      <c r="F1" s="217"/>
      <c r="G1" s="217"/>
      <c r="H1" s="217"/>
      <c r="I1" s="217"/>
      <c r="J1" s="217"/>
    </row>
    <row r="3" spans="2:16" ht="15" x14ac:dyDescent="0.25">
      <c r="B3" s="190" t="s">
        <v>746</v>
      </c>
      <c r="C3" s="190" t="s">
        <v>747</v>
      </c>
      <c r="D3" s="190" t="s">
        <v>748</v>
      </c>
      <c r="E3" s="190" t="s">
        <v>749</v>
      </c>
      <c r="F3" s="190" t="s">
        <v>750</v>
      </c>
      <c r="G3" s="190" t="s">
        <v>751</v>
      </c>
      <c r="H3" s="190" t="s">
        <v>752</v>
      </c>
      <c r="I3" s="190" t="s">
        <v>753</v>
      </c>
      <c r="J3" s="190" t="s">
        <v>754</v>
      </c>
      <c r="L3"/>
      <c r="M3"/>
      <c r="N3"/>
      <c r="O3"/>
      <c r="P3"/>
    </row>
    <row r="4" spans="2:16" ht="15" x14ac:dyDescent="0.25">
      <c r="B4" s="191" t="s">
        <v>755</v>
      </c>
      <c r="C4" s="192" t="s">
        <v>756</v>
      </c>
      <c r="D4" s="193">
        <v>1</v>
      </c>
      <c r="E4" s="193">
        <v>11</v>
      </c>
      <c r="F4" s="193">
        <v>10</v>
      </c>
      <c r="G4" s="193">
        <v>9</v>
      </c>
      <c r="H4" s="211">
        <v>10</v>
      </c>
      <c r="I4" s="211">
        <v>29.99</v>
      </c>
      <c r="J4" s="193">
        <v>501</v>
      </c>
      <c r="L4"/>
      <c r="M4"/>
      <c r="N4"/>
      <c r="O4"/>
      <c r="P4"/>
    </row>
    <row r="5" spans="2:16" ht="15" x14ac:dyDescent="0.25">
      <c r="B5" s="191" t="s">
        <v>757</v>
      </c>
      <c r="C5" s="192" t="s">
        <v>758</v>
      </c>
      <c r="D5" s="193">
        <v>1</v>
      </c>
      <c r="E5" s="193">
        <v>11</v>
      </c>
      <c r="F5" s="193">
        <v>10</v>
      </c>
      <c r="G5" s="193">
        <v>9</v>
      </c>
      <c r="H5" s="211">
        <v>10</v>
      </c>
      <c r="I5" s="211">
        <v>29.99</v>
      </c>
      <c r="J5" s="193">
        <v>335</v>
      </c>
      <c r="K5" s="174" t="str">
        <f t="shared" ref="K5:K18" si="0">IF(AND(D5=3,J5&gt;150),"flag"," ")</f>
        <v xml:space="preserve"> </v>
      </c>
      <c r="L5"/>
      <c r="M5"/>
      <c r="N5"/>
      <c r="O5"/>
      <c r="P5"/>
    </row>
    <row r="6" spans="2:16" ht="15" x14ac:dyDescent="0.25">
      <c r="B6" s="191" t="s">
        <v>759</v>
      </c>
      <c r="C6" s="192" t="s">
        <v>760</v>
      </c>
      <c r="D6" s="193">
        <v>1</v>
      </c>
      <c r="E6" s="193">
        <v>12</v>
      </c>
      <c r="F6" s="193">
        <v>10</v>
      </c>
      <c r="G6" s="193">
        <v>9</v>
      </c>
      <c r="H6" s="211">
        <v>10</v>
      </c>
      <c r="I6" s="211">
        <v>29.99</v>
      </c>
      <c r="J6" s="193">
        <v>448</v>
      </c>
      <c r="K6" s="174" t="str">
        <f t="shared" si="0"/>
        <v xml:space="preserve"> </v>
      </c>
      <c r="L6"/>
      <c r="M6"/>
      <c r="N6"/>
      <c r="O6"/>
      <c r="P6"/>
    </row>
    <row r="7" spans="2:16" ht="15" x14ac:dyDescent="0.25">
      <c r="B7" s="191" t="s">
        <v>761</v>
      </c>
      <c r="C7" s="192" t="s">
        <v>762</v>
      </c>
      <c r="D7" s="193">
        <v>1</v>
      </c>
      <c r="E7" s="193">
        <v>12</v>
      </c>
      <c r="F7" s="193">
        <v>10</v>
      </c>
      <c r="G7" s="193">
        <v>9</v>
      </c>
      <c r="H7" s="211">
        <v>10</v>
      </c>
      <c r="I7" s="211">
        <v>29.99</v>
      </c>
      <c r="J7" s="193">
        <v>398</v>
      </c>
      <c r="K7" s="174" t="str">
        <f t="shared" si="0"/>
        <v xml:space="preserve"> </v>
      </c>
      <c r="L7"/>
      <c r="M7"/>
      <c r="N7"/>
      <c r="O7"/>
      <c r="P7"/>
    </row>
    <row r="8" spans="2:16" ht="15" x14ac:dyDescent="0.25">
      <c r="B8" s="191" t="s">
        <v>763</v>
      </c>
      <c r="C8" s="192" t="s">
        <v>764</v>
      </c>
      <c r="D8" s="193">
        <v>1</v>
      </c>
      <c r="E8" s="193">
        <v>12</v>
      </c>
      <c r="F8" s="193">
        <v>10</v>
      </c>
      <c r="G8" s="193">
        <v>9</v>
      </c>
      <c r="H8" s="211">
        <v>10</v>
      </c>
      <c r="I8" s="211">
        <v>29.99</v>
      </c>
      <c r="J8" s="193">
        <v>173</v>
      </c>
      <c r="K8" s="174" t="str">
        <f t="shared" si="0"/>
        <v xml:space="preserve"> </v>
      </c>
      <c r="L8"/>
      <c r="M8"/>
      <c r="N8"/>
      <c r="O8"/>
      <c r="P8"/>
    </row>
    <row r="9" spans="2:16" ht="15" x14ac:dyDescent="0.25">
      <c r="B9" s="191" t="s">
        <v>765</v>
      </c>
      <c r="C9" s="192" t="s">
        <v>766</v>
      </c>
      <c r="D9" s="193">
        <v>1</v>
      </c>
      <c r="E9" s="193">
        <v>13</v>
      </c>
      <c r="F9" s="193">
        <v>10</v>
      </c>
      <c r="G9" s="193">
        <v>9</v>
      </c>
      <c r="H9" s="211">
        <v>10</v>
      </c>
      <c r="I9" s="211">
        <v>29.99</v>
      </c>
      <c r="J9" s="193">
        <v>425</v>
      </c>
      <c r="K9" s="174" t="str">
        <f t="shared" si="0"/>
        <v xml:space="preserve"> </v>
      </c>
      <c r="L9"/>
      <c r="M9"/>
      <c r="N9"/>
      <c r="O9"/>
      <c r="P9"/>
    </row>
    <row r="10" spans="2:16" ht="15" x14ac:dyDescent="0.25">
      <c r="B10" s="191" t="s">
        <v>767</v>
      </c>
      <c r="C10" s="192" t="s">
        <v>768</v>
      </c>
      <c r="D10" s="193">
        <v>1</v>
      </c>
      <c r="E10" s="193">
        <v>13</v>
      </c>
      <c r="F10" s="193">
        <v>10</v>
      </c>
      <c r="G10" s="193">
        <v>9</v>
      </c>
      <c r="H10" s="211">
        <v>10</v>
      </c>
      <c r="I10" s="211">
        <v>29.99</v>
      </c>
      <c r="J10" s="193">
        <v>33</v>
      </c>
      <c r="K10" s="174" t="str">
        <f t="shared" si="0"/>
        <v xml:space="preserve"> </v>
      </c>
      <c r="L10"/>
      <c r="M10"/>
      <c r="N10"/>
      <c r="O10"/>
      <c r="P10"/>
    </row>
    <row r="11" spans="2:16" ht="15" x14ac:dyDescent="0.25">
      <c r="B11" s="191" t="s">
        <v>769</v>
      </c>
      <c r="C11" s="192" t="s">
        <v>770</v>
      </c>
      <c r="D11" s="193">
        <v>1</v>
      </c>
      <c r="E11" s="193">
        <v>13</v>
      </c>
      <c r="F11" s="193">
        <v>10</v>
      </c>
      <c r="G11" s="193">
        <v>9</v>
      </c>
      <c r="H11" s="211">
        <v>10</v>
      </c>
      <c r="I11" s="211">
        <v>29.99</v>
      </c>
      <c r="J11" s="193">
        <v>13</v>
      </c>
      <c r="K11" s="174" t="str">
        <f t="shared" si="0"/>
        <v xml:space="preserve"> </v>
      </c>
      <c r="L11"/>
      <c r="M11"/>
      <c r="N11"/>
      <c r="O11"/>
      <c r="P11"/>
    </row>
    <row r="12" spans="2:16" ht="15" x14ac:dyDescent="0.25">
      <c r="B12" s="191" t="s">
        <v>771</v>
      </c>
      <c r="C12" s="192" t="s">
        <v>772</v>
      </c>
      <c r="D12" s="193">
        <v>2</v>
      </c>
      <c r="E12" s="193">
        <v>11</v>
      </c>
      <c r="F12" s="193">
        <v>10</v>
      </c>
      <c r="G12" s="193">
        <v>9</v>
      </c>
      <c r="H12" s="211">
        <v>6</v>
      </c>
      <c r="I12" s="211">
        <v>17.989999999999998</v>
      </c>
      <c r="J12" s="193">
        <v>4</v>
      </c>
      <c r="K12" s="174" t="str">
        <f t="shared" si="0"/>
        <v xml:space="preserve"> </v>
      </c>
      <c r="L12"/>
      <c r="M12"/>
      <c r="N12"/>
      <c r="O12"/>
      <c r="P12"/>
    </row>
    <row r="13" spans="2:16" ht="15" x14ac:dyDescent="0.25">
      <c r="B13" s="191" t="s">
        <v>773</v>
      </c>
      <c r="C13" s="192" t="s">
        <v>774</v>
      </c>
      <c r="D13" s="193">
        <v>2</v>
      </c>
      <c r="E13" s="193">
        <v>11</v>
      </c>
      <c r="F13" s="193">
        <v>10</v>
      </c>
      <c r="G13" s="193">
        <v>9</v>
      </c>
      <c r="H13" s="211">
        <v>6</v>
      </c>
      <c r="I13" s="211">
        <v>17.989999999999998</v>
      </c>
      <c r="J13" s="193">
        <v>141</v>
      </c>
      <c r="K13" s="174" t="str">
        <f t="shared" si="0"/>
        <v xml:space="preserve"> </v>
      </c>
      <c r="L13"/>
      <c r="M13"/>
      <c r="N13"/>
      <c r="O13"/>
      <c r="P13"/>
    </row>
    <row r="14" spans="2:16" ht="15" x14ac:dyDescent="0.25">
      <c r="B14" s="191" t="s">
        <v>775</v>
      </c>
      <c r="C14" s="192" t="s">
        <v>776</v>
      </c>
      <c r="D14" s="193">
        <v>2</v>
      </c>
      <c r="E14" s="193">
        <v>12</v>
      </c>
      <c r="F14" s="193">
        <v>10</v>
      </c>
      <c r="G14" s="193">
        <v>9</v>
      </c>
      <c r="H14" s="211">
        <v>6</v>
      </c>
      <c r="I14" s="211">
        <v>17.989999999999998</v>
      </c>
      <c r="J14" s="193">
        <v>150</v>
      </c>
      <c r="K14" s="174" t="str">
        <f t="shared" si="0"/>
        <v xml:space="preserve"> </v>
      </c>
      <c r="L14"/>
      <c r="M14"/>
      <c r="N14"/>
      <c r="O14"/>
      <c r="P14"/>
    </row>
    <row r="15" spans="2:16" ht="15" x14ac:dyDescent="0.25">
      <c r="B15" s="191" t="s">
        <v>777</v>
      </c>
      <c r="C15" s="192" t="s">
        <v>778</v>
      </c>
      <c r="D15" s="193">
        <v>2</v>
      </c>
      <c r="E15" s="193">
        <v>12</v>
      </c>
      <c r="F15" s="193">
        <v>10</v>
      </c>
      <c r="G15" s="193">
        <v>9</v>
      </c>
      <c r="H15" s="211">
        <v>6</v>
      </c>
      <c r="I15" s="211">
        <v>17.989999999999998</v>
      </c>
      <c r="J15" s="193">
        <v>17</v>
      </c>
      <c r="K15" s="174" t="str">
        <f t="shared" si="0"/>
        <v xml:space="preserve"> </v>
      </c>
      <c r="L15"/>
      <c r="M15"/>
      <c r="N15"/>
      <c r="O15"/>
      <c r="P15"/>
    </row>
    <row r="16" spans="2:16" ht="15" x14ac:dyDescent="0.25">
      <c r="B16" s="191" t="s">
        <v>779</v>
      </c>
      <c r="C16" s="192" t="s">
        <v>780</v>
      </c>
      <c r="D16" s="193">
        <v>2</v>
      </c>
      <c r="E16" s="193">
        <v>13</v>
      </c>
      <c r="F16" s="193">
        <v>10</v>
      </c>
      <c r="G16" s="193">
        <v>9</v>
      </c>
      <c r="H16" s="211">
        <v>6</v>
      </c>
      <c r="I16" s="211">
        <v>17.989999999999998</v>
      </c>
      <c r="J16" s="193">
        <v>18</v>
      </c>
      <c r="K16" s="174" t="str">
        <f t="shared" si="0"/>
        <v xml:space="preserve"> </v>
      </c>
      <c r="L16"/>
      <c r="M16"/>
      <c r="N16"/>
      <c r="O16"/>
      <c r="P16"/>
    </row>
    <row r="17" spans="2:16" ht="15" x14ac:dyDescent="0.25">
      <c r="B17" s="191" t="s">
        <v>781</v>
      </c>
      <c r="C17" s="192" t="s">
        <v>782</v>
      </c>
      <c r="D17" s="193">
        <v>2</v>
      </c>
      <c r="E17" s="193">
        <v>13</v>
      </c>
      <c r="F17" s="193">
        <v>10</v>
      </c>
      <c r="G17" s="193">
        <v>9</v>
      </c>
      <c r="H17" s="211">
        <v>6</v>
      </c>
      <c r="I17" s="211">
        <v>17.989999999999998</v>
      </c>
      <c r="J17" s="193">
        <v>2</v>
      </c>
      <c r="K17" s="174" t="str">
        <f t="shared" si="0"/>
        <v xml:space="preserve"> </v>
      </c>
      <c r="L17"/>
      <c r="M17"/>
      <c r="N17"/>
      <c r="O17"/>
      <c r="P17"/>
    </row>
    <row r="18" spans="2:16" ht="15" x14ac:dyDescent="0.25">
      <c r="B18" s="191" t="s">
        <v>783</v>
      </c>
      <c r="C18" s="192" t="s">
        <v>784</v>
      </c>
      <c r="D18" s="193">
        <v>3</v>
      </c>
      <c r="E18" s="193">
        <v>11</v>
      </c>
      <c r="F18" s="193">
        <v>10</v>
      </c>
      <c r="G18" s="193">
        <v>9</v>
      </c>
      <c r="H18" s="211">
        <v>8</v>
      </c>
      <c r="I18" s="211">
        <v>24.99</v>
      </c>
      <c r="J18" s="193">
        <v>29</v>
      </c>
      <c r="K18" s="174" t="str">
        <f t="shared" si="0"/>
        <v xml:space="preserve"> </v>
      </c>
      <c r="L18"/>
      <c r="M18"/>
      <c r="N18"/>
      <c r="O18"/>
      <c r="P18"/>
    </row>
    <row r="19" spans="2:16" ht="15" x14ac:dyDescent="0.25">
      <c r="B19" s="191" t="s">
        <v>785</v>
      </c>
      <c r="C19" s="192" t="s">
        <v>786</v>
      </c>
      <c r="D19" s="193">
        <v>3</v>
      </c>
      <c r="E19" s="193">
        <v>11</v>
      </c>
      <c r="F19" s="193">
        <v>10</v>
      </c>
      <c r="G19" s="193">
        <v>9</v>
      </c>
      <c r="H19" s="211">
        <v>8</v>
      </c>
      <c r="I19" s="211">
        <v>24.99</v>
      </c>
      <c r="J19" s="193">
        <v>46</v>
      </c>
      <c r="L19"/>
      <c r="M19"/>
      <c r="N19"/>
      <c r="O19"/>
      <c r="P19"/>
    </row>
    <row r="20" spans="2:16" ht="15" x14ac:dyDescent="0.25">
      <c r="B20" s="191" t="s">
        <v>787</v>
      </c>
      <c r="C20" s="192" t="s">
        <v>788</v>
      </c>
      <c r="D20" s="193">
        <v>3</v>
      </c>
      <c r="E20" s="193">
        <v>12</v>
      </c>
      <c r="F20" s="193">
        <v>10</v>
      </c>
      <c r="G20" s="193">
        <v>9</v>
      </c>
      <c r="H20" s="211">
        <v>8</v>
      </c>
      <c r="I20" s="211">
        <v>24.99</v>
      </c>
      <c r="J20" s="193">
        <v>225</v>
      </c>
      <c r="L20"/>
      <c r="M20"/>
      <c r="N20"/>
      <c r="O20"/>
      <c r="P20"/>
    </row>
    <row r="21" spans="2:16" ht="15" x14ac:dyDescent="0.25">
      <c r="B21" s="191" t="s">
        <v>789</v>
      </c>
      <c r="C21" s="192" t="s">
        <v>790</v>
      </c>
      <c r="D21" s="193">
        <v>3</v>
      </c>
      <c r="E21" s="193">
        <v>12</v>
      </c>
      <c r="F21" s="193">
        <v>10</v>
      </c>
      <c r="G21" s="193">
        <v>9</v>
      </c>
      <c r="H21" s="211">
        <v>8</v>
      </c>
      <c r="I21" s="211">
        <v>24.99</v>
      </c>
      <c r="J21" s="193">
        <v>158</v>
      </c>
      <c r="L21"/>
      <c r="M21"/>
      <c r="N21"/>
      <c r="O21"/>
      <c r="P21"/>
    </row>
    <row r="22" spans="2:16" ht="15" x14ac:dyDescent="0.25">
      <c r="B22" s="191" t="s">
        <v>791</v>
      </c>
      <c r="C22" s="192" t="s">
        <v>792</v>
      </c>
      <c r="D22" s="193">
        <v>3</v>
      </c>
      <c r="E22" s="193">
        <v>13</v>
      </c>
      <c r="F22" s="193">
        <v>10</v>
      </c>
      <c r="G22" s="193">
        <v>9</v>
      </c>
      <c r="H22" s="211">
        <v>8</v>
      </c>
      <c r="I22" s="211">
        <v>24.99</v>
      </c>
      <c r="J22" s="193">
        <v>18</v>
      </c>
      <c r="L22"/>
      <c r="M22"/>
      <c r="N22"/>
      <c r="O22"/>
      <c r="P22"/>
    </row>
    <row r="23" spans="2:16" ht="15" x14ac:dyDescent="0.25">
      <c r="B23" s="191" t="s">
        <v>793</v>
      </c>
      <c r="C23" s="192" t="s">
        <v>794</v>
      </c>
      <c r="D23" s="193">
        <v>3</v>
      </c>
      <c r="E23" s="193">
        <v>13</v>
      </c>
      <c r="F23" s="193">
        <v>10</v>
      </c>
      <c r="G23" s="193">
        <v>9</v>
      </c>
      <c r="H23" s="211">
        <v>8</v>
      </c>
      <c r="I23" s="211">
        <v>24.99</v>
      </c>
      <c r="J23" s="193">
        <v>260</v>
      </c>
      <c r="L23"/>
      <c r="M23"/>
      <c r="N23"/>
      <c r="O23"/>
      <c r="P23"/>
    </row>
    <row r="25" spans="2:16" x14ac:dyDescent="0.2">
      <c r="B25" s="194" t="s">
        <v>795</v>
      </c>
    </row>
    <row r="27" spans="2:16" x14ac:dyDescent="0.2">
      <c r="B27" s="195" t="s">
        <v>796</v>
      </c>
    </row>
    <row r="28" spans="2:16" x14ac:dyDescent="0.2">
      <c r="B28" s="174" t="s">
        <v>797</v>
      </c>
    </row>
    <row r="30" spans="2:16" x14ac:dyDescent="0.2">
      <c r="B30" s="195" t="s">
        <v>798</v>
      </c>
      <c r="I30" s="190"/>
      <c r="J30" s="190"/>
      <c r="K30" s="190"/>
    </row>
    <row r="31" spans="2:16" x14ac:dyDescent="0.2">
      <c r="B31" s="174" t="s">
        <v>799</v>
      </c>
    </row>
    <row r="33" spans="2:3" x14ac:dyDescent="0.2">
      <c r="B33" s="192" t="s">
        <v>800</v>
      </c>
      <c r="C33" s="192"/>
    </row>
    <row r="34" spans="2:3" x14ac:dyDescent="0.2">
      <c r="B34" s="192" t="s">
        <v>801</v>
      </c>
      <c r="C34" s="212"/>
    </row>
    <row r="35" spans="2:3" x14ac:dyDescent="0.2">
      <c r="B35" s="192" t="s">
        <v>802</v>
      </c>
      <c r="C35" s="212"/>
    </row>
    <row r="37" spans="2:3" x14ac:dyDescent="0.2">
      <c r="B37" s="195" t="s">
        <v>803</v>
      </c>
    </row>
    <row r="38" spans="2:3" x14ac:dyDescent="0.2">
      <c r="B38" s="174" t="s">
        <v>828</v>
      </c>
    </row>
    <row r="40" spans="2:3" x14ac:dyDescent="0.2">
      <c r="B40" s="195" t="s">
        <v>804</v>
      </c>
    </row>
    <row r="41" spans="2:3" x14ac:dyDescent="0.2">
      <c r="B41" s="174" t="s">
        <v>805</v>
      </c>
    </row>
    <row r="43" spans="2:3" x14ac:dyDescent="0.2">
      <c r="B43" s="195" t="s">
        <v>806</v>
      </c>
    </row>
    <row r="44" spans="2:3" x14ac:dyDescent="0.2">
      <c r="B44" s="174" t="s">
        <v>829</v>
      </c>
    </row>
    <row r="47" spans="2:3" x14ac:dyDescent="0.2">
      <c r="B47" s="195" t="s">
        <v>945</v>
      </c>
    </row>
    <row r="48" spans="2:3" x14ac:dyDescent="0.2">
      <c r="B48" s="174" t="s">
        <v>807</v>
      </c>
    </row>
  </sheetData>
  <mergeCells count="1">
    <mergeCell ref="B1:J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B240"/>
  <sheetViews>
    <sheetView zoomScale="90" zoomScaleNormal="90" workbookViewId="0">
      <selection activeCell="H15" sqref="H15"/>
    </sheetView>
  </sheetViews>
  <sheetFormatPr defaultColWidth="0" defaultRowHeight="0" customHeight="1" zeroHeight="1" x14ac:dyDescent="0.25"/>
  <cols>
    <col min="1" max="1" width="4.5703125" customWidth="1"/>
    <col min="2" max="2" width="4.5703125" style="74" customWidth="1"/>
    <col min="3" max="3" width="23.140625" style="74" customWidth="1"/>
    <col min="4" max="4" width="12.85546875" style="74" customWidth="1"/>
    <col min="5" max="5" width="9.85546875" style="74" customWidth="1"/>
    <col min="6" max="6" width="16.5703125" style="74" customWidth="1"/>
    <col min="7" max="7" width="15.28515625" style="74" customWidth="1"/>
    <col min="8" max="8" width="10" style="74" customWidth="1"/>
    <col min="9" max="9" width="8.7109375" style="74" customWidth="1"/>
    <col min="10" max="10" width="7.5703125" style="74" customWidth="1"/>
    <col min="11" max="13" width="13.85546875" style="74" customWidth="1"/>
    <col min="14" max="14" width="4.5703125" style="74" customWidth="1"/>
    <col min="15" max="15" width="4.5703125" customWidth="1"/>
    <col min="16" max="28" width="0" style="74" hidden="1" customWidth="1"/>
    <col min="29" max="16384" width="10.28515625" style="74" hidden="1"/>
  </cols>
  <sheetData>
    <row r="1" spans="2:14" customFormat="1" ht="15" customHeight="1" x14ac:dyDescent="0.25"/>
    <row r="2" spans="2:14" ht="15" x14ac:dyDescent="0.25">
      <c r="B2" s="95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3"/>
    </row>
    <row r="3" spans="2:14" ht="17.25" x14ac:dyDescent="0.25">
      <c r="B3" s="85"/>
      <c r="C3" s="5" t="s">
        <v>24</v>
      </c>
      <c r="D3"/>
      <c r="E3"/>
      <c r="F3"/>
      <c r="G3"/>
      <c r="H3"/>
      <c r="I3"/>
      <c r="J3"/>
      <c r="K3"/>
      <c r="L3"/>
      <c r="M3"/>
      <c r="N3" s="78"/>
    </row>
    <row r="4" spans="2:14" ht="19.5" customHeight="1" x14ac:dyDescent="0.25">
      <c r="B4" s="85"/>
      <c r="C4" s="96"/>
      <c r="N4" s="78"/>
    </row>
    <row r="5" spans="2:14" ht="15" x14ac:dyDescent="0.25">
      <c r="B5" s="85"/>
      <c r="N5" s="78"/>
    </row>
    <row r="6" spans="2:14" ht="5.0999999999999996" customHeight="1" x14ac:dyDescent="0.25">
      <c r="B6" s="85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78"/>
    </row>
    <row r="7" spans="2:14" ht="15" x14ac:dyDescent="0.25">
      <c r="B7" s="85"/>
      <c r="N7" s="78"/>
    </row>
    <row r="8" spans="2:14" ht="15" x14ac:dyDescent="0.25">
      <c r="B8" s="85"/>
      <c r="C8" s="74" t="s">
        <v>204</v>
      </c>
      <c r="N8" s="78"/>
    </row>
    <row r="9" spans="2:14" ht="15" x14ac:dyDescent="0.25">
      <c r="B9" s="85"/>
      <c r="C9" s="74" t="s">
        <v>205</v>
      </c>
      <c r="N9" s="78"/>
    </row>
    <row r="10" spans="2:14" ht="15.75" thickBot="1" x14ac:dyDescent="0.3">
      <c r="B10" s="85"/>
      <c r="G10" s="123"/>
      <c r="H10" s="124"/>
      <c r="N10" s="78"/>
    </row>
    <row r="11" spans="2:14" ht="15" x14ac:dyDescent="0.25">
      <c r="B11" s="85"/>
      <c r="C11" s="99" t="s">
        <v>193</v>
      </c>
      <c r="D11" s="100" t="s">
        <v>47</v>
      </c>
      <c r="E11" s="101" t="s">
        <v>206</v>
      </c>
      <c r="G11" s="102" t="s">
        <v>47</v>
      </c>
      <c r="H11" s="125">
        <v>560001</v>
      </c>
      <c r="N11" s="78"/>
    </row>
    <row r="12" spans="2:14" ht="15.75" thickBot="1" x14ac:dyDescent="0.3">
      <c r="B12" s="85"/>
      <c r="C12" s="115" t="s">
        <v>195</v>
      </c>
      <c r="D12" s="116">
        <v>560001</v>
      </c>
      <c r="E12" s="126">
        <v>401</v>
      </c>
      <c r="G12" s="110" t="s">
        <v>206</v>
      </c>
      <c r="H12" s="127"/>
      <c r="N12" s="78"/>
    </row>
    <row r="13" spans="2:14" ht="15" x14ac:dyDescent="0.25">
      <c r="B13" s="85"/>
      <c r="C13" s="115" t="s">
        <v>50</v>
      </c>
      <c r="D13" s="116">
        <v>560001</v>
      </c>
      <c r="E13" s="126">
        <v>331</v>
      </c>
      <c r="N13" s="78"/>
    </row>
    <row r="14" spans="2:14" ht="15" x14ac:dyDescent="0.25">
      <c r="B14" s="85"/>
      <c r="C14" s="115" t="s">
        <v>51</v>
      </c>
      <c r="D14" s="116">
        <v>560002</v>
      </c>
      <c r="E14" s="126">
        <v>438</v>
      </c>
      <c r="N14" s="78"/>
    </row>
    <row r="15" spans="2:14" ht="15" x14ac:dyDescent="0.25">
      <c r="B15" s="85"/>
      <c r="C15" s="115" t="s">
        <v>52</v>
      </c>
      <c r="D15" s="116">
        <v>560003</v>
      </c>
      <c r="E15" s="126">
        <v>312</v>
      </c>
      <c r="N15" s="78"/>
    </row>
    <row r="16" spans="2:14" ht="15" x14ac:dyDescent="0.25">
      <c r="B16" s="85"/>
      <c r="C16" s="115" t="s">
        <v>196</v>
      </c>
      <c r="D16" s="116">
        <v>560003</v>
      </c>
      <c r="E16" s="126">
        <v>205</v>
      </c>
      <c r="N16" s="78"/>
    </row>
    <row r="17" spans="2:14" ht="15" x14ac:dyDescent="0.25">
      <c r="B17" s="85"/>
      <c r="C17" s="115" t="s">
        <v>53</v>
      </c>
      <c r="D17" s="116">
        <v>560004</v>
      </c>
      <c r="E17" s="126">
        <v>434</v>
      </c>
      <c r="N17" s="78"/>
    </row>
    <row r="18" spans="2:14" ht="15" x14ac:dyDescent="0.25">
      <c r="B18" s="85"/>
      <c r="C18" s="115" t="s">
        <v>54</v>
      </c>
      <c r="D18" s="116">
        <v>560005</v>
      </c>
      <c r="E18" s="126">
        <v>400</v>
      </c>
      <c r="N18" s="78"/>
    </row>
    <row r="19" spans="2:14" ht="15" x14ac:dyDescent="0.25">
      <c r="B19" s="85"/>
      <c r="C19" s="115" t="s">
        <v>55</v>
      </c>
      <c r="D19" s="116">
        <v>560006</v>
      </c>
      <c r="E19" s="126">
        <v>116</v>
      </c>
      <c r="N19" s="78"/>
    </row>
    <row r="20" spans="2:14" ht="15" x14ac:dyDescent="0.25">
      <c r="B20" s="85"/>
      <c r="C20" s="115" t="s">
        <v>56</v>
      </c>
      <c r="D20" s="116">
        <v>560007</v>
      </c>
      <c r="E20" s="126">
        <v>219</v>
      </c>
      <c r="N20" s="78"/>
    </row>
    <row r="21" spans="2:14" ht="15" x14ac:dyDescent="0.25">
      <c r="B21" s="85"/>
      <c r="C21" s="115" t="s">
        <v>57</v>
      </c>
      <c r="D21" s="116">
        <v>560008</v>
      </c>
      <c r="E21" s="126">
        <v>481</v>
      </c>
      <c r="N21" s="78"/>
    </row>
    <row r="22" spans="2:14" ht="15" x14ac:dyDescent="0.25">
      <c r="B22" s="85"/>
      <c r="C22" s="115" t="s">
        <v>58</v>
      </c>
      <c r="D22" s="116">
        <v>560009</v>
      </c>
      <c r="E22" s="126">
        <v>236</v>
      </c>
      <c r="N22" s="78"/>
    </row>
    <row r="23" spans="2:14" ht="15" x14ac:dyDescent="0.25">
      <c r="B23" s="85"/>
      <c r="C23" s="115" t="s">
        <v>59</v>
      </c>
      <c r="D23" s="116">
        <v>560010</v>
      </c>
      <c r="E23" s="126">
        <v>306</v>
      </c>
      <c r="N23" s="78"/>
    </row>
    <row r="24" spans="2:14" ht="15" x14ac:dyDescent="0.25">
      <c r="B24" s="85"/>
      <c r="C24" s="115" t="s">
        <v>60</v>
      </c>
      <c r="D24" s="116">
        <v>560011</v>
      </c>
      <c r="E24" s="126">
        <v>303</v>
      </c>
      <c r="N24" s="78"/>
    </row>
    <row r="25" spans="2:14" ht="15" x14ac:dyDescent="0.25">
      <c r="B25" s="85"/>
      <c r="C25" s="115" t="s">
        <v>61</v>
      </c>
      <c r="D25" s="116">
        <v>560012</v>
      </c>
      <c r="E25" s="126">
        <v>297</v>
      </c>
      <c r="N25" s="78"/>
    </row>
    <row r="26" spans="2:14" ht="15" x14ac:dyDescent="0.25">
      <c r="B26" s="85"/>
      <c r="C26" s="115" t="s">
        <v>62</v>
      </c>
      <c r="D26" s="116">
        <v>560013</v>
      </c>
      <c r="E26" s="126">
        <v>413</v>
      </c>
      <c r="N26" s="78"/>
    </row>
    <row r="27" spans="2:14" ht="15" x14ac:dyDescent="0.25">
      <c r="B27" s="85"/>
      <c r="C27" s="115" t="s">
        <v>63</v>
      </c>
      <c r="D27" s="116">
        <v>560014</v>
      </c>
      <c r="E27" s="126">
        <v>382</v>
      </c>
      <c r="N27" s="78"/>
    </row>
    <row r="28" spans="2:14" ht="15" x14ac:dyDescent="0.25">
      <c r="B28" s="85"/>
      <c r="C28" s="115" t="s">
        <v>64</v>
      </c>
      <c r="D28" s="116">
        <v>560015</v>
      </c>
      <c r="E28" s="126">
        <v>108</v>
      </c>
      <c r="N28" s="78"/>
    </row>
    <row r="29" spans="2:14" ht="15" x14ac:dyDescent="0.25">
      <c r="B29" s="85"/>
      <c r="C29" s="115" t="s">
        <v>65</v>
      </c>
      <c r="D29" s="116">
        <v>560016</v>
      </c>
      <c r="E29" s="126">
        <v>342</v>
      </c>
      <c r="N29" s="78"/>
    </row>
    <row r="30" spans="2:14" ht="15" x14ac:dyDescent="0.25">
      <c r="B30" s="85"/>
      <c r="C30" s="115" t="s">
        <v>66</v>
      </c>
      <c r="D30" s="116">
        <v>560017</v>
      </c>
      <c r="E30" s="126">
        <v>335</v>
      </c>
      <c r="N30" s="78"/>
    </row>
    <row r="31" spans="2:14" ht="15" x14ac:dyDescent="0.25">
      <c r="B31" s="85"/>
      <c r="C31" s="115" t="s">
        <v>67</v>
      </c>
      <c r="D31" s="116">
        <v>560018</v>
      </c>
      <c r="E31" s="126">
        <v>115</v>
      </c>
      <c r="N31" s="78"/>
    </row>
    <row r="32" spans="2:14" ht="15" x14ac:dyDescent="0.25">
      <c r="B32" s="85"/>
      <c r="C32" s="115" t="s">
        <v>68</v>
      </c>
      <c r="D32" s="116">
        <v>560019</v>
      </c>
      <c r="E32" s="126">
        <v>438</v>
      </c>
      <c r="N32" s="78"/>
    </row>
    <row r="33" spans="2:14" ht="15" x14ac:dyDescent="0.25">
      <c r="B33" s="85"/>
      <c r="C33" s="115" t="s">
        <v>69</v>
      </c>
      <c r="D33" s="116">
        <v>560020</v>
      </c>
      <c r="E33" s="126">
        <v>284</v>
      </c>
      <c r="N33" s="78"/>
    </row>
    <row r="34" spans="2:14" ht="15" x14ac:dyDescent="0.25">
      <c r="B34" s="85"/>
      <c r="C34" s="115" t="s">
        <v>70</v>
      </c>
      <c r="D34" s="116">
        <v>560021</v>
      </c>
      <c r="E34" s="126">
        <v>188</v>
      </c>
      <c r="N34" s="78"/>
    </row>
    <row r="35" spans="2:14" ht="15" x14ac:dyDescent="0.25">
      <c r="B35" s="85"/>
      <c r="C35" s="115" t="s">
        <v>71</v>
      </c>
      <c r="D35" s="116">
        <v>560022</v>
      </c>
      <c r="E35" s="126">
        <v>232</v>
      </c>
      <c r="N35" s="78"/>
    </row>
    <row r="36" spans="2:14" ht="15" x14ac:dyDescent="0.25">
      <c r="B36" s="85"/>
      <c r="C36" s="115" t="s">
        <v>72</v>
      </c>
      <c r="D36" s="116">
        <v>560023</v>
      </c>
      <c r="E36" s="126">
        <v>271</v>
      </c>
      <c r="N36" s="78"/>
    </row>
    <row r="37" spans="2:14" ht="15" x14ac:dyDescent="0.25">
      <c r="B37" s="85"/>
      <c r="C37" s="115" t="s">
        <v>73</v>
      </c>
      <c r="D37" s="116">
        <v>560024</v>
      </c>
      <c r="E37" s="126">
        <v>175</v>
      </c>
      <c r="N37" s="78"/>
    </row>
    <row r="38" spans="2:14" ht="15" x14ac:dyDescent="0.25">
      <c r="B38" s="85"/>
      <c r="C38" s="115" t="s">
        <v>74</v>
      </c>
      <c r="D38" s="116">
        <v>560025</v>
      </c>
      <c r="E38" s="126">
        <v>380</v>
      </c>
      <c r="N38" s="78"/>
    </row>
    <row r="39" spans="2:14" ht="15" x14ac:dyDescent="0.25">
      <c r="B39" s="85"/>
      <c r="C39" s="115" t="s">
        <v>75</v>
      </c>
      <c r="D39" s="116">
        <v>560026</v>
      </c>
      <c r="E39" s="126">
        <v>197</v>
      </c>
      <c r="N39" s="78"/>
    </row>
    <row r="40" spans="2:14" ht="15" x14ac:dyDescent="0.25">
      <c r="B40" s="85"/>
      <c r="C40" s="115" t="s">
        <v>197</v>
      </c>
      <c r="D40" s="116">
        <v>560027</v>
      </c>
      <c r="E40" s="126">
        <v>208</v>
      </c>
      <c r="N40" s="78"/>
    </row>
    <row r="41" spans="2:14" ht="15" x14ac:dyDescent="0.25">
      <c r="B41" s="85"/>
      <c r="C41" s="115" t="s">
        <v>76</v>
      </c>
      <c r="D41" s="116">
        <v>560027</v>
      </c>
      <c r="E41" s="126">
        <v>320</v>
      </c>
      <c r="N41" s="78"/>
    </row>
    <row r="42" spans="2:14" ht="15" x14ac:dyDescent="0.25">
      <c r="B42" s="85"/>
      <c r="C42" s="115" t="s">
        <v>77</v>
      </c>
      <c r="D42" s="116">
        <v>560028</v>
      </c>
      <c r="E42" s="126">
        <v>322</v>
      </c>
      <c r="N42" s="78"/>
    </row>
    <row r="43" spans="2:14" ht="15" x14ac:dyDescent="0.25">
      <c r="B43" s="85"/>
      <c r="C43" s="115" t="s">
        <v>78</v>
      </c>
      <c r="D43" s="116">
        <v>560029</v>
      </c>
      <c r="E43" s="126">
        <v>460</v>
      </c>
      <c r="N43" s="78"/>
    </row>
    <row r="44" spans="2:14" ht="15" x14ac:dyDescent="0.25">
      <c r="B44" s="85"/>
      <c r="C44" s="115" t="s">
        <v>79</v>
      </c>
      <c r="D44" s="116">
        <v>560030</v>
      </c>
      <c r="E44" s="126">
        <v>316</v>
      </c>
      <c r="N44" s="78"/>
    </row>
    <row r="45" spans="2:14" ht="15" x14ac:dyDescent="0.25">
      <c r="B45" s="85"/>
      <c r="C45" s="115" t="s">
        <v>80</v>
      </c>
      <c r="D45" s="116">
        <v>560031</v>
      </c>
      <c r="E45" s="126">
        <v>114</v>
      </c>
      <c r="N45" s="78"/>
    </row>
    <row r="46" spans="2:14" ht="15" x14ac:dyDescent="0.25">
      <c r="B46" s="85"/>
      <c r="C46" s="115" t="s">
        <v>81</v>
      </c>
      <c r="D46" s="116">
        <v>560032</v>
      </c>
      <c r="E46" s="126">
        <v>408</v>
      </c>
      <c r="N46" s="78"/>
    </row>
    <row r="47" spans="2:14" ht="15" x14ac:dyDescent="0.25">
      <c r="B47" s="85"/>
      <c r="C47" s="115" t="s">
        <v>82</v>
      </c>
      <c r="D47" s="116">
        <v>560033</v>
      </c>
      <c r="E47" s="126">
        <v>342</v>
      </c>
      <c r="N47" s="78"/>
    </row>
    <row r="48" spans="2:14" ht="15" x14ac:dyDescent="0.25">
      <c r="B48" s="85"/>
      <c r="C48" s="115" t="s">
        <v>198</v>
      </c>
      <c r="D48" s="116">
        <v>560034</v>
      </c>
      <c r="E48" s="126">
        <v>309</v>
      </c>
      <c r="N48" s="78"/>
    </row>
    <row r="49" spans="2:14" ht="15" x14ac:dyDescent="0.25">
      <c r="B49" s="85"/>
      <c r="C49" s="115" t="s">
        <v>83</v>
      </c>
      <c r="D49" s="116">
        <v>560034</v>
      </c>
      <c r="E49" s="126">
        <v>344</v>
      </c>
      <c r="N49" s="78"/>
    </row>
    <row r="50" spans="2:14" ht="15" x14ac:dyDescent="0.25">
      <c r="B50" s="85"/>
      <c r="C50" s="115" t="s">
        <v>84</v>
      </c>
      <c r="D50" s="116">
        <v>560035</v>
      </c>
      <c r="E50" s="126">
        <v>481</v>
      </c>
      <c r="N50" s="78"/>
    </row>
    <row r="51" spans="2:14" ht="15" x14ac:dyDescent="0.25">
      <c r="B51" s="85"/>
      <c r="C51" s="115" t="s">
        <v>85</v>
      </c>
      <c r="D51" s="116">
        <v>560036</v>
      </c>
      <c r="E51" s="126">
        <v>100</v>
      </c>
      <c r="N51" s="78"/>
    </row>
    <row r="52" spans="2:14" ht="15" x14ac:dyDescent="0.25">
      <c r="B52" s="85"/>
      <c r="C52" s="115" t="s">
        <v>86</v>
      </c>
      <c r="D52" s="116">
        <v>560037</v>
      </c>
      <c r="E52" s="126">
        <v>390</v>
      </c>
      <c r="N52" s="78"/>
    </row>
    <row r="53" spans="2:14" ht="15" x14ac:dyDescent="0.25">
      <c r="B53" s="85"/>
      <c r="C53" s="115" t="s">
        <v>87</v>
      </c>
      <c r="D53" s="116">
        <v>560038</v>
      </c>
      <c r="E53" s="126">
        <v>478</v>
      </c>
      <c r="N53" s="78"/>
    </row>
    <row r="54" spans="2:14" ht="15" x14ac:dyDescent="0.25">
      <c r="B54" s="85"/>
      <c r="C54" s="115" t="s">
        <v>88</v>
      </c>
      <c r="D54" s="116">
        <v>560039</v>
      </c>
      <c r="E54" s="126">
        <v>365</v>
      </c>
      <c r="N54" s="78"/>
    </row>
    <row r="55" spans="2:14" ht="15" x14ac:dyDescent="0.25">
      <c r="B55" s="85"/>
      <c r="C55" s="115" t="s">
        <v>89</v>
      </c>
      <c r="D55" s="116">
        <v>560040</v>
      </c>
      <c r="E55" s="126">
        <v>170</v>
      </c>
      <c r="N55" s="78"/>
    </row>
    <row r="56" spans="2:14" ht="15" x14ac:dyDescent="0.25">
      <c r="B56" s="85"/>
      <c r="C56" s="115" t="s">
        <v>90</v>
      </c>
      <c r="D56" s="116">
        <v>560041</v>
      </c>
      <c r="E56" s="126">
        <v>297</v>
      </c>
      <c r="N56" s="78"/>
    </row>
    <row r="57" spans="2:14" ht="15" x14ac:dyDescent="0.25">
      <c r="B57" s="85"/>
      <c r="C57" s="115" t="s">
        <v>91</v>
      </c>
      <c r="D57" s="116">
        <v>560042</v>
      </c>
      <c r="E57" s="126">
        <v>452</v>
      </c>
      <c r="N57" s="78"/>
    </row>
    <row r="58" spans="2:14" ht="15" x14ac:dyDescent="0.25">
      <c r="B58" s="85"/>
      <c r="C58" s="115" t="s">
        <v>92</v>
      </c>
      <c r="D58" s="116">
        <v>560043</v>
      </c>
      <c r="E58" s="126">
        <v>166</v>
      </c>
      <c r="N58" s="78"/>
    </row>
    <row r="59" spans="2:14" ht="15" x14ac:dyDescent="0.25">
      <c r="B59" s="85"/>
      <c r="C59" s="115" t="s">
        <v>93</v>
      </c>
      <c r="D59" s="116">
        <v>560044</v>
      </c>
      <c r="E59" s="126">
        <v>180</v>
      </c>
      <c r="N59" s="78"/>
    </row>
    <row r="60" spans="2:14" ht="15" x14ac:dyDescent="0.25">
      <c r="B60" s="85"/>
      <c r="C60" s="115" t="s">
        <v>94</v>
      </c>
      <c r="D60" s="116">
        <v>560045</v>
      </c>
      <c r="E60" s="126">
        <v>191</v>
      </c>
      <c r="N60" s="78"/>
    </row>
    <row r="61" spans="2:14" ht="15" x14ac:dyDescent="0.25">
      <c r="B61" s="85"/>
      <c r="C61" s="115" t="s">
        <v>95</v>
      </c>
      <c r="D61" s="116">
        <v>560046</v>
      </c>
      <c r="E61" s="126">
        <v>321</v>
      </c>
      <c r="N61" s="78"/>
    </row>
    <row r="62" spans="2:14" ht="15" x14ac:dyDescent="0.25">
      <c r="B62" s="85"/>
      <c r="C62" s="115" t="s">
        <v>96</v>
      </c>
      <c r="D62" s="116">
        <v>560047</v>
      </c>
      <c r="E62" s="126">
        <v>176</v>
      </c>
      <c r="N62" s="78"/>
    </row>
    <row r="63" spans="2:14" ht="15" x14ac:dyDescent="0.25">
      <c r="B63" s="85"/>
      <c r="C63" s="115" t="s">
        <v>97</v>
      </c>
      <c r="D63" s="116">
        <v>560048</v>
      </c>
      <c r="E63" s="126">
        <v>296</v>
      </c>
      <c r="N63" s="78"/>
    </row>
    <row r="64" spans="2:14" ht="15" x14ac:dyDescent="0.25">
      <c r="B64" s="85"/>
      <c r="C64" s="115" t="s">
        <v>98</v>
      </c>
      <c r="D64" s="116">
        <v>560049</v>
      </c>
      <c r="E64" s="126">
        <v>421</v>
      </c>
      <c r="N64" s="78"/>
    </row>
    <row r="65" spans="2:14" ht="15" x14ac:dyDescent="0.25">
      <c r="B65" s="85"/>
      <c r="C65" s="115" t="s">
        <v>99</v>
      </c>
      <c r="D65" s="116">
        <v>560050</v>
      </c>
      <c r="E65" s="126">
        <v>287</v>
      </c>
      <c r="N65" s="78"/>
    </row>
    <row r="66" spans="2:14" ht="15" x14ac:dyDescent="0.25">
      <c r="B66" s="85"/>
      <c r="C66" s="115" t="s">
        <v>199</v>
      </c>
      <c r="D66" s="116">
        <v>560051</v>
      </c>
      <c r="E66" s="126">
        <v>206</v>
      </c>
      <c r="N66" s="78"/>
    </row>
    <row r="67" spans="2:14" ht="15" x14ac:dyDescent="0.25">
      <c r="B67" s="85"/>
      <c r="C67" s="115" t="s">
        <v>100</v>
      </c>
      <c r="D67" s="116">
        <v>560051</v>
      </c>
      <c r="E67" s="126">
        <v>445</v>
      </c>
      <c r="N67" s="78"/>
    </row>
    <row r="68" spans="2:14" ht="15" x14ac:dyDescent="0.25">
      <c r="B68" s="85"/>
      <c r="C68" s="115" t="s">
        <v>101</v>
      </c>
      <c r="D68" s="116">
        <v>560052</v>
      </c>
      <c r="E68" s="126">
        <v>406</v>
      </c>
      <c r="N68" s="78"/>
    </row>
    <row r="69" spans="2:14" ht="15" x14ac:dyDescent="0.25">
      <c r="B69" s="85"/>
      <c r="C69" s="115" t="s">
        <v>102</v>
      </c>
      <c r="D69" s="116">
        <v>560053</v>
      </c>
      <c r="E69" s="126">
        <v>342</v>
      </c>
      <c r="N69" s="78"/>
    </row>
    <row r="70" spans="2:14" ht="15" x14ac:dyDescent="0.25">
      <c r="B70" s="85"/>
      <c r="C70" s="115" t="s">
        <v>103</v>
      </c>
      <c r="D70" s="116">
        <v>560054</v>
      </c>
      <c r="E70" s="126">
        <v>481</v>
      </c>
      <c r="N70" s="78"/>
    </row>
    <row r="71" spans="2:14" ht="15" x14ac:dyDescent="0.25">
      <c r="B71" s="85"/>
      <c r="C71" s="115" t="s">
        <v>200</v>
      </c>
      <c r="D71" s="116">
        <v>560054</v>
      </c>
      <c r="E71" s="126">
        <v>418</v>
      </c>
      <c r="N71" s="78"/>
    </row>
    <row r="72" spans="2:14" ht="15" x14ac:dyDescent="0.25">
      <c r="B72" s="85"/>
      <c r="C72" s="115" t="s">
        <v>104</v>
      </c>
      <c r="D72" s="116">
        <v>560055</v>
      </c>
      <c r="E72" s="126">
        <v>140</v>
      </c>
      <c r="N72" s="78"/>
    </row>
    <row r="73" spans="2:14" ht="15" x14ac:dyDescent="0.25">
      <c r="B73" s="85"/>
      <c r="C73" s="115" t="s">
        <v>105</v>
      </c>
      <c r="D73" s="116">
        <v>560056</v>
      </c>
      <c r="E73" s="126">
        <v>134</v>
      </c>
      <c r="N73" s="78"/>
    </row>
    <row r="74" spans="2:14" ht="15" x14ac:dyDescent="0.25">
      <c r="B74" s="85"/>
      <c r="C74" s="115" t="s">
        <v>106</v>
      </c>
      <c r="D74" s="116">
        <v>560057</v>
      </c>
      <c r="E74" s="126">
        <v>369</v>
      </c>
      <c r="N74" s="78"/>
    </row>
    <row r="75" spans="2:14" ht="15" x14ac:dyDescent="0.25">
      <c r="B75" s="85"/>
      <c r="C75" s="115" t="s">
        <v>107</v>
      </c>
      <c r="D75" s="116">
        <v>560058</v>
      </c>
      <c r="E75" s="126">
        <v>119</v>
      </c>
      <c r="N75" s="78"/>
    </row>
    <row r="76" spans="2:14" ht="15" x14ac:dyDescent="0.25">
      <c r="B76" s="85"/>
      <c r="C76" s="115" t="s">
        <v>108</v>
      </c>
      <c r="D76" s="116">
        <v>560059</v>
      </c>
      <c r="E76" s="126">
        <v>423</v>
      </c>
      <c r="N76" s="78"/>
    </row>
    <row r="77" spans="2:14" ht="15" x14ac:dyDescent="0.25">
      <c r="B77" s="85"/>
      <c r="C77" s="115" t="s">
        <v>109</v>
      </c>
      <c r="D77" s="116">
        <v>560060</v>
      </c>
      <c r="E77" s="126">
        <v>126</v>
      </c>
      <c r="N77" s="78"/>
    </row>
    <row r="78" spans="2:14" ht="15" x14ac:dyDescent="0.25">
      <c r="B78" s="85"/>
      <c r="C78" s="115" t="s">
        <v>110</v>
      </c>
      <c r="D78" s="116">
        <v>560061</v>
      </c>
      <c r="E78" s="126">
        <v>408</v>
      </c>
      <c r="N78" s="78"/>
    </row>
    <row r="79" spans="2:14" ht="15" x14ac:dyDescent="0.25">
      <c r="B79" s="85"/>
      <c r="C79" s="115" t="s">
        <v>111</v>
      </c>
      <c r="D79" s="116">
        <v>560062</v>
      </c>
      <c r="E79" s="126">
        <v>464</v>
      </c>
      <c r="N79" s="78"/>
    </row>
    <row r="80" spans="2:14" ht="15" x14ac:dyDescent="0.25">
      <c r="B80" s="85"/>
      <c r="C80" s="115" t="s">
        <v>112</v>
      </c>
      <c r="D80" s="116">
        <v>560063</v>
      </c>
      <c r="E80" s="126">
        <v>312</v>
      </c>
      <c r="N80" s="78"/>
    </row>
    <row r="81" spans="2:14" ht="15" x14ac:dyDescent="0.25">
      <c r="B81" s="85"/>
      <c r="C81" s="115" t="s">
        <v>113</v>
      </c>
      <c r="D81" s="116">
        <v>560064</v>
      </c>
      <c r="E81" s="126">
        <v>213</v>
      </c>
      <c r="N81" s="78"/>
    </row>
    <row r="82" spans="2:14" ht="15" x14ac:dyDescent="0.25">
      <c r="B82" s="85"/>
      <c r="C82" s="115" t="s">
        <v>114</v>
      </c>
      <c r="D82" s="116">
        <v>560065</v>
      </c>
      <c r="E82" s="126">
        <v>342</v>
      </c>
      <c r="N82" s="78"/>
    </row>
    <row r="83" spans="2:14" ht="15" x14ac:dyDescent="0.25">
      <c r="B83" s="85"/>
      <c r="C83" s="115" t="s">
        <v>115</v>
      </c>
      <c r="D83" s="116">
        <v>560066</v>
      </c>
      <c r="E83" s="126">
        <v>343</v>
      </c>
      <c r="N83" s="78"/>
    </row>
    <row r="84" spans="2:14" ht="15" x14ac:dyDescent="0.25">
      <c r="B84" s="85"/>
      <c r="C84" s="115" t="s">
        <v>116</v>
      </c>
      <c r="D84" s="116">
        <v>560067</v>
      </c>
      <c r="E84" s="126">
        <v>159</v>
      </c>
      <c r="N84" s="78"/>
    </row>
    <row r="85" spans="2:14" ht="15" x14ac:dyDescent="0.25">
      <c r="B85" s="85"/>
      <c r="C85" s="115" t="s">
        <v>117</v>
      </c>
      <c r="D85" s="116">
        <v>560068</v>
      </c>
      <c r="E85" s="126">
        <v>183</v>
      </c>
      <c r="N85" s="78"/>
    </row>
    <row r="86" spans="2:14" ht="15" x14ac:dyDescent="0.25">
      <c r="B86" s="85"/>
      <c r="C86" s="115" t="s">
        <v>118</v>
      </c>
      <c r="D86" s="116">
        <v>560069</v>
      </c>
      <c r="E86" s="126">
        <v>414</v>
      </c>
      <c r="N86" s="78"/>
    </row>
    <row r="87" spans="2:14" ht="15" x14ac:dyDescent="0.25">
      <c r="B87" s="85"/>
      <c r="C87" s="115" t="s">
        <v>119</v>
      </c>
      <c r="D87" s="116">
        <v>560070</v>
      </c>
      <c r="E87" s="126">
        <v>235</v>
      </c>
      <c r="N87" s="78"/>
    </row>
    <row r="88" spans="2:14" ht="15" x14ac:dyDescent="0.25">
      <c r="B88" s="85"/>
      <c r="C88" s="115" t="s">
        <v>120</v>
      </c>
      <c r="D88" s="116">
        <v>560071</v>
      </c>
      <c r="E88" s="126">
        <v>416</v>
      </c>
      <c r="N88" s="78"/>
    </row>
    <row r="89" spans="2:14" ht="15" x14ac:dyDescent="0.25">
      <c r="B89" s="85"/>
      <c r="C89" s="115" t="s">
        <v>121</v>
      </c>
      <c r="D89" s="116">
        <v>560072</v>
      </c>
      <c r="E89" s="126">
        <v>123</v>
      </c>
      <c r="N89" s="78"/>
    </row>
    <row r="90" spans="2:14" ht="15" x14ac:dyDescent="0.25">
      <c r="B90" s="85"/>
      <c r="C90" s="115" t="s">
        <v>122</v>
      </c>
      <c r="D90" s="116">
        <v>560073</v>
      </c>
      <c r="E90" s="126">
        <v>107</v>
      </c>
      <c r="N90" s="78"/>
    </row>
    <row r="91" spans="2:14" ht="15" x14ac:dyDescent="0.25">
      <c r="B91" s="85"/>
      <c r="C91" s="115" t="s">
        <v>123</v>
      </c>
      <c r="D91" s="116">
        <v>560074</v>
      </c>
      <c r="E91" s="126">
        <v>223</v>
      </c>
      <c r="N91" s="78"/>
    </row>
    <row r="92" spans="2:14" ht="15" x14ac:dyDescent="0.25">
      <c r="B92" s="85"/>
      <c r="C92" s="115" t="s">
        <v>124</v>
      </c>
      <c r="D92" s="116">
        <v>560075</v>
      </c>
      <c r="E92" s="126">
        <v>354</v>
      </c>
      <c r="N92" s="78"/>
    </row>
    <row r="93" spans="2:14" ht="15" x14ac:dyDescent="0.25">
      <c r="B93" s="85"/>
      <c r="C93" s="115" t="s">
        <v>201</v>
      </c>
      <c r="D93" s="116">
        <v>560076</v>
      </c>
      <c r="E93" s="126">
        <v>443</v>
      </c>
      <c r="N93" s="78"/>
    </row>
    <row r="94" spans="2:14" ht="15" x14ac:dyDescent="0.25">
      <c r="B94" s="85"/>
      <c r="C94" s="115" t="s">
        <v>125</v>
      </c>
      <c r="D94" s="116">
        <v>560076</v>
      </c>
      <c r="E94" s="126">
        <v>240</v>
      </c>
      <c r="N94" s="78"/>
    </row>
    <row r="95" spans="2:14" ht="15" x14ac:dyDescent="0.25">
      <c r="B95" s="85"/>
      <c r="C95" s="115" t="s">
        <v>126</v>
      </c>
      <c r="D95" s="116">
        <v>560077</v>
      </c>
      <c r="E95" s="126">
        <v>122</v>
      </c>
      <c r="N95" s="78"/>
    </row>
    <row r="96" spans="2:14" ht="15" x14ac:dyDescent="0.25">
      <c r="B96" s="85"/>
      <c r="C96" s="115" t="s">
        <v>127</v>
      </c>
      <c r="D96" s="116">
        <v>560078</v>
      </c>
      <c r="E96" s="126">
        <v>349</v>
      </c>
      <c r="N96" s="78"/>
    </row>
    <row r="97" spans="2:14" ht="15" x14ac:dyDescent="0.25">
      <c r="B97" s="85"/>
      <c r="C97" s="115" t="s">
        <v>128</v>
      </c>
      <c r="D97" s="116">
        <v>560079</v>
      </c>
      <c r="E97" s="126">
        <v>113</v>
      </c>
      <c r="N97" s="78"/>
    </row>
    <row r="98" spans="2:14" ht="15" x14ac:dyDescent="0.25">
      <c r="B98" s="85"/>
      <c r="C98" s="115" t="s">
        <v>129</v>
      </c>
      <c r="D98" s="116">
        <v>560083</v>
      </c>
      <c r="E98" s="126">
        <v>429</v>
      </c>
      <c r="N98" s="78"/>
    </row>
    <row r="99" spans="2:14" ht="15" x14ac:dyDescent="0.25">
      <c r="B99" s="85"/>
      <c r="C99" s="115" t="s">
        <v>202</v>
      </c>
      <c r="D99" s="116">
        <v>560084</v>
      </c>
      <c r="E99" s="126">
        <v>250</v>
      </c>
      <c r="N99" s="78"/>
    </row>
    <row r="100" spans="2:14" ht="15" x14ac:dyDescent="0.25">
      <c r="B100" s="85"/>
      <c r="C100" s="115" t="s">
        <v>130</v>
      </c>
      <c r="D100" s="116">
        <v>560084</v>
      </c>
      <c r="E100" s="126">
        <v>335</v>
      </c>
      <c r="N100" s="78"/>
    </row>
    <row r="101" spans="2:14" ht="15" x14ac:dyDescent="0.25">
      <c r="B101" s="85"/>
      <c r="C101" s="115" t="s">
        <v>131</v>
      </c>
      <c r="D101" s="116">
        <v>560085</v>
      </c>
      <c r="E101" s="126">
        <v>148</v>
      </c>
      <c r="N101" s="78"/>
    </row>
    <row r="102" spans="2:14" ht="15" x14ac:dyDescent="0.25">
      <c r="B102" s="85"/>
      <c r="C102" s="115" t="s">
        <v>132</v>
      </c>
      <c r="D102" s="116">
        <v>560086</v>
      </c>
      <c r="E102" s="126">
        <v>359</v>
      </c>
      <c r="N102" s="78"/>
    </row>
    <row r="103" spans="2:14" ht="15" x14ac:dyDescent="0.25">
      <c r="B103" s="85"/>
      <c r="C103" s="115" t="s">
        <v>133</v>
      </c>
      <c r="D103" s="116">
        <v>560088</v>
      </c>
      <c r="E103" s="126">
        <v>166</v>
      </c>
      <c r="N103" s="78"/>
    </row>
    <row r="104" spans="2:14" ht="15" x14ac:dyDescent="0.25">
      <c r="B104" s="85"/>
      <c r="C104" s="115" t="s">
        <v>134</v>
      </c>
      <c r="D104" s="116">
        <v>560089</v>
      </c>
      <c r="E104" s="126">
        <v>367</v>
      </c>
      <c r="N104" s="78"/>
    </row>
    <row r="105" spans="2:14" ht="15" x14ac:dyDescent="0.25">
      <c r="B105" s="85"/>
      <c r="C105" s="115" t="s">
        <v>135</v>
      </c>
      <c r="D105" s="116">
        <v>560090</v>
      </c>
      <c r="E105" s="126">
        <v>450</v>
      </c>
      <c r="N105" s="78"/>
    </row>
    <row r="106" spans="2:14" ht="15" x14ac:dyDescent="0.25">
      <c r="B106" s="85"/>
      <c r="C106" s="115" t="s">
        <v>136</v>
      </c>
      <c r="D106" s="116">
        <v>560091</v>
      </c>
      <c r="E106" s="126">
        <v>445</v>
      </c>
      <c r="N106" s="78"/>
    </row>
    <row r="107" spans="2:14" ht="15" x14ac:dyDescent="0.25">
      <c r="B107" s="85"/>
      <c r="C107" s="115" t="s">
        <v>137</v>
      </c>
      <c r="D107" s="116">
        <v>560092</v>
      </c>
      <c r="E107" s="126">
        <v>265</v>
      </c>
      <c r="N107" s="78"/>
    </row>
    <row r="108" spans="2:14" ht="15" x14ac:dyDescent="0.25">
      <c r="B108" s="85"/>
      <c r="C108" s="115" t="s">
        <v>138</v>
      </c>
      <c r="D108" s="116">
        <v>560093</v>
      </c>
      <c r="E108" s="126">
        <v>129</v>
      </c>
      <c r="N108" s="78"/>
    </row>
    <row r="109" spans="2:14" ht="15" x14ac:dyDescent="0.25">
      <c r="B109" s="85"/>
      <c r="C109" s="115" t="s">
        <v>203</v>
      </c>
      <c r="D109" s="116">
        <v>560094</v>
      </c>
      <c r="E109" s="126">
        <v>260</v>
      </c>
      <c r="N109" s="78"/>
    </row>
    <row r="110" spans="2:14" ht="15" x14ac:dyDescent="0.25">
      <c r="B110" s="85"/>
      <c r="C110" s="115" t="s">
        <v>139</v>
      </c>
      <c r="D110" s="116">
        <v>560094</v>
      </c>
      <c r="E110" s="126">
        <v>233</v>
      </c>
      <c r="N110" s="78"/>
    </row>
    <row r="111" spans="2:14" ht="15" x14ac:dyDescent="0.25">
      <c r="B111" s="85"/>
      <c r="C111" s="115" t="s">
        <v>140</v>
      </c>
      <c r="D111" s="116">
        <v>560095</v>
      </c>
      <c r="E111" s="126">
        <v>477</v>
      </c>
      <c r="N111" s="78"/>
    </row>
    <row r="112" spans="2:14" ht="15" x14ac:dyDescent="0.25">
      <c r="B112" s="85"/>
      <c r="C112" s="115" t="s">
        <v>141</v>
      </c>
      <c r="D112" s="116">
        <v>560096</v>
      </c>
      <c r="E112" s="126">
        <v>419</v>
      </c>
      <c r="N112" s="78"/>
    </row>
    <row r="113" spans="2:14" ht="15" x14ac:dyDescent="0.25">
      <c r="B113" s="85"/>
      <c r="C113" s="115" t="s">
        <v>142</v>
      </c>
      <c r="D113" s="116">
        <v>560097</v>
      </c>
      <c r="E113" s="126">
        <v>257</v>
      </c>
      <c r="N113" s="78"/>
    </row>
    <row r="114" spans="2:14" ht="15" x14ac:dyDescent="0.25">
      <c r="B114" s="85"/>
      <c r="C114" s="115" t="s">
        <v>143</v>
      </c>
      <c r="D114" s="116">
        <v>560098</v>
      </c>
      <c r="E114" s="126">
        <v>457</v>
      </c>
      <c r="N114" s="78"/>
    </row>
    <row r="115" spans="2:14" ht="15" x14ac:dyDescent="0.25">
      <c r="B115" s="85"/>
      <c r="C115" s="115" t="s">
        <v>144</v>
      </c>
      <c r="D115" s="116">
        <v>560099</v>
      </c>
      <c r="E115" s="126">
        <v>334</v>
      </c>
      <c r="N115" s="78"/>
    </row>
    <row r="116" spans="2:14" ht="15.75" thickBot="1" x14ac:dyDescent="0.3">
      <c r="B116" s="85"/>
      <c r="C116" s="118" t="s">
        <v>145</v>
      </c>
      <c r="D116" s="119">
        <v>560100</v>
      </c>
      <c r="E116" s="128">
        <v>461</v>
      </c>
      <c r="N116" s="78"/>
    </row>
    <row r="117" spans="2:14" ht="15" x14ac:dyDescent="0.25">
      <c r="B117" s="85"/>
      <c r="N117" s="78"/>
    </row>
    <row r="118" spans="2:14" ht="15" x14ac:dyDescent="0.25">
      <c r="B118" s="85"/>
      <c r="N118" s="78"/>
    </row>
    <row r="119" spans="2:14" ht="15" x14ac:dyDescent="0.25">
      <c r="B119" s="85"/>
      <c r="N119" s="78"/>
    </row>
    <row r="120" spans="2:14" ht="15" x14ac:dyDescent="0.25">
      <c r="B120" s="85"/>
      <c r="N120" s="78"/>
    </row>
    <row r="121" spans="2:14" ht="15" x14ac:dyDescent="0.25">
      <c r="B121" s="85"/>
      <c r="N121" s="78"/>
    </row>
    <row r="122" spans="2:14" ht="15" x14ac:dyDescent="0.25">
      <c r="B122" s="85"/>
      <c r="N122" s="78"/>
    </row>
    <row r="123" spans="2:14" ht="15" x14ac:dyDescent="0.25">
      <c r="B123" s="85"/>
      <c r="N123" s="78"/>
    </row>
    <row r="124" spans="2:14" ht="15" x14ac:dyDescent="0.25">
      <c r="B124" s="85"/>
      <c r="N124" s="78"/>
    </row>
    <row r="125" spans="2:14" ht="15" x14ac:dyDescent="0.25">
      <c r="B125" s="85"/>
      <c r="N125" s="78"/>
    </row>
    <row r="126" spans="2:14" ht="15" x14ac:dyDescent="0.25">
      <c r="B126" s="85"/>
      <c r="N126" s="78"/>
    </row>
    <row r="127" spans="2:14" ht="15" x14ac:dyDescent="0.25">
      <c r="B127" s="85"/>
      <c r="N127" s="78"/>
    </row>
    <row r="128" spans="2:14" ht="15" x14ac:dyDescent="0.25">
      <c r="B128" s="85"/>
      <c r="N128" s="78"/>
    </row>
    <row r="129" spans="2:28" ht="15" x14ac:dyDescent="0.25">
      <c r="B129" s="85"/>
      <c r="N129" s="78"/>
    </row>
    <row r="130" spans="2:28" ht="15" x14ac:dyDescent="0.25">
      <c r="B130" s="85"/>
      <c r="N130" s="78"/>
    </row>
    <row r="131" spans="2:28" ht="15" x14ac:dyDescent="0.25">
      <c r="B131" s="85"/>
      <c r="N131" s="78"/>
    </row>
    <row r="132" spans="2:28" ht="15" x14ac:dyDescent="0.25">
      <c r="B132" s="85"/>
      <c r="N132" s="78"/>
    </row>
    <row r="133" spans="2:28" ht="15" x14ac:dyDescent="0.25">
      <c r="B133" s="85"/>
      <c r="N133" s="78"/>
    </row>
    <row r="134" spans="2:28" ht="15" x14ac:dyDescent="0.25">
      <c r="B134" s="85"/>
      <c r="F134"/>
      <c r="H134"/>
      <c r="I134"/>
      <c r="J134"/>
      <c r="K134"/>
      <c r="L134"/>
      <c r="M134"/>
      <c r="N134" s="78"/>
    </row>
    <row r="135" spans="2:28" customFormat="1" ht="15" x14ac:dyDescent="0.25">
      <c r="B135" s="85"/>
      <c r="C135" s="98"/>
      <c r="N135" s="78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</row>
    <row r="136" spans="2:28" customFormat="1" ht="15" x14ac:dyDescent="0.25">
      <c r="B136" s="85"/>
      <c r="F136" s="120"/>
      <c r="N136" s="78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</row>
    <row r="137" spans="2:28" customFormat="1" ht="15" x14ac:dyDescent="0.25">
      <c r="B137" s="85"/>
      <c r="C137" s="120"/>
      <c r="D137" s="120"/>
      <c r="E137" s="120"/>
      <c r="F137" s="74"/>
      <c r="G137" s="120"/>
      <c r="N137" s="78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</row>
    <row r="138" spans="2:28" customFormat="1" ht="15" x14ac:dyDescent="0.25">
      <c r="B138" s="85"/>
      <c r="C138" s="121"/>
      <c r="D138" s="74"/>
      <c r="E138" s="74"/>
      <c r="F138" s="74"/>
      <c r="G138" s="74"/>
      <c r="N138" s="78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</row>
    <row r="139" spans="2:28" customFormat="1" ht="15" x14ac:dyDescent="0.25">
      <c r="B139" s="85"/>
      <c r="C139" s="121"/>
      <c r="D139" s="74"/>
      <c r="E139" s="74"/>
      <c r="F139" s="74"/>
      <c r="G139" s="74"/>
      <c r="N139" s="78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</row>
    <row r="140" spans="2:28" customFormat="1" ht="15" x14ac:dyDescent="0.25">
      <c r="B140" s="85"/>
      <c r="C140" s="121"/>
      <c r="D140" s="74"/>
      <c r="E140" s="74"/>
      <c r="F140" s="74"/>
      <c r="G140" s="74"/>
      <c r="N140" s="78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</row>
    <row r="141" spans="2:28" customFormat="1" ht="15" x14ac:dyDescent="0.25">
      <c r="B141" s="85"/>
      <c r="C141" s="121"/>
      <c r="D141" s="74"/>
      <c r="E141" s="74"/>
      <c r="F141" s="74"/>
      <c r="G141" s="74"/>
      <c r="N141" s="78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</row>
    <row r="142" spans="2:28" customFormat="1" ht="15" x14ac:dyDescent="0.25">
      <c r="B142" s="85"/>
      <c r="C142" s="121"/>
      <c r="D142" s="74"/>
      <c r="E142" s="74"/>
      <c r="F142" s="74"/>
      <c r="G142" s="74"/>
      <c r="N142" s="78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</row>
    <row r="143" spans="2:28" customFormat="1" ht="15" x14ac:dyDescent="0.25">
      <c r="B143" s="85"/>
      <c r="C143" s="121"/>
      <c r="D143" s="74"/>
      <c r="E143" s="74"/>
      <c r="F143" s="74"/>
      <c r="G143" s="74"/>
      <c r="N143" s="78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</row>
    <row r="144" spans="2:28" customFormat="1" ht="15" x14ac:dyDescent="0.25">
      <c r="B144" s="85"/>
      <c r="C144" s="121"/>
      <c r="D144" s="74"/>
      <c r="E144" s="74"/>
      <c r="F144" s="74"/>
      <c r="G144" s="74"/>
      <c r="N144" s="78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</row>
    <row r="145" spans="2:28" customFormat="1" ht="15" x14ac:dyDescent="0.25">
      <c r="B145" s="85"/>
      <c r="C145" s="121"/>
      <c r="D145" s="74"/>
      <c r="E145" s="74"/>
      <c r="F145" s="74"/>
      <c r="G145" s="74"/>
      <c r="N145" s="78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</row>
    <row r="146" spans="2:28" customFormat="1" ht="15" x14ac:dyDescent="0.25">
      <c r="B146" s="85"/>
      <c r="C146" s="121"/>
      <c r="D146" s="74"/>
      <c r="E146" s="74"/>
      <c r="F146" s="74"/>
      <c r="G146" s="74"/>
      <c r="N146" s="78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</row>
    <row r="147" spans="2:28" customFormat="1" ht="15" x14ac:dyDescent="0.25">
      <c r="B147" s="85"/>
      <c r="C147" s="121"/>
      <c r="D147" s="74"/>
      <c r="E147" s="74"/>
      <c r="G147" s="74"/>
      <c r="N147" s="78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</row>
    <row r="148" spans="2:28" customFormat="1" ht="15" x14ac:dyDescent="0.25">
      <c r="B148" s="85"/>
      <c r="N148" s="78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</row>
    <row r="149" spans="2:28" customFormat="1" ht="15" x14ac:dyDescent="0.25">
      <c r="B149" s="85"/>
      <c r="C149" s="74"/>
      <c r="D149" s="122"/>
      <c r="N149" s="78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</row>
    <row r="150" spans="2:28" customFormat="1" ht="15" x14ac:dyDescent="0.25">
      <c r="B150" s="85"/>
      <c r="C150" s="74"/>
      <c r="D150" s="122"/>
      <c r="N150" s="78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</row>
    <row r="151" spans="2:28" customFormat="1" ht="15" x14ac:dyDescent="0.25">
      <c r="B151" s="85"/>
      <c r="N151" s="78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</row>
    <row r="152" spans="2:28" customFormat="1" ht="15" x14ac:dyDescent="0.25">
      <c r="B152" s="77"/>
      <c r="F152" s="76"/>
      <c r="G152" s="17"/>
      <c r="H152" s="76"/>
      <c r="I152" s="76"/>
      <c r="J152" s="76"/>
      <c r="K152" s="76"/>
      <c r="L152" s="76"/>
      <c r="M152" s="76"/>
      <c r="N152" s="75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</row>
    <row r="153" spans="2:28" customFormat="1" ht="15" customHeight="1" x14ac:dyDescent="0.25">
      <c r="C153" s="94"/>
      <c r="D153" s="94"/>
      <c r="E153" s="94"/>
      <c r="G153" s="94"/>
    </row>
    <row r="154" spans="2:28" ht="14.25" hidden="1" customHeight="1" x14ac:dyDescent="0.25">
      <c r="C154"/>
      <c r="D154"/>
      <c r="E154"/>
      <c r="G154"/>
    </row>
    <row r="155" spans="2:28" ht="14.25" hidden="1" customHeight="1" x14ac:dyDescent="0.25"/>
    <row r="156" spans="2:28" ht="14.25" hidden="1" customHeight="1" x14ac:dyDescent="0.25"/>
    <row r="157" spans="2:28" customFormat="1" ht="14.25" hidden="1" customHeight="1" x14ac:dyDescent="0.25"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</row>
    <row r="158" spans="2:28" customFormat="1" ht="14.25" hidden="1" customHeight="1" x14ac:dyDescent="0.25"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</row>
    <row r="159" spans="2:28" customFormat="1" ht="14.25" hidden="1" customHeight="1" x14ac:dyDescent="0.25"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</row>
    <row r="160" spans="2:28" customFormat="1" ht="14.25" hidden="1" customHeight="1" x14ac:dyDescent="0.25"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</row>
    <row r="161" spans="2:28" customFormat="1" ht="14.25" hidden="1" customHeight="1" x14ac:dyDescent="0.25"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</row>
    <row r="162" spans="2:28" customFormat="1" ht="14.25" hidden="1" customHeight="1" x14ac:dyDescent="0.25"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</row>
    <row r="163" spans="2:28" customFormat="1" ht="14.25" hidden="1" customHeight="1" x14ac:dyDescent="0.25"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</row>
    <row r="164" spans="2:28" customFormat="1" ht="14.25" hidden="1" customHeight="1" x14ac:dyDescent="0.25"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</row>
    <row r="165" spans="2:28" customFormat="1" ht="14.25" hidden="1" customHeight="1" x14ac:dyDescent="0.25"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</row>
    <row r="166" spans="2:28" customFormat="1" ht="14.25" hidden="1" customHeight="1" x14ac:dyDescent="0.25"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</row>
    <row r="167" spans="2:28" customFormat="1" ht="14.25" hidden="1" customHeight="1" x14ac:dyDescent="0.25"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</row>
    <row r="168" spans="2:28" customFormat="1" ht="14.25" hidden="1" customHeight="1" x14ac:dyDescent="0.25"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</row>
    <row r="169" spans="2:28" customFormat="1" ht="14.25" hidden="1" customHeight="1" x14ac:dyDescent="0.25"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</row>
    <row r="170" spans="2:28" customFormat="1" ht="14.25" hidden="1" customHeight="1" x14ac:dyDescent="0.25"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</row>
    <row r="171" spans="2:28" customFormat="1" ht="14.25" hidden="1" customHeight="1" x14ac:dyDescent="0.25"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</row>
    <row r="172" spans="2:28" customFormat="1" ht="14.25" hidden="1" customHeight="1" x14ac:dyDescent="0.25"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</row>
    <row r="173" spans="2:28" customFormat="1" ht="14.25" hidden="1" customHeight="1" x14ac:dyDescent="0.25"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</row>
    <row r="174" spans="2:28" customFormat="1" ht="14.25" hidden="1" customHeight="1" x14ac:dyDescent="0.25"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</row>
    <row r="175" spans="2:28" customFormat="1" ht="14.25" hidden="1" customHeight="1" x14ac:dyDescent="0.25"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</row>
    <row r="176" spans="2:28" customFormat="1" ht="14.25" hidden="1" customHeight="1" x14ac:dyDescent="0.25"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</row>
    <row r="177" spans="2:28" customFormat="1" ht="14.25" hidden="1" customHeight="1" x14ac:dyDescent="0.25"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</row>
    <row r="178" spans="2:28" customFormat="1" ht="14.25" hidden="1" customHeight="1" x14ac:dyDescent="0.25"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</row>
    <row r="179" spans="2:28" customFormat="1" ht="14.25" hidden="1" customHeight="1" x14ac:dyDescent="0.25"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</row>
    <row r="180" spans="2:28" customFormat="1" ht="14.25" hidden="1" customHeight="1" x14ac:dyDescent="0.25"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</row>
    <row r="181" spans="2:28" customFormat="1" ht="14.25" hidden="1" customHeight="1" x14ac:dyDescent="0.25"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</row>
    <row r="182" spans="2:28" customFormat="1" ht="14.25" hidden="1" customHeight="1" x14ac:dyDescent="0.25"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</row>
    <row r="183" spans="2:28" customFormat="1" ht="14.25" hidden="1" customHeight="1" x14ac:dyDescent="0.25"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</row>
    <row r="184" spans="2:28" customFormat="1" ht="14.25" hidden="1" customHeight="1" x14ac:dyDescent="0.25"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</row>
    <row r="185" spans="2:28" customFormat="1" ht="14.25" hidden="1" customHeight="1" x14ac:dyDescent="0.25"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</row>
    <row r="186" spans="2:28" customFormat="1" ht="14.25" hidden="1" customHeight="1" x14ac:dyDescent="0.25"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</row>
    <row r="187" spans="2:28" customFormat="1" ht="14.25" hidden="1" customHeight="1" x14ac:dyDescent="0.25"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</row>
    <row r="188" spans="2:28" customFormat="1" ht="14.25" hidden="1" customHeight="1" x14ac:dyDescent="0.25"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</row>
    <row r="189" spans="2:28" customFormat="1" ht="14.25" hidden="1" customHeight="1" x14ac:dyDescent="0.25"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</row>
    <row r="190" spans="2:28" customFormat="1" ht="14.25" hidden="1" customHeight="1" x14ac:dyDescent="0.25"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</row>
    <row r="191" spans="2:28" customFormat="1" ht="14.25" hidden="1" customHeight="1" x14ac:dyDescent="0.25"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</row>
    <row r="192" spans="2:28" customFormat="1" ht="14.25" hidden="1" customHeight="1" x14ac:dyDescent="0.25"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</row>
    <row r="193" spans="2:28" customFormat="1" ht="14.25" hidden="1" customHeight="1" x14ac:dyDescent="0.25"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</row>
    <row r="194" spans="2:28" customFormat="1" ht="14.25" hidden="1" customHeight="1" x14ac:dyDescent="0.25"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</row>
    <row r="195" spans="2:28" customFormat="1" ht="14.25" hidden="1" customHeight="1" x14ac:dyDescent="0.25"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</row>
    <row r="196" spans="2:28" customFormat="1" ht="14.25" hidden="1" customHeight="1" x14ac:dyDescent="0.25"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</row>
    <row r="197" spans="2:28" customFormat="1" ht="14.25" hidden="1" customHeight="1" x14ac:dyDescent="0.25"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</row>
    <row r="198" spans="2:28" customFormat="1" ht="14.25" hidden="1" customHeight="1" x14ac:dyDescent="0.25"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</row>
    <row r="199" spans="2:28" customFormat="1" ht="14.25" hidden="1" customHeight="1" x14ac:dyDescent="0.25"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</row>
    <row r="200" spans="2:28" customFormat="1" ht="14.25" hidden="1" customHeight="1" x14ac:dyDescent="0.25"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</row>
    <row r="201" spans="2:28" customFormat="1" ht="14.25" hidden="1" customHeight="1" x14ac:dyDescent="0.25"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</row>
    <row r="202" spans="2:28" customFormat="1" ht="14.25" hidden="1" customHeight="1" x14ac:dyDescent="0.25"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</row>
    <row r="203" spans="2:28" customFormat="1" ht="14.25" hidden="1" customHeight="1" x14ac:dyDescent="0.25"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</row>
    <row r="204" spans="2:28" customFormat="1" ht="14.25" hidden="1" customHeight="1" x14ac:dyDescent="0.25"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</row>
    <row r="205" spans="2:28" customFormat="1" ht="14.25" hidden="1" customHeight="1" x14ac:dyDescent="0.25"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</row>
    <row r="206" spans="2:28" customFormat="1" ht="14.25" hidden="1" customHeight="1" x14ac:dyDescent="0.25"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</row>
    <row r="207" spans="2:28" customFormat="1" ht="14.25" hidden="1" customHeight="1" x14ac:dyDescent="0.25"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</row>
    <row r="208" spans="2:28" customFormat="1" ht="14.25" hidden="1" customHeight="1" x14ac:dyDescent="0.25"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</row>
    <row r="209" spans="2:28" customFormat="1" ht="14.25" hidden="1" customHeight="1" x14ac:dyDescent="0.25"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</row>
    <row r="210" spans="2:28" customFormat="1" ht="14.25" hidden="1" customHeight="1" x14ac:dyDescent="0.25"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</row>
    <row r="211" spans="2:28" customFormat="1" ht="14.25" hidden="1" customHeight="1" x14ac:dyDescent="0.25"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</row>
    <row r="212" spans="2:28" customFormat="1" ht="14.25" hidden="1" customHeight="1" x14ac:dyDescent="0.25"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</row>
    <row r="213" spans="2:28" customFormat="1" ht="14.25" hidden="1" customHeight="1" x14ac:dyDescent="0.25"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</row>
    <row r="214" spans="2:28" customFormat="1" ht="14.25" hidden="1" customHeight="1" x14ac:dyDescent="0.25"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</row>
    <row r="215" spans="2:28" customFormat="1" ht="14.25" hidden="1" customHeight="1" x14ac:dyDescent="0.25"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</row>
    <row r="216" spans="2:28" customFormat="1" ht="14.25" hidden="1" customHeight="1" x14ac:dyDescent="0.25"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</row>
    <row r="217" spans="2:28" customFormat="1" ht="14.25" hidden="1" customHeight="1" x14ac:dyDescent="0.25"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</row>
    <row r="218" spans="2:28" customFormat="1" ht="14.25" hidden="1" customHeight="1" x14ac:dyDescent="0.25"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</row>
    <row r="219" spans="2:28" customFormat="1" ht="14.25" hidden="1" customHeight="1" x14ac:dyDescent="0.25"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</row>
    <row r="220" spans="2:28" customFormat="1" ht="14.25" hidden="1" customHeight="1" x14ac:dyDescent="0.25"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</row>
    <row r="221" spans="2:28" customFormat="1" ht="14.25" hidden="1" customHeight="1" x14ac:dyDescent="0.25"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</row>
    <row r="222" spans="2:28" customFormat="1" ht="14.25" hidden="1" customHeight="1" x14ac:dyDescent="0.25"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</row>
    <row r="223" spans="2:28" customFormat="1" ht="14.25" hidden="1" customHeight="1" x14ac:dyDescent="0.25"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</row>
    <row r="224" spans="2:28" customFormat="1" ht="14.25" hidden="1" customHeight="1" x14ac:dyDescent="0.25"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</row>
    <row r="225" spans="2:28" customFormat="1" ht="14.25" hidden="1" customHeight="1" x14ac:dyDescent="0.25"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</row>
    <row r="226" spans="2:28" customFormat="1" ht="14.25" hidden="1" customHeight="1" x14ac:dyDescent="0.25"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</row>
    <row r="227" spans="2:28" customFormat="1" ht="14.25" hidden="1" customHeight="1" x14ac:dyDescent="0.25"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</row>
    <row r="228" spans="2:28" customFormat="1" ht="14.25" hidden="1" customHeight="1" x14ac:dyDescent="0.25"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</row>
    <row r="229" spans="2:28" customFormat="1" ht="14.25" hidden="1" customHeight="1" x14ac:dyDescent="0.25"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</row>
    <row r="230" spans="2:28" customFormat="1" ht="14.25" hidden="1" customHeight="1" x14ac:dyDescent="0.25"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</row>
    <row r="231" spans="2:28" customFormat="1" ht="14.25" hidden="1" customHeight="1" x14ac:dyDescent="0.25"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</row>
    <row r="232" spans="2:28" customFormat="1" ht="14.25" hidden="1" customHeight="1" x14ac:dyDescent="0.25"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</row>
    <row r="233" spans="2:28" customFormat="1" ht="14.25" hidden="1" customHeight="1" x14ac:dyDescent="0.25"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</row>
    <row r="234" spans="2:28" customFormat="1" ht="14.25" hidden="1" customHeight="1" x14ac:dyDescent="0.25"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</row>
    <row r="235" spans="2:28" customFormat="1" ht="14.25" hidden="1" customHeight="1" x14ac:dyDescent="0.25"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</row>
    <row r="236" spans="2:28" customFormat="1" ht="14.25" hidden="1" customHeight="1" x14ac:dyDescent="0.25"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</row>
    <row r="237" spans="2:28" customFormat="1" ht="14.25" hidden="1" customHeight="1" x14ac:dyDescent="0.25"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</row>
    <row r="238" spans="2:28" customFormat="1" ht="14.25" hidden="1" customHeight="1" x14ac:dyDescent="0.25"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</row>
    <row r="239" spans="2:28" customFormat="1" ht="14.25" hidden="1" customHeight="1" x14ac:dyDescent="0.25"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</row>
    <row r="240" spans="2:28" customFormat="1" ht="14.25" hidden="1" customHeight="1" x14ac:dyDescent="0.25"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</row>
  </sheetData>
  <pageMargins left="0.7" right="0.7" top="0.75" bottom="0.75" header="0.3" footer="0.3"/>
  <pageSetup scale="4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AG125"/>
  <sheetViews>
    <sheetView topLeftCell="B1" zoomScale="90" zoomScaleNormal="90" workbookViewId="0">
      <selection activeCell="E12" sqref="E12:E32"/>
    </sheetView>
  </sheetViews>
  <sheetFormatPr defaultColWidth="0" defaultRowHeight="0" customHeight="1" zeroHeight="1" x14ac:dyDescent="0.25"/>
  <cols>
    <col min="1" max="1" width="4.5703125" customWidth="1"/>
    <col min="2" max="2" width="4.5703125" style="74" customWidth="1"/>
    <col min="3" max="3" width="17.42578125" style="74" customWidth="1"/>
    <col min="4" max="4" width="15.85546875" style="74" customWidth="1"/>
    <col min="5" max="5" width="23" style="74" customWidth="1"/>
    <col min="6" max="6" width="34.5703125" style="74" bestFit="1" customWidth="1"/>
    <col min="7" max="14" width="13.85546875" style="74" customWidth="1"/>
    <col min="15" max="15" width="4.5703125" style="74" customWidth="1"/>
    <col min="16" max="16" width="4.5703125" customWidth="1"/>
    <col min="17" max="33" width="0" style="74" hidden="1" customWidth="1"/>
    <col min="34" max="16384" width="10.28515625" style="74" hidden="1"/>
  </cols>
  <sheetData>
    <row r="1" spans="2:29" customFormat="1" ht="15" customHeight="1" x14ac:dyDescent="0.25"/>
    <row r="2" spans="2:29" ht="15" x14ac:dyDescent="0.25">
      <c r="B2" s="95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3"/>
    </row>
    <row r="3" spans="2:29" ht="17.25" x14ac:dyDescent="0.25">
      <c r="B3" s="85"/>
      <c r="C3" s="5" t="s">
        <v>215</v>
      </c>
      <c r="D3"/>
      <c r="E3"/>
      <c r="F3"/>
      <c r="G3"/>
      <c r="H3"/>
      <c r="I3"/>
      <c r="J3"/>
      <c r="K3"/>
      <c r="L3"/>
      <c r="M3"/>
      <c r="N3"/>
      <c r="O3" s="78"/>
    </row>
    <row r="4" spans="2:29" ht="19.5" customHeight="1" x14ac:dyDescent="0.25">
      <c r="B4" s="85"/>
      <c r="C4" s="96"/>
      <c r="O4" s="78"/>
    </row>
    <row r="5" spans="2:29" ht="15" x14ac:dyDescent="0.25">
      <c r="B5" s="85"/>
      <c r="O5" s="78"/>
    </row>
    <row r="6" spans="2:29" ht="5.0999999999999996" customHeight="1" x14ac:dyDescent="0.25">
      <c r="B6" s="85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78"/>
    </row>
    <row r="7" spans="2:29" ht="15" x14ac:dyDescent="0.25">
      <c r="B7" s="85"/>
      <c r="O7" s="78"/>
    </row>
    <row r="8" spans="2:29" ht="15" x14ac:dyDescent="0.25">
      <c r="B8" s="85"/>
      <c r="C8" s="74" t="s">
        <v>207</v>
      </c>
      <c r="O8" s="78"/>
    </row>
    <row r="9" spans="2:29" ht="15.75" thickBot="1" x14ac:dyDescent="0.3">
      <c r="B9" s="85"/>
      <c r="E9"/>
      <c r="F9"/>
      <c r="G9"/>
      <c r="H9"/>
      <c r="I9"/>
      <c r="J9"/>
      <c r="K9"/>
      <c r="L9"/>
      <c r="M9"/>
      <c r="N9"/>
      <c r="O9" s="78"/>
    </row>
    <row r="10" spans="2:29" customFormat="1" ht="15" x14ac:dyDescent="0.25">
      <c r="B10" s="85"/>
      <c r="C10" s="99" t="s">
        <v>208</v>
      </c>
      <c r="D10" s="100" t="s">
        <v>209</v>
      </c>
      <c r="E10" s="101" t="s">
        <v>210</v>
      </c>
      <c r="O10" s="78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</row>
    <row r="11" spans="2:29" customFormat="1" ht="15" x14ac:dyDescent="0.25">
      <c r="B11" s="85"/>
      <c r="C11" s="115" t="s">
        <v>877</v>
      </c>
      <c r="D11" s="116" t="s">
        <v>878</v>
      </c>
      <c r="E11" s="129" t="str">
        <f>PROPER(CONCATENATE(C11," ",D11))</f>
        <v>Rahul Gandhi</v>
      </c>
      <c r="O11" s="78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</row>
    <row r="12" spans="2:29" customFormat="1" ht="15" x14ac:dyDescent="0.25">
      <c r="B12" s="85"/>
      <c r="C12" s="115" t="s">
        <v>879</v>
      </c>
      <c r="D12" s="116" t="s">
        <v>880</v>
      </c>
      <c r="E12" s="129"/>
      <c r="O12" s="78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</row>
    <row r="13" spans="2:29" customFormat="1" ht="15" x14ac:dyDescent="0.25">
      <c r="B13" s="85"/>
      <c r="C13" s="115" t="s">
        <v>881</v>
      </c>
      <c r="D13" s="116" t="s">
        <v>882</v>
      </c>
      <c r="E13" s="129"/>
      <c r="O13" s="78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</row>
    <row r="14" spans="2:29" customFormat="1" ht="15" x14ac:dyDescent="0.25">
      <c r="B14" s="85"/>
      <c r="C14" s="115" t="s">
        <v>211</v>
      </c>
      <c r="D14" s="116" t="s">
        <v>883</v>
      </c>
      <c r="E14" s="129"/>
      <c r="O14" s="78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</row>
    <row r="15" spans="2:29" customFormat="1" ht="15" x14ac:dyDescent="0.25">
      <c r="B15" s="85"/>
      <c r="C15" s="115" t="s">
        <v>884</v>
      </c>
      <c r="D15" s="116" t="s">
        <v>885</v>
      </c>
      <c r="E15" s="129"/>
      <c r="O15" s="78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</row>
    <row r="16" spans="2:29" customFormat="1" ht="15" x14ac:dyDescent="0.25">
      <c r="B16" s="85"/>
      <c r="C16" s="115" t="s">
        <v>886</v>
      </c>
      <c r="D16" s="116" t="s">
        <v>887</v>
      </c>
      <c r="E16" s="129"/>
      <c r="O16" s="78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</row>
    <row r="17" spans="2:29" customFormat="1" ht="15" x14ac:dyDescent="0.25">
      <c r="B17" s="85"/>
      <c r="C17" s="115" t="s">
        <v>212</v>
      </c>
      <c r="D17" s="116" t="s">
        <v>888</v>
      </c>
      <c r="E17" s="129"/>
      <c r="O17" s="78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</row>
    <row r="18" spans="2:29" customFormat="1" ht="15" x14ac:dyDescent="0.25">
      <c r="B18" s="85"/>
      <c r="C18" s="115" t="s">
        <v>889</v>
      </c>
      <c r="D18" s="116" t="s">
        <v>890</v>
      </c>
      <c r="E18" s="129"/>
      <c r="O18" s="78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</row>
    <row r="19" spans="2:29" customFormat="1" ht="15" x14ac:dyDescent="0.25">
      <c r="B19" s="85"/>
      <c r="C19" s="115" t="s">
        <v>891</v>
      </c>
      <c r="D19" s="116" t="s">
        <v>892</v>
      </c>
      <c r="E19" s="129"/>
      <c r="O19" s="78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</row>
    <row r="20" spans="2:29" customFormat="1" ht="15" x14ac:dyDescent="0.25">
      <c r="B20" s="85"/>
      <c r="C20" s="115" t="s">
        <v>893</v>
      </c>
      <c r="D20" s="116" t="s">
        <v>894</v>
      </c>
      <c r="E20" s="129"/>
      <c r="O20" s="78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</row>
    <row r="21" spans="2:29" customFormat="1" ht="15" x14ac:dyDescent="0.25">
      <c r="B21" s="85"/>
      <c r="C21" s="115" t="s">
        <v>895</v>
      </c>
      <c r="D21" s="116" t="s">
        <v>896</v>
      </c>
      <c r="E21" s="129"/>
      <c r="O21" s="78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</row>
    <row r="22" spans="2:29" customFormat="1" ht="15" x14ac:dyDescent="0.25">
      <c r="B22" s="85"/>
      <c r="C22" s="115" t="s">
        <v>897</v>
      </c>
      <c r="D22" s="116" t="s">
        <v>896</v>
      </c>
      <c r="E22" s="129"/>
      <c r="O22" s="78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</row>
    <row r="23" spans="2:29" customFormat="1" ht="15" x14ac:dyDescent="0.25">
      <c r="B23" s="85"/>
      <c r="C23" s="115" t="s">
        <v>898</v>
      </c>
      <c r="D23" s="116" t="s">
        <v>899</v>
      </c>
      <c r="E23" s="129"/>
      <c r="O23" s="78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</row>
    <row r="24" spans="2:29" customFormat="1" ht="15" x14ac:dyDescent="0.25">
      <c r="B24" s="85"/>
      <c r="C24" s="115" t="s">
        <v>900</v>
      </c>
      <c r="D24" s="116" t="s">
        <v>899</v>
      </c>
      <c r="E24" s="129"/>
      <c r="O24" s="78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</row>
    <row r="25" spans="2:29" customFormat="1" ht="15" x14ac:dyDescent="0.25">
      <c r="B25" s="85"/>
      <c r="C25" s="115" t="s">
        <v>901</v>
      </c>
      <c r="D25" s="116" t="s">
        <v>899</v>
      </c>
      <c r="E25" s="129"/>
      <c r="O25" s="78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</row>
    <row r="26" spans="2:29" customFormat="1" ht="15" x14ac:dyDescent="0.25">
      <c r="B26" s="85"/>
      <c r="C26" s="115" t="s">
        <v>902</v>
      </c>
      <c r="D26" s="116" t="s">
        <v>903</v>
      </c>
      <c r="E26" s="129"/>
      <c r="O26" s="78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</row>
    <row r="27" spans="2:29" customFormat="1" ht="15" x14ac:dyDescent="0.25">
      <c r="B27" s="85"/>
      <c r="C27" s="115" t="s">
        <v>904</v>
      </c>
      <c r="D27" s="116" t="s">
        <v>880</v>
      </c>
      <c r="E27" s="129"/>
      <c r="O27" s="78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</row>
    <row r="28" spans="2:29" customFormat="1" ht="15" x14ac:dyDescent="0.25">
      <c r="B28" s="85"/>
      <c r="C28" s="115" t="s">
        <v>905</v>
      </c>
      <c r="D28" s="116" t="s">
        <v>880</v>
      </c>
      <c r="E28" s="129"/>
      <c r="O28" s="78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</row>
    <row r="29" spans="2:29" customFormat="1" ht="15" x14ac:dyDescent="0.25">
      <c r="B29" s="85"/>
      <c r="C29" s="115" t="s">
        <v>906</v>
      </c>
      <c r="D29" s="116" t="s">
        <v>907</v>
      </c>
      <c r="E29" s="129"/>
      <c r="O29" s="78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</row>
    <row r="30" spans="2:29" customFormat="1" ht="15" x14ac:dyDescent="0.25">
      <c r="B30" s="85"/>
      <c r="C30" s="115" t="s">
        <v>908</v>
      </c>
      <c r="D30" s="116" t="s">
        <v>909</v>
      </c>
      <c r="E30" s="129"/>
      <c r="O30" s="78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</row>
    <row r="31" spans="2:29" customFormat="1" ht="15" x14ac:dyDescent="0.25">
      <c r="B31" s="85"/>
      <c r="C31" s="115" t="s">
        <v>910</v>
      </c>
      <c r="D31" s="116" t="s">
        <v>911</v>
      </c>
      <c r="E31" s="129"/>
      <c r="O31" s="78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</row>
    <row r="32" spans="2:29" customFormat="1" ht="15.75" thickBot="1" x14ac:dyDescent="0.3">
      <c r="B32" s="85"/>
      <c r="C32" s="118" t="s">
        <v>912</v>
      </c>
      <c r="D32" s="119" t="s">
        <v>887</v>
      </c>
      <c r="E32" s="129"/>
      <c r="O32" s="78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</row>
    <row r="33" spans="2:29" customFormat="1" ht="15" x14ac:dyDescent="0.25">
      <c r="B33" s="85"/>
      <c r="O33" s="78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</row>
    <row r="34" spans="2:29" customFormat="1" ht="15" x14ac:dyDescent="0.25">
      <c r="B34" s="85"/>
      <c r="O34" s="78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</row>
    <row r="35" spans="2:29" customFormat="1" ht="15" x14ac:dyDescent="0.25">
      <c r="B35" s="85"/>
      <c r="O35" s="78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</row>
    <row r="36" spans="2:29" customFormat="1" ht="15" x14ac:dyDescent="0.25">
      <c r="B36" s="85"/>
      <c r="O36" s="78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</row>
    <row r="37" spans="2:29" customFormat="1" ht="15" x14ac:dyDescent="0.25">
      <c r="B37" s="77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5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</row>
    <row r="38" spans="2:29" customFormat="1" ht="15" customHeight="1" x14ac:dyDescent="0.25"/>
    <row r="39" spans="2:29" ht="14.25" customHeight="1" x14ac:dyDescent="0.25"/>
    <row r="40" spans="2:29" ht="14.25" hidden="1" customHeight="1" x14ac:dyDescent="0.25"/>
    <row r="41" spans="2:29" ht="14.25" hidden="1" customHeight="1" x14ac:dyDescent="0.25"/>
    <row r="42" spans="2:29" customFormat="1" ht="14.25" hidden="1" customHeight="1" x14ac:dyDescent="0.25"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</row>
    <row r="43" spans="2:29" customFormat="1" ht="14.25" hidden="1" customHeight="1" x14ac:dyDescent="0.25"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</row>
    <row r="44" spans="2:29" customFormat="1" ht="14.25" hidden="1" customHeight="1" x14ac:dyDescent="0.25"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</row>
    <row r="45" spans="2:29" customFormat="1" ht="14.25" hidden="1" customHeight="1" x14ac:dyDescent="0.25"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</row>
    <row r="46" spans="2:29" customFormat="1" ht="14.25" hidden="1" customHeight="1" x14ac:dyDescent="0.25"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</row>
    <row r="47" spans="2:29" customFormat="1" ht="14.25" hidden="1" customHeight="1" x14ac:dyDescent="0.25"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</row>
    <row r="48" spans="2:29" customFormat="1" ht="14.25" hidden="1" customHeight="1" x14ac:dyDescent="0.25"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</row>
    <row r="49" spans="2:29" customFormat="1" ht="14.25" hidden="1" customHeight="1" x14ac:dyDescent="0.25"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</row>
    <row r="50" spans="2:29" customFormat="1" ht="14.25" hidden="1" customHeight="1" x14ac:dyDescent="0.25"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</row>
    <row r="51" spans="2:29" customFormat="1" ht="14.25" hidden="1" customHeight="1" x14ac:dyDescent="0.25"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</row>
    <row r="52" spans="2:29" customFormat="1" ht="14.25" hidden="1" customHeight="1" x14ac:dyDescent="0.25"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</row>
    <row r="53" spans="2:29" customFormat="1" ht="14.25" hidden="1" customHeight="1" x14ac:dyDescent="0.25"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</row>
    <row r="54" spans="2:29" customFormat="1" ht="14.25" hidden="1" customHeight="1" x14ac:dyDescent="0.25"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</row>
    <row r="55" spans="2:29" customFormat="1" ht="14.25" hidden="1" customHeight="1" x14ac:dyDescent="0.25"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</row>
    <row r="56" spans="2:29" customFormat="1" ht="14.25" hidden="1" customHeight="1" x14ac:dyDescent="0.25"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</row>
    <row r="57" spans="2:29" customFormat="1" ht="14.25" hidden="1" customHeight="1" x14ac:dyDescent="0.25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</row>
    <row r="58" spans="2:29" customFormat="1" ht="14.25" hidden="1" customHeight="1" x14ac:dyDescent="0.25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</row>
    <row r="59" spans="2:29" customFormat="1" ht="14.25" hidden="1" customHeight="1" x14ac:dyDescent="0.25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</row>
    <row r="60" spans="2:29" customFormat="1" ht="14.25" hidden="1" customHeight="1" x14ac:dyDescent="0.25"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</row>
    <row r="61" spans="2:29" customFormat="1" ht="14.25" hidden="1" customHeight="1" x14ac:dyDescent="0.25"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</row>
    <row r="62" spans="2:29" customFormat="1" ht="14.25" hidden="1" customHeight="1" x14ac:dyDescent="0.25"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</row>
    <row r="63" spans="2:29" customFormat="1" ht="14.25" hidden="1" customHeight="1" x14ac:dyDescent="0.25"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</row>
    <row r="64" spans="2:29" customFormat="1" ht="14.25" hidden="1" customHeight="1" x14ac:dyDescent="0.25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</row>
    <row r="65" spans="2:29" customFormat="1" ht="14.25" hidden="1" customHeight="1" x14ac:dyDescent="0.25"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</row>
    <row r="66" spans="2:29" customFormat="1" ht="14.25" hidden="1" customHeight="1" x14ac:dyDescent="0.25"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</row>
    <row r="67" spans="2:29" customFormat="1" ht="14.25" hidden="1" customHeight="1" x14ac:dyDescent="0.25"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</row>
    <row r="68" spans="2:29" customFormat="1" ht="14.25" hidden="1" customHeight="1" x14ac:dyDescent="0.25"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</row>
    <row r="69" spans="2:29" customFormat="1" ht="14.25" hidden="1" customHeight="1" x14ac:dyDescent="0.25"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</row>
    <row r="70" spans="2:29" customFormat="1" ht="14.25" hidden="1" customHeight="1" x14ac:dyDescent="0.25"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</row>
    <row r="71" spans="2:29" customFormat="1" ht="14.25" hidden="1" customHeight="1" x14ac:dyDescent="0.25"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</row>
    <row r="72" spans="2:29" customFormat="1" ht="14.25" hidden="1" customHeight="1" x14ac:dyDescent="0.25"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</row>
    <row r="73" spans="2:29" customFormat="1" ht="14.25" hidden="1" customHeight="1" x14ac:dyDescent="0.25"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</row>
    <row r="74" spans="2:29" customFormat="1" ht="14.25" hidden="1" customHeight="1" x14ac:dyDescent="0.25"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</row>
    <row r="75" spans="2:29" customFormat="1" ht="14.25" hidden="1" customHeight="1" x14ac:dyDescent="0.25"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</row>
    <row r="76" spans="2:29" customFormat="1" ht="14.25" hidden="1" customHeight="1" x14ac:dyDescent="0.25"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</row>
    <row r="77" spans="2:29" customFormat="1" ht="14.25" hidden="1" customHeight="1" x14ac:dyDescent="0.25"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</row>
    <row r="78" spans="2:29" customFormat="1" ht="14.25" hidden="1" customHeight="1" x14ac:dyDescent="0.25"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</row>
    <row r="79" spans="2:29" customFormat="1" ht="14.25" hidden="1" customHeight="1" x14ac:dyDescent="0.25"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</row>
    <row r="80" spans="2:29" customFormat="1" ht="14.25" hidden="1" customHeight="1" x14ac:dyDescent="0.25"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</row>
    <row r="81" spans="2:29" customFormat="1" ht="14.25" hidden="1" customHeight="1" x14ac:dyDescent="0.25"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</row>
    <row r="82" spans="2:29" customFormat="1" ht="14.25" hidden="1" customHeight="1" x14ac:dyDescent="0.25"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</row>
    <row r="83" spans="2:29" customFormat="1" ht="14.25" hidden="1" customHeight="1" x14ac:dyDescent="0.25"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</row>
    <row r="84" spans="2:29" customFormat="1" ht="14.25" hidden="1" customHeight="1" x14ac:dyDescent="0.25"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</row>
    <row r="85" spans="2:29" customFormat="1" ht="14.25" hidden="1" customHeight="1" x14ac:dyDescent="0.25"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</row>
    <row r="86" spans="2:29" customFormat="1" ht="14.25" hidden="1" customHeight="1" x14ac:dyDescent="0.25"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</row>
    <row r="87" spans="2:29" customFormat="1" ht="14.25" hidden="1" customHeight="1" x14ac:dyDescent="0.25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</row>
    <row r="88" spans="2:29" customFormat="1" ht="14.25" hidden="1" customHeight="1" x14ac:dyDescent="0.25"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</row>
    <row r="89" spans="2:29" customFormat="1" ht="14.25" hidden="1" customHeight="1" x14ac:dyDescent="0.25"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</row>
    <row r="90" spans="2:29" customFormat="1" ht="14.25" hidden="1" customHeight="1" x14ac:dyDescent="0.25"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</row>
    <row r="91" spans="2:29" customFormat="1" ht="14.25" hidden="1" customHeight="1" x14ac:dyDescent="0.25"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</row>
    <row r="92" spans="2:29" customFormat="1" ht="14.25" hidden="1" customHeight="1" x14ac:dyDescent="0.25"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</row>
    <row r="93" spans="2:29" customFormat="1" ht="14.25" hidden="1" customHeight="1" x14ac:dyDescent="0.25"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</row>
    <row r="94" spans="2:29" customFormat="1" ht="14.25" hidden="1" customHeight="1" x14ac:dyDescent="0.25"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</row>
    <row r="95" spans="2:29" customFormat="1" ht="14.25" hidden="1" customHeight="1" x14ac:dyDescent="0.25"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</row>
    <row r="96" spans="2:29" customFormat="1" ht="14.25" hidden="1" customHeight="1" x14ac:dyDescent="0.25"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</row>
    <row r="97" spans="2:29" customFormat="1" ht="14.25" hidden="1" customHeight="1" x14ac:dyDescent="0.25"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</row>
    <row r="98" spans="2:29" customFormat="1" ht="14.25" hidden="1" customHeight="1" x14ac:dyDescent="0.25"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</row>
    <row r="99" spans="2:29" customFormat="1" ht="14.25" hidden="1" customHeight="1" x14ac:dyDescent="0.25"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</row>
    <row r="100" spans="2:29" customFormat="1" ht="14.25" hidden="1" customHeight="1" x14ac:dyDescent="0.25"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</row>
    <row r="101" spans="2:29" customFormat="1" ht="14.25" hidden="1" customHeight="1" x14ac:dyDescent="0.25"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</row>
    <row r="102" spans="2:29" customFormat="1" ht="14.25" hidden="1" customHeight="1" x14ac:dyDescent="0.25"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</row>
    <row r="103" spans="2:29" customFormat="1" ht="14.25" hidden="1" customHeight="1" x14ac:dyDescent="0.25"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</row>
    <row r="104" spans="2:29" customFormat="1" ht="14.25" hidden="1" customHeight="1" x14ac:dyDescent="0.25"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</row>
    <row r="105" spans="2:29" customFormat="1" ht="14.25" hidden="1" customHeight="1" x14ac:dyDescent="0.25"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</row>
    <row r="106" spans="2:29" customFormat="1" ht="14.25" hidden="1" customHeight="1" x14ac:dyDescent="0.25"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</row>
    <row r="107" spans="2:29" customFormat="1" ht="14.25" hidden="1" customHeight="1" x14ac:dyDescent="0.25"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</row>
    <row r="108" spans="2:29" customFormat="1" ht="14.25" hidden="1" customHeight="1" x14ac:dyDescent="0.25"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</row>
    <row r="109" spans="2:29" customFormat="1" ht="14.25" hidden="1" customHeight="1" x14ac:dyDescent="0.25"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</row>
    <row r="110" spans="2:29" customFormat="1" ht="14.25" hidden="1" customHeight="1" x14ac:dyDescent="0.25"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</row>
    <row r="111" spans="2:29" customFormat="1" ht="14.25" hidden="1" customHeight="1" x14ac:dyDescent="0.25"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</row>
    <row r="112" spans="2:29" customFormat="1" ht="14.25" hidden="1" customHeight="1" x14ac:dyDescent="0.25"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</row>
    <row r="113" spans="2:29" customFormat="1" ht="14.25" hidden="1" customHeight="1" x14ac:dyDescent="0.25"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</row>
    <row r="114" spans="2:29" customFormat="1" ht="14.25" hidden="1" customHeight="1" x14ac:dyDescent="0.25"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</row>
    <row r="115" spans="2:29" customFormat="1" ht="14.25" hidden="1" customHeight="1" x14ac:dyDescent="0.25"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</row>
    <row r="116" spans="2:29" customFormat="1" ht="14.25" hidden="1" customHeight="1" x14ac:dyDescent="0.25"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</row>
    <row r="117" spans="2:29" customFormat="1" ht="14.25" hidden="1" customHeight="1" x14ac:dyDescent="0.25"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</row>
    <row r="118" spans="2:29" customFormat="1" ht="14.25" hidden="1" customHeight="1" x14ac:dyDescent="0.25"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</row>
    <row r="119" spans="2:29" customFormat="1" ht="14.25" hidden="1" customHeight="1" x14ac:dyDescent="0.25"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</row>
    <row r="120" spans="2:29" customFormat="1" ht="14.25" hidden="1" customHeight="1" x14ac:dyDescent="0.25"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</row>
    <row r="121" spans="2:29" customFormat="1" ht="14.25" hidden="1" customHeight="1" x14ac:dyDescent="0.25"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</row>
    <row r="122" spans="2:29" customFormat="1" ht="14.25" hidden="1" customHeight="1" x14ac:dyDescent="0.25"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</row>
    <row r="123" spans="2:29" customFormat="1" ht="14.25" hidden="1" customHeight="1" x14ac:dyDescent="0.25"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</row>
    <row r="124" spans="2:29" customFormat="1" ht="14.25" hidden="1" customHeight="1" x14ac:dyDescent="0.25"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</row>
    <row r="125" spans="2:29" customFormat="1" ht="14.25" hidden="1" customHeight="1" x14ac:dyDescent="0.25"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</row>
  </sheetData>
  <pageMargins left="0.7" right="0.7" top="0.75" bottom="0.75" header="0.3" footer="0.3"/>
  <pageSetup scale="44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AV126"/>
  <sheetViews>
    <sheetView zoomScale="90" zoomScaleNormal="90" workbookViewId="0">
      <selection activeCell="G11" sqref="G11"/>
    </sheetView>
  </sheetViews>
  <sheetFormatPr defaultColWidth="0" defaultRowHeight="0" customHeight="1" zeroHeight="1" x14ac:dyDescent="0.25"/>
  <cols>
    <col min="1" max="1" width="4.5703125" customWidth="1"/>
    <col min="2" max="2" width="4.5703125" style="74" customWidth="1"/>
    <col min="3" max="3" width="17.42578125" style="74" customWidth="1"/>
    <col min="4" max="26" width="6" style="74" customWidth="1"/>
    <col min="27" max="28" width="13.85546875" style="74" customWidth="1"/>
    <col min="29" max="30" width="4.5703125" style="74" customWidth="1"/>
    <col min="31" max="31" width="4.5703125" customWidth="1"/>
    <col min="32" max="48" width="0" style="74" hidden="1" customWidth="1"/>
    <col min="49" max="16384" width="10.28515625" style="74" hidden="1"/>
  </cols>
  <sheetData>
    <row r="1" spans="2:44" customFormat="1" ht="15" customHeight="1" x14ac:dyDescent="0.25"/>
    <row r="2" spans="2:44" ht="15" x14ac:dyDescent="0.25">
      <c r="B2" s="95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3"/>
    </row>
    <row r="3" spans="2:44" ht="17.25" x14ac:dyDescent="0.25">
      <c r="B3" s="85"/>
      <c r="C3" s="5" t="s">
        <v>241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 s="78"/>
    </row>
    <row r="4" spans="2:44" ht="19.5" customHeight="1" x14ac:dyDescent="0.25">
      <c r="B4" s="85"/>
      <c r="C4" s="96"/>
      <c r="AC4" s="78"/>
    </row>
    <row r="5" spans="2:44" ht="15" x14ac:dyDescent="0.25">
      <c r="B5" s="85"/>
      <c r="AC5" s="78"/>
    </row>
    <row r="6" spans="2:44" ht="5.0999999999999996" customHeight="1" x14ac:dyDescent="0.25">
      <c r="B6" s="85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78"/>
    </row>
    <row r="7" spans="2:44" ht="15" x14ac:dyDescent="0.25">
      <c r="B7" s="85"/>
      <c r="AC7" s="78"/>
    </row>
    <row r="8" spans="2:44" ht="15" x14ac:dyDescent="0.25">
      <c r="B8" s="85"/>
      <c r="C8" s="74" t="s">
        <v>213</v>
      </c>
      <c r="AC8" s="78"/>
    </row>
    <row r="9" spans="2:44" ht="15.75" thickBot="1" x14ac:dyDescent="0.3">
      <c r="B9" s="85"/>
      <c r="AC9" s="78"/>
    </row>
    <row r="10" spans="2:44" ht="15" x14ac:dyDescent="0.25">
      <c r="B10" s="85"/>
      <c r="D10" s="130"/>
      <c r="E10" s="131">
        <v>10</v>
      </c>
      <c r="F10" s="131">
        <v>20</v>
      </c>
      <c r="G10" s="131">
        <v>30</v>
      </c>
      <c r="H10" s="131">
        <v>40</v>
      </c>
      <c r="I10" s="131">
        <v>50</v>
      </c>
      <c r="J10" s="131">
        <v>60</v>
      </c>
      <c r="K10" s="131">
        <v>70</v>
      </c>
      <c r="L10" s="131">
        <v>80</v>
      </c>
      <c r="M10" s="131">
        <v>90</v>
      </c>
      <c r="N10" s="131">
        <v>100</v>
      </c>
      <c r="O10" s="131">
        <v>110</v>
      </c>
      <c r="P10" s="132">
        <v>120</v>
      </c>
      <c r="Q10" s="201"/>
      <c r="R10" s="201"/>
      <c r="S10" s="130"/>
      <c r="T10" s="131">
        <v>10</v>
      </c>
      <c r="U10" s="131">
        <v>20</v>
      </c>
      <c r="V10" s="131">
        <v>30</v>
      </c>
      <c r="W10" s="131">
        <v>40</v>
      </c>
      <c r="X10" s="131">
        <v>50</v>
      </c>
      <c r="Y10" s="131">
        <v>60</v>
      </c>
      <c r="Z10" s="131">
        <v>70</v>
      </c>
      <c r="AA10" s="131">
        <v>80</v>
      </c>
      <c r="AB10" s="131">
        <v>90</v>
      </c>
      <c r="AC10" s="131">
        <v>100</v>
      </c>
      <c r="AD10" s="131">
        <v>110</v>
      </c>
      <c r="AE10" s="132">
        <v>120</v>
      </c>
    </row>
    <row r="11" spans="2:44" customFormat="1" ht="15" x14ac:dyDescent="0.25">
      <c r="B11" s="85"/>
      <c r="C11" s="120"/>
      <c r="D11" s="133">
        <v>1</v>
      </c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202"/>
      <c r="R11" s="202"/>
      <c r="S11" s="133">
        <v>1</v>
      </c>
      <c r="T11" s="134">
        <f>T$10*$S11</f>
        <v>10</v>
      </c>
      <c r="U11" s="134">
        <f t="shared" ref="U11:AA22" si="0">U$10*$S11</f>
        <v>20</v>
      </c>
      <c r="V11" s="134">
        <f t="shared" si="0"/>
        <v>30</v>
      </c>
      <c r="W11" s="134">
        <f t="shared" si="0"/>
        <v>40</v>
      </c>
      <c r="X11" s="134">
        <f t="shared" si="0"/>
        <v>50</v>
      </c>
      <c r="Y11" s="134">
        <f t="shared" si="0"/>
        <v>60</v>
      </c>
      <c r="Z11" s="134">
        <f t="shared" si="0"/>
        <v>70</v>
      </c>
      <c r="AA11" s="134">
        <f t="shared" si="0"/>
        <v>80</v>
      </c>
      <c r="AB11" s="134">
        <f t="shared" ref="AB11:AE11" si="1">AB10*$S$11</f>
        <v>90</v>
      </c>
      <c r="AC11" s="134">
        <f t="shared" si="1"/>
        <v>100</v>
      </c>
      <c r="AD11" s="134">
        <f t="shared" si="1"/>
        <v>110</v>
      </c>
      <c r="AE11" s="134">
        <f t="shared" si="1"/>
        <v>120</v>
      </c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</row>
    <row r="12" spans="2:44" customFormat="1" ht="15" x14ac:dyDescent="0.25">
      <c r="B12" s="85"/>
      <c r="C12" s="57"/>
      <c r="D12" s="133">
        <v>2</v>
      </c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202"/>
      <c r="R12" s="202"/>
      <c r="S12" s="133">
        <v>2</v>
      </c>
      <c r="T12" s="134">
        <f t="shared" ref="T12:T22" si="2">T$10*$S12</f>
        <v>20</v>
      </c>
      <c r="U12" s="134">
        <f t="shared" si="0"/>
        <v>40</v>
      </c>
      <c r="V12" s="134">
        <f t="shared" si="0"/>
        <v>60</v>
      </c>
      <c r="W12" s="134">
        <f t="shared" si="0"/>
        <v>80</v>
      </c>
      <c r="X12" s="134">
        <f t="shared" si="0"/>
        <v>100</v>
      </c>
      <c r="Y12" s="134">
        <f t="shared" si="0"/>
        <v>120</v>
      </c>
      <c r="Z12" s="134">
        <f t="shared" si="0"/>
        <v>140</v>
      </c>
      <c r="AA12" s="134">
        <f t="shared" si="0"/>
        <v>160</v>
      </c>
      <c r="AB12" s="134"/>
      <c r="AC12" s="134"/>
      <c r="AD12" s="134"/>
      <c r="AE12" s="13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</row>
    <row r="13" spans="2:44" customFormat="1" ht="15" x14ac:dyDescent="0.25">
      <c r="B13" s="85"/>
      <c r="C13" s="57"/>
      <c r="D13" s="133">
        <v>3</v>
      </c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202"/>
      <c r="R13" s="202"/>
      <c r="S13" s="133">
        <v>3</v>
      </c>
      <c r="T13" s="134">
        <f t="shared" si="2"/>
        <v>30</v>
      </c>
      <c r="U13" s="134">
        <f t="shared" si="0"/>
        <v>60</v>
      </c>
      <c r="V13" s="134">
        <f t="shared" si="0"/>
        <v>90</v>
      </c>
      <c r="W13" s="134">
        <f t="shared" si="0"/>
        <v>120</v>
      </c>
      <c r="X13" s="134">
        <f t="shared" si="0"/>
        <v>150</v>
      </c>
      <c r="Y13" s="134">
        <f t="shared" si="0"/>
        <v>180</v>
      </c>
      <c r="Z13" s="134">
        <f t="shared" si="0"/>
        <v>210</v>
      </c>
      <c r="AA13" s="134">
        <f t="shared" si="0"/>
        <v>240</v>
      </c>
      <c r="AB13" s="134"/>
      <c r="AC13" s="134"/>
      <c r="AD13" s="134"/>
      <c r="AE13" s="13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</row>
    <row r="14" spans="2:44" customFormat="1" ht="15" x14ac:dyDescent="0.25">
      <c r="B14" s="85"/>
      <c r="C14" s="57"/>
      <c r="D14" s="133">
        <v>4</v>
      </c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202"/>
      <c r="R14" s="202"/>
      <c r="S14" s="133">
        <v>4</v>
      </c>
      <c r="T14" s="134">
        <f t="shared" si="2"/>
        <v>40</v>
      </c>
      <c r="U14" s="134">
        <f t="shared" si="0"/>
        <v>80</v>
      </c>
      <c r="V14" s="134">
        <f t="shared" si="0"/>
        <v>120</v>
      </c>
      <c r="W14" s="134">
        <f t="shared" si="0"/>
        <v>160</v>
      </c>
      <c r="X14" s="134">
        <f t="shared" si="0"/>
        <v>200</v>
      </c>
      <c r="Y14" s="134">
        <f t="shared" si="0"/>
        <v>240</v>
      </c>
      <c r="Z14" s="134">
        <f t="shared" si="0"/>
        <v>280</v>
      </c>
      <c r="AA14" s="134">
        <f t="shared" si="0"/>
        <v>320</v>
      </c>
      <c r="AB14" s="134"/>
      <c r="AC14" s="134"/>
      <c r="AD14" s="134"/>
      <c r="AE14" s="13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</row>
    <row r="15" spans="2:44" customFormat="1" ht="15" x14ac:dyDescent="0.25">
      <c r="B15" s="85"/>
      <c r="C15" s="57"/>
      <c r="D15" s="133">
        <v>5</v>
      </c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202"/>
      <c r="R15" s="202"/>
      <c r="S15" s="133">
        <v>5</v>
      </c>
      <c r="T15" s="134">
        <f t="shared" si="2"/>
        <v>50</v>
      </c>
      <c r="U15" s="134">
        <f t="shared" si="0"/>
        <v>100</v>
      </c>
      <c r="V15" s="134">
        <f t="shared" si="0"/>
        <v>150</v>
      </c>
      <c r="W15" s="134">
        <f t="shared" si="0"/>
        <v>200</v>
      </c>
      <c r="X15" s="134">
        <f t="shared" si="0"/>
        <v>250</v>
      </c>
      <c r="Y15" s="134">
        <f t="shared" si="0"/>
        <v>300</v>
      </c>
      <c r="Z15" s="134">
        <f t="shared" si="0"/>
        <v>350</v>
      </c>
      <c r="AA15" s="134">
        <f t="shared" si="0"/>
        <v>400</v>
      </c>
      <c r="AB15" s="134"/>
      <c r="AC15" s="134"/>
      <c r="AD15" s="134"/>
      <c r="AE15" s="13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</row>
    <row r="16" spans="2:44" customFormat="1" ht="15" x14ac:dyDescent="0.25">
      <c r="B16" s="85"/>
      <c r="C16" s="57"/>
      <c r="D16" s="133">
        <v>6</v>
      </c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202"/>
      <c r="R16" s="202"/>
      <c r="S16" s="133">
        <v>6</v>
      </c>
      <c r="T16" s="134">
        <f t="shared" si="2"/>
        <v>60</v>
      </c>
      <c r="U16" s="134">
        <f t="shared" si="0"/>
        <v>120</v>
      </c>
      <c r="V16" s="134">
        <f t="shared" si="0"/>
        <v>180</v>
      </c>
      <c r="W16" s="134">
        <f t="shared" si="0"/>
        <v>240</v>
      </c>
      <c r="X16" s="134">
        <f t="shared" si="0"/>
        <v>300</v>
      </c>
      <c r="Y16" s="134">
        <f t="shared" si="0"/>
        <v>360</v>
      </c>
      <c r="Z16" s="134">
        <f t="shared" si="0"/>
        <v>420</v>
      </c>
      <c r="AA16" s="134">
        <f t="shared" si="0"/>
        <v>480</v>
      </c>
      <c r="AB16" s="134"/>
      <c r="AC16" s="134"/>
      <c r="AD16" s="134"/>
      <c r="AE16" s="13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</row>
    <row r="17" spans="2:44" customFormat="1" ht="15" x14ac:dyDescent="0.25">
      <c r="B17" s="85"/>
      <c r="C17" s="57"/>
      <c r="D17" s="133">
        <v>7</v>
      </c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202"/>
      <c r="R17" s="202"/>
      <c r="S17" s="133">
        <v>7</v>
      </c>
      <c r="T17" s="134">
        <f t="shared" si="2"/>
        <v>70</v>
      </c>
      <c r="U17" s="134">
        <f t="shared" si="0"/>
        <v>140</v>
      </c>
      <c r="V17" s="134">
        <f t="shared" si="0"/>
        <v>210</v>
      </c>
      <c r="W17" s="134">
        <f t="shared" si="0"/>
        <v>280</v>
      </c>
      <c r="X17" s="134">
        <f t="shared" si="0"/>
        <v>350</v>
      </c>
      <c r="Y17" s="134">
        <f t="shared" si="0"/>
        <v>420</v>
      </c>
      <c r="Z17" s="134">
        <f t="shared" si="0"/>
        <v>490</v>
      </c>
      <c r="AA17" s="134">
        <f t="shared" si="0"/>
        <v>560</v>
      </c>
      <c r="AB17" s="134"/>
      <c r="AC17" s="134"/>
      <c r="AD17" s="134"/>
      <c r="AE17" s="13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</row>
    <row r="18" spans="2:44" customFormat="1" ht="15" x14ac:dyDescent="0.25">
      <c r="B18" s="85"/>
      <c r="C18" s="57"/>
      <c r="D18" s="133">
        <v>8</v>
      </c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202"/>
      <c r="R18" s="202"/>
      <c r="S18" s="133">
        <v>8</v>
      </c>
      <c r="T18" s="134">
        <f t="shared" si="2"/>
        <v>80</v>
      </c>
      <c r="U18" s="134">
        <f t="shared" si="0"/>
        <v>160</v>
      </c>
      <c r="V18" s="134">
        <f t="shared" si="0"/>
        <v>240</v>
      </c>
      <c r="W18" s="134">
        <f t="shared" si="0"/>
        <v>320</v>
      </c>
      <c r="X18" s="134">
        <f t="shared" si="0"/>
        <v>400</v>
      </c>
      <c r="Y18" s="134">
        <f t="shared" si="0"/>
        <v>480</v>
      </c>
      <c r="Z18" s="134">
        <f t="shared" si="0"/>
        <v>560</v>
      </c>
      <c r="AA18" s="134">
        <f t="shared" si="0"/>
        <v>640</v>
      </c>
      <c r="AB18" s="134"/>
      <c r="AC18" s="134"/>
      <c r="AD18" s="134"/>
      <c r="AE18" s="13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</row>
    <row r="19" spans="2:44" customFormat="1" ht="15" x14ac:dyDescent="0.25">
      <c r="B19" s="85"/>
      <c r="C19" s="57"/>
      <c r="D19" s="133">
        <v>9</v>
      </c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202"/>
      <c r="R19" s="202"/>
      <c r="S19" s="133">
        <v>9</v>
      </c>
      <c r="T19" s="134">
        <f t="shared" si="2"/>
        <v>90</v>
      </c>
      <c r="U19" s="134">
        <f t="shared" si="0"/>
        <v>180</v>
      </c>
      <c r="V19" s="134">
        <f t="shared" si="0"/>
        <v>270</v>
      </c>
      <c r="W19" s="134">
        <f t="shared" si="0"/>
        <v>360</v>
      </c>
      <c r="X19" s="134">
        <f t="shared" si="0"/>
        <v>450</v>
      </c>
      <c r="Y19" s="134">
        <f t="shared" si="0"/>
        <v>540</v>
      </c>
      <c r="Z19" s="134">
        <f t="shared" si="0"/>
        <v>630</v>
      </c>
      <c r="AA19" s="134">
        <f t="shared" si="0"/>
        <v>720</v>
      </c>
      <c r="AB19" s="134"/>
      <c r="AC19" s="134"/>
      <c r="AD19" s="134"/>
      <c r="AE19" s="13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</row>
    <row r="20" spans="2:44" customFormat="1" ht="15" x14ac:dyDescent="0.25">
      <c r="B20" s="85"/>
      <c r="C20" s="57"/>
      <c r="D20" s="133">
        <v>10</v>
      </c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202"/>
      <c r="R20" s="202"/>
      <c r="S20" s="133">
        <v>10</v>
      </c>
      <c r="T20" s="134">
        <f t="shared" si="2"/>
        <v>100</v>
      </c>
      <c r="U20" s="134">
        <f t="shared" si="0"/>
        <v>200</v>
      </c>
      <c r="V20" s="134">
        <f t="shared" si="0"/>
        <v>300</v>
      </c>
      <c r="W20" s="134">
        <f t="shared" si="0"/>
        <v>400</v>
      </c>
      <c r="X20" s="134">
        <f t="shared" si="0"/>
        <v>500</v>
      </c>
      <c r="Y20" s="134">
        <f t="shared" si="0"/>
        <v>600</v>
      </c>
      <c r="Z20" s="134">
        <f t="shared" si="0"/>
        <v>700</v>
      </c>
      <c r="AA20" s="134">
        <f t="shared" si="0"/>
        <v>800</v>
      </c>
      <c r="AB20" s="134"/>
      <c r="AC20" s="134"/>
      <c r="AD20" s="134"/>
      <c r="AE20" s="13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</row>
    <row r="21" spans="2:44" customFormat="1" ht="15" x14ac:dyDescent="0.25">
      <c r="B21" s="85"/>
      <c r="C21" s="57"/>
      <c r="D21" s="133">
        <v>11</v>
      </c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202"/>
      <c r="R21" s="202"/>
      <c r="S21" s="133">
        <v>11</v>
      </c>
      <c r="T21" s="134">
        <f t="shared" si="2"/>
        <v>110</v>
      </c>
      <c r="U21" s="134">
        <f t="shared" si="0"/>
        <v>220</v>
      </c>
      <c r="V21" s="134">
        <f t="shared" si="0"/>
        <v>330</v>
      </c>
      <c r="W21" s="134">
        <f t="shared" si="0"/>
        <v>440</v>
      </c>
      <c r="X21" s="134">
        <f t="shared" si="0"/>
        <v>550</v>
      </c>
      <c r="Y21" s="134">
        <f t="shared" si="0"/>
        <v>660</v>
      </c>
      <c r="Z21" s="134">
        <f t="shared" si="0"/>
        <v>770</v>
      </c>
      <c r="AA21" s="134">
        <f t="shared" si="0"/>
        <v>880</v>
      </c>
      <c r="AB21" s="134"/>
      <c r="AC21" s="134"/>
      <c r="AD21" s="134"/>
      <c r="AE21" s="13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</row>
    <row r="22" spans="2:44" customFormat="1" ht="15.75" thickBot="1" x14ac:dyDescent="0.3">
      <c r="B22" s="85"/>
      <c r="C22" s="57"/>
      <c r="D22" s="135">
        <v>12</v>
      </c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202"/>
      <c r="R22" s="202"/>
      <c r="S22" s="135">
        <v>12</v>
      </c>
      <c r="T22" s="134">
        <f t="shared" si="2"/>
        <v>120</v>
      </c>
      <c r="U22" s="134">
        <f t="shared" si="0"/>
        <v>240</v>
      </c>
      <c r="V22" s="134">
        <f t="shared" si="0"/>
        <v>360</v>
      </c>
      <c r="W22" s="134">
        <f t="shared" si="0"/>
        <v>480</v>
      </c>
      <c r="X22" s="134">
        <f t="shared" si="0"/>
        <v>600</v>
      </c>
      <c r="Y22" s="134">
        <f t="shared" si="0"/>
        <v>720</v>
      </c>
      <c r="Z22" s="134">
        <f t="shared" si="0"/>
        <v>840</v>
      </c>
      <c r="AA22" s="134">
        <f t="shared" si="0"/>
        <v>960</v>
      </c>
      <c r="AB22" s="134"/>
      <c r="AC22" s="134"/>
      <c r="AD22" s="134"/>
      <c r="AE22" s="13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</row>
    <row r="23" spans="2:44" customFormat="1" ht="15" x14ac:dyDescent="0.25">
      <c r="B23" s="85"/>
      <c r="C23" s="57"/>
      <c r="D23" s="136"/>
      <c r="E23" s="137"/>
      <c r="AC23" s="78"/>
      <c r="AD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</row>
    <row r="24" spans="2:44" customFormat="1" ht="15" x14ac:dyDescent="0.25">
      <c r="B24" s="85"/>
      <c r="C24" s="57" t="s">
        <v>214</v>
      </c>
      <c r="D24" s="136"/>
      <c r="E24" s="137"/>
      <c r="AC24" s="78"/>
      <c r="AD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</row>
    <row r="25" spans="2:44" customFormat="1" ht="15" x14ac:dyDescent="0.25">
      <c r="B25" s="85"/>
      <c r="C25" s="57"/>
      <c r="D25" s="136"/>
      <c r="E25" s="137"/>
      <c r="AC25" s="78"/>
      <c r="AD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</row>
    <row r="26" spans="2:44" customFormat="1" ht="15" x14ac:dyDescent="0.25">
      <c r="B26" s="85"/>
      <c r="C26" s="57"/>
      <c r="D26" s="136"/>
      <c r="E26" s="137"/>
      <c r="AC26" s="78"/>
      <c r="AD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</row>
    <row r="27" spans="2:44" customFormat="1" ht="15" x14ac:dyDescent="0.25">
      <c r="B27" s="85"/>
      <c r="C27" s="57"/>
      <c r="D27" s="136"/>
      <c r="E27" s="137"/>
      <c r="AC27" s="78"/>
      <c r="AD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</row>
    <row r="28" spans="2:44" customFormat="1" ht="15" x14ac:dyDescent="0.25">
      <c r="B28" s="85"/>
      <c r="C28" s="57"/>
      <c r="D28" s="136"/>
      <c r="E28" s="137"/>
      <c r="AC28" s="78"/>
      <c r="AD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</row>
    <row r="29" spans="2:44" customFormat="1" ht="15" x14ac:dyDescent="0.25">
      <c r="B29" s="85"/>
      <c r="C29" s="57"/>
      <c r="D29" s="136"/>
      <c r="E29" s="137"/>
      <c r="AC29" s="78"/>
      <c r="AD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</row>
    <row r="30" spans="2:44" customFormat="1" ht="15" x14ac:dyDescent="0.25">
      <c r="B30" s="85"/>
      <c r="C30" s="57"/>
      <c r="D30" s="136"/>
      <c r="E30" s="137"/>
      <c r="AC30" s="78"/>
      <c r="AD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</row>
    <row r="31" spans="2:44" customFormat="1" ht="15" x14ac:dyDescent="0.25">
      <c r="B31" s="85"/>
      <c r="C31" s="57"/>
      <c r="D31" s="136"/>
      <c r="E31" s="137"/>
      <c r="AC31" s="78"/>
      <c r="AD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</row>
    <row r="32" spans="2:44" customFormat="1" ht="15" x14ac:dyDescent="0.25">
      <c r="B32" s="85"/>
      <c r="C32" s="57"/>
      <c r="D32" s="136"/>
      <c r="E32" s="138"/>
      <c r="AC32" s="78"/>
      <c r="AD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</row>
    <row r="33" spans="2:44" customFormat="1" ht="15" x14ac:dyDescent="0.25">
      <c r="B33" s="85"/>
      <c r="C33" s="57"/>
      <c r="D33" s="139"/>
      <c r="AC33" s="78"/>
      <c r="AD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</row>
    <row r="34" spans="2:44" customFormat="1" ht="15" x14ac:dyDescent="0.25">
      <c r="B34" s="85"/>
      <c r="AC34" s="78"/>
      <c r="AD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</row>
    <row r="35" spans="2:44" customFormat="1" ht="15" x14ac:dyDescent="0.25">
      <c r="B35" s="85"/>
      <c r="AC35" s="78"/>
      <c r="AD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</row>
    <row r="36" spans="2:44" customFormat="1" ht="15" x14ac:dyDescent="0.25">
      <c r="B36" s="85"/>
      <c r="AC36" s="78"/>
      <c r="AD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</row>
    <row r="37" spans="2:44" customFormat="1" ht="15" x14ac:dyDescent="0.25">
      <c r="B37" s="85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5"/>
      <c r="AD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</row>
    <row r="38" spans="2:44" customFormat="1" ht="15" x14ac:dyDescent="0.25">
      <c r="B38" s="77"/>
      <c r="C38" s="76"/>
      <c r="D38" s="76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</row>
    <row r="39" spans="2:44" customFormat="1" ht="15" customHeight="1" x14ac:dyDescent="0.25"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</row>
    <row r="40" spans="2:44" ht="14.25" hidden="1" customHeight="1" x14ac:dyDescent="0.25"/>
    <row r="41" spans="2:44" ht="14.25" hidden="1" customHeight="1" x14ac:dyDescent="0.25"/>
    <row r="42" spans="2:44" ht="14.25" hidden="1" customHeight="1" x14ac:dyDescent="0.25"/>
    <row r="43" spans="2:44" customFormat="1" ht="14.25" hidden="1" customHeight="1" x14ac:dyDescent="0.25"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</row>
    <row r="44" spans="2:44" customFormat="1" ht="14.25" hidden="1" customHeight="1" x14ac:dyDescent="0.25"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</row>
    <row r="45" spans="2:44" customFormat="1" ht="14.25" hidden="1" customHeight="1" x14ac:dyDescent="0.25"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</row>
    <row r="46" spans="2:44" customFormat="1" ht="14.25" hidden="1" customHeight="1" x14ac:dyDescent="0.25"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</row>
    <row r="47" spans="2:44" customFormat="1" ht="14.25" hidden="1" customHeight="1" x14ac:dyDescent="0.25"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</row>
    <row r="48" spans="2:44" customFormat="1" ht="14.25" hidden="1" customHeight="1" x14ac:dyDescent="0.25"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</row>
    <row r="49" spans="2:44" customFormat="1" ht="14.25" hidden="1" customHeight="1" x14ac:dyDescent="0.25"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</row>
    <row r="50" spans="2:44" customFormat="1" ht="14.25" hidden="1" customHeight="1" x14ac:dyDescent="0.25"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</row>
    <row r="51" spans="2:44" customFormat="1" ht="14.25" hidden="1" customHeight="1" x14ac:dyDescent="0.25"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</row>
    <row r="52" spans="2:44" customFormat="1" ht="14.25" hidden="1" customHeight="1" x14ac:dyDescent="0.25"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</row>
    <row r="53" spans="2:44" customFormat="1" ht="14.25" hidden="1" customHeight="1" x14ac:dyDescent="0.25"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</row>
    <row r="54" spans="2:44" customFormat="1" ht="14.25" hidden="1" customHeight="1" x14ac:dyDescent="0.25"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</row>
    <row r="55" spans="2:44" customFormat="1" ht="14.25" hidden="1" customHeight="1" x14ac:dyDescent="0.25"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</row>
    <row r="56" spans="2:44" customFormat="1" ht="14.25" hidden="1" customHeight="1" x14ac:dyDescent="0.25"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</row>
    <row r="57" spans="2:44" customFormat="1" ht="14.25" hidden="1" customHeight="1" x14ac:dyDescent="0.25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</row>
    <row r="58" spans="2:44" customFormat="1" ht="14.25" hidden="1" customHeight="1" x14ac:dyDescent="0.25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</row>
    <row r="59" spans="2:44" customFormat="1" ht="14.25" hidden="1" customHeight="1" x14ac:dyDescent="0.25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</row>
    <row r="60" spans="2:44" customFormat="1" ht="14.25" hidden="1" customHeight="1" x14ac:dyDescent="0.25"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</row>
    <row r="61" spans="2:44" customFormat="1" ht="14.25" hidden="1" customHeight="1" x14ac:dyDescent="0.25"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</row>
    <row r="62" spans="2:44" customFormat="1" ht="14.25" hidden="1" customHeight="1" x14ac:dyDescent="0.25"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</row>
    <row r="63" spans="2:44" customFormat="1" ht="14.25" hidden="1" customHeight="1" x14ac:dyDescent="0.25"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</row>
    <row r="64" spans="2:44" customFormat="1" ht="14.25" hidden="1" customHeight="1" x14ac:dyDescent="0.25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</row>
    <row r="65" spans="2:44" customFormat="1" ht="14.25" hidden="1" customHeight="1" x14ac:dyDescent="0.25"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</row>
    <row r="66" spans="2:44" customFormat="1" ht="14.25" hidden="1" customHeight="1" x14ac:dyDescent="0.25"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</row>
    <row r="67" spans="2:44" customFormat="1" ht="14.25" hidden="1" customHeight="1" x14ac:dyDescent="0.25"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</row>
    <row r="68" spans="2:44" customFormat="1" ht="14.25" hidden="1" customHeight="1" x14ac:dyDescent="0.25"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</row>
    <row r="69" spans="2:44" customFormat="1" ht="14.25" hidden="1" customHeight="1" x14ac:dyDescent="0.25"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</row>
    <row r="70" spans="2:44" customFormat="1" ht="14.25" hidden="1" customHeight="1" x14ac:dyDescent="0.25"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</row>
    <row r="71" spans="2:44" customFormat="1" ht="14.25" hidden="1" customHeight="1" x14ac:dyDescent="0.25"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</row>
    <row r="72" spans="2:44" customFormat="1" ht="14.25" hidden="1" customHeight="1" x14ac:dyDescent="0.25"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  <c r="AD72" s="74"/>
      <c r="AF72" s="74"/>
      <c r="AG72" s="74"/>
      <c r="AH72" s="74"/>
      <c r="AI72" s="74"/>
      <c r="AJ72" s="74"/>
      <c r="AK72" s="74"/>
      <c r="AL72" s="74"/>
      <c r="AM72" s="74"/>
      <c r="AN72" s="74"/>
      <c r="AO72" s="74"/>
      <c r="AP72" s="74"/>
      <c r="AQ72" s="74"/>
      <c r="AR72" s="74"/>
    </row>
    <row r="73" spans="2:44" customFormat="1" ht="14.25" hidden="1" customHeight="1" x14ac:dyDescent="0.25"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  <c r="AD73" s="74"/>
      <c r="AF73" s="74"/>
      <c r="AG73" s="74"/>
      <c r="AH73" s="74"/>
      <c r="AI73" s="74"/>
      <c r="AJ73" s="74"/>
      <c r="AK73" s="74"/>
      <c r="AL73" s="74"/>
      <c r="AM73" s="74"/>
      <c r="AN73" s="74"/>
      <c r="AO73" s="74"/>
      <c r="AP73" s="74"/>
      <c r="AQ73" s="74"/>
      <c r="AR73" s="74"/>
    </row>
    <row r="74" spans="2:44" customFormat="1" ht="14.25" hidden="1" customHeight="1" x14ac:dyDescent="0.25"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</row>
    <row r="75" spans="2:44" customFormat="1" ht="14.25" hidden="1" customHeight="1" x14ac:dyDescent="0.25"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</row>
    <row r="76" spans="2:44" customFormat="1" ht="14.25" hidden="1" customHeight="1" x14ac:dyDescent="0.25"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</row>
    <row r="77" spans="2:44" customFormat="1" ht="14.25" hidden="1" customHeight="1" x14ac:dyDescent="0.25"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</row>
    <row r="78" spans="2:44" customFormat="1" ht="14.25" hidden="1" customHeight="1" x14ac:dyDescent="0.25"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</row>
    <row r="79" spans="2:44" customFormat="1" ht="14.25" hidden="1" customHeight="1" x14ac:dyDescent="0.25"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</row>
    <row r="80" spans="2:44" customFormat="1" ht="14.25" hidden="1" customHeight="1" x14ac:dyDescent="0.25"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</row>
    <row r="81" spans="2:44" customFormat="1" ht="14.25" hidden="1" customHeight="1" x14ac:dyDescent="0.25"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</row>
    <row r="82" spans="2:44" customFormat="1" ht="14.25" hidden="1" customHeight="1" x14ac:dyDescent="0.25"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</row>
    <row r="83" spans="2:44" customFormat="1" ht="14.25" hidden="1" customHeight="1" x14ac:dyDescent="0.25"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</row>
    <row r="84" spans="2:44" customFormat="1" ht="14.25" hidden="1" customHeight="1" x14ac:dyDescent="0.25"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</row>
    <row r="85" spans="2:44" customFormat="1" ht="14.25" hidden="1" customHeight="1" x14ac:dyDescent="0.25"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</row>
    <row r="86" spans="2:44" customFormat="1" ht="14.25" hidden="1" customHeight="1" x14ac:dyDescent="0.25"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</row>
    <row r="87" spans="2:44" customFormat="1" ht="14.25" hidden="1" customHeight="1" x14ac:dyDescent="0.25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</row>
    <row r="88" spans="2:44" customFormat="1" ht="14.25" hidden="1" customHeight="1" x14ac:dyDescent="0.25"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</row>
    <row r="89" spans="2:44" customFormat="1" ht="14.25" hidden="1" customHeight="1" x14ac:dyDescent="0.25"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</row>
    <row r="90" spans="2:44" customFormat="1" ht="14.25" hidden="1" customHeight="1" x14ac:dyDescent="0.25"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</row>
    <row r="91" spans="2:44" customFormat="1" ht="14.25" hidden="1" customHeight="1" x14ac:dyDescent="0.25"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</row>
    <row r="92" spans="2:44" customFormat="1" ht="14.25" hidden="1" customHeight="1" x14ac:dyDescent="0.25"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</row>
    <row r="93" spans="2:44" customFormat="1" ht="14.25" hidden="1" customHeight="1" x14ac:dyDescent="0.25"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</row>
    <row r="94" spans="2:44" customFormat="1" ht="14.25" hidden="1" customHeight="1" x14ac:dyDescent="0.25"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</row>
    <row r="95" spans="2:44" customFormat="1" ht="14.25" hidden="1" customHeight="1" x14ac:dyDescent="0.25"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</row>
    <row r="96" spans="2:44" customFormat="1" ht="14.25" hidden="1" customHeight="1" x14ac:dyDescent="0.25"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</row>
    <row r="97" spans="2:44" customFormat="1" ht="14.25" hidden="1" customHeight="1" x14ac:dyDescent="0.25"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</row>
    <row r="98" spans="2:44" customFormat="1" ht="14.25" hidden="1" customHeight="1" x14ac:dyDescent="0.25"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</row>
    <row r="99" spans="2:44" customFormat="1" ht="14.25" hidden="1" customHeight="1" x14ac:dyDescent="0.25"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</row>
    <row r="100" spans="2:44" customFormat="1" ht="14.25" hidden="1" customHeight="1" x14ac:dyDescent="0.25"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</row>
    <row r="101" spans="2:44" customFormat="1" ht="14.25" hidden="1" customHeight="1" x14ac:dyDescent="0.25"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</row>
    <row r="102" spans="2:44" customFormat="1" ht="14.25" hidden="1" customHeight="1" x14ac:dyDescent="0.25"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</row>
    <row r="103" spans="2:44" customFormat="1" ht="14.25" hidden="1" customHeight="1" x14ac:dyDescent="0.25"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</row>
    <row r="104" spans="2:44" customFormat="1" ht="14.25" hidden="1" customHeight="1" x14ac:dyDescent="0.25"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</row>
    <row r="105" spans="2:44" customFormat="1" ht="14.25" hidden="1" customHeight="1" x14ac:dyDescent="0.25"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</row>
    <row r="106" spans="2:44" customFormat="1" ht="14.25" hidden="1" customHeight="1" x14ac:dyDescent="0.25"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</row>
    <row r="107" spans="2:44" customFormat="1" ht="14.25" hidden="1" customHeight="1" x14ac:dyDescent="0.25"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</row>
    <row r="108" spans="2:44" customFormat="1" ht="14.25" hidden="1" customHeight="1" x14ac:dyDescent="0.25"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</row>
    <row r="109" spans="2:44" customFormat="1" ht="14.25" hidden="1" customHeight="1" x14ac:dyDescent="0.25"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</row>
    <row r="110" spans="2:44" customFormat="1" ht="14.25" hidden="1" customHeight="1" x14ac:dyDescent="0.25"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</row>
    <row r="111" spans="2:44" customFormat="1" ht="14.25" hidden="1" customHeight="1" x14ac:dyDescent="0.25"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</row>
    <row r="112" spans="2:44" customFormat="1" ht="14.25" hidden="1" customHeight="1" x14ac:dyDescent="0.25"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</row>
    <row r="113" spans="2:44" customFormat="1" ht="14.25" hidden="1" customHeight="1" x14ac:dyDescent="0.25"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</row>
    <row r="114" spans="2:44" customFormat="1" ht="14.25" hidden="1" customHeight="1" x14ac:dyDescent="0.25"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</row>
    <row r="115" spans="2:44" customFormat="1" ht="14.25" hidden="1" customHeight="1" x14ac:dyDescent="0.25"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</row>
    <row r="116" spans="2:44" customFormat="1" ht="14.25" hidden="1" customHeight="1" x14ac:dyDescent="0.25"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</row>
    <row r="117" spans="2:44" customFormat="1" ht="14.25" hidden="1" customHeight="1" x14ac:dyDescent="0.25"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</row>
    <row r="118" spans="2:44" customFormat="1" ht="14.25" hidden="1" customHeight="1" x14ac:dyDescent="0.25"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</row>
    <row r="119" spans="2:44" customFormat="1" ht="14.25" hidden="1" customHeight="1" x14ac:dyDescent="0.25"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</row>
    <row r="120" spans="2:44" customFormat="1" ht="14.25" hidden="1" customHeight="1" x14ac:dyDescent="0.25"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</row>
    <row r="121" spans="2:44" customFormat="1" ht="14.25" hidden="1" customHeight="1" x14ac:dyDescent="0.25"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</row>
    <row r="122" spans="2:44" customFormat="1" ht="14.25" hidden="1" customHeight="1" x14ac:dyDescent="0.25"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</row>
    <row r="123" spans="2:44" customFormat="1" ht="14.25" hidden="1" customHeight="1" x14ac:dyDescent="0.25"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</row>
    <row r="124" spans="2:44" customFormat="1" ht="14.25" hidden="1" customHeight="1" x14ac:dyDescent="0.25"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</row>
    <row r="125" spans="2:44" customFormat="1" ht="14.25" hidden="1" customHeight="1" x14ac:dyDescent="0.25"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</row>
    <row r="126" spans="2:44" customFormat="1" ht="14.25" hidden="1" customHeight="1" x14ac:dyDescent="0.25"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AD246"/>
  <sheetViews>
    <sheetView zoomScale="85" zoomScaleNormal="85" workbookViewId="0">
      <selection activeCell="M13" sqref="M13:M16"/>
    </sheetView>
  </sheetViews>
  <sheetFormatPr defaultColWidth="0" defaultRowHeight="0" customHeight="1" zeroHeight="1" x14ac:dyDescent="0.25"/>
  <cols>
    <col min="1" max="1" width="4.5703125" customWidth="1"/>
    <col min="2" max="2" width="4.5703125" style="74" customWidth="1"/>
    <col min="3" max="3" width="23.140625" style="74" customWidth="1"/>
    <col min="4" max="4" width="6.7109375" style="74" customWidth="1"/>
    <col min="5" max="5" width="7.5703125" style="74" customWidth="1"/>
    <col min="6" max="6" width="7.7109375" style="74" customWidth="1"/>
    <col min="7" max="7" width="8.28515625" style="74" customWidth="1"/>
    <col min="8" max="8" width="10" style="74" customWidth="1"/>
    <col min="9" max="9" width="29.85546875" style="74" bestFit="1" customWidth="1"/>
    <col min="10" max="10" width="12" style="146" customWidth="1"/>
    <col min="11" max="11" width="11.28515625" style="146" customWidth="1"/>
    <col min="12" max="12" width="66.42578125" style="74" customWidth="1"/>
    <col min="13" max="13" width="13.85546875" style="74" customWidth="1"/>
    <col min="14" max="14" width="47.7109375" style="74" bestFit="1" customWidth="1"/>
    <col min="15" max="15" width="4.5703125" style="74" customWidth="1"/>
    <col min="16" max="16" width="4.5703125" customWidth="1"/>
    <col min="17" max="30" width="0" style="74" hidden="1" customWidth="1"/>
    <col min="31" max="16384" width="10.28515625" style="74" hidden="1"/>
  </cols>
  <sheetData>
    <row r="1" spans="2:30" customFormat="1" ht="15" customHeight="1" x14ac:dyDescent="0.25">
      <c r="J1" s="144"/>
      <c r="K1" s="144"/>
    </row>
    <row r="2" spans="2:30" ht="15" x14ac:dyDescent="0.25">
      <c r="B2" s="95"/>
      <c r="C2" s="94"/>
      <c r="D2" s="94"/>
      <c r="E2" s="94"/>
      <c r="F2" s="94"/>
      <c r="G2" s="94"/>
      <c r="H2" s="94"/>
      <c r="I2" s="94"/>
      <c r="J2" s="145"/>
      <c r="K2" s="145"/>
      <c r="L2" s="94"/>
      <c r="M2" s="94"/>
      <c r="N2" s="94"/>
      <c r="O2" s="93"/>
    </row>
    <row r="3" spans="2:30" ht="17.25" x14ac:dyDescent="0.25">
      <c r="B3" s="85"/>
      <c r="C3" s="5" t="s">
        <v>808</v>
      </c>
      <c r="D3" s="5"/>
      <c r="E3"/>
      <c r="F3"/>
      <c r="G3"/>
      <c r="H3"/>
      <c r="I3"/>
      <c r="J3" s="144"/>
      <c r="K3" s="144"/>
      <c r="L3"/>
      <c r="M3"/>
      <c r="N3"/>
      <c r="O3" s="78"/>
    </row>
    <row r="4" spans="2:30" ht="19.5" customHeight="1" x14ac:dyDescent="0.25">
      <c r="B4" s="85"/>
      <c r="C4" s="96"/>
      <c r="D4" s="96"/>
      <c r="O4" s="78"/>
    </row>
    <row r="5" spans="2:30" ht="15" x14ac:dyDescent="0.25">
      <c r="B5" s="85"/>
      <c r="O5" s="78"/>
    </row>
    <row r="6" spans="2:30" ht="5.0999999999999996" customHeight="1" x14ac:dyDescent="0.25">
      <c r="B6" s="85"/>
      <c r="C6" s="97"/>
      <c r="D6" s="97"/>
      <c r="E6" s="97"/>
      <c r="F6" s="97"/>
      <c r="G6" s="97"/>
      <c r="H6" s="97"/>
      <c r="I6" s="97"/>
      <c r="J6" s="147"/>
      <c r="K6" s="147"/>
      <c r="L6" s="97"/>
      <c r="M6" s="97"/>
      <c r="N6" s="97"/>
      <c r="O6" s="78"/>
    </row>
    <row r="7" spans="2:30" ht="15" x14ac:dyDescent="0.25">
      <c r="B7" s="85"/>
      <c r="O7" s="78"/>
    </row>
    <row r="8" spans="2:30" customFormat="1" ht="15" x14ac:dyDescent="0.25">
      <c r="B8" s="85"/>
      <c r="C8" s="74" t="s">
        <v>242</v>
      </c>
      <c r="D8" s="74"/>
      <c r="E8" s="74"/>
      <c r="F8" s="74"/>
      <c r="G8" s="74"/>
      <c r="H8" s="74"/>
      <c r="I8" s="74"/>
      <c r="J8" s="146"/>
      <c r="K8" s="146"/>
      <c r="L8" s="74"/>
      <c r="M8" s="74"/>
      <c r="N8" s="74"/>
      <c r="O8" s="78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</row>
    <row r="9" spans="2:30" customFormat="1" ht="15" x14ac:dyDescent="0.25">
      <c r="B9" s="85"/>
      <c r="C9" s="74" t="s">
        <v>243</v>
      </c>
      <c r="D9" s="74"/>
      <c r="E9" s="74"/>
      <c r="F9" s="74"/>
      <c r="G9" s="74"/>
      <c r="H9" s="74"/>
      <c r="I9" s="74"/>
      <c r="J9" s="146"/>
      <c r="K9" s="146"/>
      <c r="L9" s="74"/>
      <c r="M9" s="74"/>
      <c r="N9" s="74"/>
      <c r="O9" s="78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</row>
    <row r="10" spans="2:30" customFormat="1" ht="15" x14ac:dyDescent="0.25">
      <c r="B10" s="85"/>
      <c r="C10" s="74" t="s">
        <v>244</v>
      </c>
      <c r="D10" s="74"/>
      <c r="E10" s="74"/>
      <c r="F10" s="74"/>
      <c r="G10" s="74"/>
      <c r="H10" s="74"/>
      <c r="I10" s="74"/>
      <c r="J10" s="146"/>
      <c r="K10" s="146"/>
      <c r="L10" s="74"/>
      <c r="M10" s="74"/>
      <c r="N10" s="74"/>
      <c r="O10" s="78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</row>
    <row r="11" spans="2:30" customFormat="1" ht="15" x14ac:dyDescent="0.25">
      <c r="B11" s="85"/>
      <c r="C11" s="74" t="s">
        <v>245</v>
      </c>
      <c r="D11" s="74"/>
      <c r="E11" s="74"/>
      <c r="F11" s="74"/>
      <c r="G11" s="74"/>
      <c r="H11" s="74"/>
      <c r="I11" s="74"/>
      <c r="J11" s="146"/>
      <c r="K11" s="146"/>
      <c r="L11" s="74"/>
      <c r="M11" s="74"/>
      <c r="N11" s="74"/>
      <c r="O11" s="78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</row>
    <row r="12" spans="2:30" customFormat="1" ht="15.75" thickBot="1" x14ac:dyDescent="0.3">
      <c r="B12" s="85"/>
      <c r="C12" s="74"/>
      <c r="D12" s="74"/>
      <c r="E12" s="74"/>
      <c r="F12" s="74"/>
      <c r="G12" s="74"/>
      <c r="H12" s="74"/>
      <c r="I12" s="74"/>
      <c r="J12" s="146"/>
      <c r="K12" s="146"/>
      <c r="L12" s="74"/>
      <c r="M12" s="74"/>
      <c r="N12" s="74"/>
      <c r="O12" s="78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</row>
    <row r="13" spans="2:30" customFormat="1" ht="15" x14ac:dyDescent="0.25">
      <c r="B13" s="85"/>
      <c r="C13" s="99" t="s">
        <v>217</v>
      </c>
      <c r="D13" s="100" t="s">
        <v>246</v>
      </c>
      <c r="E13" s="100" t="s">
        <v>247</v>
      </c>
      <c r="F13" s="100" t="s">
        <v>248</v>
      </c>
      <c r="G13" s="100" t="s">
        <v>249</v>
      </c>
      <c r="H13" s="101" t="s">
        <v>250</v>
      </c>
      <c r="I13" s="213"/>
      <c r="J13" s="204"/>
      <c r="K13" s="203"/>
      <c r="L13" s="223" t="s">
        <v>251</v>
      </c>
      <c r="M13" s="224"/>
      <c r="N13" s="74"/>
      <c r="O13" s="78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</row>
    <row r="14" spans="2:30" customFormat="1" ht="15" x14ac:dyDescent="0.25">
      <c r="B14" s="85"/>
      <c r="C14" s="115" t="s">
        <v>913</v>
      </c>
      <c r="D14" s="148">
        <v>70</v>
      </c>
      <c r="E14" s="148">
        <v>92</v>
      </c>
      <c r="F14" s="149" t="b">
        <f>OR(D14&gt;$M$18,E14&gt;$M$18)</f>
        <v>1</v>
      </c>
      <c r="G14" s="149" t="b">
        <f>AND(D14&gt;$M$20,E14&gt;$M$20)</f>
        <v>0</v>
      </c>
      <c r="H14" s="150" t="b">
        <f>IF(E14&lt;&gt;$M$22,TRUE,FALSE)</f>
        <v>1</v>
      </c>
      <c r="I14" s="136"/>
      <c r="J14" s="205"/>
      <c r="K14" s="144"/>
      <c r="L14" s="219"/>
      <c r="M14" s="225"/>
      <c r="N14" s="74"/>
      <c r="O14" s="78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</row>
    <row r="15" spans="2:30" customFormat="1" ht="15" x14ac:dyDescent="0.25">
      <c r="B15" s="85"/>
      <c r="C15" s="115" t="s">
        <v>914</v>
      </c>
      <c r="D15" s="148">
        <v>97</v>
      </c>
      <c r="E15" s="148">
        <v>72</v>
      </c>
      <c r="F15" s="149"/>
      <c r="G15" s="149"/>
      <c r="H15" s="150"/>
      <c r="I15" s="136"/>
      <c r="J15" s="205"/>
      <c r="K15" s="144"/>
      <c r="L15" s="219" t="s">
        <v>252</v>
      </c>
      <c r="M15" s="226"/>
      <c r="N15" s="74"/>
      <c r="O15" s="78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</row>
    <row r="16" spans="2:30" customFormat="1" ht="15.75" thickBot="1" x14ac:dyDescent="0.3">
      <c r="B16" s="85"/>
      <c r="C16" s="115" t="s">
        <v>848</v>
      </c>
      <c r="D16" s="148">
        <v>82</v>
      </c>
      <c r="E16" s="148">
        <v>60</v>
      </c>
      <c r="F16" s="149"/>
      <c r="G16" s="149"/>
      <c r="H16" s="150"/>
      <c r="I16" s="136"/>
      <c r="J16" s="205"/>
      <c r="K16" s="144"/>
      <c r="L16" s="221"/>
      <c r="M16" s="227"/>
      <c r="N16" s="74"/>
      <c r="O16" s="78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</row>
    <row r="17" spans="2:30" customFormat="1" ht="15.75" thickBot="1" x14ac:dyDescent="0.3">
      <c r="B17" s="85"/>
      <c r="C17" s="115" t="s">
        <v>844</v>
      </c>
      <c r="D17" s="148">
        <v>69</v>
      </c>
      <c r="E17" s="148">
        <v>82</v>
      </c>
      <c r="F17" s="149"/>
      <c r="G17" s="149"/>
      <c r="H17" s="150"/>
      <c r="I17" s="136"/>
      <c r="J17" s="205"/>
      <c r="K17" s="144"/>
      <c r="L17" s="74"/>
      <c r="M17" s="74"/>
      <c r="N17" s="74"/>
      <c r="O17" s="78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</row>
    <row r="18" spans="2:30" customFormat="1" ht="15" x14ac:dyDescent="0.25">
      <c r="B18" s="85"/>
      <c r="C18" s="115" t="s">
        <v>915</v>
      </c>
      <c r="D18" s="148">
        <v>74</v>
      </c>
      <c r="E18" s="148">
        <v>72</v>
      </c>
      <c r="F18" s="149"/>
      <c r="G18" s="149"/>
      <c r="H18" s="150"/>
      <c r="I18" s="136"/>
      <c r="J18" s="205"/>
      <c r="K18" s="144"/>
      <c r="L18" s="223" t="s">
        <v>253</v>
      </c>
      <c r="M18" s="228">
        <v>80</v>
      </c>
      <c r="N18" s="74"/>
      <c r="O18" s="78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</row>
    <row r="19" spans="2:30" customFormat="1" ht="15" x14ac:dyDescent="0.25">
      <c r="B19" s="85"/>
      <c r="C19" s="115" t="s">
        <v>916</v>
      </c>
      <c r="D19" s="148">
        <v>61</v>
      </c>
      <c r="E19" s="148">
        <v>64</v>
      </c>
      <c r="F19" s="149"/>
      <c r="G19" s="149"/>
      <c r="H19" s="150"/>
      <c r="I19" s="136"/>
      <c r="J19" s="205"/>
      <c r="K19" s="144"/>
      <c r="L19" s="219" t="s">
        <v>254</v>
      </c>
      <c r="M19" s="220"/>
      <c r="N19" s="74"/>
      <c r="O19" s="78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</row>
    <row r="20" spans="2:30" customFormat="1" ht="15" x14ac:dyDescent="0.25">
      <c r="B20" s="85"/>
      <c r="C20" s="115" t="s">
        <v>917</v>
      </c>
      <c r="D20" s="148">
        <v>92</v>
      </c>
      <c r="E20" s="148">
        <v>72</v>
      </c>
      <c r="F20" s="149"/>
      <c r="G20" s="149"/>
      <c r="H20" s="150"/>
      <c r="I20" s="136"/>
      <c r="J20" s="144"/>
      <c r="K20" s="144"/>
      <c r="L20" s="219" t="s">
        <v>254</v>
      </c>
      <c r="M20" s="220">
        <v>75</v>
      </c>
      <c r="N20" s="74"/>
      <c r="O20" s="78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</row>
    <row r="21" spans="2:30" customFormat="1" ht="15" x14ac:dyDescent="0.25">
      <c r="B21" s="85"/>
      <c r="C21" s="115" t="s">
        <v>918</v>
      </c>
      <c r="D21" s="148">
        <v>79</v>
      </c>
      <c r="E21" s="148">
        <v>82</v>
      </c>
      <c r="F21" s="149"/>
      <c r="G21" s="149"/>
      <c r="H21" s="150"/>
      <c r="I21" s="136"/>
      <c r="J21" s="144"/>
      <c r="K21" s="144"/>
      <c r="L21" s="219"/>
      <c r="M21" s="220"/>
      <c r="N21" s="74"/>
      <c r="O21" s="78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</row>
    <row r="22" spans="2:30" customFormat="1" ht="15" x14ac:dyDescent="0.25">
      <c r="B22" s="85"/>
      <c r="C22" s="115" t="s">
        <v>919</v>
      </c>
      <c r="D22" s="148">
        <v>79</v>
      </c>
      <c r="E22" s="148">
        <v>64</v>
      </c>
      <c r="F22" s="149"/>
      <c r="G22" s="149"/>
      <c r="H22" s="150"/>
      <c r="I22" s="136"/>
      <c r="J22" s="144"/>
      <c r="K22" s="144"/>
      <c r="L22" s="219" t="s">
        <v>255</v>
      </c>
      <c r="M22" s="220">
        <v>72</v>
      </c>
      <c r="N22" s="74"/>
      <c r="O22" s="78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</row>
    <row r="23" spans="2:30" customFormat="1" ht="15.75" thickBot="1" x14ac:dyDescent="0.3">
      <c r="B23" s="85"/>
      <c r="C23" s="115" t="s">
        <v>920</v>
      </c>
      <c r="D23" s="148">
        <v>87</v>
      </c>
      <c r="E23" s="148">
        <v>88</v>
      </c>
      <c r="F23" s="149"/>
      <c r="G23" s="149"/>
      <c r="H23" s="150"/>
      <c r="I23" s="136"/>
      <c r="J23" s="144"/>
      <c r="K23" s="144"/>
      <c r="L23" s="221"/>
      <c r="M23" s="222"/>
      <c r="N23" s="74"/>
      <c r="O23" s="78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</row>
    <row r="24" spans="2:30" customFormat="1" ht="15" x14ac:dyDescent="0.25">
      <c r="B24" s="85"/>
      <c r="C24" s="115" t="s">
        <v>921</v>
      </c>
      <c r="D24" s="148">
        <v>63</v>
      </c>
      <c r="E24" s="148">
        <v>76</v>
      </c>
      <c r="F24" s="149"/>
      <c r="G24" s="149"/>
      <c r="H24" s="150"/>
      <c r="I24" s="136"/>
      <c r="J24" s="144"/>
      <c r="K24" s="144"/>
      <c r="L24" s="74"/>
      <c r="M24" s="74"/>
      <c r="N24" s="74"/>
      <c r="O24" s="78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</row>
    <row r="25" spans="2:30" customFormat="1" ht="15" x14ac:dyDescent="0.25">
      <c r="B25" s="85"/>
      <c r="C25" s="115" t="s">
        <v>922</v>
      </c>
      <c r="D25" s="148">
        <v>95</v>
      </c>
      <c r="E25" s="148">
        <v>88</v>
      </c>
      <c r="F25" s="149"/>
      <c r="G25" s="149"/>
      <c r="H25" s="150"/>
      <c r="I25" s="136"/>
      <c r="J25" s="144"/>
      <c r="K25" s="144"/>
      <c r="L25" s="74">
        <f>COUNTIFS(F14:F38,"TRUE",H14:H38,"FALSE")</f>
        <v>0</v>
      </c>
      <c r="M25" s="74"/>
      <c r="N25" s="74"/>
      <c r="O25" s="78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</row>
    <row r="26" spans="2:30" customFormat="1" ht="15" x14ac:dyDescent="0.25">
      <c r="B26" s="85"/>
      <c r="C26" s="115" t="s">
        <v>923</v>
      </c>
      <c r="D26" s="148">
        <v>82</v>
      </c>
      <c r="E26" s="148">
        <v>98</v>
      </c>
      <c r="F26" s="149"/>
      <c r="G26" s="149"/>
      <c r="H26" s="150"/>
      <c r="I26" s="136"/>
      <c r="J26" s="144"/>
      <c r="K26" s="144"/>
      <c r="L26" s="74"/>
      <c r="M26" s="74"/>
      <c r="N26" s="74"/>
      <c r="O26" s="78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</row>
    <row r="27" spans="2:30" customFormat="1" ht="15" x14ac:dyDescent="0.25">
      <c r="B27" s="85"/>
      <c r="C27" s="115" t="s">
        <v>924</v>
      </c>
      <c r="D27" s="148">
        <v>63</v>
      </c>
      <c r="E27" s="148">
        <v>98</v>
      </c>
      <c r="F27" s="149"/>
      <c r="G27" s="149"/>
      <c r="H27" s="150"/>
      <c r="I27" s="136"/>
      <c r="J27" s="144"/>
      <c r="K27" s="144">
        <f>$D$14</f>
        <v>70</v>
      </c>
      <c r="L27" s="74"/>
      <c r="M27" s="74"/>
      <c r="N27" s="74"/>
      <c r="O27" s="78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</row>
    <row r="28" spans="2:30" customFormat="1" ht="15" x14ac:dyDescent="0.25">
      <c r="B28" s="85"/>
      <c r="C28" s="115" t="s">
        <v>925</v>
      </c>
      <c r="D28" s="148">
        <v>75</v>
      </c>
      <c r="E28" s="148">
        <v>100</v>
      </c>
      <c r="F28" s="149"/>
      <c r="G28" s="149"/>
      <c r="H28" s="150"/>
      <c r="I28" s="136"/>
      <c r="J28" s="144"/>
      <c r="K28" s="144"/>
      <c r="L28" s="74"/>
      <c r="M28" s="74"/>
      <c r="N28" s="74"/>
      <c r="O28" s="78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</row>
    <row r="29" spans="2:30" customFormat="1" ht="15" x14ac:dyDescent="0.25">
      <c r="B29" s="85"/>
      <c r="C29" s="115" t="s">
        <v>926</v>
      </c>
      <c r="D29" s="148">
        <v>83</v>
      </c>
      <c r="E29" s="148">
        <v>88</v>
      </c>
      <c r="F29" s="149"/>
      <c r="G29" s="149"/>
      <c r="H29" s="150"/>
      <c r="I29" s="136"/>
      <c r="J29" s="144"/>
      <c r="K29" s="144"/>
      <c r="L29" s="74"/>
      <c r="M29" s="74"/>
      <c r="N29" s="74"/>
      <c r="O29" s="78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</row>
    <row r="30" spans="2:30" customFormat="1" ht="15" x14ac:dyDescent="0.25">
      <c r="B30" s="85"/>
      <c r="C30" s="115" t="s">
        <v>927</v>
      </c>
      <c r="D30" s="148">
        <v>97</v>
      </c>
      <c r="E30" s="148">
        <v>100</v>
      </c>
      <c r="F30" s="149"/>
      <c r="G30" s="149"/>
      <c r="H30" s="150"/>
      <c r="I30" s="136"/>
      <c r="J30" s="144"/>
      <c r="K30" s="144"/>
      <c r="L30" s="74"/>
      <c r="M30" s="74"/>
      <c r="N30" s="74"/>
      <c r="O30" s="78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</row>
    <row r="31" spans="2:30" customFormat="1" ht="15" x14ac:dyDescent="0.25">
      <c r="B31" s="85"/>
      <c r="C31" s="115" t="s">
        <v>928</v>
      </c>
      <c r="D31" s="148">
        <v>80</v>
      </c>
      <c r="E31" s="148">
        <v>72</v>
      </c>
      <c r="F31" s="149"/>
      <c r="G31" s="149"/>
      <c r="H31" s="150"/>
      <c r="I31" s="136"/>
      <c r="J31" s="144"/>
      <c r="K31" s="144"/>
      <c r="L31" s="74"/>
      <c r="M31" s="74"/>
      <c r="N31" s="74"/>
      <c r="O31" s="78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</row>
    <row r="32" spans="2:30" customFormat="1" ht="15" x14ac:dyDescent="0.25">
      <c r="B32" s="85"/>
      <c r="C32" s="115" t="s">
        <v>929</v>
      </c>
      <c r="D32" s="148">
        <v>89</v>
      </c>
      <c r="E32" s="148">
        <v>76</v>
      </c>
      <c r="F32" s="149"/>
      <c r="G32" s="149"/>
      <c r="H32" s="150"/>
      <c r="I32" s="136"/>
      <c r="J32" s="144"/>
      <c r="K32" s="144"/>
      <c r="L32" s="74"/>
      <c r="M32" s="74"/>
      <c r="N32" s="74"/>
      <c r="O32" s="78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</row>
    <row r="33" spans="2:30" customFormat="1" ht="15" x14ac:dyDescent="0.25">
      <c r="B33" s="85"/>
      <c r="C33" s="115" t="s">
        <v>930</v>
      </c>
      <c r="D33" s="148">
        <v>60</v>
      </c>
      <c r="E33" s="148">
        <v>76</v>
      </c>
      <c r="F33" s="149"/>
      <c r="G33" s="149"/>
      <c r="H33" s="150"/>
      <c r="I33" s="136"/>
      <c r="J33" s="144"/>
      <c r="K33" s="144"/>
      <c r="L33" s="74"/>
      <c r="M33" s="74"/>
      <c r="N33" s="74"/>
      <c r="O33" s="78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</row>
    <row r="34" spans="2:30" customFormat="1" ht="15" x14ac:dyDescent="0.25">
      <c r="B34" s="85"/>
      <c r="C34" s="115" t="s">
        <v>931</v>
      </c>
      <c r="D34" s="148">
        <v>77</v>
      </c>
      <c r="E34" s="148">
        <v>82</v>
      </c>
      <c r="F34" s="149"/>
      <c r="G34" s="149"/>
      <c r="H34" s="150"/>
      <c r="I34" s="136"/>
      <c r="J34" s="144"/>
      <c r="K34" s="144"/>
      <c r="L34" s="74"/>
      <c r="M34" s="74"/>
      <c r="N34" s="74"/>
      <c r="O34" s="78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</row>
    <row r="35" spans="2:30" customFormat="1" ht="15" x14ac:dyDescent="0.25">
      <c r="B35" s="85"/>
      <c r="C35" s="115" t="s">
        <v>932</v>
      </c>
      <c r="D35" s="148">
        <v>71</v>
      </c>
      <c r="E35" s="148">
        <v>72</v>
      </c>
      <c r="F35" s="149"/>
      <c r="G35" s="149"/>
      <c r="H35" s="150"/>
      <c r="I35" s="136"/>
      <c r="J35" s="144"/>
      <c r="K35" s="144"/>
      <c r="L35" s="74"/>
      <c r="M35" s="74"/>
      <c r="N35" s="74"/>
      <c r="O35" s="78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</row>
    <row r="36" spans="2:30" customFormat="1" ht="15" x14ac:dyDescent="0.25">
      <c r="B36" s="85"/>
      <c r="C36" s="115" t="s">
        <v>933</v>
      </c>
      <c r="D36" s="148">
        <v>73</v>
      </c>
      <c r="E36" s="148">
        <v>100</v>
      </c>
      <c r="F36" s="149"/>
      <c r="G36" s="149"/>
      <c r="H36" s="150"/>
      <c r="I36" s="136"/>
      <c r="J36" s="144"/>
      <c r="K36" s="144"/>
      <c r="L36" s="74"/>
      <c r="M36" s="74"/>
      <c r="N36" s="74"/>
      <c r="O36" s="78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</row>
    <row r="37" spans="2:30" customFormat="1" ht="15" x14ac:dyDescent="0.25">
      <c r="B37" s="85"/>
      <c r="C37" s="115" t="s">
        <v>934</v>
      </c>
      <c r="D37" s="148">
        <v>63</v>
      </c>
      <c r="E37" s="148">
        <v>88</v>
      </c>
      <c r="F37" s="149"/>
      <c r="G37" s="149"/>
      <c r="H37" s="150"/>
      <c r="I37" s="136"/>
      <c r="J37" s="144"/>
      <c r="K37" s="144"/>
      <c r="L37" s="74"/>
      <c r="M37" s="74"/>
      <c r="N37" s="74"/>
      <c r="O37" s="78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</row>
    <row r="38" spans="2:30" ht="15.75" thickBot="1" x14ac:dyDescent="0.3">
      <c r="B38" s="85"/>
      <c r="C38" s="118" t="s">
        <v>935</v>
      </c>
      <c r="D38" s="151">
        <v>89</v>
      </c>
      <c r="E38" s="151">
        <v>76</v>
      </c>
      <c r="F38" s="149"/>
      <c r="G38" s="149"/>
      <c r="H38" s="150"/>
      <c r="I38" s="136"/>
      <c r="J38" s="144"/>
      <c r="K38" s="144"/>
      <c r="O38" s="78"/>
    </row>
    <row r="39" spans="2:30" ht="15" x14ac:dyDescent="0.25">
      <c r="B39" s="85"/>
      <c r="K39" s="144"/>
      <c r="O39" s="78"/>
    </row>
    <row r="40" spans="2:30" customFormat="1" ht="15" x14ac:dyDescent="0.25">
      <c r="B40" s="85"/>
      <c r="C40" s="74"/>
      <c r="D40" s="74"/>
      <c r="E40" s="74"/>
      <c r="F40" s="74"/>
      <c r="G40" s="74"/>
      <c r="H40" s="74"/>
      <c r="I40" s="74"/>
      <c r="J40" s="146"/>
      <c r="K40" s="144"/>
      <c r="L40" s="74"/>
      <c r="M40" s="74"/>
      <c r="N40" s="74"/>
      <c r="O40" s="78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</row>
    <row r="41" spans="2:30" customFormat="1" ht="15" x14ac:dyDescent="0.25">
      <c r="B41" s="85"/>
      <c r="C41" s="74"/>
      <c r="D41" s="74"/>
      <c r="E41" s="74"/>
      <c r="F41" s="74"/>
      <c r="G41" s="74"/>
      <c r="H41" s="74"/>
      <c r="I41" s="74"/>
      <c r="J41" s="146"/>
      <c r="K41" s="144"/>
      <c r="L41" s="74"/>
      <c r="M41" s="74"/>
      <c r="N41" s="74"/>
      <c r="O41" s="78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</row>
    <row r="42" spans="2:30" customFormat="1" ht="15" x14ac:dyDescent="0.25">
      <c r="B42" s="85"/>
      <c r="C42" s="74"/>
      <c r="D42" s="74"/>
      <c r="E42" s="74"/>
      <c r="F42" s="74"/>
      <c r="G42" s="74"/>
      <c r="H42" s="74"/>
      <c r="I42" s="74"/>
      <c r="J42" s="146"/>
      <c r="K42" s="144"/>
      <c r="L42" s="74"/>
      <c r="M42" s="74"/>
      <c r="N42" s="74"/>
      <c r="O42" s="78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</row>
    <row r="43" spans="2:30" customFormat="1" ht="15" x14ac:dyDescent="0.25">
      <c r="B43" s="85"/>
      <c r="C43" s="74"/>
      <c r="D43" s="74"/>
      <c r="E43" s="74"/>
      <c r="F43" s="74"/>
      <c r="G43" s="74"/>
      <c r="H43" s="74"/>
      <c r="I43" s="74"/>
      <c r="J43" s="146"/>
      <c r="K43" s="144"/>
      <c r="L43" s="74"/>
      <c r="M43" s="74"/>
      <c r="N43" s="74"/>
      <c r="O43" s="78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</row>
    <row r="44" spans="2:30" customFormat="1" ht="15" x14ac:dyDescent="0.25">
      <c r="B44" s="85"/>
      <c r="C44" s="74"/>
      <c r="D44" s="74"/>
      <c r="E44" s="74"/>
      <c r="F44" s="74"/>
      <c r="G44" s="74"/>
      <c r="H44" s="74"/>
      <c r="I44" s="74"/>
      <c r="J44" s="146"/>
      <c r="K44" s="144"/>
      <c r="L44" s="74"/>
      <c r="M44" s="74"/>
      <c r="N44" s="74"/>
      <c r="O44" s="78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</row>
    <row r="45" spans="2:30" customFormat="1" ht="15" x14ac:dyDescent="0.25">
      <c r="B45" s="85"/>
      <c r="C45" s="74"/>
      <c r="D45" s="74"/>
      <c r="E45" s="74"/>
      <c r="F45" s="74"/>
      <c r="G45" s="74"/>
      <c r="H45" s="74"/>
      <c r="I45" s="74"/>
      <c r="J45" s="146"/>
      <c r="K45" s="144"/>
      <c r="L45" s="74"/>
      <c r="M45" s="74"/>
      <c r="N45" s="74"/>
      <c r="O45" s="78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</row>
    <row r="46" spans="2:30" customFormat="1" ht="15" x14ac:dyDescent="0.25">
      <c r="B46" s="85"/>
      <c r="C46" s="74"/>
      <c r="D46" s="74"/>
      <c r="E46" s="74"/>
      <c r="F46" s="74"/>
      <c r="G46" s="74"/>
      <c r="H46" s="74"/>
      <c r="I46" s="74"/>
      <c r="J46" s="146"/>
      <c r="K46" s="144"/>
      <c r="L46" s="74"/>
      <c r="M46" s="74"/>
      <c r="N46" s="74"/>
      <c r="O46" s="78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</row>
    <row r="47" spans="2:30" customFormat="1" ht="15" x14ac:dyDescent="0.25">
      <c r="B47" s="85"/>
      <c r="C47" s="74"/>
      <c r="D47" s="74"/>
      <c r="E47" s="74"/>
      <c r="F47" s="74"/>
      <c r="G47" s="74"/>
      <c r="H47" s="74"/>
      <c r="I47" s="74"/>
      <c r="J47" s="146"/>
      <c r="K47" s="146"/>
      <c r="L47" s="74"/>
      <c r="M47" s="74"/>
      <c r="N47" s="74"/>
      <c r="O47" s="78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</row>
    <row r="48" spans="2:30" customFormat="1" ht="15" x14ac:dyDescent="0.25">
      <c r="B48" s="85"/>
      <c r="C48" s="74"/>
      <c r="D48" s="74"/>
      <c r="E48" s="74"/>
      <c r="F48" s="74"/>
      <c r="G48" s="74"/>
      <c r="H48" s="74"/>
      <c r="I48" s="74"/>
      <c r="J48" s="146"/>
      <c r="K48" s="146"/>
      <c r="L48" s="74"/>
      <c r="M48" s="74"/>
      <c r="N48" s="74"/>
      <c r="O48" s="78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</row>
    <row r="49" spans="2:30" customFormat="1" ht="15" x14ac:dyDescent="0.25">
      <c r="B49" s="85"/>
      <c r="C49" s="74"/>
      <c r="D49" s="74"/>
      <c r="E49" s="74"/>
      <c r="F49" s="74"/>
      <c r="G49" s="74"/>
      <c r="H49" s="74"/>
      <c r="I49" s="74"/>
      <c r="J49" s="146"/>
      <c r="K49" s="146"/>
      <c r="L49" s="74"/>
      <c r="M49" s="74"/>
      <c r="N49" s="74"/>
      <c r="O49" s="78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</row>
    <row r="50" spans="2:30" customFormat="1" ht="15" x14ac:dyDescent="0.25">
      <c r="B50" s="85"/>
      <c r="C50" s="74"/>
      <c r="D50" s="74"/>
      <c r="E50" s="74"/>
      <c r="F50" s="74"/>
      <c r="G50" s="74"/>
      <c r="H50" s="74"/>
      <c r="I50" s="74"/>
      <c r="J50" s="146"/>
      <c r="K50" s="146"/>
      <c r="L50" s="74"/>
      <c r="M50" s="74"/>
      <c r="N50" s="74"/>
      <c r="O50" s="78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</row>
    <row r="51" spans="2:30" customFormat="1" ht="15" x14ac:dyDescent="0.25">
      <c r="B51" s="85"/>
      <c r="C51" s="74"/>
      <c r="D51" s="74"/>
      <c r="E51" s="74"/>
      <c r="F51" s="74"/>
      <c r="G51" s="74"/>
      <c r="H51" s="74"/>
      <c r="I51" s="74"/>
      <c r="J51" s="146"/>
      <c r="K51" s="146"/>
      <c r="L51" s="74"/>
      <c r="M51" s="74"/>
      <c r="N51" s="74"/>
      <c r="O51" s="78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</row>
    <row r="52" spans="2:30" customFormat="1" ht="15" x14ac:dyDescent="0.25">
      <c r="B52" s="85"/>
      <c r="C52" s="74"/>
      <c r="D52" s="74"/>
      <c r="E52" s="74"/>
      <c r="F52" s="74"/>
      <c r="G52" s="74"/>
      <c r="H52" s="74"/>
      <c r="I52" s="74"/>
      <c r="J52" s="146"/>
      <c r="K52" s="146"/>
      <c r="L52" s="74"/>
      <c r="M52" s="74"/>
      <c r="N52" s="74"/>
      <c r="O52" s="78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</row>
    <row r="53" spans="2:30" customFormat="1" ht="15" x14ac:dyDescent="0.25">
      <c r="B53" s="85"/>
      <c r="C53" s="74"/>
      <c r="D53" s="74"/>
      <c r="E53" s="74"/>
      <c r="F53" s="74"/>
      <c r="G53" s="74"/>
      <c r="H53" s="74"/>
      <c r="I53" s="74"/>
      <c r="J53" s="146"/>
      <c r="K53" s="146"/>
      <c r="L53" s="74"/>
      <c r="M53" s="74"/>
      <c r="N53" s="74"/>
      <c r="O53" s="78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</row>
    <row r="54" spans="2:30" ht="15" x14ac:dyDescent="0.25">
      <c r="B54" s="85"/>
      <c r="L54"/>
      <c r="M54"/>
      <c r="O54" s="78"/>
    </row>
    <row r="55" spans="2:30" ht="15" x14ac:dyDescent="0.25">
      <c r="B55" s="85"/>
      <c r="L55"/>
      <c r="M55"/>
      <c r="O55" s="78"/>
    </row>
    <row r="56" spans="2:30" ht="15" x14ac:dyDescent="0.25">
      <c r="B56" s="85"/>
      <c r="L56"/>
      <c r="M56"/>
      <c r="O56" s="78"/>
    </row>
    <row r="57" spans="2:30" ht="15" x14ac:dyDescent="0.25">
      <c r="B57" s="85"/>
      <c r="C57" s="98"/>
      <c r="D57" s="98"/>
      <c r="E57"/>
      <c r="F57"/>
      <c r="H57"/>
      <c r="I57"/>
      <c r="J57" s="144"/>
      <c r="K57" s="144"/>
      <c r="L57"/>
      <c r="M57"/>
      <c r="O57" s="78"/>
    </row>
    <row r="58" spans="2:30" ht="15" x14ac:dyDescent="0.25">
      <c r="B58" s="85"/>
      <c r="C58"/>
      <c r="D58"/>
      <c r="E58"/>
      <c r="F58"/>
      <c r="G58"/>
      <c r="H58"/>
      <c r="I58"/>
      <c r="J58" s="144"/>
      <c r="K58" s="144"/>
      <c r="L58"/>
      <c r="M58"/>
      <c r="O58" s="78"/>
    </row>
    <row r="59" spans="2:30" ht="15" x14ac:dyDescent="0.25">
      <c r="B59" s="85"/>
      <c r="C59" s="120"/>
      <c r="D59" s="120"/>
      <c r="E59" s="120"/>
      <c r="F59" s="120"/>
      <c r="G59"/>
      <c r="H59"/>
      <c r="I59"/>
      <c r="J59" s="144"/>
      <c r="K59" s="144"/>
      <c r="L59"/>
      <c r="M59"/>
      <c r="N59"/>
      <c r="O59" s="78"/>
    </row>
    <row r="60" spans="2:30" customFormat="1" ht="15" x14ac:dyDescent="0.25">
      <c r="B60" s="85"/>
      <c r="C60" s="121"/>
      <c r="D60" s="121"/>
      <c r="E60" s="74"/>
      <c r="F60" s="74"/>
      <c r="G60" s="120"/>
      <c r="J60" s="144"/>
      <c r="K60" s="144"/>
      <c r="O60" s="78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</row>
    <row r="61" spans="2:30" customFormat="1" ht="15" x14ac:dyDescent="0.25">
      <c r="B61" s="85"/>
      <c r="C61" s="121"/>
      <c r="D61" s="121"/>
      <c r="E61" s="74"/>
      <c r="F61" s="74"/>
      <c r="G61" s="74"/>
      <c r="J61" s="144"/>
      <c r="K61" s="144"/>
      <c r="O61" s="78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</row>
    <row r="62" spans="2:30" customFormat="1" ht="15" x14ac:dyDescent="0.25">
      <c r="B62" s="85"/>
      <c r="C62" s="121"/>
      <c r="D62" s="121"/>
      <c r="E62" s="74"/>
      <c r="F62" s="74"/>
      <c r="G62" s="74"/>
      <c r="J62" s="144"/>
      <c r="K62" s="144"/>
      <c r="O62" s="78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</row>
    <row r="63" spans="2:30" customFormat="1" ht="15" x14ac:dyDescent="0.25">
      <c r="B63" s="85"/>
      <c r="C63" s="121"/>
      <c r="D63" s="121"/>
      <c r="E63" s="74"/>
      <c r="F63" s="74"/>
      <c r="G63" s="74"/>
      <c r="J63" s="144"/>
      <c r="K63" s="144"/>
      <c r="O63" s="78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</row>
    <row r="64" spans="2:30" customFormat="1" ht="15" x14ac:dyDescent="0.25">
      <c r="B64" s="85"/>
      <c r="C64" s="121"/>
      <c r="D64" s="121"/>
      <c r="E64" s="74"/>
      <c r="F64" s="74"/>
      <c r="G64" s="74"/>
      <c r="J64" s="144"/>
      <c r="K64" s="144"/>
      <c r="O64" s="78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</row>
    <row r="65" spans="2:29" customFormat="1" ht="15" x14ac:dyDescent="0.25">
      <c r="B65" s="85"/>
      <c r="C65" s="121"/>
      <c r="D65" s="121"/>
      <c r="E65" s="74"/>
      <c r="F65" s="74"/>
      <c r="G65" s="74"/>
      <c r="J65" s="144"/>
      <c r="K65" s="144"/>
      <c r="O65" s="78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</row>
    <row r="66" spans="2:29" customFormat="1" ht="15" x14ac:dyDescent="0.25">
      <c r="B66" s="85"/>
      <c r="C66" s="121"/>
      <c r="D66" s="121"/>
      <c r="E66" s="74"/>
      <c r="F66" s="74"/>
      <c r="G66" s="74"/>
      <c r="J66" s="144"/>
      <c r="K66" s="144"/>
      <c r="O66" s="78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</row>
    <row r="67" spans="2:29" customFormat="1" ht="15" x14ac:dyDescent="0.25">
      <c r="B67" s="85"/>
      <c r="C67" s="121"/>
      <c r="D67" s="121"/>
      <c r="E67" s="74"/>
      <c r="F67" s="74"/>
      <c r="G67" s="74"/>
      <c r="J67" s="144"/>
      <c r="K67" s="144"/>
      <c r="O67" s="78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</row>
    <row r="68" spans="2:29" customFormat="1" ht="15" x14ac:dyDescent="0.25">
      <c r="B68" s="85"/>
      <c r="C68" s="121"/>
      <c r="D68" s="121"/>
      <c r="E68" s="74"/>
      <c r="F68" s="74"/>
      <c r="G68" s="74"/>
      <c r="J68" s="144"/>
      <c r="K68" s="144"/>
      <c r="O68" s="78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</row>
    <row r="69" spans="2:29" customFormat="1" ht="15" x14ac:dyDescent="0.25">
      <c r="B69" s="85"/>
      <c r="C69" s="121"/>
      <c r="D69" s="121"/>
      <c r="E69" s="74"/>
      <c r="F69" s="74"/>
      <c r="G69" s="74"/>
      <c r="J69" s="144"/>
      <c r="K69" s="144"/>
      <c r="O69" s="78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</row>
    <row r="70" spans="2:29" customFormat="1" ht="15" x14ac:dyDescent="0.25">
      <c r="B70" s="85"/>
      <c r="G70" s="74"/>
      <c r="J70" s="144"/>
      <c r="K70" s="144"/>
      <c r="O70" s="78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</row>
    <row r="71" spans="2:29" customFormat="1" ht="15" x14ac:dyDescent="0.25">
      <c r="B71" s="85"/>
      <c r="C71" s="74"/>
      <c r="D71" s="74"/>
      <c r="J71" s="144"/>
      <c r="K71" s="144"/>
      <c r="O71" s="78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</row>
    <row r="72" spans="2:29" customFormat="1" ht="15" x14ac:dyDescent="0.25">
      <c r="B72" s="85"/>
      <c r="C72" s="74"/>
      <c r="D72" s="74"/>
      <c r="J72" s="144"/>
      <c r="K72" s="144"/>
      <c r="L72" s="74"/>
      <c r="M72" s="74"/>
      <c r="O72" s="78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  <c r="AC72" s="74"/>
    </row>
    <row r="73" spans="2:29" customFormat="1" ht="15" x14ac:dyDescent="0.25">
      <c r="B73" s="85"/>
      <c r="J73" s="144"/>
      <c r="K73" s="144"/>
      <c r="O73" s="78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  <c r="AC73" s="74"/>
    </row>
    <row r="74" spans="2:29" customFormat="1" ht="15" x14ac:dyDescent="0.25">
      <c r="B74" s="85"/>
      <c r="J74" s="144"/>
      <c r="K74" s="144"/>
      <c r="L74" s="74"/>
      <c r="M74" s="74"/>
      <c r="O74" s="78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</row>
    <row r="75" spans="2:29" customFormat="1" ht="15" x14ac:dyDescent="0.25">
      <c r="B75" s="85"/>
      <c r="C75" s="74"/>
      <c r="D75" s="74"/>
      <c r="E75" s="74"/>
      <c r="F75" s="74"/>
      <c r="H75" s="74"/>
      <c r="I75" s="74"/>
      <c r="J75" s="146"/>
      <c r="K75" s="146"/>
      <c r="L75" s="74"/>
      <c r="M75" s="74"/>
      <c r="O75" s="78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</row>
    <row r="76" spans="2:29" customFormat="1" ht="15" x14ac:dyDescent="0.25">
      <c r="B76" s="85"/>
      <c r="G76" s="74"/>
      <c r="J76" s="144"/>
      <c r="K76" s="144"/>
      <c r="L76" s="74"/>
      <c r="M76" s="74"/>
      <c r="O76" s="78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</row>
    <row r="77" spans="2:29" customFormat="1" ht="15" x14ac:dyDescent="0.25">
      <c r="B77" s="77"/>
      <c r="C77" s="76"/>
      <c r="D77" s="76"/>
      <c r="E77" s="76"/>
      <c r="F77" s="76"/>
      <c r="G77" s="17"/>
      <c r="H77" s="76"/>
      <c r="I77" s="76"/>
      <c r="J77" s="152"/>
      <c r="K77" s="152"/>
      <c r="L77" s="76"/>
      <c r="M77" s="76"/>
      <c r="N77" s="76"/>
      <c r="O77" s="75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</row>
    <row r="78" spans="2:29" customFormat="1" ht="15" customHeight="1" x14ac:dyDescent="0.25">
      <c r="C78" s="74"/>
      <c r="D78" s="74"/>
      <c r="E78" s="74"/>
      <c r="F78" s="74"/>
      <c r="G78" s="74"/>
      <c r="H78" s="74"/>
      <c r="I78" s="74"/>
      <c r="J78" s="146"/>
      <c r="K78" s="146"/>
      <c r="L78" s="74"/>
      <c r="M78" s="74"/>
    </row>
    <row r="79" spans="2:29" ht="14.25" customHeight="1" x14ac:dyDescent="0.25"/>
    <row r="80" spans="2:29" ht="14.25" customHeight="1" x14ac:dyDescent="0.25"/>
    <row r="81" spans="2:29" ht="14.25" customHeight="1" x14ac:dyDescent="0.25"/>
    <row r="82" spans="2:29" customFormat="1" ht="14.25" customHeight="1" x14ac:dyDescent="0.25">
      <c r="B82" s="74"/>
      <c r="C82" s="74"/>
      <c r="D82" s="74"/>
      <c r="E82" s="74"/>
      <c r="F82" s="74"/>
      <c r="G82" s="74"/>
      <c r="H82" s="74"/>
      <c r="I82" s="74"/>
      <c r="J82" s="146"/>
      <c r="K82" s="146"/>
      <c r="L82" s="74"/>
      <c r="M82" s="74"/>
      <c r="N82" s="74"/>
      <c r="O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</row>
    <row r="83" spans="2:29" customFormat="1" ht="14.25" customHeight="1" x14ac:dyDescent="0.25">
      <c r="B83" s="74"/>
      <c r="C83" s="74"/>
      <c r="D83" s="74"/>
      <c r="E83" s="74"/>
      <c r="F83" s="74"/>
      <c r="G83" s="74"/>
      <c r="H83" s="74"/>
      <c r="I83" s="74"/>
      <c r="J83" s="146"/>
      <c r="K83" s="146"/>
      <c r="L83" s="74"/>
      <c r="M83" s="74"/>
      <c r="N83" s="74"/>
      <c r="O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</row>
    <row r="84" spans="2:29" customFormat="1" ht="14.25" customHeight="1" x14ac:dyDescent="0.25">
      <c r="B84" s="74"/>
      <c r="C84" s="74"/>
      <c r="D84" s="74"/>
      <c r="E84" s="74"/>
      <c r="F84" s="74"/>
      <c r="G84" s="74"/>
      <c r="H84" s="74"/>
      <c r="I84" s="74"/>
      <c r="J84" s="146"/>
      <c r="K84" s="146"/>
      <c r="L84" s="74"/>
      <c r="M84" s="74"/>
      <c r="N84" s="74"/>
      <c r="O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</row>
    <row r="85" spans="2:29" customFormat="1" ht="14.25" customHeight="1" x14ac:dyDescent="0.25">
      <c r="B85" s="74"/>
      <c r="C85" s="74"/>
      <c r="D85" s="74"/>
      <c r="E85" s="74"/>
      <c r="F85" s="74"/>
      <c r="G85" s="74"/>
      <c r="H85" s="74"/>
      <c r="I85" s="74"/>
      <c r="J85" s="146"/>
      <c r="K85" s="146"/>
      <c r="L85" s="74"/>
      <c r="M85" s="74"/>
      <c r="N85" s="74"/>
      <c r="O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</row>
    <row r="86" spans="2:29" customFormat="1" ht="14.25" customHeight="1" x14ac:dyDescent="0.25">
      <c r="B86" s="74"/>
      <c r="C86" s="74"/>
      <c r="D86" s="74"/>
      <c r="E86" s="74"/>
      <c r="F86" s="74"/>
      <c r="G86" s="74"/>
      <c r="H86" s="74"/>
      <c r="I86" s="74"/>
      <c r="J86" s="146"/>
      <c r="K86" s="146"/>
      <c r="L86" s="74"/>
      <c r="M86" s="74"/>
      <c r="N86" s="74"/>
      <c r="O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</row>
    <row r="87" spans="2:29" customFormat="1" ht="14.25" customHeight="1" x14ac:dyDescent="0.25">
      <c r="B87" s="74"/>
      <c r="C87" s="74"/>
      <c r="D87" s="74"/>
      <c r="E87" s="74"/>
      <c r="F87" s="74"/>
      <c r="G87" s="74"/>
      <c r="H87" s="74"/>
      <c r="I87" s="74"/>
      <c r="J87" s="146"/>
      <c r="K87" s="146"/>
      <c r="L87" s="74"/>
      <c r="M87" s="74"/>
      <c r="N87" s="74"/>
      <c r="O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</row>
    <row r="88" spans="2:29" customFormat="1" ht="14.25" customHeight="1" x14ac:dyDescent="0.25">
      <c r="B88" s="74"/>
      <c r="C88" s="74"/>
      <c r="D88" s="74"/>
      <c r="E88" s="74"/>
      <c r="F88" s="74"/>
      <c r="G88" s="74"/>
      <c r="H88" s="74"/>
      <c r="I88" s="74"/>
      <c r="J88" s="146"/>
      <c r="K88" s="146"/>
      <c r="L88" s="74"/>
      <c r="M88" s="74"/>
      <c r="N88" s="74"/>
      <c r="O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</row>
    <row r="89" spans="2:29" customFormat="1" ht="14.25" customHeight="1" x14ac:dyDescent="0.25">
      <c r="B89" s="74"/>
      <c r="C89" s="74"/>
      <c r="D89" s="74"/>
      <c r="E89" s="74"/>
      <c r="F89" s="74"/>
      <c r="G89" s="74"/>
      <c r="H89" s="74"/>
      <c r="I89" s="74"/>
      <c r="J89" s="146"/>
      <c r="K89" s="146"/>
      <c r="L89" s="74"/>
      <c r="M89" s="74"/>
      <c r="N89" s="74"/>
      <c r="O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</row>
    <row r="90" spans="2:29" customFormat="1" ht="14.25" customHeight="1" x14ac:dyDescent="0.25">
      <c r="B90" s="74"/>
      <c r="C90" s="74"/>
      <c r="D90" s="74"/>
      <c r="E90" s="74"/>
      <c r="F90" s="74"/>
      <c r="G90" s="74"/>
      <c r="H90" s="74"/>
      <c r="I90" s="74"/>
      <c r="J90" s="146"/>
      <c r="K90" s="146"/>
      <c r="L90" s="74"/>
      <c r="M90" s="74"/>
      <c r="N90" s="74"/>
      <c r="O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</row>
    <row r="91" spans="2:29" customFormat="1" ht="14.25" customHeight="1" x14ac:dyDescent="0.25">
      <c r="B91" s="74"/>
      <c r="C91" s="74"/>
      <c r="D91" s="74"/>
      <c r="E91" s="74"/>
      <c r="F91" s="74"/>
      <c r="G91" s="74"/>
      <c r="H91" s="74"/>
      <c r="I91" s="74"/>
      <c r="J91" s="146"/>
      <c r="K91" s="146"/>
      <c r="L91" s="74"/>
      <c r="M91" s="74"/>
      <c r="N91" s="74"/>
      <c r="O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</row>
    <row r="92" spans="2:29" customFormat="1" ht="14.25" customHeight="1" x14ac:dyDescent="0.25">
      <c r="B92" s="74"/>
      <c r="C92" s="74"/>
      <c r="D92" s="74"/>
      <c r="E92" s="74"/>
      <c r="F92" s="74"/>
      <c r="G92" s="74"/>
      <c r="H92" s="74"/>
      <c r="I92" s="74"/>
      <c r="J92" s="146"/>
      <c r="K92" s="146"/>
      <c r="L92" s="74"/>
      <c r="M92" s="74"/>
      <c r="N92" s="74"/>
      <c r="O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</row>
    <row r="93" spans="2:29" customFormat="1" ht="14.25" customHeight="1" x14ac:dyDescent="0.25">
      <c r="B93" s="74"/>
      <c r="C93" s="74"/>
      <c r="D93" s="74"/>
      <c r="E93" s="74"/>
      <c r="F93" s="74"/>
      <c r="G93" s="74"/>
      <c r="H93" s="74"/>
      <c r="I93" s="74"/>
      <c r="J93" s="146"/>
      <c r="K93" s="146"/>
      <c r="L93" s="74"/>
      <c r="M93" s="74"/>
      <c r="N93" s="74"/>
      <c r="O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</row>
    <row r="94" spans="2:29" customFormat="1" ht="14.25" customHeight="1" x14ac:dyDescent="0.25">
      <c r="B94" s="74"/>
      <c r="C94" s="74"/>
      <c r="D94" s="74"/>
      <c r="E94" s="74"/>
      <c r="F94" s="74"/>
      <c r="G94" s="74"/>
      <c r="H94" s="74"/>
      <c r="I94" s="74"/>
      <c r="J94" s="146"/>
      <c r="K94" s="146"/>
      <c r="L94" s="74"/>
      <c r="M94" s="74"/>
      <c r="N94" s="74"/>
      <c r="O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</row>
    <row r="95" spans="2:29" customFormat="1" ht="14.25" customHeight="1" x14ac:dyDescent="0.25">
      <c r="B95" s="74"/>
      <c r="C95" s="74"/>
      <c r="D95" s="74"/>
      <c r="E95" s="74"/>
      <c r="F95" s="74"/>
      <c r="G95" s="74"/>
      <c r="H95" s="74"/>
      <c r="I95" s="74"/>
      <c r="J95" s="146"/>
      <c r="K95" s="146"/>
      <c r="L95" s="74"/>
      <c r="M95" s="74"/>
      <c r="N95" s="74"/>
      <c r="O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</row>
    <row r="96" spans="2:29" customFormat="1" ht="14.25" customHeight="1" x14ac:dyDescent="0.25">
      <c r="B96" s="74"/>
      <c r="C96" s="74"/>
      <c r="D96" s="74"/>
      <c r="E96" s="74"/>
      <c r="F96" s="74"/>
      <c r="G96" s="74"/>
      <c r="H96" s="74"/>
      <c r="I96" s="74"/>
      <c r="J96" s="146"/>
      <c r="K96" s="146"/>
      <c r="L96" s="74"/>
      <c r="M96" s="74"/>
      <c r="N96" s="74"/>
      <c r="O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</row>
    <row r="97" spans="2:29" customFormat="1" ht="14.25" customHeight="1" x14ac:dyDescent="0.25">
      <c r="B97" s="74"/>
      <c r="C97" s="74"/>
      <c r="D97" s="74"/>
      <c r="E97" s="74"/>
      <c r="F97" s="74"/>
      <c r="G97" s="74"/>
      <c r="H97" s="74"/>
      <c r="I97" s="74"/>
      <c r="J97" s="146"/>
      <c r="K97" s="146"/>
      <c r="L97" s="74"/>
      <c r="M97" s="74"/>
      <c r="N97" s="74"/>
      <c r="O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</row>
    <row r="98" spans="2:29" customFormat="1" ht="14.25" customHeight="1" x14ac:dyDescent="0.25">
      <c r="B98" s="74"/>
      <c r="C98" s="74"/>
      <c r="D98" s="74"/>
      <c r="E98" s="74"/>
      <c r="F98" s="74"/>
      <c r="G98" s="74"/>
      <c r="H98" s="74"/>
      <c r="I98" s="74"/>
      <c r="J98" s="146"/>
      <c r="K98" s="146"/>
      <c r="L98" s="74"/>
      <c r="M98" s="74"/>
      <c r="N98" s="74"/>
      <c r="O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</row>
    <row r="99" spans="2:29" customFormat="1" ht="14.25" customHeight="1" x14ac:dyDescent="0.25">
      <c r="B99" s="74"/>
      <c r="C99" s="74"/>
      <c r="D99" s="74"/>
      <c r="E99" s="74"/>
      <c r="F99" s="74"/>
      <c r="G99" s="74"/>
      <c r="H99" s="74"/>
      <c r="I99" s="74"/>
      <c r="J99" s="146"/>
      <c r="K99" s="146"/>
      <c r="L99" s="74"/>
      <c r="M99" s="74"/>
      <c r="N99" s="74"/>
      <c r="O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</row>
    <row r="100" spans="2:29" customFormat="1" ht="14.25" customHeight="1" x14ac:dyDescent="0.25">
      <c r="B100" s="74"/>
      <c r="C100" s="74"/>
      <c r="D100" s="74"/>
      <c r="E100" s="74"/>
      <c r="F100" s="74"/>
      <c r="G100" s="74"/>
      <c r="H100" s="74"/>
      <c r="I100" s="74"/>
      <c r="J100" s="146"/>
      <c r="K100" s="146"/>
      <c r="L100" s="74"/>
      <c r="M100" s="74"/>
      <c r="N100" s="74"/>
      <c r="O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</row>
    <row r="101" spans="2:29" customFormat="1" ht="14.25" customHeight="1" x14ac:dyDescent="0.25">
      <c r="B101" s="74"/>
      <c r="C101" s="74"/>
      <c r="D101" s="74"/>
      <c r="E101" s="74"/>
      <c r="F101" s="74"/>
      <c r="G101" s="74"/>
      <c r="H101" s="74"/>
      <c r="I101" s="74"/>
      <c r="J101" s="146"/>
      <c r="K101" s="146"/>
      <c r="L101" s="74"/>
      <c r="M101" s="74"/>
      <c r="N101" s="74"/>
      <c r="O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</row>
    <row r="102" spans="2:29" customFormat="1" ht="14.25" customHeight="1" x14ac:dyDescent="0.25">
      <c r="B102" s="74"/>
      <c r="C102" s="74"/>
      <c r="D102" s="74"/>
      <c r="E102" s="74"/>
      <c r="F102" s="74"/>
      <c r="G102" s="74"/>
      <c r="H102" s="74"/>
      <c r="I102" s="74"/>
      <c r="J102" s="146"/>
      <c r="K102" s="146"/>
      <c r="L102" s="74"/>
      <c r="M102" s="74"/>
      <c r="N102" s="74"/>
      <c r="O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</row>
    <row r="103" spans="2:29" customFormat="1" ht="14.25" customHeight="1" x14ac:dyDescent="0.25">
      <c r="B103" s="74"/>
      <c r="C103" s="74"/>
      <c r="D103" s="74"/>
      <c r="E103" s="74"/>
      <c r="F103" s="74"/>
      <c r="G103" s="74"/>
      <c r="H103" s="74"/>
      <c r="I103" s="74"/>
      <c r="J103" s="146"/>
      <c r="K103" s="146"/>
      <c r="L103" s="74"/>
      <c r="M103" s="74"/>
      <c r="N103" s="74"/>
      <c r="O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</row>
    <row r="104" spans="2:29" customFormat="1" ht="14.25" customHeight="1" x14ac:dyDescent="0.25">
      <c r="B104" s="74"/>
      <c r="C104" s="74"/>
      <c r="D104" s="74"/>
      <c r="E104" s="74"/>
      <c r="F104" s="74"/>
      <c r="G104" s="74"/>
      <c r="H104" s="74"/>
      <c r="I104" s="74"/>
      <c r="J104" s="146"/>
      <c r="K104" s="146"/>
      <c r="L104" s="74"/>
      <c r="M104" s="74"/>
      <c r="N104" s="74"/>
      <c r="O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</row>
    <row r="105" spans="2:29" customFormat="1" ht="14.25" customHeight="1" x14ac:dyDescent="0.25">
      <c r="B105" s="74"/>
      <c r="C105" s="74"/>
      <c r="D105" s="74"/>
      <c r="E105" s="74"/>
      <c r="F105" s="74"/>
      <c r="G105" s="74"/>
      <c r="H105" s="74"/>
      <c r="I105" s="74"/>
      <c r="J105" s="146"/>
      <c r="K105" s="146"/>
      <c r="L105" s="74"/>
      <c r="M105" s="74"/>
      <c r="N105" s="74"/>
      <c r="O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</row>
    <row r="106" spans="2:29" customFormat="1" ht="14.25" customHeight="1" x14ac:dyDescent="0.25">
      <c r="B106" s="74"/>
      <c r="C106" s="74"/>
      <c r="D106" s="74"/>
      <c r="E106" s="74"/>
      <c r="F106" s="74"/>
      <c r="G106" s="74"/>
      <c r="H106" s="74"/>
      <c r="I106" s="74"/>
      <c r="J106" s="146"/>
      <c r="K106" s="146"/>
      <c r="L106" s="74"/>
      <c r="M106" s="74"/>
      <c r="N106" s="74"/>
      <c r="O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</row>
    <row r="107" spans="2:29" customFormat="1" ht="14.25" customHeight="1" x14ac:dyDescent="0.25">
      <c r="B107" s="74"/>
      <c r="C107" s="74"/>
      <c r="D107" s="74"/>
      <c r="E107" s="74"/>
      <c r="F107" s="74"/>
      <c r="G107" s="74"/>
      <c r="H107" s="74"/>
      <c r="I107" s="74"/>
      <c r="J107" s="146"/>
      <c r="K107" s="146"/>
      <c r="L107" s="74"/>
      <c r="M107" s="74"/>
      <c r="N107" s="74"/>
      <c r="O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</row>
    <row r="108" spans="2:29" customFormat="1" ht="14.25" customHeight="1" x14ac:dyDescent="0.25">
      <c r="B108" s="74"/>
      <c r="C108" s="74"/>
      <c r="D108" s="74"/>
      <c r="E108" s="74"/>
      <c r="F108" s="74"/>
      <c r="G108" s="74"/>
      <c r="H108" s="74"/>
      <c r="I108" s="74"/>
      <c r="J108" s="146"/>
      <c r="K108" s="146"/>
      <c r="L108" s="74"/>
      <c r="M108" s="74"/>
      <c r="N108" s="74"/>
      <c r="O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</row>
    <row r="109" spans="2:29" customFormat="1" ht="14.25" customHeight="1" x14ac:dyDescent="0.25">
      <c r="B109" s="74"/>
      <c r="C109" s="74"/>
      <c r="D109" s="74"/>
      <c r="E109" s="74"/>
      <c r="F109" s="74"/>
      <c r="G109" s="74"/>
      <c r="H109" s="74"/>
      <c r="I109" s="74"/>
      <c r="J109" s="146"/>
      <c r="K109" s="146"/>
      <c r="L109" s="74"/>
      <c r="M109" s="74"/>
      <c r="N109" s="74"/>
      <c r="O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</row>
    <row r="110" spans="2:29" customFormat="1" ht="14.25" customHeight="1" x14ac:dyDescent="0.25">
      <c r="B110" s="74"/>
      <c r="C110" s="74"/>
      <c r="D110" s="74"/>
      <c r="E110" s="74"/>
      <c r="F110" s="74"/>
      <c r="G110" s="74"/>
      <c r="H110" s="74"/>
      <c r="I110" s="74"/>
      <c r="J110" s="146"/>
      <c r="K110" s="146"/>
      <c r="L110" s="74"/>
      <c r="M110" s="74"/>
      <c r="N110" s="74"/>
      <c r="O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</row>
    <row r="111" spans="2:29" customFormat="1" ht="14.25" customHeight="1" x14ac:dyDescent="0.25">
      <c r="B111" s="74"/>
      <c r="C111" s="74"/>
      <c r="D111" s="74"/>
      <c r="E111" s="74"/>
      <c r="F111" s="74"/>
      <c r="G111" s="74"/>
      <c r="H111" s="74"/>
      <c r="I111" s="74"/>
      <c r="J111" s="146"/>
      <c r="K111" s="146"/>
      <c r="L111" s="74"/>
      <c r="M111" s="74"/>
      <c r="N111" s="74"/>
      <c r="O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</row>
    <row r="112" spans="2:29" customFormat="1" ht="14.25" customHeight="1" x14ac:dyDescent="0.25">
      <c r="B112" s="74"/>
      <c r="C112" s="74"/>
      <c r="D112" s="74"/>
      <c r="E112" s="74"/>
      <c r="F112" s="74"/>
      <c r="G112" s="74"/>
      <c r="H112" s="74"/>
      <c r="I112" s="74"/>
      <c r="J112" s="146"/>
      <c r="K112" s="146"/>
      <c r="L112" s="74"/>
      <c r="M112" s="74"/>
      <c r="N112" s="74"/>
      <c r="O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</row>
    <row r="113" spans="2:29" customFormat="1" ht="14.25" customHeight="1" x14ac:dyDescent="0.25">
      <c r="B113" s="74"/>
      <c r="C113" s="74"/>
      <c r="D113" s="74"/>
      <c r="E113" s="74"/>
      <c r="F113" s="74"/>
      <c r="G113" s="74"/>
      <c r="H113" s="74"/>
      <c r="I113" s="74"/>
      <c r="J113" s="146"/>
      <c r="K113" s="146"/>
      <c r="L113" s="74"/>
      <c r="M113" s="74"/>
      <c r="N113" s="74"/>
      <c r="O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</row>
    <row r="114" spans="2:29" customFormat="1" ht="14.25" customHeight="1" x14ac:dyDescent="0.25">
      <c r="B114" s="74"/>
      <c r="C114" s="74"/>
      <c r="D114" s="74"/>
      <c r="E114" s="74"/>
      <c r="F114" s="74"/>
      <c r="G114" s="74"/>
      <c r="H114" s="74"/>
      <c r="I114" s="74"/>
      <c r="J114" s="146"/>
      <c r="K114" s="146"/>
      <c r="L114" s="74"/>
      <c r="M114" s="74"/>
      <c r="N114" s="74"/>
      <c r="O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</row>
    <row r="115" spans="2:29" customFormat="1" ht="14.25" customHeight="1" x14ac:dyDescent="0.25">
      <c r="B115" s="74"/>
      <c r="C115" s="74"/>
      <c r="D115" s="74"/>
      <c r="E115" s="74"/>
      <c r="F115" s="74"/>
      <c r="G115" s="74"/>
      <c r="H115" s="74"/>
      <c r="I115" s="74"/>
      <c r="J115" s="146"/>
      <c r="K115" s="146"/>
      <c r="L115" s="74"/>
      <c r="M115" s="74"/>
      <c r="N115" s="74"/>
      <c r="O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</row>
    <row r="116" spans="2:29" customFormat="1" ht="14.25" customHeight="1" x14ac:dyDescent="0.25">
      <c r="B116" s="74"/>
      <c r="C116" s="74"/>
      <c r="D116" s="74"/>
      <c r="E116" s="74"/>
      <c r="F116" s="74"/>
      <c r="G116" s="74"/>
      <c r="H116" s="74"/>
      <c r="I116" s="74"/>
      <c r="J116" s="146"/>
      <c r="K116" s="146"/>
      <c r="L116" s="74"/>
      <c r="M116" s="74"/>
      <c r="N116" s="74"/>
      <c r="O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</row>
    <row r="117" spans="2:29" customFormat="1" ht="14.25" customHeight="1" x14ac:dyDescent="0.25">
      <c r="B117" s="74"/>
      <c r="C117" s="74"/>
      <c r="D117" s="74"/>
      <c r="E117" s="74"/>
      <c r="F117" s="74"/>
      <c r="G117" s="74"/>
      <c r="H117" s="74"/>
      <c r="I117" s="74"/>
      <c r="J117" s="146"/>
      <c r="K117" s="146"/>
      <c r="L117" s="74"/>
      <c r="M117" s="74"/>
      <c r="N117" s="74"/>
      <c r="O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</row>
    <row r="118" spans="2:29" customFormat="1" ht="14.25" customHeight="1" x14ac:dyDescent="0.25">
      <c r="B118" s="74"/>
      <c r="C118" s="74"/>
      <c r="D118" s="74"/>
      <c r="E118" s="74"/>
      <c r="F118" s="74"/>
      <c r="G118" s="74"/>
      <c r="H118" s="74"/>
      <c r="I118" s="74"/>
      <c r="J118" s="146"/>
      <c r="K118" s="146"/>
      <c r="L118" s="74"/>
      <c r="M118" s="74"/>
      <c r="N118" s="74"/>
      <c r="O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</row>
    <row r="119" spans="2:29" customFormat="1" ht="14.25" customHeight="1" x14ac:dyDescent="0.25">
      <c r="B119" s="74"/>
      <c r="C119" s="74"/>
      <c r="D119" s="74"/>
      <c r="E119" s="74"/>
      <c r="F119" s="74"/>
      <c r="G119" s="74"/>
      <c r="H119" s="74"/>
      <c r="I119" s="74"/>
      <c r="J119" s="146"/>
      <c r="K119" s="146"/>
      <c r="L119" s="74"/>
      <c r="M119" s="74"/>
      <c r="N119" s="74"/>
      <c r="O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</row>
    <row r="120" spans="2:29" customFormat="1" ht="14.25" customHeight="1" x14ac:dyDescent="0.25">
      <c r="B120" s="74"/>
      <c r="C120" s="74"/>
      <c r="D120" s="74"/>
      <c r="E120" s="74"/>
      <c r="F120" s="74"/>
      <c r="G120" s="74"/>
      <c r="H120" s="74"/>
      <c r="I120" s="74"/>
      <c r="J120" s="146"/>
      <c r="K120" s="146"/>
      <c r="L120" s="74"/>
      <c r="M120" s="74"/>
      <c r="N120" s="74"/>
      <c r="O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</row>
    <row r="121" spans="2:29" customFormat="1" ht="14.25" customHeight="1" x14ac:dyDescent="0.25">
      <c r="B121" s="74"/>
      <c r="C121" s="74"/>
      <c r="D121" s="74"/>
      <c r="E121" s="74"/>
      <c r="F121" s="74"/>
      <c r="G121" s="74"/>
      <c r="H121" s="74"/>
      <c r="I121" s="74"/>
      <c r="J121" s="146"/>
      <c r="K121" s="146"/>
      <c r="L121" s="74"/>
      <c r="M121" s="74"/>
      <c r="N121" s="74"/>
      <c r="O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</row>
    <row r="122" spans="2:29" customFormat="1" ht="14.25" customHeight="1" x14ac:dyDescent="0.25">
      <c r="B122" s="74"/>
      <c r="C122" s="74"/>
      <c r="D122" s="74"/>
      <c r="E122" s="74"/>
      <c r="F122" s="74"/>
      <c r="G122" s="74"/>
      <c r="H122" s="74"/>
      <c r="I122" s="74"/>
      <c r="J122" s="146"/>
      <c r="K122" s="146"/>
      <c r="L122" s="74"/>
      <c r="M122" s="74"/>
      <c r="N122" s="74"/>
      <c r="O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</row>
    <row r="123" spans="2:29" customFormat="1" ht="14.25" customHeight="1" x14ac:dyDescent="0.25">
      <c r="B123" s="74"/>
      <c r="C123" s="74"/>
      <c r="D123" s="74"/>
      <c r="E123" s="74"/>
      <c r="F123" s="74"/>
      <c r="G123" s="74"/>
      <c r="H123" s="74"/>
      <c r="I123" s="74"/>
      <c r="J123" s="146"/>
      <c r="K123" s="146"/>
      <c r="L123" s="74"/>
      <c r="M123" s="74"/>
      <c r="N123" s="74"/>
      <c r="O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</row>
    <row r="124" spans="2:29" customFormat="1" ht="14.25" customHeight="1" x14ac:dyDescent="0.25">
      <c r="B124" s="74"/>
      <c r="C124" s="74"/>
      <c r="D124" s="74"/>
      <c r="E124" s="74"/>
      <c r="F124" s="74"/>
      <c r="G124" s="74"/>
      <c r="H124" s="74"/>
      <c r="I124" s="74"/>
      <c r="J124" s="146"/>
      <c r="K124" s="146"/>
      <c r="L124" s="74"/>
      <c r="M124" s="74"/>
      <c r="N124" s="74"/>
      <c r="O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</row>
    <row r="125" spans="2:29" customFormat="1" ht="14.25" customHeight="1" x14ac:dyDescent="0.25">
      <c r="B125" s="74"/>
      <c r="C125" s="74"/>
      <c r="D125" s="74"/>
      <c r="E125" s="74"/>
      <c r="F125" s="74"/>
      <c r="G125" s="74"/>
      <c r="H125" s="74"/>
      <c r="I125" s="74"/>
      <c r="J125" s="146"/>
      <c r="K125" s="146"/>
      <c r="L125" s="74"/>
      <c r="M125" s="74"/>
      <c r="N125" s="74"/>
      <c r="O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</row>
    <row r="126" spans="2:29" customFormat="1" ht="14.25" customHeight="1" x14ac:dyDescent="0.25">
      <c r="B126" s="74"/>
      <c r="C126" s="74"/>
      <c r="D126" s="74"/>
      <c r="E126" s="74"/>
      <c r="F126" s="74"/>
      <c r="G126" s="74"/>
      <c r="H126" s="74"/>
      <c r="I126" s="74"/>
      <c r="J126" s="146"/>
      <c r="K126" s="146"/>
      <c r="L126" s="74"/>
      <c r="M126" s="74"/>
      <c r="N126" s="74"/>
      <c r="O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</row>
    <row r="127" spans="2:29" customFormat="1" ht="14.25" customHeight="1" x14ac:dyDescent="0.25">
      <c r="B127" s="74"/>
      <c r="C127" s="74"/>
      <c r="D127" s="74"/>
      <c r="E127" s="74"/>
      <c r="F127" s="74"/>
      <c r="G127" s="74"/>
      <c r="H127" s="74"/>
      <c r="I127" s="74"/>
      <c r="J127" s="146"/>
      <c r="K127" s="146"/>
      <c r="L127" s="74"/>
      <c r="M127" s="74"/>
      <c r="N127" s="74"/>
      <c r="O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</row>
    <row r="128" spans="2:29" customFormat="1" ht="14.25" customHeight="1" x14ac:dyDescent="0.25">
      <c r="B128" s="74"/>
      <c r="C128" s="74"/>
      <c r="D128" s="74"/>
      <c r="E128" s="74"/>
      <c r="F128" s="74"/>
      <c r="G128" s="74"/>
      <c r="H128" s="74"/>
      <c r="I128" s="74"/>
      <c r="J128" s="146"/>
      <c r="K128" s="146"/>
      <c r="L128" s="74"/>
      <c r="M128" s="74"/>
      <c r="N128" s="74"/>
      <c r="O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</row>
    <row r="129" spans="2:29" customFormat="1" ht="14.25" customHeight="1" x14ac:dyDescent="0.25">
      <c r="B129" s="74"/>
      <c r="C129" s="74"/>
      <c r="D129" s="74"/>
      <c r="E129" s="74"/>
      <c r="F129" s="74"/>
      <c r="G129" s="74"/>
      <c r="H129" s="74"/>
      <c r="I129" s="74"/>
      <c r="J129" s="146"/>
      <c r="K129" s="146"/>
      <c r="L129" s="74"/>
      <c r="M129" s="74"/>
      <c r="N129" s="74"/>
      <c r="O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</row>
    <row r="130" spans="2:29" customFormat="1" ht="14.25" customHeight="1" x14ac:dyDescent="0.25">
      <c r="B130" s="74"/>
      <c r="C130" s="74"/>
      <c r="D130" s="74"/>
      <c r="E130" s="74"/>
      <c r="F130" s="74"/>
      <c r="G130" s="74"/>
      <c r="H130" s="74"/>
      <c r="I130" s="74"/>
      <c r="J130" s="146"/>
      <c r="K130" s="146"/>
      <c r="L130" s="74"/>
      <c r="M130" s="74"/>
      <c r="N130" s="74"/>
      <c r="O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</row>
    <row r="131" spans="2:29" customFormat="1" ht="14.25" customHeight="1" x14ac:dyDescent="0.25">
      <c r="B131" s="74"/>
      <c r="C131" s="74"/>
      <c r="D131" s="74"/>
      <c r="E131" s="74"/>
      <c r="F131" s="74"/>
      <c r="G131" s="74"/>
      <c r="H131" s="74"/>
      <c r="I131" s="74"/>
      <c r="J131" s="146"/>
      <c r="K131" s="146"/>
      <c r="L131" s="74"/>
      <c r="M131" s="74"/>
      <c r="N131" s="74"/>
      <c r="O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</row>
    <row r="132" spans="2:29" customFormat="1" ht="14.25" customHeight="1" x14ac:dyDescent="0.25">
      <c r="B132" s="74"/>
      <c r="C132" s="74"/>
      <c r="D132" s="74"/>
      <c r="E132" s="74"/>
      <c r="F132" s="74"/>
      <c r="G132" s="74"/>
      <c r="H132" s="74"/>
      <c r="I132" s="74"/>
      <c r="J132" s="146"/>
      <c r="K132" s="146"/>
      <c r="L132" s="74"/>
      <c r="M132" s="74"/>
      <c r="N132" s="74"/>
      <c r="O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</row>
    <row r="133" spans="2:29" customFormat="1" ht="14.25" customHeight="1" x14ac:dyDescent="0.25">
      <c r="B133" s="74"/>
      <c r="C133" s="74"/>
      <c r="D133" s="74"/>
      <c r="E133" s="74"/>
      <c r="F133" s="74"/>
      <c r="G133" s="74"/>
      <c r="H133" s="74"/>
      <c r="I133" s="74"/>
      <c r="J133" s="146"/>
      <c r="K133" s="146"/>
      <c r="L133" s="74"/>
      <c r="M133" s="74"/>
      <c r="N133" s="74"/>
      <c r="O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</row>
    <row r="134" spans="2:29" customFormat="1" ht="14.25" customHeight="1" x14ac:dyDescent="0.25">
      <c r="B134" s="74"/>
      <c r="C134" s="74"/>
      <c r="D134" s="74"/>
      <c r="E134" s="74"/>
      <c r="F134" s="74"/>
      <c r="G134" s="74"/>
      <c r="H134" s="74"/>
      <c r="I134" s="74"/>
      <c r="J134" s="146"/>
      <c r="K134" s="146"/>
      <c r="L134" s="74"/>
      <c r="M134" s="74"/>
      <c r="N134" s="74"/>
      <c r="O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</row>
    <row r="135" spans="2:29" customFormat="1" ht="14.25" customHeight="1" x14ac:dyDescent="0.25">
      <c r="B135" s="74"/>
      <c r="C135" s="74"/>
      <c r="D135" s="74"/>
      <c r="E135" s="74"/>
      <c r="F135" s="74"/>
      <c r="G135" s="74"/>
      <c r="H135" s="74"/>
      <c r="I135" s="74"/>
      <c r="J135" s="146"/>
      <c r="K135" s="146"/>
      <c r="L135" s="74"/>
      <c r="M135" s="74"/>
      <c r="N135" s="74"/>
      <c r="O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</row>
    <row r="136" spans="2:29" customFormat="1" ht="14.25" customHeight="1" x14ac:dyDescent="0.25">
      <c r="B136" s="74"/>
      <c r="C136" s="74"/>
      <c r="D136" s="74"/>
      <c r="E136" s="74"/>
      <c r="F136" s="74"/>
      <c r="G136" s="74"/>
      <c r="H136" s="74"/>
      <c r="I136" s="74"/>
      <c r="J136" s="146"/>
      <c r="K136" s="146"/>
      <c r="L136" s="74"/>
      <c r="M136" s="74"/>
      <c r="N136" s="74"/>
      <c r="O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</row>
    <row r="137" spans="2:29" customFormat="1" ht="14.25" customHeight="1" x14ac:dyDescent="0.25">
      <c r="B137" s="74"/>
      <c r="C137" s="74"/>
      <c r="D137" s="74"/>
      <c r="E137" s="74"/>
      <c r="F137" s="74"/>
      <c r="G137" s="74"/>
      <c r="H137" s="74"/>
      <c r="I137" s="74"/>
      <c r="J137" s="146"/>
      <c r="K137" s="146"/>
      <c r="L137" s="74"/>
      <c r="M137" s="74"/>
      <c r="N137" s="74"/>
      <c r="O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</row>
    <row r="138" spans="2:29" customFormat="1" ht="14.25" customHeight="1" x14ac:dyDescent="0.25">
      <c r="B138" s="74"/>
      <c r="C138" s="74"/>
      <c r="D138" s="74"/>
      <c r="E138" s="74"/>
      <c r="F138" s="74"/>
      <c r="G138" s="74"/>
      <c r="H138" s="74"/>
      <c r="I138" s="74"/>
      <c r="J138" s="146"/>
      <c r="K138" s="146"/>
      <c r="L138" s="74"/>
      <c r="M138" s="74"/>
      <c r="N138" s="74"/>
      <c r="O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</row>
    <row r="139" spans="2:29" customFormat="1" ht="14.25" customHeight="1" x14ac:dyDescent="0.25">
      <c r="B139" s="74"/>
      <c r="C139" s="74"/>
      <c r="D139" s="74"/>
      <c r="E139" s="74"/>
      <c r="F139" s="74"/>
      <c r="G139" s="74"/>
      <c r="H139" s="74"/>
      <c r="I139" s="74"/>
      <c r="J139" s="146"/>
      <c r="K139" s="146"/>
      <c r="L139" s="74"/>
      <c r="M139" s="74"/>
      <c r="N139" s="74"/>
      <c r="O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</row>
    <row r="140" spans="2:29" customFormat="1" ht="14.25" customHeight="1" x14ac:dyDescent="0.25">
      <c r="B140" s="74"/>
      <c r="C140" s="74"/>
      <c r="D140" s="74"/>
      <c r="E140" s="74"/>
      <c r="F140" s="74"/>
      <c r="G140" s="74"/>
      <c r="H140" s="74"/>
      <c r="I140" s="74"/>
      <c r="J140" s="146"/>
      <c r="K140" s="146"/>
      <c r="L140" s="74"/>
      <c r="M140" s="74"/>
      <c r="N140" s="74"/>
      <c r="O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</row>
    <row r="141" spans="2:29" customFormat="1" ht="14.25" customHeight="1" x14ac:dyDescent="0.25">
      <c r="B141" s="74"/>
      <c r="C141" s="74"/>
      <c r="D141" s="74"/>
      <c r="E141" s="74"/>
      <c r="F141" s="74"/>
      <c r="G141" s="74"/>
      <c r="H141" s="74"/>
      <c r="I141" s="74"/>
      <c r="J141" s="146"/>
      <c r="K141" s="146"/>
      <c r="L141" s="74"/>
      <c r="M141" s="74"/>
      <c r="N141" s="74"/>
      <c r="O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</row>
    <row r="142" spans="2:29" customFormat="1" ht="14.25" customHeight="1" x14ac:dyDescent="0.25">
      <c r="B142" s="74"/>
      <c r="C142" s="74"/>
      <c r="D142" s="74"/>
      <c r="E142" s="74"/>
      <c r="F142" s="74"/>
      <c r="G142" s="74"/>
      <c r="H142" s="74"/>
      <c r="I142" s="74"/>
      <c r="J142" s="146"/>
      <c r="K142" s="146"/>
      <c r="L142" s="74"/>
      <c r="M142" s="74"/>
      <c r="N142" s="74"/>
      <c r="O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</row>
    <row r="143" spans="2:29" customFormat="1" ht="14.25" customHeight="1" x14ac:dyDescent="0.25">
      <c r="B143" s="74"/>
      <c r="C143" s="74"/>
      <c r="D143" s="74"/>
      <c r="E143" s="74"/>
      <c r="F143" s="74"/>
      <c r="G143" s="74"/>
      <c r="H143" s="74"/>
      <c r="I143" s="74"/>
      <c r="J143" s="146"/>
      <c r="K143" s="146"/>
      <c r="L143" s="74"/>
      <c r="M143" s="74"/>
      <c r="N143" s="74"/>
      <c r="O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</row>
    <row r="144" spans="2:29" customFormat="1" ht="14.25" customHeight="1" x14ac:dyDescent="0.25">
      <c r="B144" s="74"/>
      <c r="C144" s="74"/>
      <c r="D144" s="74"/>
      <c r="E144" s="74"/>
      <c r="F144" s="74"/>
      <c r="G144" s="74"/>
      <c r="H144" s="74"/>
      <c r="I144" s="74"/>
      <c r="J144" s="146"/>
      <c r="K144" s="146"/>
      <c r="L144" s="74"/>
      <c r="M144" s="74"/>
      <c r="N144" s="74"/>
      <c r="O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</row>
    <row r="145" spans="2:29" customFormat="1" ht="14.25" customHeight="1" x14ac:dyDescent="0.25">
      <c r="B145" s="74"/>
      <c r="C145" s="74"/>
      <c r="D145" s="74"/>
      <c r="E145" s="74"/>
      <c r="F145" s="74"/>
      <c r="G145" s="74"/>
      <c r="H145" s="74"/>
      <c r="I145" s="74"/>
      <c r="J145" s="146"/>
      <c r="K145" s="146"/>
      <c r="L145" s="74"/>
      <c r="M145" s="74"/>
      <c r="N145" s="74"/>
      <c r="O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</row>
    <row r="146" spans="2:29" customFormat="1" ht="14.25" customHeight="1" x14ac:dyDescent="0.25">
      <c r="B146" s="74"/>
      <c r="C146" s="74"/>
      <c r="D146" s="74"/>
      <c r="E146" s="74"/>
      <c r="F146" s="74"/>
      <c r="G146" s="74"/>
      <c r="H146" s="74"/>
      <c r="I146" s="74"/>
      <c r="J146" s="146"/>
      <c r="K146" s="146"/>
      <c r="L146" s="74"/>
      <c r="M146" s="74"/>
      <c r="N146" s="74"/>
      <c r="O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</row>
    <row r="147" spans="2:29" customFormat="1" ht="14.25" customHeight="1" x14ac:dyDescent="0.25">
      <c r="B147" s="74"/>
      <c r="C147" s="74"/>
      <c r="D147" s="74"/>
      <c r="E147" s="74"/>
      <c r="F147" s="74"/>
      <c r="G147" s="74"/>
      <c r="H147" s="74"/>
      <c r="I147" s="74"/>
      <c r="J147" s="146"/>
      <c r="K147" s="146"/>
      <c r="L147" s="74"/>
      <c r="M147" s="74"/>
      <c r="N147" s="74"/>
      <c r="O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</row>
    <row r="148" spans="2:29" customFormat="1" ht="14.25" customHeight="1" x14ac:dyDescent="0.25">
      <c r="B148" s="74"/>
      <c r="C148" s="74"/>
      <c r="D148" s="74"/>
      <c r="E148" s="74"/>
      <c r="F148" s="74"/>
      <c r="G148" s="74"/>
      <c r="H148" s="74"/>
      <c r="I148" s="74"/>
      <c r="J148" s="146"/>
      <c r="K148" s="146"/>
      <c r="L148" s="74"/>
      <c r="M148" s="74"/>
      <c r="N148" s="74"/>
      <c r="O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</row>
    <row r="149" spans="2:29" customFormat="1" ht="14.25" customHeight="1" x14ac:dyDescent="0.25">
      <c r="B149" s="74"/>
      <c r="C149" s="74"/>
      <c r="D149" s="74"/>
      <c r="E149" s="74"/>
      <c r="F149" s="74"/>
      <c r="G149" s="74"/>
      <c r="H149" s="74"/>
      <c r="I149" s="74"/>
      <c r="J149" s="146"/>
      <c r="K149" s="146"/>
      <c r="L149" s="74"/>
      <c r="M149" s="74"/>
      <c r="N149" s="74"/>
      <c r="O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</row>
    <row r="150" spans="2:29" customFormat="1" ht="14.25" customHeight="1" x14ac:dyDescent="0.25">
      <c r="B150" s="74"/>
      <c r="C150" s="74"/>
      <c r="D150" s="74"/>
      <c r="E150" s="74"/>
      <c r="F150" s="74"/>
      <c r="G150" s="74"/>
      <c r="H150" s="74"/>
      <c r="I150" s="74"/>
      <c r="J150" s="146"/>
      <c r="K150" s="146"/>
      <c r="L150" s="74"/>
      <c r="M150" s="74"/>
      <c r="N150" s="74"/>
      <c r="O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</row>
    <row r="151" spans="2:29" customFormat="1" ht="14.25" customHeight="1" x14ac:dyDescent="0.25">
      <c r="B151" s="74"/>
      <c r="C151" s="74"/>
      <c r="D151" s="74"/>
      <c r="E151" s="74"/>
      <c r="F151" s="74"/>
      <c r="G151" s="74"/>
      <c r="H151" s="74"/>
      <c r="I151" s="74"/>
      <c r="J151" s="146"/>
      <c r="K151" s="146"/>
      <c r="L151" s="74"/>
      <c r="M151" s="74"/>
      <c r="N151" s="74"/>
      <c r="O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</row>
    <row r="152" spans="2:29" customFormat="1" ht="14.25" customHeight="1" x14ac:dyDescent="0.25">
      <c r="B152" s="74"/>
      <c r="C152" s="74"/>
      <c r="D152" s="74"/>
      <c r="E152" s="74"/>
      <c r="F152" s="74"/>
      <c r="G152" s="74"/>
      <c r="H152" s="74"/>
      <c r="I152" s="74"/>
      <c r="J152" s="146"/>
      <c r="K152" s="146"/>
      <c r="L152" s="74"/>
      <c r="M152" s="74"/>
      <c r="N152" s="74"/>
      <c r="O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</row>
    <row r="153" spans="2:29" customFormat="1" ht="14.25" customHeight="1" x14ac:dyDescent="0.25">
      <c r="B153" s="74"/>
      <c r="C153" s="74"/>
      <c r="D153" s="74"/>
      <c r="E153" s="74"/>
      <c r="F153" s="74"/>
      <c r="G153" s="74"/>
      <c r="H153" s="74"/>
      <c r="I153" s="74"/>
      <c r="J153" s="146"/>
      <c r="K153" s="146"/>
      <c r="L153" s="74"/>
      <c r="M153" s="74"/>
      <c r="N153" s="74"/>
      <c r="O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</row>
    <row r="154" spans="2:29" customFormat="1" ht="14.25" customHeight="1" x14ac:dyDescent="0.25">
      <c r="B154" s="74"/>
      <c r="C154" s="74"/>
      <c r="D154" s="74"/>
      <c r="E154" s="74"/>
      <c r="F154" s="74"/>
      <c r="G154" s="74"/>
      <c r="H154" s="74"/>
      <c r="I154" s="74"/>
      <c r="J154" s="146"/>
      <c r="K154" s="146"/>
      <c r="L154" s="74"/>
      <c r="M154" s="74"/>
      <c r="N154" s="74"/>
      <c r="O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</row>
    <row r="155" spans="2:29" customFormat="1" ht="14.25" customHeight="1" x14ac:dyDescent="0.25">
      <c r="B155" s="74"/>
      <c r="C155" s="74"/>
      <c r="D155" s="74"/>
      <c r="E155" s="74"/>
      <c r="F155" s="74"/>
      <c r="G155" s="74"/>
      <c r="H155" s="74"/>
      <c r="I155" s="74"/>
      <c r="J155" s="146"/>
      <c r="K155" s="146"/>
      <c r="L155" s="74"/>
      <c r="M155" s="74"/>
      <c r="N155" s="74"/>
      <c r="O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</row>
    <row r="156" spans="2:29" customFormat="1" ht="14.25" customHeight="1" x14ac:dyDescent="0.25">
      <c r="B156" s="74"/>
      <c r="C156" s="74"/>
      <c r="D156" s="74"/>
      <c r="E156" s="74"/>
      <c r="F156" s="74"/>
      <c r="G156" s="74"/>
      <c r="H156" s="74"/>
      <c r="I156" s="74"/>
      <c r="J156" s="146"/>
      <c r="K156" s="146"/>
      <c r="L156" s="74"/>
      <c r="M156" s="74"/>
      <c r="N156" s="74"/>
      <c r="O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</row>
    <row r="157" spans="2:29" customFormat="1" ht="14.25" customHeight="1" x14ac:dyDescent="0.25">
      <c r="B157" s="74"/>
      <c r="C157" s="74"/>
      <c r="D157" s="74"/>
      <c r="E157" s="74"/>
      <c r="F157" s="74"/>
      <c r="G157" s="74"/>
      <c r="H157" s="74"/>
      <c r="I157" s="74"/>
      <c r="J157" s="146"/>
      <c r="K157" s="146"/>
      <c r="L157" s="74"/>
      <c r="M157" s="74"/>
      <c r="N157" s="74"/>
      <c r="O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</row>
    <row r="158" spans="2:29" customFormat="1" ht="14.25" customHeight="1" x14ac:dyDescent="0.25">
      <c r="B158" s="74"/>
      <c r="C158" s="74"/>
      <c r="D158" s="74"/>
      <c r="E158" s="74"/>
      <c r="F158" s="74"/>
      <c r="G158" s="74"/>
      <c r="H158" s="74"/>
      <c r="I158" s="74"/>
      <c r="J158" s="146"/>
      <c r="K158" s="146"/>
      <c r="L158" s="74"/>
      <c r="M158" s="74"/>
      <c r="N158" s="74"/>
      <c r="O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</row>
    <row r="159" spans="2:29" customFormat="1" ht="14.25" customHeight="1" x14ac:dyDescent="0.25">
      <c r="B159" s="74"/>
      <c r="C159" s="74"/>
      <c r="D159" s="74"/>
      <c r="E159" s="74"/>
      <c r="F159" s="74"/>
      <c r="G159" s="74"/>
      <c r="H159" s="74"/>
      <c r="I159" s="74"/>
      <c r="J159" s="146"/>
      <c r="K159" s="146"/>
      <c r="L159" s="74"/>
      <c r="M159" s="74"/>
      <c r="N159" s="74"/>
      <c r="O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</row>
    <row r="160" spans="2:29" customFormat="1" ht="14.25" customHeight="1" x14ac:dyDescent="0.25">
      <c r="B160" s="74"/>
      <c r="C160" s="74"/>
      <c r="D160" s="74"/>
      <c r="E160" s="74"/>
      <c r="F160" s="74"/>
      <c r="G160" s="74"/>
      <c r="H160" s="74"/>
      <c r="I160" s="74"/>
      <c r="J160" s="146"/>
      <c r="K160" s="146"/>
      <c r="L160" s="74"/>
      <c r="M160" s="74"/>
      <c r="N160" s="74"/>
      <c r="O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</row>
    <row r="161" spans="2:30" customFormat="1" ht="14.25" customHeight="1" x14ac:dyDescent="0.25">
      <c r="B161" s="74"/>
      <c r="C161" s="74"/>
      <c r="D161" s="74"/>
      <c r="E161" s="74"/>
      <c r="F161" s="74"/>
      <c r="G161" s="74"/>
      <c r="H161" s="74"/>
      <c r="I161" s="74"/>
      <c r="J161" s="146"/>
      <c r="K161" s="146"/>
      <c r="L161" s="74"/>
      <c r="M161" s="74"/>
      <c r="N161" s="74"/>
      <c r="O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</row>
    <row r="162" spans="2:30" customFormat="1" ht="14.25" customHeight="1" x14ac:dyDescent="0.25">
      <c r="B162" s="74"/>
      <c r="C162" s="74"/>
      <c r="D162" s="74"/>
      <c r="E162" s="74"/>
      <c r="F162" s="74"/>
      <c r="G162" s="74"/>
      <c r="H162" s="74"/>
      <c r="I162" s="74"/>
      <c r="J162" s="146"/>
      <c r="K162" s="146"/>
      <c r="L162" s="74"/>
      <c r="M162" s="74"/>
      <c r="N162" s="74"/>
      <c r="O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</row>
    <row r="163" spans="2:30" customFormat="1" ht="14.25" customHeight="1" x14ac:dyDescent="0.25">
      <c r="B163" s="74"/>
      <c r="C163" s="74"/>
      <c r="D163" s="74"/>
      <c r="E163" s="74"/>
      <c r="F163" s="74"/>
      <c r="G163" s="74"/>
      <c r="H163" s="74"/>
      <c r="I163" s="74"/>
      <c r="J163" s="146"/>
      <c r="K163" s="146"/>
      <c r="L163" s="74"/>
      <c r="M163" s="74"/>
      <c r="N163" s="74"/>
      <c r="O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</row>
    <row r="164" spans="2:30" customFormat="1" ht="14.25" customHeight="1" x14ac:dyDescent="0.25">
      <c r="B164" s="74"/>
      <c r="C164" s="74"/>
      <c r="D164" s="74"/>
      <c r="E164" s="74"/>
      <c r="F164" s="74"/>
      <c r="G164" s="74"/>
      <c r="H164" s="74"/>
      <c r="I164" s="74"/>
      <c r="J164" s="146"/>
      <c r="K164" s="146"/>
      <c r="L164" s="74"/>
      <c r="M164" s="74"/>
      <c r="N164" s="74"/>
      <c r="O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</row>
    <row r="165" spans="2:30" customFormat="1" ht="14.25" customHeight="1" x14ac:dyDescent="0.25">
      <c r="B165" s="74"/>
      <c r="C165" s="74"/>
      <c r="D165" s="74"/>
      <c r="E165" s="74"/>
      <c r="F165" s="74"/>
      <c r="G165" s="74"/>
      <c r="H165" s="74"/>
      <c r="I165" s="74"/>
      <c r="J165" s="146"/>
      <c r="K165" s="146"/>
      <c r="L165" s="74"/>
      <c r="M165" s="74"/>
      <c r="N165" s="74"/>
      <c r="O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</row>
    <row r="166" spans="2:30" customFormat="1" ht="0" hidden="1" customHeight="1" x14ac:dyDescent="0.25">
      <c r="B166" s="74"/>
      <c r="C166" s="74"/>
      <c r="D166" s="74"/>
      <c r="E166" s="74"/>
      <c r="F166" s="74"/>
      <c r="G166" s="74"/>
      <c r="H166" s="74"/>
      <c r="I166" s="74"/>
      <c r="J166" s="146"/>
      <c r="K166" s="146"/>
      <c r="L166" s="74"/>
      <c r="M166" s="74"/>
      <c r="N166" s="74"/>
      <c r="O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</row>
    <row r="182" spans="2:30" customFormat="1" ht="0" hidden="1" customHeight="1" x14ac:dyDescent="0.25">
      <c r="B182" s="74"/>
      <c r="C182" s="74"/>
      <c r="D182" s="74"/>
      <c r="E182" s="74"/>
      <c r="F182" s="74"/>
      <c r="G182" s="74"/>
      <c r="H182" s="74"/>
      <c r="I182" s="74"/>
      <c r="J182" s="146"/>
      <c r="K182" s="146"/>
      <c r="L182" s="74"/>
      <c r="M182" s="74"/>
      <c r="N182" s="74"/>
      <c r="O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</row>
    <row r="183" spans="2:30" customFormat="1" ht="0" hidden="1" customHeight="1" x14ac:dyDescent="0.25">
      <c r="B183" s="74"/>
      <c r="C183" s="74"/>
      <c r="D183" s="74"/>
      <c r="E183" s="74"/>
      <c r="F183" s="74"/>
      <c r="G183" s="74"/>
      <c r="H183" s="74"/>
      <c r="I183" s="74"/>
      <c r="J183" s="146"/>
      <c r="K183" s="146"/>
      <c r="L183" s="74"/>
      <c r="M183" s="74"/>
      <c r="N183" s="74"/>
      <c r="O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</row>
    <row r="184" spans="2:30" customFormat="1" ht="0" hidden="1" customHeight="1" x14ac:dyDescent="0.25">
      <c r="B184" s="74"/>
      <c r="C184" s="74"/>
      <c r="D184" s="74"/>
      <c r="E184" s="74"/>
      <c r="F184" s="74"/>
      <c r="G184" s="74"/>
      <c r="H184" s="74"/>
      <c r="I184" s="74"/>
      <c r="J184" s="146"/>
      <c r="K184" s="146"/>
      <c r="L184" s="74"/>
      <c r="M184" s="74"/>
      <c r="N184" s="74"/>
      <c r="O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</row>
    <row r="185" spans="2:30" customFormat="1" ht="0" hidden="1" customHeight="1" x14ac:dyDescent="0.25">
      <c r="B185" s="74"/>
      <c r="C185" s="74"/>
      <c r="D185" s="74"/>
      <c r="E185" s="74"/>
      <c r="F185" s="74"/>
      <c r="G185" s="74"/>
      <c r="H185" s="74"/>
      <c r="I185" s="74"/>
      <c r="J185" s="146"/>
      <c r="K185" s="146"/>
      <c r="L185" s="74"/>
      <c r="M185" s="74"/>
      <c r="N185" s="74"/>
      <c r="O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</row>
    <row r="186" spans="2:30" customFormat="1" ht="0" hidden="1" customHeight="1" x14ac:dyDescent="0.25">
      <c r="B186" s="74"/>
      <c r="C186" s="74"/>
      <c r="D186" s="74"/>
      <c r="E186" s="74"/>
      <c r="F186" s="74"/>
      <c r="G186" s="74"/>
      <c r="H186" s="74"/>
      <c r="I186" s="74"/>
      <c r="J186" s="146"/>
      <c r="K186" s="146"/>
      <c r="L186" s="74"/>
      <c r="M186" s="74"/>
      <c r="N186" s="74"/>
      <c r="O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</row>
    <row r="187" spans="2:30" customFormat="1" ht="0" hidden="1" customHeight="1" x14ac:dyDescent="0.25">
      <c r="B187" s="74"/>
      <c r="C187" s="74"/>
      <c r="D187" s="74"/>
      <c r="E187" s="74"/>
      <c r="F187" s="74"/>
      <c r="G187" s="74"/>
      <c r="H187" s="74"/>
      <c r="I187" s="74"/>
      <c r="J187" s="146"/>
      <c r="K187" s="146"/>
      <c r="L187" s="74"/>
      <c r="M187" s="74"/>
      <c r="N187" s="74"/>
      <c r="O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</row>
    <row r="188" spans="2:30" customFormat="1" ht="0" hidden="1" customHeight="1" x14ac:dyDescent="0.25">
      <c r="B188" s="74"/>
      <c r="C188" s="74"/>
      <c r="D188" s="74"/>
      <c r="E188" s="74"/>
      <c r="F188" s="74"/>
      <c r="G188" s="74"/>
      <c r="H188" s="74"/>
      <c r="I188" s="74"/>
      <c r="J188" s="146"/>
      <c r="K188" s="146"/>
      <c r="L188" s="74"/>
      <c r="M188" s="74"/>
      <c r="N188" s="74"/>
      <c r="O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</row>
    <row r="189" spans="2:30" customFormat="1" ht="0" hidden="1" customHeight="1" x14ac:dyDescent="0.25">
      <c r="B189" s="74"/>
      <c r="C189" s="74"/>
      <c r="D189" s="74"/>
      <c r="E189" s="74"/>
      <c r="F189" s="74"/>
      <c r="G189" s="74"/>
      <c r="H189" s="74"/>
      <c r="I189" s="74"/>
      <c r="J189" s="146"/>
      <c r="K189" s="146"/>
      <c r="L189" s="74"/>
      <c r="M189" s="74"/>
      <c r="N189" s="74"/>
      <c r="O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</row>
    <row r="190" spans="2:30" customFormat="1" ht="0" hidden="1" customHeight="1" x14ac:dyDescent="0.25">
      <c r="B190" s="74"/>
      <c r="C190" s="74"/>
      <c r="D190" s="74"/>
      <c r="E190" s="74"/>
      <c r="F190" s="74"/>
      <c r="G190" s="74"/>
      <c r="H190" s="74"/>
      <c r="I190" s="74"/>
      <c r="J190" s="146"/>
      <c r="K190" s="146"/>
      <c r="L190" s="74"/>
      <c r="M190" s="74"/>
      <c r="N190" s="74"/>
      <c r="O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</row>
    <row r="191" spans="2:30" customFormat="1" ht="0" hidden="1" customHeight="1" x14ac:dyDescent="0.25">
      <c r="B191" s="74"/>
      <c r="C191" s="74"/>
      <c r="D191" s="74"/>
      <c r="E191" s="74"/>
      <c r="F191" s="74"/>
      <c r="G191" s="74"/>
      <c r="H191" s="74"/>
      <c r="I191" s="74"/>
      <c r="J191" s="146"/>
      <c r="K191" s="146"/>
      <c r="L191" s="74"/>
      <c r="M191" s="74"/>
      <c r="N191" s="74"/>
      <c r="O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</row>
    <row r="192" spans="2:30" customFormat="1" ht="0" hidden="1" customHeight="1" x14ac:dyDescent="0.25">
      <c r="B192" s="74"/>
      <c r="C192" s="74"/>
      <c r="D192" s="74"/>
      <c r="E192" s="74"/>
      <c r="F192" s="74"/>
      <c r="G192" s="74"/>
      <c r="H192" s="74"/>
      <c r="I192" s="74"/>
      <c r="J192" s="146"/>
      <c r="K192" s="146"/>
      <c r="L192" s="74"/>
      <c r="M192" s="74"/>
      <c r="N192" s="74"/>
      <c r="O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</row>
    <row r="193" spans="2:30" customFormat="1" ht="0" hidden="1" customHeight="1" x14ac:dyDescent="0.25">
      <c r="B193" s="74"/>
      <c r="C193" s="74"/>
      <c r="D193" s="74"/>
      <c r="E193" s="74"/>
      <c r="F193" s="74"/>
      <c r="G193" s="74"/>
      <c r="H193" s="74"/>
      <c r="I193" s="74"/>
      <c r="J193" s="146"/>
      <c r="K193" s="146"/>
      <c r="L193" s="74"/>
      <c r="M193" s="74"/>
      <c r="N193" s="74"/>
      <c r="O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</row>
    <row r="194" spans="2:30" customFormat="1" ht="0" hidden="1" customHeight="1" x14ac:dyDescent="0.25">
      <c r="B194" s="74"/>
      <c r="C194" s="74"/>
      <c r="D194" s="74"/>
      <c r="E194" s="74"/>
      <c r="F194" s="74"/>
      <c r="G194" s="74"/>
      <c r="H194" s="74"/>
      <c r="I194" s="74"/>
      <c r="J194" s="146"/>
      <c r="K194" s="146"/>
      <c r="L194" s="74"/>
      <c r="M194" s="74"/>
      <c r="N194" s="74"/>
      <c r="O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</row>
    <row r="195" spans="2:30" customFormat="1" ht="0" hidden="1" customHeight="1" x14ac:dyDescent="0.25">
      <c r="B195" s="74"/>
      <c r="C195" s="74"/>
      <c r="D195" s="74"/>
      <c r="E195" s="74"/>
      <c r="F195" s="74"/>
      <c r="G195" s="74"/>
      <c r="H195" s="74"/>
      <c r="I195" s="74"/>
      <c r="J195" s="146"/>
      <c r="K195" s="146"/>
      <c r="L195" s="74"/>
      <c r="M195" s="74"/>
      <c r="N195" s="74"/>
      <c r="O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</row>
    <row r="196" spans="2:30" customFormat="1" ht="0" hidden="1" customHeight="1" x14ac:dyDescent="0.25">
      <c r="B196" s="74"/>
      <c r="C196" s="74"/>
      <c r="D196" s="74"/>
      <c r="E196" s="74"/>
      <c r="F196" s="74"/>
      <c r="G196" s="74"/>
      <c r="H196" s="74"/>
      <c r="I196" s="74"/>
      <c r="J196" s="146"/>
      <c r="K196" s="146"/>
      <c r="L196" s="74"/>
      <c r="M196" s="74"/>
      <c r="N196" s="74"/>
      <c r="O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</row>
    <row r="197" spans="2:30" customFormat="1" ht="0" hidden="1" customHeight="1" x14ac:dyDescent="0.25">
      <c r="B197" s="74"/>
      <c r="C197" s="74"/>
      <c r="D197" s="74"/>
      <c r="E197" s="74"/>
      <c r="F197" s="74"/>
      <c r="G197" s="74"/>
      <c r="H197" s="74"/>
      <c r="I197" s="74"/>
      <c r="J197" s="146"/>
      <c r="K197" s="146"/>
      <c r="L197" s="74"/>
      <c r="M197" s="74"/>
      <c r="N197" s="74"/>
      <c r="O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</row>
    <row r="198" spans="2:30" customFormat="1" ht="0" hidden="1" customHeight="1" x14ac:dyDescent="0.25">
      <c r="B198" s="74"/>
      <c r="C198" s="74"/>
      <c r="D198" s="74"/>
      <c r="E198" s="74"/>
      <c r="F198" s="74"/>
      <c r="G198" s="74"/>
      <c r="H198" s="74"/>
      <c r="I198" s="74"/>
      <c r="J198" s="146"/>
      <c r="K198" s="146"/>
      <c r="L198" s="74"/>
      <c r="M198" s="74"/>
      <c r="N198" s="74"/>
      <c r="O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</row>
    <row r="199" spans="2:30" customFormat="1" ht="0" hidden="1" customHeight="1" x14ac:dyDescent="0.25">
      <c r="B199" s="74"/>
      <c r="C199" s="74"/>
      <c r="D199" s="74"/>
      <c r="E199" s="74"/>
      <c r="F199" s="74"/>
      <c r="G199" s="74"/>
      <c r="H199" s="74"/>
      <c r="I199" s="74"/>
      <c r="J199" s="146"/>
      <c r="K199" s="146"/>
      <c r="L199" s="74"/>
      <c r="M199" s="74"/>
      <c r="N199" s="74"/>
      <c r="O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</row>
    <row r="200" spans="2:30" customFormat="1" ht="0" hidden="1" customHeight="1" x14ac:dyDescent="0.25">
      <c r="B200" s="74"/>
      <c r="C200" s="74"/>
      <c r="D200" s="74"/>
      <c r="E200" s="74"/>
      <c r="F200" s="74"/>
      <c r="G200" s="74"/>
      <c r="H200" s="74"/>
      <c r="I200" s="74"/>
      <c r="J200" s="146"/>
      <c r="K200" s="146"/>
      <c r="L200" s="74"/>
      <c r="M200" s="74"/>
      <c r="N200" s="74"/>
      <c r="O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</row>
    <row r="201" spans="2:30" customFormat="1" ht="0" hidden="1" customHeight="1" x14ac:dyDescent="0.25">
      <c r="B201" s="74"/>
      <c r="C201" s="74"/>
      <c r="D201" s="74"/>
      <c r="E201" s="74"/>
      <c r="F201" s="74"/>
      <c r="G201" s="74"/>
      <c r="H201" s="74"/>
      <c r="I201" s="74"/>
      <c r="J201" s="146"/>
      <c r="K201" s="146"/>
      <c r="L201" s="74"/>
      <c r="M201" s="74"/>
      <c r="N201" s="74"/>
      <c r="O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</row>
    <row r="202" spans="2:30" customFormat="1" ht="0" hidden="1" customHeight="1" x14ac:dyDescent="0.25">
      <c r="B202" s="74"/>
      <c r="C202" s="74"/>
      <c r="D202" s="74"/>
      <c r="E202" s="74"/>
      <c r="F202" s="74"/>
      <c r="G202" s="74"/>
      <c r="H202" s="74"/>
      <c r="I202" s="74"/>
      <c r="J202" s="146"/>
      <c r="K202" s="146"/>
      <c r="L202" s="74"/>
      <c r="M202" s="74"/>
      <c r="N202" s="74"/>
      <c r="O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</row>
    <row r="203" spans="2:30" customFormat="1" ht="0" hidden="1" customHeight="1" x14ac:dyDescent="0.25">
      <c r="B203" s="74"/>
      <c r="C203" s="74"/>
      <c r="D203" s="74"/>
      <c r="E203" s="74"/>
      <c r="F203" s="74"/>
      <c r="G203" s="74"/>
      <c r="H203" s="74"/>
      <c r="I203" s="74"/>
      <c r="J203" s="146"/>
      <c r="K203" s="146"/>
      <c r="L203" s="74"/>
      <c r="M203" s="74"/>
      <c r="N203" s="74"/>
      <c r="O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</row>
    <row r="204" spans="2:30" customFormat="1" ht="0" hidden="1" customHeight="1" x14ac:dyDescent="0.25">
      <c r="B204" s="74"/>
      <c r="C204" s="74"/>
      <c r="D204" s="74"/>
      <c r="E204" s="74"/>
      <c r="F204" s="74"/>
      <c r="G204" s="74"/>
      <c r="H204" s="74"/>
      <c r="I204" s="74"/>
      <c r="J204" s="146"/>
      <c r="K204" s="146"/>
      <c r="L204" s="74"/>
      <c r="M204" s="74"/>
      <c r="N204" s="74"/>
      <c r="O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</row>
    <row r="205" spans="2:30" customFormat="1" ht="0" hidden="1" customHeight="1" x14ac:dyDescent="0.25">
      <c r="B205" s="74"/>
      <c r="C205" s="74"/>
      <c r="D205" s="74"/>
      <c r="E205" s="74"/>
      <c r="F205" s="74"/>
      <c r="G205" s="74"/>
      <c r="H205" s="74"/>
      <c r="I205" s="74"/>
      <c r="J205" s="146"/>
      <c r="K205" s="146"/>
      <c r="L205" s="74"/>
      <c r="M205" s="74"/>
      <c r="N205" s="74"/>
      <c r="O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</row>
    <row r="206" spans="2:30" customFormat="1" ht="0" hidden="1" customHeight="1" x14ac:dyDescent="0.25">
      <c r="B206" s="74"/>
      <c r="C206" s="74"/>
      <c r="D206" s="74"/>
      <c r="E206" s="74"/>
      <c r="F206" s="74"/>
      <c r="G206" s="74"/>
      <c r="H206" s="74"/>
      <c r="I206" s="74"/>
      <c r="J206" s="146"/>
      <c r="K206" s="146"/>
      <c r="L206" s="74"/>
      <c r="M206" s="74"/>
      <c r="N206" s="74"/>
      <c r="O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</row>
    <row r="207" spans="2:30" customFormat="1" ht="0" hidden="1" customHeight="1" x14ac:dyDescent="0.25">
      <c r="B207" s="74"/>
      <c r="C207" s="74"/>
      <c r="D207" s="74"/>
      <c r="E207" s="74"/>
      <c r="F207" s="74"/>
      <c r="G207" s="74"/>
      <c r="H207" s="74"/>
      <c r="I207" s="74"/>
      <c r="J207" s="146"/>
      <c r="K207" s="146"/>
      <c r="L207" s="74"/>
      <c r="M207" s="74"/>
      <c r="N207" s="74"/>
      <c r="O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</row>
    <row r="208" spans="2:30" customFormat="1" ht="0" hidden="1" customHeight="1" x14ac:dyDescent="0.25">
      <c r="B208" s="74"/>
      <c r="C208" s="74"/>
      <c r="D208" s="74"/>
      <c r="E208" s="74"/>
      <c r="F208" s="74"/>
      <c r="G208" s="74"/>
      <c r="H208" s="74"/>
      <c r="I208" s="74"/>
      <c r="J208" s="146"/>
      <c r="K208" s="146"/>
      <c r="L208" s="74"/>
      <c r="M208" s="74"/>
      <c r="N208" s="74"/>
      <c r="O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</row>
    <row r="209" spans="2:30" customFormat="1" ht="0" hidden="1" customHeight="1" x14ac:dyDescent="0.25">
      <c r="B209" s="74"/>
      <c r="C209" s="74"/>
      <c r="D209" s="74"/>
      <c r="E209" s="74"/>
      <c r="F209" s="74"/>
      <c r="G209" s="74"/>
      <c r="H209" s="74"/>
      <c r="I209" s="74"/>
      <c r="J209" s="146"/>
      <c r="K209" s="146"/>
      <c r="L209" s="74"/>
      <c r="M209" s="74"/>
      <c r="N209" s="74"/>
      <c r="O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</row>
    <row r="210" spans="2:30" customFormat="1" ht="0" hidden="1" customHeight="1" x14ac:dyDescent="0.25">
      <c r="B210" s="74"/>
      <c r="C210" s="74"/>
      <c r="D210" s="74"/>
      <c r="E210" s="74"/>
      <c r="F210" s="74"/>
      <c r="G210" s="74"/>
      <c r="H210" s="74"/>
      <c r="I210" s="74"/>
      <c r="J210" s="146"/>
      <c r="K210" s="146"/>
      <c r="L210" s="74"/>
      <c r="M210" s="74"/>
      <c r="N210" s="74"/>
      <c r="O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</row>
    <row r="211" spans="2:30" customFormat="1" ht="0" hidden="1" customHeight="1" x14ac:dyDescent="0.25">
      <c r="B211" s="74"/>
      <c r="C211" s="74"/>
      <c r="D211" s="74"/>
      <c r="E211" s="74"/>
      <c r="F211" s="74"/>
      <c r="G211" s="74"/>
      <c r="H211" s="74"/>
      <c r="I211" s="74"/>
      <c r="J211" s="146"/>
      <c r="K211" s="146"/>
      <c r="L211" s="74"/>
      <c r="M211" s="74"/>
      <c r="N211" s="74"/>
      <c r="O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</row>
    <row r="212" spans="2:30" customFormat="1" ht="0" hidden="1" customHeight="1" x14ac:dyDescent="0.25">
      <c r="B212" s="74"/>
      <c r="C212" s="74"/>
      <c r="D212" s="74"/>
      <c r="E212" s="74"/>
      <c r="F212" s="74"/>
      <c r="G212" s="74"/>
      <c r="H212" s="74"/>
      <c r="I212" s="74"/>
      <c r="J212" s="146"/>
      <c r="K212" s="146"/>
      <c r="L212" s="74"/>
      <c r="M212" s="74"/>
      <c r="N212" s="74"/>
      <c r="O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</row>
    <row r="213" spans="2:30" customFormat="1" ht="0" hidden="1" customHeight="1" x14ac:dyDescent="0.25">
      <c r="B213" s="74"/>
      <c r="C213" s="74"/>
      <c r="D213" s="74"/>
      <c r="E213" s="74"/>
      <c r="F213" s="74"/>
      <c r="G213" s="74"/>
      <c r="H213" s="74"/>
      <c r="I213" s="74"/>
      <c r="J213" s="146"/>
      <c r="K213" s="146"/>
      <c r="L213" s="74"/>
      <c r="M213" s="74"/>
      <c r="N213" s="74"/>
      <c r="O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</row>
    <row r="214" spans="2:30" customFormat="1" ht="0" hidden="1" customHeight="1" x14ac:dyDescent="0.25">
      <c r="B214" s="74"/>
      <c r="C214" s="74"/>
      <c r="D214" s="74"/>
      <c r="E214" s="74"/>
      <c r="F214" s="74"/>
      <c r="G214" s="74"/>
      <c r="H214" s="74"/>
      <c r="I214" s="74"/>
      <c r="J214" s="146"/>
      <c r="K214" s="146"/>
      <c r="L214" s="74"/>
      <c r="M214" s="74"/>
      <c r="N214" s="74"/>
      <c r="O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</row>
    <row r="215" spans="2:30" customFormat="1" ht="0" hidden="1" customHeight="1" x14ac:dyDescent="0.25">
      <c r="B215" s="74"/>
      <c r="C215" s="74"/>
      <c r="D215" s="74"/>
      <c r="E215" s="74"/>
      <c r="F215" s="74"/>
      <c r="G215" s="74"/>
      <c r="H215" s="74"/>
      <c r="I215" s="74"/>
      <c r="J215" s="146"/>
      <c r="K215" s="146"/>
      <c r="L215" s="74"/>
      <c r="M215" s="74"/>
      <c r="N215" s="74"/>
      <c r="O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</row>
    <row r="216" spans="2:30" customFormat="1" ht="0" hidden="1" customHeight="1" x14ac:dyDescent="0.25">
      <c r="B216" s="74"/>
      <c r="C216" s="74"/>
      <c r="D216" s="74"/>
      <c r="E216" s="74"/>
      <c r="F216" s="74"/>
      <c r="G216" s="74"/>
      <c r="H216" s="74"/>
      <c r="I216" s="74"/>
      <c r="J216" s="146"/>
      <c r="K216" s="146"/>
      <c r="L216" s="74"/>
      <c r="M216" s="74"/>
      <c r="N216" s="74"/>
      <c r="O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</row>
    <row r="217" spans="2:30" customFormat="1" ht="0" hidden="1" customHeight="1" x14ac:dyDescent="0.25">
      <c r="B217" s="74"/>
      <c r="C217" s="74"/>
      <c r="D217" s="74"/>
      <c r="E217" s="74"/>
      <c r="F217" s="74"/>
      <c r="G217" s="74"/>
      <c r="H217" s="74"/>
      <c r="I217" s="74"/>
      <c r="J217" s="146"/>
      <c r="K217" s="146"/>
      <c r="L217" s="74"/>
      <c r="M217" s="74"/>
      <c r="N217" s="74"/>
      <c r="O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</row>
    <row r="218" spans="2:30" customFormat="1" ht="0" hidden="1" customHeight="1" x14ac:dyDescent="0.25">
      <c r="B218" s="74"/>
      <c r="C218" s="74"/>
      <c r="D218" s="74"/>
      <c r="E218" s="74"/>
      <c r="F218" s="74"/>
      <c r="G218" s="74"/>
      <c r="H218" s="74"/>
      <c r="I218" s="74"/>
      <c r="J218" s="146"/>
      <c r="K218" s="146"/>
      <c r="L218" s="74"/>
      <c r="M218" s="74"/>
      <c r="N218" s="74"/>
      <c r="O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</row>
    <row r="219" spans="2:30" customFormat="1" ht="0" hidden="1" customHeight="1" x14ac:dyDescent="0.25">
      <c r="B219" s="74"/>
      <c r="C219" s="74"/>
      <c r="D219" s="74"/>
      <c r="E219" s="74"/>
      <c r="F219" s="74"/>
      <c r="G219" s="74"/>
      <c r="H219" s="74"/>
      <c r="I219" s="74"/>
      <c r="J219" s="146"/>
      <c r="K219" s="146"/>
      <c r="L219" s="74"/>
      <c r="M219" s="74"/>
      <c r="N219" s="74"/>
      <c r="O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</row>
    <row r="220" spans="2:30" customFormat="1" ht="0" hidden="1" customHeight="1" x14ac:dyDescent="0.25">
      <c r="B220" s="74"/>
      <c r="C220" s="74"/>
      <c r="D220" s="74"/>
      <c r="E220" s="74"/>
      <c r="F220" s="74"/>
      <c r="G220" s="74"/>
      <c r="H220" s="74"/>
      <c r="I220" s="74"/>
      <c r="J220" s="146"/>
      <c r="K220" s="146"/>
      <c r="L220" s="74"/>
      <c r="M220" s="74"/>
      <c r="N220" s="74"/>
      <c r="O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</row>
    <row r="221" spans="2:30" customFormat="1" ht="0" hidden="1" customHeight="1" x14ac:dyDescent="0.25">
      <c r="B221" s="74"/>
      <c r="C221" s="74"/>
      <c r="D221" s="74"/>
      <c r="E221" s="74"/>
      <c r="F221" s="74"/>
      <c r="G221" s="74"/>
      <c r="H221" s="74"/>
      <c r="I221" s="74"/>
      <c r="J221" s="146"/>
      <c r="K221" s="146"/>
      <c r="L221" s="74"/>
      <c r="M221" s="74"/>
      <c r="N221" s="74"/>
      <c r="O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</row>
    <row r="222" spans="2:30" customFormat="1" ht="0" hidden="1" customHeight="1" x14ac:dyDescent="0.25">
      <c r="B222" s="74"/>
      <c r="C222" s="74"/>
      <c r="D222" s="74"/>
      <c r="E222" s="74"/>
      <c r="F222" s="74"/>
      <c r="G222" s="74"/>
      <c r="H222" s="74"/>
      <c r="I222" s="74"/>
      <c r="J222" s="146"/>
      <c r="K222" s="146"/>
      <c r="L222" s="74"/>
      <c r="M222" s="74"/>
      <c r="N222" s="74"/>
      <c r="O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</row>
    <row r="223" spans="2:30" customFormat="1" ht="0" hidden="1" customHeight="1" x14ac:dyDescent="0.25">
      <c r="B223" s="74"/>
      <c r="C223" s="74"/>
      <c r="D223" s="74"/>
      <c r="E223" s="74"/>
      <c r="F223" s="74"/>
      <c r="G223" s="74"/>
      <c r="H223" s="74"/>
      <c r="I223" s="74"/>
      <c r="J223" s="146"/>
      <c r="K223" s="146"/>
      <c r="L223" s="74"/>
      <c r="M223" s="74"/>
      <c r="N223" s="74"/>
      <c r="O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</row>
    <row r="224" spans="2:30" customFormat="1" ht="0" hidden="1" customHeight="1" x14ac:dyDescent="0.25">
      <c r="B224" s="74"/>
      <c r="C224" s="74"/>
      <c r="D224" s="74"/>
      <c r="E224" s="74"/>
      <c r="F224" s="74"/>
      <c r="G224" s="74"/>
      <c r="H224" s="74"/>
      <c r="I224" s="74"/>
      <c r="J224" s="146"/>
      <c r="K224" s="146"/>
      <c r="L224" s="74"/>
      <c r="M224" s="74"/>
      <c r="N224" s="74"/>
      <c r="O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</row>
    <row r="225" spans="2:30" customFormat="1" ht="0" hidden="1" customHeight="1" x14ac:dyDescent="0.25">
      <c r="B225" s="74"/>
      <c r="C225" s="74"/>
      <c r="D225" s="74"/>
      <c r="E225" s="74"/>
      <c r="F225" s="74"/>
      <c r="G225" s="74"/>
      <c r="H225" s="74"/>
      <c r="I225" s="74"/>
      <c r="J225" s="146"/>
      <c r="K225" s="146"/>
      <c r="L225" s="74"/>
      <c r="M225" s="74"/>
      <c r="N225" s="74"/>
      <c r="O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</row>
    <row r="226" spans="2:30" customFormat="1" ht="0" hidden="1" customHeight="1" x14ac:dyDescent="0.25">
      <c r="B226" s="74"/>
      <c r="C226" s="74"/>
      <c r="D226" s="74"/>
      <c r="E226" s="74"/>
      <c r="F226" s="74"/>
      <c r="G226" s="74"/>
      <c r="H226" s="74"/>
      <c r="I226" s="74"/>
      <c r="J226" s="146"/>
      <c r="K226" s="146"/>
      <c r="L226" s="74"/>
      <c r="M226" s="74"/>
      <c r="N226" s="74"/>
      <c r="O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</row>
    <row r="227" spans="2:30" customFormat="1" ht="0" hidden="1" customHeight="1" x14ac:dyDescent="0.25">
      <c r="B227" s="74"/>
      <c r="C227" s="74"/>
      <c r="D227" s="74"/>
      <c r="E227" s="74"/>
      <c r="F227" s="74"/>
      <c r="G227" s="74"/>
      <c r="H227" s="74"/>
      <c r="I227" s="74"/>
      <c r="J227" s="146"/>
      <c r="K227" s="146"/>
      <c r="L227" s="74"/>
      <c r="M227" s="74"/>
      <c r="N227" s="74"/>
      <c r="O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</row>
    <row r="228" spans="2:30" customFormat="1" ht="0" hidden="1" customHeight="1" x14ac:dyDescent="0.25">
      <c r="B228" s="74"/>
      <c r="C228" s="74"/>
      <c r="D228" s="74"/>
      <c r="E228" s="74"/>
      <c r="F228" s="74"/>
      <c r="G228" s="74"/>
      <c r="H228" s="74"/>
      <c r="I228" s="74"/>
      <c r="J228" s="146"/>
      <c r="K228" s="146"/>
      <c r="L228" s="74"/>
      <c r="M228" s="74"/>
      <c r="N228" s="74"/>
      <c r="O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</row>
    <row r="229" spans="2:30" customFormat="1" ht="0" hidden="1" customHeight="1" x14ac:dyDescent="0.25">
      <c r="B229" s="74"/>
      <c r="C229" s="74"/>
      <c r="D229" s="74"/>
      <c r="E229" s="74"/>
      <c r="F229" s="74"/>
      <c r="G229" s="74"/>
      <c r="H229" s="74"/>
      <c r="I229" s="74"/>
      <c r="J229" s="146"/>
      <c r="K229" s="146"/>
      <c r="L229" s="74"/>
      <c r="M229" s="74"/>
      <c r="N229" s="74"/>
      <c r="O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</row>
    <row r="230" spans="2:30" customFormat="1" ht="0" hidden="1" customHeight="1" x14ac:dyDescent="0.25">
      <c r="B230" s="74"/>
      <c r="C230" s="74"/>
      <c r="D230" s="74"/>
      <c r="E230" s="74"/>
      <c r="F230" s="74"/>
      <c r="G230" s="74"/>
      <c r="H230" s="74"/>
      <c r="I230" s="74"/>
      <c r="J230" s="146"/>
      <c r="K230" s="146"/>
      <c r="L230" s="74"/>
      <c r="M230" s="74"/>
      <c r="N230" s="74"/>
      <c r="O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</row>
    <row r="231" spans="2:30" customFormat="1" ht="0" hidden="1" customHeight="1" x14ac:dyDescent="0.25">
      <c r="B231" s="74"/>
      <c r="C231" s="74"/>
      <c r="D231" s="74"/>
      <c r="E231" s="74"/>
      <c r="F231" s="74"/>
      <c r="G231" s="74"/>
      <c r="H231" s="74"/>
      <c r="I231" s="74"/>
      <c r="J231" s="146"/>
      <c r="K231" s="146"/>
      <c r="L231" s="74"/>
      <c r="M231" s="74"/>
      <c r="N231" s="74"/>
      <c r="O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</row>
    <row r="232" spans="2:30" customFormat="1" ht="0" hidden="1" customHeight="1" x14ac:dyDescent="0.25">
      <c r="B232" s="74"/>
      <c r="C232" s="74"/>
      <c r="D232" s="74"/>
      <c r="E232" s="74"/>
      <c r="F232" s="74"/>
      <c r="G232" s="74"/>
      <c r="H232" s="74"/>
      <c r="I232" s="74"/>
      <c r="J232" s="146"/>
      <c r="K232" s="146"/>
      <c r="L232" s="74"/>
      <c r="M232" s="74"/>
      <c r="N232" s="74"/>
      <c r="O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</row>
    <row r="233" spans="2:30" customFormat="1" ht="0" hidden="1" customHeight="1" x14ac:dyDescent="0.25">
      <c r="B233" s="74"/>
      <c r="C233" s="74"/>
      <c r="D233" s="74"/>
      <c r="E233" s="74"/>
      <c r="F233" s="74"/>
      <c r="G233" s="74"/>
      <c r="H233" s="74"/>
      <c r="I233" s="74"/>
      <c r="J233" s="146"/>
      <c r="K233" s="146"/>
      <c r="L233" s="74"/>
      <c r="M233" s="74"/>
      <c r="N233" s="74"/>
      <c r="O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</row>
    <row r="234" spans="2:30" customFormat="1" ht="0" hidden="1" customHeight="1" x14ac:dyDescent="0.25">
      <c r="B234" s="74"/>
      <c r="C234" s="74"/>
      <c r="D234" s="74"/>
      <c r="E234" s="74"/>
      <c r="F234" s="74"/>
      <c r="G234" s="74"/>
      <c r="H234" s="74"/>
      <c r="I234" s="74"/>
      <c r="J234" s="146"/>
      <c r="K234" s="146"/>
      <c r="L234" s="74"/>
      <c r="M234" s="74"/>
      <c r="N234" s="74"/>
      <c r="O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</row>
    <row r="235" spans="2:30" customFormat="1" ht="0" hidden="1" customHeight="1" x14ac:dyDescent="0.25">
      <c r="B235" s="74"/>
      <c r="C235" s="74"/>
      <c r="D235" s="74"/>
      <c r="E235" s="74"/>
      <c r="F235" s="74"/>
      <c r="G235" s="74"/>
      <c r="H235" s="74"/>
      <c r="I235" s="74"/>
      <c r="J235" s="146"/>
      <c r="K235" s="146"/>
      <c r="L235" s="74"/>
      <c r="M235" s="74"/>
      <c r="N235" s="74"/>
      <c r="O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</row>
    <row r="236" spans="2:30" customFormat="1" ht="0" hidden="1" customHeight="1" x14ac:dyDescent="0.25">
      <c r="B236" s="74"/>
      <c r="C236" s="74"/>
      <c r="D236" s="74"/>
      <c r="E236" s="74"/>
      <c r="F236" s="74"/>
      <c r="G236" s="74"/>
      <c r="H236" s="74"/>
      <c r="I236" s="74"/>
      <c r="J236" s="146"/>
      <c r="K236" s="146"/>
      <c r="L236" s="74"/>
      <c r="M236" s="74"/>
      <c r="N236" s="74"/>
      <c r="O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</row>
    <row r="237" spans="2:30" customFormat="1" ht="0" hidden="1" customHeight="1" x14ac:dyDescent="0.25">
      <c r="B237" s="74"/>
      <c r="C237" s="74"/>
      <c r="D237" s="74"/>
      <c r="E237" s="74"/>
      <c r="F237" s="74"/>
      <c r="G237" s="74"/>
      <c r="H237" s="74"/>
      <c r="I237" s="74"/>
      <c r="J237" s="146"/>
      <c r="K237" s="146"/>
      <c r="L237" s="74"/>
      <c r="M237" s="74"/>
      <c r="N237" s="74"/>
      <c r="O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</row>
    <row r="238" spans="2:30" customFormat="1" ht="0" hidden="1" customHeight="1" x14ac:dyDescent="0.25">
      <c r="B238" s="74"/>
      <c r="C238" s="74"/>
      <c r="D238" s="74"/>
      <c r="E238" s="74"/>
      <c r="F238" s="74"/>
      <c r="G238" s="74"/>
      <c r="H238" s="74"/>
      <c r="I238" s="74"/>
      <c r="J238" s="146"/>
      <c r="K238" s="146"/>
      <c r="L238" s="74"/>
      <c r="M238" s="74"/>
      <c r="N238" s="74"/>
      <c r="O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</row>
    <row r="239" spans="2:30" customFormat="1" ht="0" hidden="1" customHeight="1" x14ac:dyDescent="0.25">
      <c r="B239" s="74"/>
      <c r="C239" s="74"/>
      <c r="D239" s="74"/>
      <c r="E239" s="74"/>
      <c r="F239" s="74"/>
      <c r="G239" s="74"/>
      <c r="H239" s="74"/>
      <c r="I239" s="74"/>
      <c r="J239" s="146"/>
      <c r="K239" s="146"/>
      <c r="L239" s="74"/>
      <c r="M239" s="74"/>
      <c r="N239" s="74"/>
      <c r="O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</row>
    <row r="240" spans="2:30" customFormat="1" ht="0" hidden="1" customHeight="1" x14ac:dyDescent="0.25">
      <c r="B240" s="74"/>
      <c r="C240" s="74"/>
      <c r="D240" s="74"/>
      <c r="E240" s="74"/>
      <c r="F240" s="74"/>
      <c r="G240" s="74"/>
      <c r="H240" s="74"/>
      <c r="I240" s="74"/>
      <c r="J240" s="146"/>
      <c r="K240" s="146"/>
      <c r="L240" s="74"/>
      <c r="M240" s="74"/>
      <c r="N240" s="74"/>
      <c r="O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</row>
    <row r="241" spans="2:30" customFormat="1" ht="0" hidden="1" customHeight="1" x14ac:dyDescent="0.25">
      <c r="B241" s="74"/>
      <c r="C241" s="74"/>
      <c r="D241" s="74"/>
      <c r="E241" s="74"/>
      <c r="F241" s="74"/>
      <c r="G241" s="74"/>
      <c r="H241" s="74"/>
      <c r="I241" s="74"/>
      <c r="J241" s="146"/>
      <c r="K241" s="146"/>
      <c r="L241" s="74"/>
      <c r="M241" s="74"/>
      <c r="N241" s="74"/>
      <c r="O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</row>
    <row r="242" spans="2:30" customFormat="1" ht="0" hidden="1" customHeight="1" x14ac:dyDescent="0.25">
      <c r="B242" s="74"/>
      <c r="C242" s="74"/>
      <c r="D242" s="74"/>
      <c r="E242" s="74"/>
      <c r="F242" s="74"/>
      <c r="G242" s="74"/>
      <c r="H242" s="74"/>
      <c r="I242" s="74"/>
      <c r="J242" s="146"/>
      <c r="K242" s="146"/>
      <c r="L242" s="74"/>
      <c r="M242" s="74"/>
      <c r="N242" s="74"/>
      <c r="O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</row>
    <row r="243" spans="2:30" customFormat="1" ht="0" hidden="1" customHeight="1" x14ac:dyDescent="0.25">
      <c r="B243" s="74"/>
      <c r="C243" s="74"/>
      <c r="D243" s="74"/>
      <c r="E243" s="74"/>
      <c r="F243" s="74"/>
      <c r="G243" s="74"/>
      <c r="H243" s="74"/>
      <c r="I243" s="74"/>
      <c r="J243" s="146"/>
      <c r="K243" s="146"/>
      <c r="L243" s="74"/>
      <c r="M243" s="74"/>
      <c r="N243" s="74"/>
      <c r="O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</row>
    <row r="244" spans="2:30" customFormat="1" ht="0" hidden="1" customHeight="1" x14ac:dyDescent="0.25">
      <c r="B244" s="74"/>
      <c r="C244" s="74"/>
      <c r="D244" s="74"/>
      <c r="E244" s="74"/>
      <c r="F244" s="74"/>
      <c r="G244" s="74"/>
      <c r="H244" s="74"/>
      <c r="I244" s="74"/>
      <c r="J244" s="146"/>
      <c r="K244" s="146"/>
      <c r="L244" s="74"/>
      <c r="M244" s="74"/>
      <c r="N244" s="74"/>
      <c r="O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</row>
    <row r="245" spans="2:30" customFormat="1" ht="0" hidden="1" customHeight="1" x14ac:dyDescent="0.25">
      <c r="B245" s="74"/>
      <c r="C245" s="74"/>
      <c r="D245" s="74"/>
      <c r="E245" s="74"/>
      <c r="F245" s="74"/>
      <c r="G245" s="74"/>
      <c r="H245" s="74"/>
      <c r="I245" s="74"/>
      <c r="J245" s="146"/>
      <c r="K245" s="146"/>
      <c r="L245" s="74"/>
      <c r="M245" s="74"/>
      <c r="N245" s="74"/>
      <c r="O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</row>
    <row r="246" spans="2:30" customFormat="1" ht="0" hidden="1" customHeight="1" x14ac:dyDescent="0.25">
      <c r="B246" s="74"/>
      <c r="C246" s="74"/>
      <c r="D246" s="74"/>
      <c r="E246" s="74"/>
      <c r="F246" s="74"/>
      <c r="G246" s="74"/>
      <c r="H246" s="74"/>
      <c r="I246" s="74"/>
      <c r="J246" s="146"/>
      <c r="K246" s="146"/>
      <c r="L246" s="74"/>
      <c r="M246" s="74"/>
      <c r="N246" s="74"/>
      <c r="O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</row>
  </sheetData>
  <mergeCells count="10">
    <mergeCell ref="L20:L21"/>
    <mergeCell ref="M20:M21"/>
    <mergeCell ref="L22:L23"/>
    <mergeCell ref="M22:M23"/>
    <mergeCell ref="L13:L14"/>
    <mergeCell ref="M13:M14"/>
    <mergeCell ref="L15:L16"/>
    <mergeCell ref="M15:M16"/>
    <mergeCell ref="L18:L19"/>
    <mergeCell ref="M18:M19"/>
  </mergeCells>
  <pageMargins left="0.7" right="0.7" top="0.75" bottom="0.75" header="0.3" footer="0.3"/>
  <pageSetup scale="44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B2:J30"/>
  <sheetViews>
    <sheetView zoomScale="91" workbookViewId="0">
      <selection activeCell="C6" sqref="C6"/>
    </sheetView>
  </sheetViews>
  <sheetFormatPr defaultRowHeight="15" x14ac:dyDescent="0.25"/>
  <cols>
    <col min="1" max="1" width="4.85546875" customWidth="1"/>
    <col min="2" max="2" width="5" customWidth="1"/>
    <col min="3" max="3" width="41.42578125" customWidth="1"/>
    <col min="4" max="4" width="43.85546875" customWidth="1"/>
    <col min="5" max="5" width="21.140625" customWidth="1"/>
    <col min="6" max="6" width="26.140625" customWidth="1"/>
    <col min="7" max="7" width="17.28515625" bestFit="1" customWidth="1"/>
  </cols>
  <sheetData>
    <row r="2" spans="2:10" x14ac:dyDescent="0.25">
      <c r="B2" s="1"/>
      <c r="C2" s="2"/>
      <c r="D2" s="2"/>
      <c r="E2" s="2"/>
      <c r="F2" s="2"/>
      <c r="G2" s="2"/>
      <c r="H2" s="2"/>
      <c r="I2" s="2"/>
      <c r="J2" s="3"/>
    </row>
    <row r="3" spans="2:10" ht="17.25" x14ac:dyDescent="0.25">
      <c r="B3" s="4"/>
      <c r="C3" s="5"/>
      <c r="E3" s="6"/>
      <c r="F3" s="7"/>
      <c r="G3" s="8"/>
      <c r="J3" s="9"/>
    </row>
    <row r="4" spans="2:10" ht="17.25" x14ac:dyDescent="0.25">
      <c r="B4" s="4"/>
      <c r="C4" s="5"/>
      <c r="E4" s="6"/>
      <c r="J4" s="9"/>
    </row>
    <row r="5" spans="2:10" x14ac:dyDescent="0.25">
      <c r="B5" s="4"/>
      <c r="C5" s="10"/>
      <c r="J5" s="9"/>
    </row>
    <row r="6" spans="2:10" x14ac:dyDescent="0.25">
      <c r="B6" s="4"/>
      <c r="C6" s="11"/>
      <c r="J6" s="9"/>
    </row>
    <row r="7" spans="2:10" x14ac:dyDescent="0.25">
      <c r="B7" s="4"/>
      <c r="C7" s="12" t="s">
        <v>946</v>
      </c>
      <c r="J7" s="9"/>
    </row>
    <row r="8" spans="2:10" x14ac:dyDescent="0.25">
      <c r="B8" s="4"/>
      <c r="J8" s="9"/>
    </row>
    <row r="9" spans="2:10" x14ac:dyDescent="0.25">
      <c r="B9" s="4"/>
      <c r="C9" s="13" t="s">
        <v>0</v>
      </c>
      <c r="D9" s="13" t="s">
        <v>1</v>
      </c>
      <c r="E9" s="13" t="s">
        <v>2</v>
      </c>
      <c r="F9" s="13" t="s">
        <v>3</v>
      </c>
      <c r="J9" s="9"/>
    </row>
    <row r="10" spans="2:10" x14ac:dyDescent="0.25">
      <c r="B10" s="4"/>
      <c r="C10" s="14" t="s">
        <v>4</v>
      </c>
      <c r="D10" s="199" t="str">
        <f>LEFT(C10,FIND(" ",C10)-1)</f>
        <v>501916</v>
      </c>
      <c r="E10" s="15" t="s">
        <v>813</v>
      </c>
      <c r="F10" s="15" t="str">
        <f>RIGHT(C10,7)</f>
        <v xml:space="preserve"> 995608</v>
      </c>
      <c r="G10" s="199"/>
      <c r="H10" s="15"/>
      <c r="J10" s="9"/>
    </row>
    <row r="11" spans="2:10" x14ac:dyDescent="0.25">
      <c r="B11" s="4"/>
      <c r="C11" s="14" t="s">
        <v>5</v>
      </c>
      <c r="D11" s="199" t="str">
        <f t="shared" ref="D11:D18" si="0">LEFT(C11,FIND(" ",C11)-1)</f>
        <v>84396</v>
      </c>
      <c r="E11" s="15" t="s">
        <v>814</v>
      </c>
      <c r="F11" s="15" t="str">
        <f t="shared" ref="F11:F18" si="1">RIGHT(C11,7)</f>
        <v xml:space="preserve">  99508</v>
      </c>
      <c r="G11" s="199"/>
      <c r="H11" s="15"/>
      <c r="J11" s="9"/>
    </row>
    <row r="12" spans="2:10" x14ac:dyDescent="0.25">
      <c r="B12" s="4"/>
      <c r="C12" s="14" t="s">
        <v>6</v>
      </c>
      <c r="D12" s="199" t="str">
        <f t="shared" si="0"/>
        <v>8987512</v>
      </c>
      <c r="E12" s="15" t="s">
        <v>815</v>
      </c>
      <c r="F12" s="15" t="str">
        <f t="shared" si="1"/>
        <v xml:space="preserve"> 334501</v>
      </c>
      <c r="G12" s="199"/>
      <c r="H12" s="15"/>
      <c r="J12" s="9"/>
    </row>
    <row r="13" spans="2:10" x14ac:dyDescent="0.25">
      <c r="B13" s="4"/>
      <c r="C13" s="14" t="s">
        <v>7</v>
      </c>
      <c r="D13" s="199" t="str">
        <f t="shared" si="0"/>
        <v>8988202</v>
      </c>
      <c r="E13" s="15" t="s">
        <v>816</v>
      </c>
      <c r="F13" s="15" t="str">
        <f t="shared" si="1"/>
        <v xml:space="preserve"> 356801</v>
      </c>
      <c r="G13" s="199"/>
      <c r="H13" s="15"/>
      <c r="J13" s="9"/>
    </row>
    <row r="14" spans="2:10" x14ac:dyDescent="0.25">
      <c r="B14" s="4"/>
      <c r="C14" s="14" t="s">
        <v>8</v>
      </c>
      <c r="D14" s="199" t="str">
        <f t="shared" si="0"/>
        <v>8995761</v>
      </c>
      <c r="E14" s="15" t="s">
        <v>817</v>
      </c>
      <c r="F14" s="15" t="str">
        <f t="shared" si="1"/>
        <v xml:space="preserve">   3104</v>
      </c>
      <c r="G14" s="199"/>
      <c r="H14" s="15"/>
      <c r="J14" s="9"/>
    </row>
    <row r="15" spans="2:10" x14ac:dyDescent="0.25">
      <c r="B15" s="4"/>
      <c r="C15" s="14" t="s">
        <v>9</v>
      </c>
      <c r="D15" s="199" t="str">
        <f t="shared" si="0"/>
        <v>8999171</v>
      </c>
      <c r="E15" s="15" t="s">
        <v>818</v>
      </c>
      <c r="F15" s="15" t="str">
        <f t="shared" si="1"/>
        <v xml:space="preserve">   3801</v>
      </c>
      <c r="G15" s="199"/>
      <c r="H15" s="15"/>
      <c r="J15" s="9"/>
    </row>
    <row r="16" spans="2:10" x14ac:dyDescent="0.25">
      <c r="B16" s="4"/>
      <c r="C16" s="14" t="s">
        <v>10</v>
      </c>
      <c r="D16" s="199" t="str">
        <f t="shared" si="0"/>
        <v>8997057</v>
      </c>
      <c r="E16" s="15" t="s">
        <v>818</v>
      </c>
      <c r="F16" s="15" t="str">
        <f t="shared" si="1"/>
        <v xml:space="preserve">  37556</v>
      </c>
      <c r="G16" s="199"/>
      <c r="H16" s="15"/>
      <c r="J16" s="9"/>
    </row>
    <row r="17" spans="2:10" x14ac:dyDescent="0.25">
      <c r="B17" s="4"/>
      <c r="C17" s="14" t="s">
        <v>11</v>
      </c>
      <c r="D17" s="199" t="str">
        <f t="shared" si="0"/>
        <v>8988053</v>
      </c>
      <c r="E17" s="15" t="s">
        <v>818</v>
      </c>
      <c r="F17" s="15" t="str">
        <f t="shared" si="1"/>
        <v>*   306</v>
      </c>
      <c r="G17" s="199"/>
      <c r="H17" s="15"/>
      <c r="J17" s="9"/>
    </row>
    <row r="18" spans="2:10" x14ac:dyDescent="0.25">
      <c r="B18" s="4"/>
      <c r="C18" s="14" t="s">
        <v>12</v>
      </c>
      <c r="D18" s="199" t="str">
        <f t="shared" si="0"/>
        <v>8987720</v>
      </c>
      <c r="E18" s="15" t="s">
        <v>818</v>
      </c>
      <c r="F18" s="15" t="str">
        <f t="shared" si="1"/>
        <v>*   309</v>
      </c>
      <c r="G18" s="199"/>
      <c r="H18" s="15"/>
      <c r="J18" s="9"/>
    </row>
    <row r="19" spans="2:10" x14ac:dyDescent="0.25">
      <c r="B19" s="16"/>
      <c r="C19" s="17"/>
      <c r="D19" s="17"/>
      <c r="E19" s="17"/>
      <c r="F19" s="17"/>
      <c r="G19" s="17"/>
      <c r="H19" s="17"/>
      <c r="I19" s="17"/>
      <c r="J19" s="18"/>
    </row>
    <row r="22" spans="2:10" x14ac:dyDescent="0.25">
      <c r="C22" s="14"/>
    </row>
    <row r="23" spans="2:10" x14ac:dyDescent="0.25">
      <c r="C23" s="14"/>
    </row>
    <row r="24" spans="2:10" x14ac:dyDescent="0.25">
      <c r="C24" s="14"/>
    </row>
    <row r="25" spans="2:10" x14ac:dyDescent="0.25">
      <c r="C25" s="14"/>
    </row>
    <row r="26" spans="2:10" x14ac:dyDescent="0.25">
      <c r="C26" s="14"/>
    </row>
    <row r="27" spans="2:10" x14ac:dyDescent="0.25">
      <c r="C27" s="14"/>
    </row>
    <row r="28" spans="2:10" x14ac:dyDescent="0.25">
      <c r="C28" s="14"/>
    </row>
    <row r="29" spans="2:10" x14ac:dyDescent="0.25">
      <c r="C29" s="14"/>
    </row>
    <row r="30" spans="2:10" x14ac:dyDescent="0.25">
      <c r="C30" s="1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P45"/>
  <sheetViews>
    <sheetView showGridLines="0" topLeftCell="B1" zoomScale="89" zoomScaleNormal="400" workbookViewId="0">
      <selection activeCell="D31" sqref="D31"/>
    </sheetView>
  </sheetViews>
  <sheetFormatPr defaultColWidth="9.140625" defaultRowHeight="15" x14ac:dyDescent="0.25"/>
  <cols>
    <col min="1" max="1" width="4" style="19" customWidth="1"/>
    <col min="2" max="2" width="3.140625" style="19" customWidth="1"/>
    <col min="3" max="3" width="9.140625" style="19"/>
    <col min="4" max="4" width="20.5703125" style="19" customWidth="1"/>
    <col min="5" max="5" width="18.7109375" style="19" customWidth="1"/>
    <col min="6" max="6" width="13" style="19" customWidth="1"/>
    <col min="7" max="8" width="15.42578125" style="19" customWidth="1"/>
    <col min="9" max="9" width="16.7109375" style="19" bestFit="1" customWidth="1"/>
    <col min="10" max="10" width="11.28515625" style="19" customWidth="1"/>
    <col min="11" max="14" width="9.140625" style="19"/>
    <col min="15" max="16" width="17.85546875" style="19" customWidth="1"/>
    <col min="17" max="16384" width="9.140625" style="19"/>
  </cols>
  <sheetData>
    <row r="2" spans="2:16" x14ac:dyDescent="0.25">
      <c r="B2" s="36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4"/>
    </row>
    <row r="3" spans="2:16" ht="17.25" x14ac:dyDescent="0.25">
      <c r="B3" s="24"/>
      <c r="C3" s="32" t="s">
        <v>809</v>
      </c>
      <c r="E3" s="33"/>
      <c r="F3" s="27"/>
      <c r="P3" s="23"/>
    </row>
    <row r="4" spans="2:16" ht="17.25" x14ac:dyDescent="0.25">
      <c r="B4" s="24"/>
      <c r="C4" s="32"/>
      <c r="P4" s="23"/>
    </row>
    <row r="5" spans="2:16" x14ac:dyDescent="0.25">
      <c r="B5" s="24"/>
      <c r="C5" s="25" t="s">
        <v>23</v>
      </c>
      <c r="P5" s="23"/>
    </row>
    <row r="6" spans="2:16" x14ac:dyDescent="0.25">
      <c r="B6" s="24"/>
      <c r="D6" s="13" t="s">
        <v>22</v>
      </c>
      <c r="E6" s="13" t="s">
        <v>21</v>
      </c>
      <c r="F6" s="13" t="s">
        <v>20</v>
      </c>
      <c r="G6" s="13" t="s">
        <v>19</v>
      </c>
      <c r="H6" s="214"/>
      <c r="M6" s="13"/>
      <c r="P6" s="23"/>
    </row>
    <row r="7" spans="2:16" x14ac:dyDescent="0.25">
      <c r="B7" s="24"/>
      <c r="D7" s="31" t="s">
        <v>18</v>
      </c>
      <c r="E7" s="31">
        <v>8</v>
      </c>
      <c r="F7" s="31">
        <v>1592</v>
      </c>
      <c r="G7" s="30">
        <v>562</v>
      </c>
      <c r="H7" s="215"/>
      <c r="I7" s="29"/>
      <c r="M7" s="31"/>
      <c r="P7" s="23"/>
    </row>
    <row r="8" spans="2:16" x14ac:dyDescent="0.25">
      <c r="B8" s="24"/>
      <c r="D8" s="31" t="s">
        <v>937</v>
      </c>
      <c r="E8" s="31">
        <v>8</v>
      </c>
      <c r="F8" s="31">
        <v>1088</v>
      </c>
      <c r="G8" s="30">
        <v>396</v>
      </c>
      <c r="H8" s="215"/>
      <c r="I8" s="29"/>
      <c r="M8" s="31"/>
      <c r="P8" s="23"/>
    </row>
    <row r="9" spans="2:16" x14ac:dyDescent="0.25">
      <c r="B9" s="24"/>
      <c r="D9" s="31" t="s">
        <v>938</v>
      </c>
      <c r="E9" s="31">
        <v>8</v>
      </c>
      <c r="F9" s="31">
        <v>1680</v>
      </c>
      <c r="G9" s="30">
        <v>752</v>
      </c>
      <c r="H9" s="215"/>
      <c r="I9" s="29"/>
      <c r="J9" s="28"/>
      <c r="K9" s="27"/>
      <c r="M9" s="31"/>
      <c r="P9" s="23"/>
    </row>
    <row r="10" spans="2:16" x14ac:dyDescent="0.25">
      <c r="B10" s="24"/>
      <c r="D10" s="31" t="s">
        <v>939</v>
      </c>
      <c r="E10" s="31">
        <v>9</v>
      </c>
      <c r="F10" s="31">
        <v>2133</v>
      </c>
      <c r="G10" s="30">
        <v>922</v>
      </c>
      <c r="H10" s="215"/>
      <c r="I10" s="29"/>
      <c r="M10" s="31"/>
      <c r="P10" s="23"/>
    </row>
    <row r="11" spans="2:16" x14ac:dyDescent="0.25">
      <c r="B11" s="24"/>
      <c r="D11" s="31" t="s">
        <v>940</v>
      </c>
      <c r="E11" s="31">
        <v>10</v>
      </c>
      <c r="F11" s="31">
        <v>1610</v>
      </c>
      <c r="G11" s="30">
        <v>579</v>
      </c>
      <c r="H11" s="215"/>
      <c r="I11" s="29"/>
      <c r="M11" s="31"/>
      <c r="P11" s="23"/>
    </row>
    <row r="12" spans="2:16" x14ac:dyDescent="0.25">
      <c r="B12" s="24"/>
      <c r="D12" s="31" t="s">
        <v>941</v>
      </c>
      <c r="E12" s="31">
        <v>10</v>
      </c>
      <c r="F12" s="31">
        <v>1540</v>
      </c>
      <c r="G12" s="30">
        <v>569</v>
      </c>
      <c r="H12" s="215"/>
      <c r="I12" s="29"/>
      <c r="M12" s="31"/>
      <c r="P12" s="23"/>
    </row>
    <row r="13" spans="2:16" x14ac:dyDescent="0.25">
      <c r="B13" s="24"/>
      <c r="D13" s="31" t="s">
        <v>918</v>
      </c>
      <c r="E13" s="31">
        <v>7</v>
      </c>
      <c r="F13" s="31">
        <v>1316</v>
      </c>
      <c r="G13" s="30">
        <v>427</v>
      </c>
      <c r="H13" s="215"/>
      <c r="I13" s="29"/>
      <c r="M13" s="31"/>
      <c r="P13" s="23"/>
    </row>
    <row r="14" spans="2:16" x14ac:dyDescent="0.25">
      <c r="B14" s="24"/>
      <c r="D14" s="31" t="s">
        <v>17</v>
      </c>
      <c r="E14" s="31">
        <v>7</v>
      </c>
      <c r="F14" s="31">
        <v>1799</v>
      </c>
      <c r="G14" s="30">
        <v>708</v>
      </c>
      <c r="H14" s="215"/>
      <c r="I14" s="29"/>
      <c r="M14" s="31"/>
      <c r="P14" s="23"/>
    </row>
    <row r="15" spans="2:16" x14ac:dyDescent="0.25">
      <c r="B15" s="24"/>
      <c r="D15" s="31" t="s">
        <v>16</v>
      </c>
      <c r="E15" s="31">
        <v>8</v>
      </c>
      <c r="F15" s="31">
        <v>1624</v>
      </c>
      <c r="G15" s="30">
        <v>621</v>
      </c>
      <c r="H15" s="215"/>
      <c r="I15" s="29"/>
      <c r="M15" s="31"/>
      <c r="P15" s="23"/>
    </row>
    <row r="16" spans="2:16" x14ac:dyDescent="0.25">
      <c r="B16" s="24"/>
      <c r="D16" s="31" t="s">
        <v>942</v>
      </c>
      <c r="E16" s="31">
        <v>6</v>
      </c>
      <c r="F16" s="31">
        <v>726</v>
      </c>
      <c r="G16" s="30">
        <v>235</v>
      </c>
      <c r="H16" s="215"/>
      <c r="I16" s="29"/>
      <c r="M16" s="31"/>
      <c r="P16" s="23"/>
    </row>
    <row r="17" spans="2:16" x14ac:dyDescent="0.25">
      <c r="B17" s="24"/>
      <c r="D17" s="31" t="s">
        <v>943</v>
      </c>
      <c r="E17" s="31">
        <v>9</v>
      </c>
      <c r="F17" s="31">
        <v>2277</v>
      </c>
      <c r="G17" s="30">
        <v>965</v>
      </c>
      <c r="H17" s="215"/>
      <c r="I17" s="29"/>
      <c r="M17" s="31"/>
      <c r="P17" s="23"/>
    </row>
    <row r="18" spans="2:16" x14ac:dyDescent="0.25">
      <c r="B18" s="24"/>
      <c r="D18" s="31" t="s">
        <v>920</v>
      </c>
      <c r="E18" s="31">
        <v>6</v>
      </c>
      <c r="F18" s="31">
        <v>714</v>
      </c>
      <c r="G18" s="30">
        <v>220</v>
      </c>
      <c r="H18" s="215"/>
      <c r="I18" s="29"/>
      <c r="M18" s="31"/>
      <c r="P18" s="23"/>
    </row>
    <row r="19" spans="2:16" x14ac:dyDescent="0.25">
      <c r="B19" s="24"/>
      <c r="D19" s="31" t="s">
        <v>944</v>
      </c>
      <c r="E19" s="31">
        <v>9</v>
      </c>
      <c r="F19" s="31">
        <v>2682</v>
      </c>
      <c r="G19" s="30">
        <v>1023</v>
      </c>
      <c r="H19" s="215"/>
      <c r="I19" s="29"/>
      <c r="M19" s="31"/>
      <c r="P19" s="23"/>
    </row>
    <row r="20" spans="2:16" x14ac:dyDescent="0.25">
      <c r="B20" s="24"/>
      <c r="P20" s="23"/>
    </row>
    <row r="21" spans="2:16" x14ac:dyDescent="0.25">
      <c r="B21" s="24"/>
      <c r="D21" s="26" t="s">
        <v>15</v>
      </c>
      <c r="P21" s="23"/>
    </row>
    <row r="22" spans="2:16" x14ac:dyDescent="0.25">
      <c r="B22" s="24"/>
      <c r="P22" s="23"/>
    </row>
    <row r="23" spans="2:16" x14ac:dyDescent="0.25">
      <c r="B23" s="24"/>
      <c r="D23" s="198"/>
      <c r="P23" s="23"/>
    </row>
    <row r="24" spans="2:16" x14ac:dyDescent="0.25">
      <c r="B24" s="24"/>
      <c r="P24" s="23"/>
    </row>
    <row r="25" spans="2:16" x14ac:dyDescent="0.25">
      <c r="B25" s="24"/>
      <c r="D25" s="26" t="s">
        <v>947</v>
      </c>
      <c r="P25" s="23"/>
    </row>
    <row r="26" spans="2:16" x14ac:dyDescent="0.25">
      <c r="B26" s="24"/>
      <c r="P26" s="23"/>
    </row>
    <row r="27" spans="2:16" x14ac:dyDescent="0.25">
      <c r="B27" s="24"/>
      <c r="D27" s="206"/>
      <c r="P27" s="23"/>
    </row>
    <row r="28" spans="2:16" x14ac:dyDescent="0.25">
      <c r="B28" s="24"/>
      <c r="D28" s="209"/>
      <c r="P28" s="23"/>
    </row>
    <row r="29" spans="2:16" x14ac:dyDescent="0.25">
      <c r="B29" s="24"/>
      <c r="P29" s="23"/>
    </row>
    <row r="30" spans="2:16" x14ac:dyDescent="0.25">
      <c r="B30" s="24"/>
      <c r="D30" s="216" t="s">
        <v>936</v>
      </c>
      <c r="P30" s="23"/>
    </row>
    <row r="31" spans="2:16" x14ac:dyDescent="0.25">
      <c r="B31" s="24"/>
      <c r="P31" s="23"/>
    </row>
    <row r="32" spans="2:16" x14ac:dyDescent="0.25">
      <c r="B32" s="24"/>
      <c r="P32" s="23"/>
    </row>
    <row r="33" spans="2:16" x14ac:dyDescent="0.25">
      <c r="B33" s="24"/>
      <c r="P33" s="23"/>
    </row>
    <row r="34" spans="2:16" x14ac:dyDescent="0.25">
      <c r="B34" s="24"/>
      <c r="P34" s="23"/>
    </row>
    <row r="35" spans="2:16" x14ac:dyDescent="0.25">
      <c r="B35" s="24"/>
      <c r="P35" s="23"/>
    </row>
    <row r="36" spans="2:16" x14ac:dyDescent="0.25">
      <c r="B36" s="22"/>
      <c r="P36" s="20"/>
    </row>
    <row r="38" spans="2:16" x14ac:dyDescent="0.25">
      <c r="C38" s="25"/>
      <c r="G38" s="28"/>
      <c r="H38" s="28"/>
      <c r="I38" s="27"/>
    </row>
    <row r="39" spans="2:16" x14ac:dyDescent="0.25">
      <c r="D39" s="13"/>
      <c r="E39" s="13"/>
      <c r="G39" s="25"/>
      <c r="H39" s="25"/>
      <c r="I39" s="25"/>
      <c r="J39" s="25"/>
    </row>
    <row r="40" spans="2:16" x14ac:dyDescent="0.25">
      <c r="D40" s="15"/>
      <c r="E40" s="229"/>
      <c r="G40" s="26"/>
      <c r="H40" s="26"/>
    </row>
    <row r="41" spans="2:16" x14ac:dyDescent="0.25">
      <c r="D41" s="15"/>
      <c r="E41" s="229"/>
      <c r="G41" s="25"/>
      <c r="H41" s="25"/>
      <c r="I41" s="25"/>
      <c r="J41" s="25"/>
    </row>
    <row r="42" spans="2:16" x14ac:dyDescent="0.25">
      <c r="D42" s="15"/>
      <c r="E42" s="229"/>
      <c r="G42" s="25"/>
      <c r="H42" s="25"/>
      <c r="I42" s="25"/>
      <c r="J42" s="25"/>
    </row>
    <row r="43" spans="2:16" x14ac:dyDescent="0.25">
      <c r="D43" s="15"/>
      <c r="E43" s="229"/>
      <c r="G43" s="25"/>
      <c r="H43" s="25"/>
      <c r="I43" s="25"/>
      <c r="J43" s="25"/>
    </row>
    <row r="45" spans="2:16" x14ac:dyDescent="0.25"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</sheetData>
  <mergeCells count="1">
    <mergeCell ref="E40:E4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R34"/>
  <sheetViews>
    <sheetView zoomScaleNormal="90" workbookViewId="0">
      <selection activeCell="D22" sqref="D22:D23"/>
    </sheetView>
  </sheetViews>
  <sheetFormatPr defaultColWidth="9.140625" defaultRowHeight="15" x14ac:dyDescent="0.25"/>
  <cols>
    <col min="1" max="1" width="4" style="40" customWidth="1"/>
    <col min="2" max="2" width="3.140625" style="40" customWidth="1"/>
    <col min="3" max="3" width="9.140625" style="40"/>
    <col min="4" max="4" width="25" style="40" customWidth="1"/>
    <col min="5" max="5" width="21.5703125" style="40" customWidth="1"/>
    <col min="6" max="6" width="13" style="40" customWidth="1"/>
    <col min="7" max="7" width="15.42578125" style="40" customWidth="1"/>
    <col min="8" max="8" width="9.140625" style="40"/>
    <col min="9" max="9" width="11.28515625" style="40" customWidth="1"/>
    <col min="10" max="11" width="9.140625" style="40"/>
    <col min="12" max="12" width="13.7109375" style="40" bestFit="1" customWidth="1"/>
    <col min="13" max="16384" width="9.140625" style="40"/>
  </cols>
  <sheetData>
    <row r="2" spans="2:18" x14ac:dyDescent="0.25">
      <c r="B2" s="37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</row>
    <row r="3" spans="2:18" ht="17.25" x14ac:dyDescent="0.25">
      <c r="B3" s="41"/>
      <c r="C3" s="42" t="s">
        <v>810</v>
      </c>
      <c r="E3" s="43"/>
      <c r="F3" s="44"/>
      <c r="R3" s="45"/>
    </row>
    <row r="4" spans="2:18" ht="17.25" x14ac:dyDescent="0.25">
      <c r="B4" s="41"/>
      <c r="C4" s="42"/>
      <c r="R4" s="45"/>
    </row>
    <row r="5" spans="2:18" x14ac:dyDescent="0.25">
      <c r="B5" s="41"/>
      <c r="C5" s="46" t="s">
        <v>23</v>
      </c>
      <c r="R5" s="45"/>
    </row>
    <row r="6" spans="2:18" ht="18" customHeight="1" x14ac:dyDescent="0.25">
      <c r="B6" s="41"/>
      <c r="D6" s="47" t="s">
        <v>26</v>
      </c>
      <c r="E6" s="47" t="s">
        <v>27</v>
      </c>
      <c r="F6" s="47" t="s">
        <v>28</v>
      </c>
      <c r="G6" s="47" t="s">
        <v>29</v>
      </c>
      <c r="R6" s="45"/>
    </row>
    <row r="7" spans="2:18" ht="15" customHeight="1" x14ac:dyDescent="0.25">
      <c r="B7" s="41"/>
      <c r="D7" s="48" t="s">
        <v>30</v>
      </c>
      <c r="E7" s="48">
        <v>90</v>
      </c>
      <c r="F7" s="48" t="s">
        <v>31</v>
      </c>
      <c r="G7" s="49">
        <v>1000</v>
      </c>
      <c r="R7" s="45"/>
    </row>
    <row r="8" spans="2:18" ht="15" customHeight="1" x14ac:dyDescent="0.25">
      <c r="B8" s="41"/>
      <c r="D8" s="48" t="s">
        <v>32</v>
      </c>
      <c r="E8" s="48">
        <v>76</v>
      </c>
      <c r="F8" s="48" t="s">
        <v>33</v>
      </c>
      <c r="G8" s="49">
        <v>2000</v>
      </c>
      <c r="R8" s="45"/>
    </row>
    <row r="9" spans="2:18" ht="15" customHeight="1" x14ac:dyDescent="0.25">
      <c r="B9" s="41"/>
      <c r="D9" s="48" t="s">
        <v>34</v>
      </c>
      <c r="E9" s="48">
        <v>78</v>
      </c>
      <c r="F9" s="48" t="s">
        <v>33</v>
      </c>
      <c r="G9" s="49">
        <v>4000</v>
      </c>
      <c r="I9" s="50"/>
      <c r="J9" s="44"/>
      <c r="R9" s="45"/>
    </row>
    <row r="10" spans="2:18" ht="15" customHeight="1" x14ac:dyDescent="0.25">
      <c r="B10" s="41"/>
      <c r="D10" s="48" t="s">
        <v>35</v>
      </c>
      <c r="E10" s="48">
        <v>83</v>
      </c>
      <c r="F10" s="48" t="s">
        <v>31</v>
      </c>
      <c r="G10" s="49">
        <v>500</v>
      </c>
      <c r="R10" s="45"/>
    </row>
    <row r="11" spans="2:18" ht="15" customHeight="1" x14ac:dyDescent="0.25">
      <c r="B11" s="41"/>
      <c r="D11" s="48" t="s">
        <v>36</v>
      </c>
      <c r="E11" s="48">
        <v>77</v>
      </c>
      <c r="F11" s="48" t="s">
        <v>33</v>
      </c>
      <c r="G11" s="49">
        <v>900</v>
      </c>
      <c r="R11" s="45"/>
    </row>
    <row r="12" spans="2:18" ht="15" customHeight="1" x14ac:dyDescent="0.25">
      <c r="B12" s="41"/>
      <c r="D12" s="48" t="s">
        <v>37</v>
      </c>
      <c r="E12" s="48">
        <v>80</v>
      </c>
      <c r="F12" s="48" t="s">
        <v>31</v>
      </c>
      <c r="G12" s="49">
        <v>465</v>
      </c>
      <c r="R12" s="45"/>
    </row>
    <row r="13" spans="2:18" ht="15" customHeight="1" x14ac:dyDescent="0.25">
      <c r="B13" s="41"/>
      <c r="D13" s="48" t="s">
        <v>38</v>
      </c>
      <c r="E13" s="48">
        <v>85</v>
      </c>
      <c r="F13" s="48" t="s">
        <v>31</v>
      </c>
      <c r="G13" s="49">
        <v>3500</v>
      </c>
      <c r="R13" s="45"/>
    </row>
    <row r="14" spans="2:18" ht="15" customHeight="1" x14ac:dyDescent="0.25">
      <c r="B14" s="41"/>
      <c r="D14" s="48" t="s">
        <v>39</v>
      </c>
      <c r="E14" s="48">
        <v>90</v>
      </c>
      <c r="F14" s="48" t="s">
        <v>33</v>
      </c>
      <c r="G14" s="49">
        <v>4200</v>
      </c>
      <c r="R14" s="45"/>
    </row>
    <row r="15" spans="2:18" ht="15" customHeight="1" x14ac:dyDescent="0.25">
      <c r="B15" s="41"/>
      <c r="D15" s="48" t="s">
        <v>40</v>
      </c>
      <c r="E15" s="48">
        <v>86</v>
      </c>
      <c r="F15" s="48" t="s">
        <v>31</v>
      </c>
      <c r="G15" s="49">
        <v>3000</v>
      </c>
      <c r="R15" s="45"/>
    </row>
    <row r="16" spans="2:18" ht="15" customHeight="1" x14ac:dyDescent="0.25">
      <c r="B16" s="41"/>
      <c r="D16" s="48" t="s">
        <v>41</v>
      </c>
      <c r="E16" s="48">
        <v>23</v>
      </c>
      <c r="F16" s="48" t="s">
        <v>31</v>
      </c>
      <c r="G16" s="49">
        <v>1500</v>
      </c>
      <c r="R16" s="45"/>
    </row>
    <row r="17" spans="2:18" x14ac:dyDescent="0.25">
      <c r="B17" s="41"/>
      <c r="R17" s="45"/>
    </row>
    <row r="18" spans="2:18" x14ac:dyDescent="0.25">
      <c r="B18" s="41"/>
      <c r="D18" s="51" t="s">
        <v>42</v>
      </c>
      <c r="R18" s="45"/>
    </row>
    <row r="19" spans="2:18" x14ac:dyDescent="0.25">
      <c r="B19" s="41"/>
      <c r="R19" s="45"/>
    </row>
    <row r="20" spans="2:18" ht="18" customHeight="1" x14ac:dyDescent="0.25">
      <c r="B20" s="41"/>
      <c r="D20" s="230" t="s">
        <v>43</v>
      </c>
      <c r="E20" s="231"/>
      <c r="R20" s="45"/>
    </row>
    <row r="21" spans="2:18" x14ac:dyDescent="0.25">
      <c r="B21" s="41"/>
      <c r="R21" s="45"/>
    </row>
    <row r="22" spans="2:18" x14ac:dyDescent="0.25">
      <c r="B22" s="41"/>
      <c r="D22" s="196"/>
      <c r="G22" s="207"/>
      <c r="H22" s="196"/>
      <c r="R22" s="45"/>
    </row>
    <row r="23" spans="2:18" x14ac:dyDescent="0.25">
      <c r="B23" s="41"/>
      <c r="D23" s="208"/>
      <c r="R23" s="45"/>
    </row>
    <row r="24" spans="2:18" x14ac:dyDescent="0.25">
      <c r="B24" s="41"/>
      <c r="R24" s="45"/>
    </row>
    <row r="25" spans="2:18" x14ac:dyDescent="0.25">
      <c r="B25" s="41"/>
      <c r="C25" s="46" t="s">
        <v>14</v>
      </c>
      <c r="G25" s="52"/>
      <c r="H25" s="44"/>
      <c r="R25" s="45"/>
    </row>
    <row r="26" spans="2:18" ht="18" customHeight="1" x14ac:dyDescent="0.25">
      <c r="B26" s="41"/>
      <c r="D26" s="47"/>
      <c r="E26" s="47"/>
      <c r="G26" s="51"/>
      <c r="H26" s="51"/>
      <c r="I26" s="46"/>
      <c r="R26" s="45"/>
    </row>
    <row r="27" spans="2:18" x14ac:dyDescent="0.25">
      <c r="B27" s="41"/>
      <c r="D27" s="53"/>
      <c r="E27" s="197"/>
      <c r="G27" s="51"/>
      <c r="R27" s="45"/>
    </row>
    <row r="28" spans="2:18" x14ac:dyDescent="0.25">
      <c r="B28" s="41"/>
      <c r="D28" s="53"/>
      <c r="E28" s="197"/>
      <c r="G28" s="51"/>
      <c r="H28" s="51"/>
      <c r="I28" s="46"/>
      <c r="R28" s="45"/>
    </row>
    <row r="29" spans="2:18" x14ac:dyDescent="0.25">
      <c r="B29" s="41"/>
      <c r="D29" s="53"/>
      <c r="E29" s="197"/>
      <c r="G29" s="51"/>
      <c r="H29" s="51"/>
      <c r="I29" s="46"/>
      <c r="R29" s="45"/>
    </row>
    <row r="30" spans="2:18" x14ac:dyDescent="0.25">
      <c r="B30" s="41"/>
      <c r="D30" s="53"/>
      <c r="E30" s="197"/>
      <c r="G30" s="51"/>
      <c r="H30" s="51"/>
      <c r="I30" s="46"/>
      <c r="R30" s="45"/>
    </row>
    <row r="31" spans="2:18" x14ac:dyDescent="0.25">
      <c r="B31" s="41"/>
      <c r="D31" s="53"/>
      <c r="E31" s="197"/>
      <c r="G31" s="51"/>
      <c r="H31" s="51"/>
      <c r="I31" s="46"/>
      <c r="R31" s="45"/>
    </row>
    <row r="32" spans="2:18" x14ac:dyDescent="0.25">
      <c r="B32" s="41"/>
      <c r="D32" s="53"/>
      <c r="E32" s="197"/>
      <c r="G32" s="51"/>
      <c r="H32" s="51"/>
      <c r="I32" s="46"/>
      <c r="R32" s="45"/>
    </row>
    <row r="33" spans="2:18" x14ac:dyDescent="0.25">
      <c r="B33" s="41"/>
      <c r="R33" s="45"/>
    </row>
    <row r="34" spans="2:18" x14ac:dyDescent="0.25">
      <c r="B34" s="54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6"/>
    </row>
  </sheetData>
  <mergeCells count="1">
    <mergeCell ref="D20:E20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110"/>
  <sheetViews>
    <sheetView showGridLines="0" zoomScaleNormal="100" workbookViewId="0">
      <selection activeCell="D9" sqref="D9:E9"/>
    </sheetView>
  </sheetViews>
  <sheetFormatPr defaultColWidth="9.140625" defaultRowHeight="12.75" x14ac:dyDescent="0.25"/>
  <cols>
    <col min="1" max="1" width="3.7109375" style="57" customWidth="1"/>
    <col min="2" max="2" width="5.5703125" style="57" customWidth="1"/>
    <col min="3" max="5" width="29.28515625" style="57" customWidth="1"/>
    <col min="6" max="6" width="13.7109375" style="57" customWidth="1"/>
    <col min="7" max="16384" width="9.140625" style="57"/>
  </cols>
  <sheetData>
    <row r="1" spans="1:6" ht="0.95" customHeight="1" x14ac:dyDescent="0.25">
      <c r="A1" s="57" t="s">
        <v>45</v>
      </c>
    </row>
    <row r="2" spans="1:6" ht="20.100000000000001" customHeight="1" x14ac:dyDescent="0.25"/>
    <row r="3" spans="1:6" ht="20.100000000000001" customHeight="1" x14ac:dyDescent="0.25">
      <c r="B3" s="58"/>
      <c r="C3" s="59"/>
      <c r="D3" s="59"/>
      <c r="E3" s="59"/>
      <c r="F3" s="60"/>
    </row>
    <row r="4" spans="1:6" ht="20.100000000000001" customHeight="1" x14ac:dyDescent="0.25">
      <c r="B4" s="61" t="s">
        <v>811</v>
      </c>
      <c r="D4" s="43"/>
      <c r="E4" s="44"/>
      <c r="F4" s="62"/>
    </row>
    <row r="5" spans="1:6" ht="20.100000000000001" customHeight="1" x14ac:dyDescent="0.25">
      <c r="B5" s="63"/>
      <c r="F5" s="64"/>
    </row>
    <row r="6" spans="1:6" ht="20.100000000000001" customHeight="1" x14ac:dyDescent="0.25">
      <c r="B6" s="63"/>
      <c r="C6" s="65" t="s">
        <v>46</v>
      </c>
      <c r="F6" s="64"/>
    </row>
    <row r="7" spans="1:6" ht="18" customHeight="1" x14ac:dyDescent="0.25">
      <c r="B7" s="63"/>
      <c r="E7" s="66"/>
      <c r="F7" s="64"/>
    </row>
    <row r="8" spans="1:6" ht="20.100000000000001" customHeight="1" x14ac:dyDescent="0.25">
      <c r="B8" s="63"/>
      <c r="C8" s="47" t="s">
        <v>47</v>
      </c>
      <c r="D8" s="47" t="s">
        <v>48</v>
      </c>
      <c r="E8" s="47" t="s">
        <v>49</v>
      </c>
      <c r="F8" s="64"/>
    </row>
    <row r="9" spans="1:6" ht="20.100000000000001" customHeight="1" x14ac:dyDescent="0.25">
      <c r="B9" s="63"/>
      <c r="C9" s="67">
        <v>560008</v>
      </c>
      <c r="D9" s="67"/>
      <c r="E9" s="67"/>
      <c r="F9" s="64"/>
    </row>
    <row r="10" spans="1:6" ht="15" x14ac:dyDescent="0.25">
      <c r="B10" s="63"/>
      <c r="C10" s="68"/>
      <c r="D10" s="68"/>
      <c r="E10" s="68"/>
      <c r="F10" s="64"/>
    </row>
    <row r="11" spans="1:6" ht="20.100000000000001" customHeight="1" x14ac:dyDescent="0.25">
      <c r="B11" s="63"/>
      <c r="C11" s="68"/>
      <c r="D11" s="68"/>
      <c r="E11" s="68"/>
      <c r="F11" s="64"/>
    </row>
    <row r="12" spans="1:6" ht="20.100000000000001" customHeight="1" x14ac:dyDescent="0.25">
      <c r="B12" s="63"/>
      <c r="C12" s="47" t="s">
        <v>47</v>
      </c>
      <c r="D12" s="47" t="s">
        <v>48</v>
      </c>
      <c r="E12" s="47" t="s">
        <v>49</v>
      </c>
      <c r="F12" s="64"/>
    </row>
    <row r="13" spans="1:6" ht="20.100000000000001" customHeight="1" x14ac:dyDescent="0.25">
      <c r="B13" s="63"/>
      <c r="C13" s="69">
        <v>560001</v>
      </c>
      <c r="D13" s="70" t="s">
        <v>50</v>
      </c>
      <c r="E13" s="69">
        <v>32</v>
      </c>
      <c r="F13" s="64"/>
    </row>
    <row r="14" spans="1:6" ht="20.100000000000001" customHeight="1" x14ac:dyDescent="0.25">
      <c r="B14" s="63"/>
      <c r="C14" s="69">
        <v>560002</v>
      </c>
      <c r="D14" s="70" t="s">
        <v>51</v>
      </c>
      <c r="E14" s="69">
        <v>91</v>
      </c>
      <c r="F14" s="64"/>
    </row>
    <row r="15" spans="1:6" ht="20.100000000000001" customHeight="1" x14ac:dyDescent="0.25">
      <c r="B15" s="63"/>
      <c r="C15" s="69">
        <v>560003</v>
      </c>
      <c r="D15" s="70" t="s">
        <v>52</v>
      </c>
      <c r="E15" s="69">
        <v>78</v>
      </c>
      <c r="F15" s="64"/>
    </row>
    <row r="16" spans="1:6" ht="20.100000000000001" customHeight="1" x14ac:dyDescent="0.25">
      <c r="B16" s="63"/>
      <c r="C16" s="69">
        <v>560004</v>
      </c>
      <c r="D16" s="70" t="s">
        <v>53</v>
      </c>
      <c r="E16" s="69">
        <v>36</v>
      </c>
      <c r="F16" s="64"/>
    </row>
    <row r="17" spans="2:6" ht="20.100000000000001" customHeight="1" x14ac:dyDescent="0.25">
      <c r="B17" s="63"/>
      <c r="C17" s="69">
        <v>560005</v>
      </c>
      <c r="D17" s="70" t="s">
        <v>54</v>
      </c>
      <c r="E17" s="69">
        <v>15</v>
      </c>
      <c r="F17" s="64"/>
    </row>
    <row r="18" spans="2:6" ht="20.100000000000001" customHeight="1" x14ac:dyDescent="0.25">
      <c r="B18" s="63"/>
      <c r="C18" s="69">
        <v>560006</v>
      </c>
      <c r="D18" s="70" t="s">
        <v>55</v>
      </c>
      <c r="E18" s="69">
        <v>91</v>
      </c>
      <c r="F18" s="64"/>
    </row>
    <row r="19" spans="2:6" ht="20.100000000000001" customHeight="1" x14ac:dyDescent="0.25">
      <c r="B19" s="63"/>
      <c r="C19" s="69">
        <v>560007</v>
      </c>
      <c r="D19" s="70" t="s">
        <v>56</v>
      </c>
      <c r="E19" s="69">
        <v>11</v>
      </c>
      <c r="F19" s="64"/>
    </row>
    <row r="20" spans="2:6" ht="20.100000000000001" customHeight="1" x14ac:dyDescent="0.25">
      <c r="B20" s="63"/>
      <c r="C20" s="69">
        <v>560008</v>
      </c>
      <c r="D20" s="70" t="s">
        <v>57</v>
      </c>
      <c r="E20" s="69">
        <v>62</v>
      </c>
      <c r="F20" s="64"/>
    </row>
    <row r="21" spans="2:6" ht="20.100000000000001" customHeight="1" x14ac:dyDescent="0.25">
      <c r="B21" s="63"/>
      <c r="C21" s="69">
        <v>560009</v>
      </c>
      <c r="D21" s="70" t="s">
        <v>58</v>
      </c>
      <c r="E21" s="69">
        <v>27</v>
      </c>
      <c r="F21" s="64"/>
    </row>
    <row r="22" spans="2:6" ht="20.100000000000001" customHeight="1" x14ac:dyDescent="0.25">
      <c r="B22" s="63"/>
      <c r="C22" s="69">
        <v>560010</v>
      </c>
      <c r="D22" s="70" t="s">
        <v>59</v>
      </c>
      <c r="E22" s="69">
        <v>80</v>
      </c>
      <c r="F22" s="64"/>
    </row>
    <row r="23" spans="2:6" ht="20.100000000000001" customHeight="1" x14ac:dyDescent="0.25">
      <c r="B23" s="63"/>
      <c r="C23" s="69">
        <v>560011</v>
      </c>
      <c r="D23" s="70" t="s">
        <v>60</v>
      </c>
      <c r="E23" s="69">
        <v>10</v>
      </c>
      <c r="F23" s="64"/>
    </row>
    <row r="24" spans="2:6" ht="20.100000000000001" customHeight="1" x14ac:dyDescent="0.25">
      <c r="B24" s="63"/>
      <c r="C24" s="69">
        <v>560012</v>
      </c>
      <c r="D24" s="70" t="s">
        <v>61</v>
      </c>
      <c r="E24" s="69">
        <v>86</v>
      </c>
      <c r="F24" s="64"/>
    </row>
    <row r="25" spans="2:6" ht="20.100000000000001" customHeight="1" x14ac:dyDescent="0.25">
      <c r="B25" s="63"/>
      <c r="C25" s="69">
        <v>560013</v>
      </c>
      <c r="D25" s="70" t="s">
        <v>62</v>
      </c>
      <c r="E25" s="69">
        <v>72</v>
      </c>
      <c r="F25" s="64"/>
    </row>
    <row r="26" spans="2:6" ht="20.100000000000001" customHeight="1" x14ac:dyDescent="0.25">
      <c r="B26" s="63"/>
      <c r="C26" s="69">
        <v>560014</v>
      </c>
      <c r="D26" s="70" t="s">
        <v>63</v>
      </c>
      <c r="E26" s="69">
        <v>88</v>
      </c>
      <c r="F26" s="64"/>
    </row>
    <row r="27" spans="2:6" ht="20.100000000000001" customHeight="1" x14ac:dyDescent="0.25">
      <c r="B27" s="63"/>
      <c r="C27" s="69">
        <v>560015</v>
      </c>
      <c r="D27" s="70" t="s">
        <v>64</v>
      </c>
      <c r="E27" s="69">
        <v>39</v>
      </c>
      <c r="F27" s="64"/>
    </row>
    <row r="28" spans="2:6" ht="20.100000000000001" customHeight="1" x14ac:dyDescent="0.25">
      <c r="B28" s="63"/>
      <c r="C28" s="69">
        <v>560016</v>
      </c>
      <c r="D28" s="70" t="s">
        <v>65</v>
      </c>
      <c r="E28" s="69">
        <v>25</v>
      </c>
      <c r="F28" s="64"/>
    </row>
    <row r="29" spans="2:6" ht="20.100000000000001" customHeight="1" x14ac:dyDescent="0.25">
      <c r="B29" s="63"/>
      <c r="C29" s="69">
        <v>560017</v>
      </c>
      <c r="D29" s="70" t="s">
        <v>66</v>
      </c>
      <c r="E29" s="69">
        <v>18</v>
      </c>
      <c r="F29" s="64"/>
    </row>
    <row r="30" spans="2:6" ht="20.100000000000001" customHeight="1" x14ac:dyDescent="0.25">
      <c r="B30" s="63"/>
      <c r="C30" s="69">
        <v>560018</v>
      </c>
      <c r="D30" s="70" t="s">
        <v>67</v>
      </c>
      <c r="E30" s="69">
        <v>26</v>
      </c>
      <c r="F30" s="64"/>
    </row>
    <row r="31" spans="2:6" ht="20.100000000000001" customHeight="1" x14ac:dyDescent="0.25">
      <c r="B31" s="63"/>
      <c r="C31" s="69">
        <v>560019</v>
      </c>
      <c r="D31" s="70" t="s">
        <v>68</v>
      </c>
      <c r="E31" s="69">
        <v>39</v>
      </c>
      <c r="F31" s="64"/>
    </row>
    <row r="32" spans="2:6" ht="20.100000000000001" customHeight="1" x14ac:dyDescent="0.25">
      <c r="B32" s="63"/>
      <c r="C32" s="69">
        <v>560020</v>
      </c>
      <c r="D32" s="70" t="s">
        <v>69</v>
      </c>
      <c r="E32" s="69">
        <v>88</v>
      </c>
      <c r="F32" s="64"/>
    </row>
    <row r="33" spans="2:6" ht="20.100000000000001" customHeight="1" x14ac:dyDescent="0.25">
      <c r="B33" s="63"/>
      <c r="C33" s="69">
        <v>560021</v>
      </c>
      <c r="D33" s="70" t="s">
        <v>70</v>
      </c>
      <c r="E33" s="69">
        <v>44</v>
      </c>
      <c r="F33" s="64"/>
    </row>
    <row r="34" spans="2:6" ht="20.100000000000001" customHeight="1" x14ac:dyDescent="0.25">
      <c r="B34" s="63"/>
      <c r="C34" s="69">
        <v>560022</v>
      </c>
      <c r="D34" s="70" t="s">
        <v>71</v>
      </c>
      <c r="E34" s="69">
        <v>41</v>
      </c>
      <c r="F34" s="64"/>
    </row>
    <row r="35" spans="2:6" ht="20.100000000000001" customHeight="1" x14ac:dyDescent="0.25">
      <c r="B35" s="63"/>
      <c r="C35" s="69">
        <v>560023</v>
      </c>
      <c r="D35" s="70" t="s">
        <v>72</v>
      </c>
      <c r="E35" s="69">
        <v>43</v>
      </c>
      <c r="F35" s="64"/>
    </row>
    <row r="36" spans="2:6" ht="20.100000000000001" customHeight="1" x14ac:dyDescent="0.25">
      <c r="B36" s="63"/>
      <c r="C36" s="69">
        <v>560024</v>
      </c>
      <c r="D36" s="70" t="s">
        <v>73</v>
      </c>
      <c r="E36" s="69">
        <v>15</v>
      </c>
      <c r="F36" s="64"/>
    </row>
    <row r="37" spans="2:6" ht="20.100000000000001" customHeight="1" x14ac:dyDescent="0.25">
      <c r="B37" s="63"/>
      <c r="C37" s="69">
        <v>560025</v>
      </c>
      <c r="D37" s="70" t="s">
        <v>74</v>
      </c>
      <c r="E37" s="69">
        <v>36</v>
      </c>
      <c r="F37" s="64"/>
    </row>
    <row r="38" spans="2:6" ht="20.100000000000001" customHeight="1" x14ac:dyDescent="0.25">
      <c r="B38" s="63"/>
      <c r="C38" s="69">
        <v>560026</v>
      </c>
      <c r="D38" s="70" t="s">
        <v>75</v>
      </c>
      <c r="E38" s="69">
        <v>81</v>
      </c>
      <c r="F38" s="64"/>
    </row>
    <row r="39" spans="2:6" ht="20.100000000000001" customHeight="1" x14ac:dyDescent="0.25">
      <c r="B39" s="63"/>
      <c r="C39" s="69">
        <v>560027</v>
      </c>
      <c r="D39" s="70" t="s">
        <v>76</v>
      </c>
      <c r="E39" s="69">
        <v>42</v>
      </c>
      <c r="F39" s="64"/>
    </row>
    <row r="40" spans="2:6" ht="20.100000000000001" customHeight="1" x14ac:dyDescent="0.25">
      <c r="B40" s="63"/>
      <c r="C40" s="69">
        <v>560028</v>
      </c>
      <c r="D40" s="70" t="s">
        <v>77</v>
      </c>
      <c r="E40" s="69">
        <v>44</v>
      </c>
      <c r="F40" s="64"/>
    </row>
    <row r="41" spans="2:6" ht="20.100000000000001" customHeight="1" x14ac:dyDescent="0.25">
      <c r="B41" s="63"/>
      <c r="C41" s="69">
        <v>560029</v>
      </c>
      <c r="D41" s="70" t="s">
        <v>78</v>
      </c>
      <c r="E41" s="69">
        <v>54</v>
      </c>
      <c r="F41" s="64"/>
    </row>
    <row r="42" spans="2:6" ht="20.100000000000001" customHeight="1" x14ac:dyDescent="0.25">
      <c r="B42" s="63"/>
      <c r="C42" s="69">
        <v>560030</v>
      </c>
      <c r="D42" s="70" t="s">
        <v>79</v>
      </c>
      <c r="E42" s="69">
        <v>76</v>
      </c>
      <c r="F42" s="64"/>
    </row>
    <row r="43" spans="2:6" ht="20.100000000000001" customHeight="1" x14ac:dyDescent="0.25">
      <c r="B43" s="63"/>
      <c r="C43" s="69">
        <v>560031</v>
      </c>
      <c r="D43" s="70" t="s">
        <v>80</v>
      </c>
      <c r="E43" s="69">
        <v>47</v>
      </c>
      <c r="F43" s="64"/>
    </row>
    <row r="44" spans="2:6" ht="20.100000000000001" customHeight="1" x14ac:dyDescent="0.25">
      <c r="B44" s="63"/>
      <c r="C44" s="69">
        <v>560032</v>
      </c>
      <c r="D44" s="70" t="s">
        <v>81</v>
      </c>
      <c r="E44" s="69">
        <v>70</v>
      </c>
      <c r="F44" s="64"/>
    </row>
    <row r="45" spans="2:6" ht="20.100000000000001" customHeight="1" x14ac:dyDescent="0.25">
      <c r="B45" s="63"/>
      <c r="C45" s="69">
        <v>560033</v>
      </c>
      <c r="D45" s="70" t="s">
        <v>82</v>
      </c>
      <c r="E45" s="69">
        <v>61</v>
      </c>
      <c r="F45" s="64"/>
    </row>
    <row r="46" spans="2:6" ht="20.100000000000001" customHeight="1" x14ac:dyDescent="0.25">
      <c r="B46" s="63"/>
      <c r="C46" s="69">
        <v>560034</v>
      </c>
      <c r="D46" s="70" t="s">
        <v>83</v>
      </c>
      <c r="E46" s="69">
        <v>42</v>
      </c>
      <c r="F46" s="64"/>
    </row>
    <row r="47" spans="2:6" ht="20.100000000000001" customHeight="1" x14ac:dyDescent="0.25">
      <c r="B47" s="63"/>
      <c r="C47" s="69">
        <v>560035</v>
      </c>
      <c r="D47" s="70" t="s">
        <v>84</v>
      </c>
      <c r="E47" s="69">
        <v>98</v>
      </c>
      <c r="F47" s="64"/>
    </row>
    <row r="48" spans="2:6" ht="20.100000000000001" customHeight="1" x14ac:dyDescent="0.25">
      <c r="B48" s="63"/>
      <c r="C48" s="69">
        <v>560036</v>
      </c>
      <c r="D48" s="70" t="s">
        <v>85</v>
      </c>
      <c r="E48" s="69">
        <v>4</v>
      </c>
      <c r="F48" s="64"/>
    </row>
    <row r="49" spans="2:6" ht="20.100000000000001" customHeight="1" x14ac:dyDescent="0.25">
      <c r="B49" s="63"/>
      <c r="C49" s="69">
        <v>560037</v>
      </c>
      <c r="D49" s="70" t="s">
        <v>86</v>
      </c>
      <c r="E49" s="69">
        <v>64</v>
      </c>
      <c r="F49" s="64"/>
    </row>
    <row r="50" spans="2:6" ht="20.100000000000001" customHeight="1" x14ac:dyDescent="0.25">
      <c r="B50" s="63"/>
      <c r="C50" s="69">
        <v>560038</v>
      </c>
      <c r="D50" s="70" t="s">
        <v>87</v>
      </c>
      <c r="E50" s="69">
        <v>44</v>
      </c>
      <c r="F50" s="64"/>
    </row>
    <row r="51" spans="2:6" ht="20.100000000000001" customHeight="1" x14ac:dyDescent="0.25">
      <c r="B51" s="63"/>
      <c r="C51" s="69">
        <v>560039</v>
      </c>
      <c r="D51" s="70" t="s">
        <v>88</v>
      </c>
      <c r="E51" s="69">
        <v>42</v>
      </c>
      <c r="F51" s="64"/>
    </row>
    <row r="52" spans="2:6" ht="20.100000000000001" customHeight="1" x14ac:dyDescent="0.25">
      <c r="B52" s="63"/>
      <c r="C52" s="69">
        <v>560040</v>
      </c>
      <c r="D52" s="70" t="s">
        <v>89</v>
      </c>
      <c r="E52" s="69">
        <v>3</v>
      </c>
      <c r="F52" s="64"/>
    </row>
    <row r="53" spans="2:6" ht="20.100000000000001" customHeight="1" x14ac:dyDescent="0.25">
      <c r="B53" s="63"/>
      <c r="C53" s="69">
        <v>560041</v>
      </c>
      <c r="D53" s="70" t="s">
        <v>90</v>
      </c>
      <c r="E53" s="69">
        <v>60</v>
      </c>
      <c r="F53" s="64"/>
    </row>
    <row r="54" spans="2:6" ht="20.100000000000001" customHeight="1" x14ac:dyDescent="0.25">
      <c r="B54" s="63"/>
      <c r="C54" s="69">
        <v>560042</v>
      </c>
      <c r="D54" s="70" t="s">
        <v>91</v>
      </c>
      <c r="E54" s="69">
        <v>6</v>
      </c>
      <c r="F54" s="64"/>
    </row>
    <row r="55" spans="2:6" ht="20.100000000000001" customHeight="1" x14ac:dyDescent="0.25">
      <c r="B55" s="63"/>
      <c r="C55" s="69">
        <v>560043</v>
      </c>
      <c r="D55" s="70" t="s">
        <v>92</v>
      </c>
      <c r="E55" s="69">
        <v>19</v>
      </c>
      <c r="F55" s="64"/>
    </row>
    <row r="56" spans="2:6" ht="20.100000000000001" customHeight="1" x14ac:dyDescent="0.25">
      <c r="B56" s="63"/>
      <c r="C56" s="69">
        <v>560044</v>
      </c>
      <c r="D56" s="70" t="s">
        <v>93</v>
      </c>
      <c r="E56" s="69">
        <v>67</v>
      </c>
      <c r="F56" s="64"/>
    </row>
    <row r="57" spans="2:6" ht="20.100000000000001" customHeight="1" x14ac:dyDescent="0.25">
      <c r="B57" s="63"/>
      <c r="C57" s="69">
        <v>560045</v>
      </c>
      <c r="D57" s="70" t="s">
        <v>94</v>
      </c>
      <c r="E57" s="69">
        <v>54</v>
      </c>
      <c r="F57" s="64"/>
    </row>
    <row r="58" spans="2:6" ht="20.100000000000001" customHeight="1" x14ac:dyDescent="0.25">
      <c r="B58" s="63"/>
      <c r="C58" s="69">
        <v>560046</v>
      </c>
      <c r="D58" s="70" t="s">
        <v>95</v>
      </c>
      <c r="E58" s="69">
        <v>41</v>
      </c>
      <c r="F58" s="64"/>
    </row>
    <row r="59" spans="2:6" ht="20.100000000000001" customHeight="1" x14ac:dyDescent="0.25">
      <c r="B59" s="63"/>
      <c r="C59" s="69">
        <v>560047</v>
      </c>
      <c r="D59" s="70" t="s">
        <v>96</v>
      </c>
      <c r="E59" s="69">
        <v>73</v>
      </c>
      <c r="F59" s="64"/>
    </row>
    <row r="60" spans="2:6" ht="20.100000000000001" customHeight="1" x14ac:dyDescent="0.25">
      <c r="B60" s="63"/>
      <c r="C60" s="69">
        <v>560048</v>
      </c>
      <c r="D60" s="70" t="s">
        <v>97</v>
      </c>
      <c r="E60" s="69">
        <v>31</v>
      </c>
      <c r="F60" s="64"/>
    </row>
    <row r="61" spans="2:6" ht="20.100000000000001" customHeight="1" x14ac:dyDescent="0.25">
      <c r="B61" s="63"/>
      <c r="C61" s="69">
        <v>560049</v>
      </c>
      <c r="D61" s="70" t="s">
        <v>98</v>
      </c>
      <c r="E61" s="69">
        <v>24</v>
      </c>
      <c r="F61" s="64"/>
    </row>
    <row r="62" spans="2:6" ht="20.100000000000001" customHeight="1" x14ac:dyDescent="0.25">
      <c r="B62" s="63"/>
      <c r="C62" s="69">
        <v>560050</v>
      </c>
      <c r="D62" s="70" t="s">
        <v>99</v>
      </c>
      <c r="E62" s="69">
        <v>29</v>
      </c>
      <c r="F62" s="64"/>
    </row>
    <row r="63" spans="2:6" ht="20.100000000000001" customHeight="1" x14ac:dyDescent="0.25">
      <c r="B63" s="63"/>
      <c r="C63" s="69">
        <v>560051</v>
      </c>
      <c r="D63" s="70" t="s">
        <v>100</v>
      </c>
      <c r="E63" s="69">
        <v>32</v>
      </c>
      <c r="F63" s="64"/>
    </row>
    <row r="64" spans="2:6" ht="20.100000000000001" customHeight="1" x14ac:dyDescent="0.25">
      <c r="B64" s="63"/>
      <c r="C64" s="69">
        <v>560052</v>
      </c>
      <c r="D64" s="70" t="s">
        <v>101</v>
      </c>
      <c r="E64" s="69">
        <v>97</v>
      </c>
      <c r="F64" s="64"/>
    </row>
    <row r="65" spans="2:6" ht="20.100000000000001" customHeight="1" x14ac:dyDescent="0.25">
      <c r="B65" s="63"/>
      <c r="C65" s="69">
        <v>560053</v>
      </c>
      <c r="D65" s="70" t="s">
        <v>102</v>
      </c>
      <c r="E65" s="69">
        <v>40</v>
      </c>
      <c r="F65" s="64"/>
    </row>
    <row r="66" spans="2:6" ht="20.100000000000001" customHeight="1" x14ac:dyDescent="0.25">
      <c r="B66" s="63"/>
      <c r="C66" s="69">
        <v>560054</v>
      </c>
      <c r="D66" s="70" t="s">
        <v>103</v>
      </c>
      <c r="E66" s="69">
        <v>61</v>
      </c>
      <c r="F66" s="64"/>
    </row>
    <row r="67" spans="2:6" ht="20.100000000000001" customHeight="1" x14ac:dyDescent="0.25">
      <c r="B67" s="63"/>
      <c r="C67" s="69">
        <v>560055</v>
      </c>
      <c r="D67" s="70" t="s">
        <v>104</v>
      </c>
      <c r="E67" s="69">
        <v>53</v>
      </c>
      <c r="F67" s="64"/>
    </row>
    <row r="68" spans="2:6" ht="20.100000000000001" customHeight="1" x14ac:dyDescent="0.25">
      <c r="B68" s="63"/>
      <c r="C68" s="69">
        <v>560056</v>
      </c>
      <c r="D68" s="70" t="s">
        <v>105</v>
      </c>
      <c r="E68" s="69">
        <v>57</v>
      </c>
      <c r="F68" s="64"/>
    </row>
    <row r="69" spans="2:6" ht="20.100000000000001" customHeight="1" x14ac:dyDescent="0.25">
      <c r="B69" s="63"/>
      <c r="C69" s="69">
        <v>560057</v>
      </c>
      <c r="D69" s="70" t="s">
        <v>106</v>
      </c>
      <c r="E69" s="69">
        <v>56</v>
      </c>
      <c r="F69" s="64"/>
    </row>
    <row r="70" spans="2:6" ht="20.100000000000001" customHeight="1" x14ac:dyDescent="0.25">
      <c r="B70" s="63"/>
      <c r="C70" s="69">
        <v>560058</v>
      </c>
      <c r="D70" s="70" t="s">
        <v>107</v>
      </c>
      <c r="E70" s="69">
        <v>66</v>
      </c>
      <c r="F70" s="64"/>
    </row>
    <row r="71" spans="2:6" ht="20.100000000000001" customHeight="1" x14ac:dyDescent="0.25">
      <c r="B71" s="63"/>
      <c r="C71" s="69">
        <v>560059</v>
      </c>
      <c r="D71" s="70" t="s">
        <v>108</v>
      </c>
      <c r="E71" s="69">
        <v>12</v>
      </c>
      <c r="F71" s="64"/>
    </row>
    <row r="72" spans="2:6" ht="20.100000000000001" customHeight="1" x14ac:dyDescent="0.25">
      <c r="B72" s="63"/>
      <c r="C72" s="69">
        <v>560060</v>
      </c>
      <c r="D72" s="70" t="s">
        <v>109</v>
      </c>
      <c r="E72" s="69">
        <v>79</v>
      </c>
      <c r="F72" s="64"/>
    </row>
    <row r="73" spans="2:6" ht="20.100000000000001" customHeight="1" x14ac:dyDescent="0.25">
      <c r="B73" s="63"/>
      <c r="C73" s="69">
        <v>560061</v>
      </c>
      <c r="D73" s="70" t="s">
        <v>110</v>
      </c>
      <c r="E73" s="69">
        <v>81</v>
      </c>
      <c r="F73" s="64"/>
    </row>
    <row r="74" spans="2:6" ht="20.100000000000001" customHeight="1" x14ac:dyDescent="0.25">
      <c r="B74" s="63"/>
      <c r="C74" s="69">
        <v>560062</v>
      </c>
      <c r="D74" s="70" t="s">
        <v>111</v>
      </c>
      <c r="E74" s="69">
        <v>67</v>
      </c>
      <c r="F74" s="64"/>
    </row>
    <row r="75" spans="2:6" ht="20.100000000000001" customHeight="1" x14ac:dyDescent="0.25">
      <c r="B75" s="63"/>
      <c r="C75" s="69">
        <v>560063</v>
      </c>
      <c r="D75" s="70" t="s">
        <v>112</v>
      </c>
      <c r="E75" s="69">
        <v>87</v>
      </c>
      <c r="F75" s="64"/>
    </row>
    <row r="76" spans="2:6" ht="20.100000000000001" customHeight="1" x14ac:dyDescent="0.25">
      <c r="B76" s="63"/>
      <c r="C76" s="69">
        <v>560064</v>
      </c>
      <c r="D76" s="70" t="s">
        <v>113</v>
      </c>
      <c r="E76" s="69">
        <v>23</v>
      </c>
      <c r="F76" s="64"/>
    </row>
    <row r="77" spans="2:6" ht="20.100000000000001" customHeight="1" x14ac:dyDescent="0.25">
      <c r="B77" s="63"/>
      <c r="C77" s="69">
        <v>560065</v>
      </c>
      <c r="D77" s="70" t="s">
        <v>114</v>
      </c>
      <c r="E77" s="69">
        <v>34</v>
      </c>
      <c r="F77" s="64"/>
    </row>
    <row r="78" spans="2:6" ht="20.100000000000001" customHeight="1" x14ac:dyDescent="0.25">
      <c r="B78" s="63"/>
      <c r="C78" s="69">
        <v>560066</v>
      </c>
      <c r="D78" s="70" t="s">
        <v>115</v>
      </c>
      <c r="E78" s="69">
        <v>63</v>
      </c>
      <c r="F78" s="64"/>
    </row>
    <row r="79" spans="2:6" ht="20.100000000000001" customHeight="1" x14ac:dyDescent="0.25">
      <c r="B79" s="63"/>
      <c r="C79" s="69">
        <v>560067</v>
      </c>
      <c r="D79" s="70" t="s">
        <v>116</v>
      </c>
      <c r="E79" s="69">
        <v>47</v>
      </c>
      <c r="F79" s="64"/>
    </row>
    <row r="80" spans="2:6" ht="20.100000000000001" customHeight="1" x14ac:dyDescent="0.25">
      <c r="B80" s="63"/>
      <c r="C80" s="69">
        <v>560068</v>
      </c>
      <c r="D80" s="70" t="s">
        <v>117</v>
      </c>
      <c r="E80" s="69">
        <v>42</v>
      </c>
      <c r="F80" s="64"/>
    </row>
    <row r="81" spans="2:6" ht="20.100000000000001" customHeight="1" x14ac:dyDescent="0.25">
      <c r="B81" s="63"/>
      <c r="C81" s="69">
        <v>560069</v>
      </c>
      <c r="D81" s="70" t="s">
        <v>118</v>
      </c>
      <c r="E81" s="69">
        <v>53</v>
      </c>
      <c r="F81" s="64"/>
    </row>
    <row r="82" spans="2:6" ht="20.100000000000001" customHeight="1" x14ac:dyDescent="0.25">
      <c r="B82" s="63"/>
      <c r="C82" s="69">
        <v>560070</v>
      </c>
      <c r="D82" s="70" t="s">
        <v>119</v>
      </c>
      <c r="E82" s="69">
        <v>11</v>
      </c>
      <c r="F82" s="64"/>
    </row>
    <row r="83" spans="2:6" ht="20.100000000000001" customHeight="1" x14ac:dyDescent="0.25">
      <c r="B83" s="63"/>
      <c r="C83" s="69">
        <v>560071</v>
      </c>
      <c r="D83" s="70" t="s">
        <v>120</v>
      </c>
      <c r="E83" s="69">
        <v>48</v>
      </c>
      <c r="F83" s="64"/>
    </row>
    <row r="84" spans="2:6" ht="20.100000000000001" customHeight="1" x14ac:dyDescent="0.25">
      <c r="B84" s="63"/>
      <c r="C84" s="69">
        <v>560072</v>
      </c>
      <c r="D84" s="70" t="s">
        <v>121</v>
      </c>
      <c r="E84" s="69">
        <v>63</v>
      </c>
      <c r="F84" s="64"/>
    </row>
    <row r="85" spans="2:6" ht="20.100000000000001" customHeight="1" x14ac:dyDescent="0.25">
      <c r="B85" s="63"/>
      <c r="C85" s="69">
        <v>560073</v>
      </c>
      <c r="D85" s="70" t="s">
        <v>122</v>
      </c>
      <c r="E85" s="69">
        <v>35</v>
      </c>
      <c r="F85" s="64"/>
    </row>
    <row r="86" spans="2:6" ht="20.100000000000001" customHeight="1" x14ac:dyDescent="0.25">
      <c r="B86" s="63"/>
      <c r="C86" s="69">
        <v>560074</v>
      </c>
      <c r="D86" s="70" t="s">
        <v>123</v>
      </c>
      <c r="E86" s="69">
        <v>56</v>
      </c>
      <c r="F86" s="64"/>
    </row>
    <row r="87" spans="2:6" ht="20.100000000000001" customHeight="1" x14ac:dyDescent="0.25">
      <c r="B87" s="63"/>
      <c r="C87" s="69">
        <v>560075</v>
      </c>
      <c r="D87" s="70" t="s">
        <v>124</v>
      </c>
      <c r="E87" s="69">
        <v>95</v>
      </c>
      <c r="F87" s="64"/>
    </row>
    <row r="88" spans="2:6" ht="20.100000000000001" customHeight="1" x14ac:dyDescent="0.25">
      <c r="B88" s="63"/>
      <c r="C88" s="69">
        <v>560076</v>
      </c>
      <c r="D88" s="70" t="s">
        <v>125</v>
      </c>
      <c r="E88" s="69">
        <v>76</v>
      </c>
      <c r="F88" s="64"/>
    </row>
    <row r="89" spans="2:6" ht="20.100000000000001" customHeight="1" x14ac:dyDescent="0.25">
      <c r="B89" s="63"/>
      <c r="C89" s="69">
        <v>560077</v>
      </c>
      <c r="D89" s="70" t="s">
        <v>126</v>
      </c>
      <c r="E89" s="69">
        <v>85</v>
      </c>
      <c r="F89" s="64"/>
    </row>
    <row r="90" spans="2:6" ht="20.100000000000001" customHeight="1" x14ac:dyDescent="0.25">
      <c r="B90" s="63"/>
      <c r="C90" s="69">
        <v>560078</v>
      </c>
      <c r="D90" s="70" t="s">
        <v>127</v>
      </c>
      <c r="E90" s="69">
        <v>68</v>
      </c>
      <c r="F90" s="64"/>
    </row>
    <row r="91" spans="2:6" ht="20.100000000000001" customHeight="1" x14ac:dyDescent="0.25">
      <c r="B91" s="63"/>
      <c r="C91" s="69">
        <v>560079</v>
      </c>
      <c r="D91" s="70" t="s">
        <v>128</v>
      </c>
      <c r="E91" s="69">
        <v>47</v>
      </c>
      <c r="F91" s="64"/>
    </row>
    <row r="92" spans="2:6" ht="20.100000000000001" customHeight="1" x14ac:dyDescent="0.25">
      <c r="B92" s="63"/>
      <c r="C92" s="69">
        <v>560083</v>
      </c>
      <c r="D92" s="70" t="s">
        <v>129</v>
      </c>
      <c r="E92" s="69">
        <v>99</v>
      </c>
      <c r="F92" s="64"/>
    </row>
    <row r="93" spans="2:6" ht="20.100000000000001" customHeight="1" x14ac:dyDescent="0.25">
      <c r="B93" s="63"/>
      <c r="C93" s="69">
        <v>560084</v>
      </c>
      <c r="D93" s="70" t="s">
        <v>130</v>
      </c>
      <c r="E93" s="69">
        <v>65</v>
      </c>
      <c r="F93" s="64"/>
    </row>
    <row r="94" spans="2:6" ht="20.100000000000001" customHeight="1" x14ac:dyDescent="0.25">
      <c r="B94" s="63"/>
      <c r="C94" s="69">
        <v>560085</v>
      </c>
      <c r="D94" s="70" t="s">
        <v>131</v>
      </c>
      <c r="E94" s="69">
        <v>6</v>
      </c>
      <c r="F94" s="64"/>
    </row>
    <row r="95" spans="2:6" ht="20.100000000000001" customHeight="1" x14ac:dyDescent="0.25">
      <c r="B95" s="63"/>
      <c r="C95" s="69">
        <v>560086</v>
      </c>
      <c r="D95" s="70" t="s">
        <v>132</v>
      </c>
      <c r="E95" s="69">
        <v>60</v>
      </c>
      <c r="F95" s="64"/>
    </row>
    <row r="96" spans="2:6" ht="20.100000000000001" customHeight="1" x14ac:dyDescent="0.25">
      <c r="B96" s="63"/>
      <c r="C96" s="69">
        <v>560088</v>
      </c>
      <c r="D96" s="70" t="s">
        <v>133</v>
      </c>
      <c r="E96" s="69">
        <v>4</v>
      </c>
      <c r="F96" s="64"/>
    </row>
    <row r="97" spans="2:6" ht="20.100000000000001" customHeight="1" x14ac:dyDescent="0.25">
      <c r="B97" s="63"/>
      <c r="C97" s="69">
        <v>560089</v>
      </c>
      <c r="D97" s="70" t="s">
        <v>134</v>
      </c>
      <c r="E97" s="69">
        <v>19</v>
      </c>
      <c r="F97" s="64"/>
    </row>
    <row r="98" spans="2:6" ht="20.100000000000001" customHeight="1" x14ac:dyDescent="0.25">
      <c r="B98" s="63"/>
      <c r="C98" s="69">
        <v>560090</v>
      </c>
      <c r="D98" s="70" t="s">
        <v>135</v>
      </c>
      <c r="E98" s="69">
        <v>96</v>
      </c>
      <c r="F98" s="64"/>
    </row>
    <row r="99" spans="2:6" ht="20.100000000000001" customHeight="1" x14ac:dyDescent="0.25">
      <c r="B99" s="63"/>
      <c r="C99" s="69">
        <v>560091</v>
      </c>
      <c r="D99" s="70" t="s">
        <v>136</v>
      </c>
      <c r="E99" s="69">
        <v>73</v>
      </c>
      <c r="F99" s="64"/>
    </row>
    <row r="100" spans="2:6" ht="20.100000000000001" customHeight="1" x14ac:dyDescent="0.25">
      <c r="B100" s="63"/>
      <c r="C100" s="69">
        <v>560092</v>
      </c>
      <c r="D100" s="70" t="s">
        <v>137</v>
      </c>
      <c r="E100" s="69">
        <v>92</v>
      </c>
      <c r="F100" s="64"/>
    </row>
    <row r="101" spans="2:6" ht="20.100000000000001" customHeight="1" x14ac:dyDescent="0.25">
      <c r="B101" s="63"/>
      <c r="C101" s="69">
        <v>560093</v>
      </c>
      <c r="D101" s="70" t="s">
        <v>138</v>
      </c>
      <c r="E101" s="69">
        <v>79</v>
      </c>
      <c r="F101" s="64"/>
    </row>
    <row r="102" spans="2:6" ht="20.100000000000001" customHeight="1" x14ac:dyDescent="0.25">
      <c r="B102" s="63"/>
      <c r="C102" s="69">
        <v>560094</v>
      </c>
      <c r="D102" s="70" t="s">
        <v>139</v>
      </c>
      <c r="E102" s="69">
        <v>15</v>
      </c>
      <c r="F102" s="64"/>
    </row>
    <row r="103" spans="2:6" ht="20.100000000000001" customHeight="1" x14ac:dyDescent="0.25">
      <c r="B103" s="63"/>
      <c r="C103" s="69">
        <v>560095</v>
      </c>
      <c r="D103" s="70" t="s">
        <v>140</v>
      </c>
      <c r="E103" s="69">
        <v>62</v>
      </c>
      <c r="F103" s="64"/>
    </row>
    <row r="104" spans="2:6" ht="20.100000000000001" customHeight="1" x14ac:dyDescent="0.25">
      <c r="B104" s="63"/>
      <c r="C104" s="69">
        <v>560096</v>
      </c>
      <c r="D104" s="70" t="s">
        <v>141</v>
      </c>
      <c r="E104" s="69">
        <v>62</v>
      </c>
      <c r="F104" s="64"/>
    </row>
    <row r="105" spans="2:6" ht="20.100000000000001" customHeight="1" x14ac:dyDescent="0.25">
      <c r="B105" s="63"/>
      <c r="C105" s="69">
        <v>560097</v>
      </c>
      <c r="D105" s="70" t="s">
        <v>142</v>
      </c>
      <c r="E105" s="69">
        <v>49</v>
      </c>
      <c r="F105" s="64"/>
    </row>
    <row r="106" spans="2:6" ht="20.100000000000001" customHeight="1" x14ac:dyDescent="0.25">
      <c r="B106" s="63"/>
      <c r="C106" s="69">
        <v>560098</v>
      </c>
      <c r="D106" s="70" t="s">
        <v>143</v>
      </c>
      <c r="E106" s="69">
        <v>54</v>
      </c>
      <c r="F106" s="64"/>
    </row>
    <row r="107" spans="2:6" ht="20.100000000000001" customHeight="1" x14ac:dyDescent="0.25">
      <c r="B107" s="63"/>
      <c r="C107" s="69">
        <v>560099</v>
      </c>
      <c r="D107" s="70" t="s">
        <v>144</v>
      </c>
      <c r="E107" s="69">
        <v>36</v>
      </c>
      <c r="F107" s="64"/>
    </row>
    <row r="108" spans="2:6" ht="20.100000000000001" customHeight="1" x14ac:dyDescent="0.25">
      <c r="B108" s="63"/>
      <c r="C108" s="69">
        <v>560100</v>
      </c>
      <c r="D108" s="70" t="s">
        <v>145</v>
      </c>
      <c r="E108" s="69">
        <v>45</v>
      </c>
      <c r="F108" s="64"/>
    </row>
    <row r="109" spans="2:6" ht="20.100000000000001" customHeight="1" x14ac:dyDescent="0.25">
      <c r="B109" s="63"/>
      <c r="C109"/>
      <c r="F109" s="64"/>
    </row>
    <row r="110" spans="2:6" x14ac:dyDescent="0.25">
      <c r="B110" s="71"/>
      <c r="C110" s="72"/>
      <c r="D110" s="72"/>
      <c r="E110" s="72"/>
      <c r="F110" s="73"/>
    </row>
  </sheetData>
  <dataValidations count="1">
    <dataValidation type="list" allowBlank="1" showInputMessage="1" showErrorMessage="1" sqref="C9" xr:uid="{00000000-0002-0000-1200-000000000000}">
      <formula1>$C$13:$C$108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N52"/>
  <sheetViews>
    <sheetView tabSelected="1" zoomScale="91" zoomScaleNormal="100" workbookViewId="0">
      <selection activeCell="M11" sqref="M11:M14"/>
    </sheetView>
  </sheetViews>
  <sheetFormatPr defaultColWidth="9.140625" defaultRowHeight="15" x14ac:dyDescent="0.25"/>
  <cols>
    <col min="1" max="1" width="3.7109375" style="74" customWidth="1"/>
    <col min="2" max="2" width="4.140625" style="74" customWidth="1"/>
    <col min="3" max="3" width="7.7109375" style="74" customWidth="1"/>
    <col min="4" max="4" width="21.28515625" style="74" customWidth="1"/>
    <col min="5" max="5" width="14.28515625" style="74" customWidth="1"/>
    <col min="6" max="6" width="15.140625" style="74" customWidth="1"/>
    <col min="7" max="7" width="13.7109375" style="74" customWidth="1"/>
    <col min="8" max="8" width="19.5703125" style="74" customWidth="1"/>
    <col min="9" max="9" width="10.28515625" style="74" customWidth="1"/>
    <col min="10" max="10" width="15.7109375" style="74" customWidth="1"/>
    <col min="11" max="11" width="4.7109375" style="74" customWidth="1"/>
    <col min="12" max="13" width="17.85546875" style="74" customWidth="1"/>
    <col min="14" max="16384" width="9.140625" style="74"/>
  </cols>
  <sheetData>
    <row r="1" spans="2:14" ht="0.95" customHeight="1" x14ac:dyDescent="0.25"/>
    <row r="3" spans="2:14" x14ac:dyDescent="0.25">
      <c r="B3" s="95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3"/>
    </row>
    <row r="4" spans="2:14" ht="17.25" x14ac:dyDescent="0.25">
      <c r="B4" s="61" t="s">
        <v>812</v>
      </c>
      <c r="C4" s="57"/>
      <c r="E4" s="66"/>
      <c r="H4" s="43"/>
      <c r="I4" s="92"/>
      <c r="N4" s="78"/>
    </row>
    <row r="5" spans="2:14" x14ac:dyDescent="0.25">
      <c r="B5" s="85"/>
      <c r="N5" s="78"/>
    </row>
    <row r="6" spans="2:14" x14ac:dyDescent="0.25">
      <c r="B6" s="85"/>
      <c r="C6" s="91" t="s">
        <v>171</v>
      </c>
      <c r="N6" s="78"/>
    </row>
    <row r="7" spans="2:14" x14ac:dyDescent="0.25">
      <c r="B7" s="85"/>
      <c r="N7" s="78"/>
    </row>
    <row r="8" spans="2:14" ht="18" customHeight="1" x14ac:dyDescent="0.25">
      <c r="B8" s="85"/>
      <c r="C8" s="47" t="s">
        <v>170</v>
      </c>
      <c r="D8" s="47" t="s">
        <v>169</v>
      </c>
      <c r="E8" s="47" t="s">
        <v>168</v>
      </c>
      <c r="F8" s="47" t="s">
        <v>160</v>
      </c>
      <c r="G8" s="47" t="s">
        <v>159</v>
      </c>
      <c r="H8" s="47" t="s">
        <v>167</v>
      </c>
      <c r="I8" s="47" t="s">
        <v>166</v>
      </c>
      <c r="J8" s="47" t="s">
        <v>165</v>
      </c>
      <c r="N8" s="78"/>
    </row>
    <row r="9" spans="2:14" ht="15.75" thickBot="1" x14ac:dyDescent="0.3">
      <c r="B9" s="85"/>
      <c r="C9" s="84">
        <v>5147</v>
      </c>
      <c r="D9" s="83" t="s">
        <v>155</v>
      </c>
      <c r="E9" s="81" t="s">
        <v>162</v>
      </c>
      <c r="F9" s="82" t="s">
        <v>157</v>
      </c>
      <c r="G9" s="81">
        <v>2</v>
      </c>
      <c r="H9" s="81" t="s">
        <v>150</v>
      </c>
      <c r="I9" s="80">
        <v>0.22609372275965844</v>
      </c>
      <c r="J9" s="79">
        <v>97</v>
      </c>
      <c r="N9" s="78"/>
    </row>
    <row r="10" spans="2:14" ht="15.75" thickBot="1" x14ac:dyDescent="0.3">
      <c r="B10" s="85"/>
      <c r="C10" s="84">
        <v>5153</v>
      </c>
      <c r="D10" s="83" t="s">
        <v>152</v>
      </c>
      <c r="E10" s="81" t="s">
        <v>162</v>
      </c>
      <c r="F10" s="82" t="s">
        <v>157</v>
      </c>
      <c r="G10" s="81">
        <v>2</v>
      </c>
      <c r="H10" s="81" t="s">
        <v>150</v>
      </c>
      <c r="I10" s="80">
        <v>3.0518012143558204E-2</v>
      </c>
      <c r="J10" s="79">
        <v>29</v>
      </c>
      <c r="L10" s="90">
        <v>5147</v>
      </c>
      <c r="M10" s="89" t="s">
        <v>164</v>
      </c>
      <c r="N10" s="78"/>
    </row>
    <row r="11" spans="2:14" x14ac:dyDescent="0.25">
      <c r="B11" s="85"/>
      <c r="C11" s="84">
        <v>5158</v>
      </c>
      <c r="D11" s="83" t="s">
        <v>155</v>
      </c>
      <c r="E11" s="81" t="s">
        <v>162</v>
      </c>
      <c r="F11" s="82" t="s">
        <v>151</v>
      </c>
      <c r="G11" s="81">
        <v>2</v>
      </c>
      <c r="H11" s="81" t="s">
        <v>146</v>
      </c>
      <c r="I11" s="80">
        <v>0.72745378671360061</v>
      </c>
      <c r="J11" s="79">
        <v>48</v>
      </c>
      <c r="L11" s="88" t="s">
        <v>163</v>
      </c>
      <c r="M11" s="86"/>
      <c r="N11" s="78"/>
    </row>
    <row r="12" spans="2:14" x14ac:dyDescent="0.25">
      <c r="B12" s="85"/>
      <c r="C12" s="84">
        <v>5160</v>
      </c>
      <c r="D12" s="83" t="s">
        <v>152</v>
      </c>
      <c r="E12" s="81" t="s">
        <v>162</v>
      </c>
      <c r="F12" s="82" t="s">
        <v>151</v>
      </c>
      <c r="G12" s="81">
        <v>2</v>
      </c>
      <c r="H12" s="81" t="s">
        <v>150</v>
      </c>
      <c r="I12" s="80">
        <v>0.66966045177503064</v>
      </c>
      <c r="J12" s="79">
        <v>47</v>
      </c>
      <c r="L12" s="88" t="s">
        <v>161</v>
      </c>
      <c r="M12" s="86"/>
      <c r="N12" s="78"/>
    </row>
    <row r="13" spans="2:14" x14ac:dyDescent="0.25">
      <c r="B13" s="85"/>
      <c r="C13" s="84">
        <v>3803</v>
      </c>
      <c r="D13" s="83" t="s">
        <v>155</v>
      </c>
      <c r="E13" s="81" t="s">
        <v>148</v>
      </c>
      <c r="F13" s="82" t="s">
        <v>151</v>
      </c>
      <c r="G13" s="81">
        <v>2</v>
      </c>
      <c r="H13" s="81" t="s">
        <v>146</v>
      </c>
      <c r="I13" s="80">
        <v>0.53127198858613078</v>
      </c>
      <c r="J13" s="79">
        <v>16</v>
      </c>
      <c r="L13" s="88" t="s">
        <v>160</v>
      </c>
      <c r="M13" s="86"/>
      <c r="N13" s="78"/>
    </row>
    <row r="14" spans="2:14" ht="15.75" thickBot="1" x14ac:dyDescent="0.3">
      <c r="B14" s="85"/>
      <c r="C14" s="84">
        <v>4338</v>
      </c>
      <c r="D14" s="83" t="s">
        <v>158</v>
      </c>
      <c r="E14" s="81" t="s">
        <v>148</v>
      </c>
      <c r="F14" s="82" t="s">
        <v>151</v>
      </c>
      <c r="G14" s="81">
        <v>2</v>
      </c>
      <c r="H14" s="81" t="s">
        <v>150</v>
      </c>
      <c r="I14" s="80">
        <v>0.54640828661530438</v>
      </c>
      <c r="J14" s="79">
        <v>25</v>
      </c>
      <c r="L14" s="87" t="s">
        <v>159</v>
      </c>
      <c r="M14" s="86"/>
      <c r="N14" s="78"/>
    </row>
    <row r="15" spans="2:14" x14ac:dyDescent="0.25">
      <c r="B15" s="85"/>
      <c r="C15" s="84">
        <v>5109</v>
      </c>
      <c r="D15" s="83" t="s">
        <v>152</v>
      </c>
      <c r="E15" s="81" t="s">
        <v>148</v>
      </c>
      <c r="F15" s="82" t="s">
        <v>151</v>
      </c>
      <c r="G15" s="81">
        <v>2</v>
      </c>
      <c r="H15" s="81" t="s">
        <v>150</v>
      </c>
      <c r="I15" s="80">
        <v>0.90359344582375734</v>
      </c>
      <c r="J15" s="79">
        <v>73</v>
      </c>
      <c r="N15" s="78"/>
    </row>
    <row r="16" spans="2:14" x14ac:dyDescent="0.25">
      <c r="B16" s="85"/>
      <c r="C16" s="84">
        <v>5116</v>
      </c>
      <c r="D16" s="83" t="s">
        <v>149</v>
      </c>
      <c r="E16" s="81" t="s">
        <v>148</v>
      </c>
      <c r="F16" s="82" t="s">
        <v>151</v>
      </c>
      <c r="G16" s="81">
        <v>2</v>
      </c>
      <c r="H16" s="81" t="s">
        <v>150</v>
      </c>
      <c r="I16" s="80">
        <v>0.91989062135193933</v>
      </c>
      <c r="J16" s="79">
        <v>84</v>
      </c>
      <c r="N16" s="78"/>
    </row>
    <row r="17" spans="2:14" x14ac:dyDescent="0.25">
      <c r="B17" s="85"/>
      <c r="C17" s="84">
        <v>5134</v>
      </c>
      <c r="D17" s="83" t="s">
        <v>155</v>
      </c>
      <c r="E17" s="81" t="s">
        <v>148</v>
      </c>
      <c r="F17" s="82" t="s">
        <v>151</v>
      </c>
      <c r="G17" s="81">
        <v>2</v>
      </c>
      <c r="H17" s="81" t="s">
        <v>146</v>
      </c>
      <c r="I17" s="80">
        <v>0.84015711061021481</v>
      </c>
      <c r="J17" s="79">
        <v>14</v>
      </c>
      <c r="N17" s="78"/>
    </row>
    <row r="18" spans="2:14" x14ac:dyDescent="0.25">
      <c r="B18" s="85"/>
      <c r="C18" s="84">
        <v>5156</v>
      </c>
      <c r="D18" s="83" t="s">
        <v>152</v>
      </c>
      <c r="E18" s="81" t="s">
        <v>148</v>
      </c>
      <c r="F18" s="82" t="s">
        <v>157</v>
      </c>
      <c r="G18" s="81">
        <v>2</v>
      </c>
      <c r="H18" s="81" t="s">
        <v>146</v>
      </c>
      <c r="I18" s="80">
        <v>0.18675277770660426</v>
      </c>
      <c r="J18" s="79">
        <v>62</v>
      </c>
      <c r="N18" s="78"/>
    </row>
    <row r="19" spans="2:14" x14ac:dyDescent="0.25">
      <c r="B19" s="85"/>
      <c r="C19" s="84">
        <v>5161</v>
      </c>
      <c r="D19" s="83" t="s">
        <v>152</v>
      </c>
      <c r="E19" s="81" t="s">
        <v>148</v>
      </c>
      <c r="F19" s="82" t="s">
        <v>151</v>
      </c>
      <c r="G19" s="81">
        <v>2</v>
      </c>
      <c r="H19" s="81" t="s">
        <v>146</v>
      </c>
      <c r="I19" s="80">
        <v>0.41037044662881095</v>
      </c>
      <c r="J19" s="79">
        <v>67</v>
      </c>
      <c r="N19" s="78"/>
    </row>
    <row r="20" spans="2:14" x14ac:dyDescent="0.25">
      <c r="B20" s="85"/>
      <c r="C20" s="84">
        <v>5162</v>
      </c>
      <c r="D20" s="83" t="s">
        <v>152</v>
      </c>
      <c r="E20" s="81" t="s">
        <v>148</v>
      </c>
      <c r="F20" s="82" t="s">
        <v>157</v>
      </c>
      <c r="G20" s="81">
        <v>2</v>
      </c>
      <c r="H20" s="81" t="s">
        <v>146</v>
      </c>
      <c r="I20" s="80">
        <v>7.5155363654781482E-2</v>
      </c>
      <c r="J20" s="79">
        <v>70</v>
      </c>
      <c r="N20" s="78"/>
    </row>
    <row r="21" spans="2:14" x14ac:dyDescent="0.25">
      <c r="B21" s="85"/>
      <c r="C21" s="84">
        <v>3302</v>
      </c>
      <c r="D21" s="83" t="s">
        <v>155</v>
      </c>
      <c r="E21" s="81" t="s">
        <v>148</v>
      </c>
      <c r="F21" s="82" t="s">
        <v>151</v>
      </c>
      <c r="G21" s="81">
        <v>3</v>
      </c>
      <c r="H21" s="81" t="s">
        <v>150</v>
      </c>
      <c r="I21" s="80">
        <v>0.57674490032344972</v>
      </c>
      <c r="J21" s="79">
        <v>25</v>
      </c>
      <c r="N21" s="78"/>
    </row>
    <row r="22" spans="2:14" x14ac:dyDescent="0.25">
      <c r="B22" s="85"/>
      <c r="C22" s="84">
        <v>3465</v>
      </c>
      <c r="D22" s="83" t="s">
        <v>152</v>
      </c>
      <c r="E22" s="81" t="s">
        <v>148</v>
      </c>
      <c r="F22" s="82" t="s">
        <v>157</v>
      </c>
      <c r="G22" s="81">
        <v>3</v>
      </c>
      <c r="H22" s="81" t="s">
        <v>146</v>
      </c>
      <c r="I22" s="80">
        <v>0.28912819423554126</v>
      </c>
      <c r="J22" s="79">
        <v>15</v>
      </c>
      <c r="N22" s="78"/>
    </row>
    <row r="23" spans="2:14" x14ac:dyDescent="0.25">
      <c r="B23" s="85"/>
      <c r="C23" s="84">
        <v>3468</v>
      </c>
      <c r="D23" s="83" t="s">
        <v>152</v>
      </c>
      <c r="E23" s="81" t="s">
        <v>148</v>
      </c>
      <c r="F23" s="82" t="s">
        <v>154</v>
      </c>
      <c r="G23" s="81">
        <v>3</v>
      </c>
      <c r="H23" s="81" t="s">
        <v>150</v>
      </c>
      <c r="I23" s="80">
        <v>0.98744855598313186</v>
      </c>
      <c r="J23" s="79">
        <v>25</v>
      </c>
      <c r="N23" s="78"/>
    </row>
    <row r="24" spans="2:14" x14ac:dyDescent="0.25">
      <c r="B24" s="85"/>
      <c r="C24" s="84">
        <v>3544</v>
      </c>
      <c r="D24" s="83" t="s">
        <v>152</v>
      </c>
      <c r="E24" s="81" t="s">
        <v>148</v>
      </c>
      <c r="F24" s="82" t="s">
        <v>147</v>
      </c>
      <c r="G24" s="81">
        <v>3</v>
      </c>
      <c r="H24" s="81" t="s">
        <v>146</v>
      </c>
      <c r="I24" s="80">
        <v>0.68881137609385146</v>
      </c>
      <c r="J24" s="79">
        <v>45</v>
      </c>
      <c r="N24" s="78"/>
    </row>
    <row r="25" spans="2:14" x14ac:dyDescent="0.25">
      <c r="B25" s="85"/>
      <c r="C25" s="84">
        <v>4123</v>
      </c>
      <c r="D25" s="83" t="s">
        <v>152</v>
      </c>
      <c r="E25" s="81" t="s">
        <v>148</v>
      </c>
      <c r="F25" s="82" t="s">
        <v>151</v>
      </c>
      <c r="G25" s="81">
        <v>3</v>
      </c>
      <c r="H25" s="81" t="s">
        <v>150</v>
      </c>
      <c r="I25" s="80">
        <v>0.25190280903091122</v>
      </c>
      <c r="J25" s="79">
        <v>97</v>
      </c>
      <c r="N25" s="78"/>
    </row>
    <row r="26" spans="2:14" x14ac:dyDescent="0.25">
      <c r="B26" s="85"/>
      <c r="C26" s="84">
        <v>4215</v>
      </c>
      <c r="D26" s="83" t="s">
        <v>152</v>
      </c>
      <c r="E26" s="81" t="s">
        <v>148</v>
      </c>
      <c r="F26" s="82" t="s">
        <v>157</v>
      </c>
      <c r="G26" s="81">
        <v>3</v>
      </c>
      <c r="H26" s="81" t="s">
        <v>150</v>
      </c>
      <c r="I26" s="80">
        <v>0.49771148600320281</v>
      </c>
      <c r="J26" s="79">
        <v>64</v>
      </c>
      <c r="N26" s="78"/>
    </row>
    <row r="27" spans="2:14" x14ac:dyDescent="0.25">
      <c r="B27" s="85"/>
      <c r="C27" s="84">
        <v>4445</v>
      </c>
      <c r="D27" s="83" t="s">
        <v>152</v>
      </c>
      <c r="E27" s="81" t="s">
        <v>148</v>
      </c>
      <c r="F27" s="82" t="s">
        <v>154</v>
      </c>
      <c r="G27" s="81">
        <v>3</v>
      </c>
      <c r="H27" s="81" t="s">
        <v>150</v>
      </c>
      <c r="I27" s="80">
        <v>0.44692244445862572</v>
      </c>
      <c r="J27" s="79">
        <v>75</v>
      </c>
      <c r="N27" s="78"/>
    </row>
    <row r="28" spans="2:14" x14ac:dyDescent="0.25">
      <c r="B28" s="85"/>
      <c r="C28" s="84">
        <v>4854</v>
      </c>
      <c r="D28" s="83" t="s">
        <v>152</v>
      </c>
      <c r="E28" s="81" t="s">
        <v>148</v>
      </c>
      <c r="F28" s="82" t="s">
        <v>154</v>
      </c>
      <c r="G28" s="81">
        <v>3</v>
      </c>
      <c r="H28" s="81" t="s">
        <v>146</v>
      </c>
      <c r="I28" s="80">
        <v>8.762046985794969E-3</v>
      </c>
      <c r="J28" s="79">
        <v>17</v>
      </c>
      <c r="N28" s="78"/>
    </row>
    <row r="29" spans="2:14" x14ac:dyDescent="0.25">
      <c r="B29" s="85"/>
      <c r="C29" s="84">
        <v>4861</v>
      </c>
      <c r="D29" s="83" t="s">
        <v>155</v>
      </c>
      <c r="E29" s="81" t="s">
        <v>148</v>
      </c>
      <c r="F29" s="82" t="s">
        <v>154</v>
      </c>
      <c r="G29" s="81">
        <v>3</v>
      </c>
      <c r="H29" s="81" t="s">
        <v>146</v>
      </c>
      <c r="I29" s="80">
        <v>0.75791755007293649</v>
      </c>
      <c r="J29" s="79">
        <v>11</v>
      </c>
      <c r="N29" s="78"/>
    </row>
    <row r="30" spans="2:14" x14ac:dyDescent="0.25">
      <c r="B30" s="85"/>
      <c r="C30" s="84">
        <v>4864</v>
      </c>
      <c r="D30" s="83" t="s">
        <v>155</v>
      </c>
      <c r="E30" s="81" t="s">
        <v>148</v>
      </c>
      <c r="F30" s="82" t="s">
        <v>154</v>
      </c>
      <c r="G30" s="81">
        <v>3</v>
      </c>
      <c r="H30" s="81" t="s">
        <v>146</v>
      </c>
      <c r="I30" s="80">
        <v>0.53166335403421439</v>
      </c>
      <c r="J30" s="79">
        <v>70</v>
      </c>
      <c r="N30" s="78"/>
    </row>
    <row r="31" spans="2:14" x14ac:dyDescent="0.25">
      <c r="B31" s="85"/>
      <c r="C31" s="84">
        <v>4872</v>
      </c>
      <c r="D31" s="83" t="s">
        <v>152</v>
      </c>
      <c r="E31" s="81" t="s">
        <v>148</v>
      </c>
      <c r="F31" s="82" t="s">
        <v>157</v>
      </c>
      <c r="G31" s="81">
        <v>3</v>
      </c>
      <c r="H31" s="81" t="s">
        <v>150</v>
      </c>
      <c r="I31" s="80">
        <v>0.63377183499952516</v>
      </c>
      <c r="J31" s="79">
        <v>57</v>
      </c>
      <c r="N31" s="78"/>
    </row>
    <row r="32" spans="2:14" x14ac:dyDescent="0.25">
      <c r="B32" s="85"/>
      <c r="C32" s="84">
        <v>4876</v>
      </c>
      <c r="D32" s="83" t="s">
        <v>152</v>
      </c>
      <c r="E32" s="81" t="s">
        <v>148</v>
      </c>
      <c r="F32" s="82" t="s">
        <v>157</v>
      </c>
      <c r="G32" s="81">
        <v>3</v>
      </c>
      <c r="H32" s="81" t="s">
        <v>150</v>
      </c>
      <c r="I32" s="80">
        <v>0.99870651575579772</v>
      </c>
      <c r="J32" s="79">
        <v>34</v>
      </c>
      <c r="N32" s="78"/>
    </row>
    <row r="33" spans="2:14" x14ac:dyDescent="0.25">
      <c r="B33" s="85"/>
      <c r="C33" s="84">
        <v>4881</v>
      </c>
      <c r="D33" s="83" t="s">
        <v>152</v>
      </c>
      <c r="E33" s="81" t="s">
        <v>148</v>
      </c>
      <c r="F33" s="82" t="s">
        <v>157</v>
      </c>
      <c r="G33" s="81">
        <v>3</v>
      </c>
      <c r="H33" s="81" t="s">
        <v>146</v>
      </c>
      <c r="I33" s="80">
        <v>4.4687347975978842E-2</v>
      </c>
      <c r="J33" s="79">
        <v>31</v>
      </c>
      <c r="N33" s="78"/>
    </row>
    <row r="34" spans="2:14" x14ac:dyDescent="0.25">
      <c r="B34" s="85"/>
      <c r="C34" s="84">
        <v>4890</v>
      </c>
      <c r="D34" s="83" t="s">
        <v>158</v>
      </c>
      <c r="E34" s="81" t="s">
        <v>148</v>
      </c>
      <c r="F34" s="82" t="s">
        <v>157</v>
      </c>
      <c r="G34" s="81">
        <v>3</v>
      </c>
      <c r="H34" s="81" t="s">
        <v>156</v>
      </c>
      <c r="I34" s="80">
        <v>0.61492724452342928</v>
      </c>
      <c r="J34" s="79">
        <v>44</v>
      </c>
      <c r="N34" s="78"/>
    </row>
    <row r="35" spans="2:14" x14ac:dyDescent="0.25">
      <c r="B35" s="85"/>
      <c r="C35" s="84">
        <v>4898</v>
      </c>
      <c r="D35" s="83" t="s">
        <v>152</v>
      </c>
      <c r="E35" s="81" t="s">
        <v>148</v>
      </c>
      <c r="F35" s="82" t="s">
        <v>147</v>
      </c>
      <c r="G35" s="81">
        <v>3</v>
      </c>
      <c r="H35" s="81" t="s">
        <v>146</v>
      </c>
      <c r="I35" s="80">
        <v>2.0585180155143767E-2</v>
      </c>
      <c r="J35" s="79">
        <v>55</v>
      </c>
      <c r="N35" s="78"/>
    </row>
    <row r="36" spans="2:14" x14ac:dyDescent="0.25">
      <c r="B36" s="85"/>
      <c r="C36" s="84">
        <v>4900</v>
      </c>
      <c r="D36" s="83" t="s">
        <v>155</v>
      </c>
      <c r="E36" s="81" t="s">
        <v>148</v>
      </c>
      <c r="F36" s="82" t="s">
        <v>151</v>
      </c>
      <c r="G36" s="81">
        <v>3</v>
      </c>
      <c r="H36" s="81" t="s">
        <v>146</v>
      </c>
      <c r="I36" s="80">
        <v>0.1482688759206372</v>
      </c>
      <c r="J36" s="79">
        <v>70</v>
      </c>
      <c r="N36" s="78"/>
    </row>
    <row r="37" spans="2:14" x14ac:dyDescent="0.25">
      <c r="B37" s="85"/>
      <c r="C37" s="84">
        <v>4909</v>
      </c>
      <c r="D37" s="83" t="s">
        <v>152</v>
      </c>
      <c r="E37" s="81" t="s">
        <v>148</v>
      </c>
      <c r="F37" s="82" t="s">
        <v>151</v>
      </c>
      <c r="G37" s="81">
        <v>3</v>
      </c>
      <c r="H37" s="81" t="s">
        <v>150</v>
      </c>
      <c r="I37" s="80">
        <v>0.33316161405931966</v>
      </c>
      <c r="J37" s="79">
        <v>72</v>
      </c>
      <c r="N37" s="78"/>
    </row>
    <row r="38" spans="2:14" x14ac:dyDescent="0.25">
      <c r="B38" s="85"/>
      <c r="C38" s="84">
        <v>4910</v>
      </c>
      <c r="D38" s="83" t="s">
        <v>152</v>
      </c>
      <c r="E38" s="81" t="s">
        <v>148</v>
      </c>
      <c r="F38" s="82" t="s">
        <v>147</v>
      </c>
      <c r="G38" s="81">
        <v>3</v>
      </c>
      <c r="H38" s="81" t="s">
        <v>146</v>
      </c>
      <c r="I38" s="80">
        <v>0.33375911883672948</v>
      </c>
      <c r="J38" s="79">
        <v>43</v>
      </c>
      <c r="N38" s="78"/>
    </row>
    <row r="39" spans="2:14" x14ac:dyDescent="0.25">
      <c r="B39" s="85"/>
      <c r="C39" s="84">
        <v>4913</v>
      </c>
      <c r="D39" s="83" t="s">
        <v>152</v>
      </c>
      <c r="E39" s="81" t="s">
        <v>148</v>
      </c>
      <c r="F39" s="82" t="s">
        <v>157</v>
      </c>
      <c r="G39" s="81">
        <v>3</v>
      </c>
      <c r="H39" s="81" t="s">
        <v>150</v>
      </c>
      <c r="I39" s="80">
        <v>0.3588566332643528</v>
      </c>
      <c r="J39" s="79">
        <v>98</v>
      </c>
      <c r="N39" s="78"/>
    </row>
    <row r="40" spans="2:14" x14ac:dyDescent="0.25">
      <c r="B40" s="85"/>
      <c r="C40" s="84">
        <v>4916</v>
      </c>
      <c r="D40" s="83" t="s">
        <v>152</v>
      </c>
      <c r="E40" s="81" t="s">
        <v>148</v>
      </c>
      <c r="F40" s="82" t="s">
        <v>154</v>
      </c>
      <c r="G40" s="81">
        <v>3</v>
      </c>
      <c r="H40" s="81" t="s">
        <v>150</v>
      </c>
      <c r="I40" s="80">
        <v>0.8624477281744598</v>
      </c>
      <c r="J40" s="79">
        <v>44</v>
      </c>
      <c r="N40" s="78"/>
    </row>
    <row r="41" spans="2:14" x14ac:dyDescent="0.25">
      <c r="B41" s="85"/>
      <c r="C41" s="84">
        <v>4921</v>
      </c>
      <c r="D41" s="83" t="s">
        <v>152</v>
      </c>
      <c r="E41" s="81" t="s">
        <v>148</v>
      </c>
      <c r="F41" s="82" t="s">
        <v>154</v>
      </c>
      <c r="G41" s="81">
        <v>3</v>
      </c>
      <c r="H41" s="81" t="s">
        <v>146</v>
      </c>
      <c r="I41" s="80">
        <v>0.49581823871558739</v>
      </c>
      <c r="J41" s="79">
        <v>67</v>
      </c>
      <c r="N41" s="78"/>
    </row>
    <row r="42" spans="2:14" x14ac:dyDescent="0.25">
      <c r="B42" s="85"/>
      <c r="C42" s="84">
        <v>4924</v>
      </c>
      <c r="D42" s="83" t="s">
        <v>155</v>
      </c>
      <c r="E42" s="81" t="s">
        <v>148</v>
      </c>
      <c r="F42" s="82" t="s">
        <v>157</v>
      </c>
      <c r="G42" s="81">
        <v>3</v>
      </c>
      <c r="H42" s="81" t="s">
        <v>150</v>
      </c>
      <c r="I42" s="80">
        <v>0.51729140277545582</v>
      </c>
      <c r="J42" s="79">
        <v>18</v>
      </c>
      <c r="N42" s="78"/>
    </row>
    <row r="43" spans="2:14" x14ac:dyDescent="0.25">
      <c r="B43" s="85"/>
      <c r="C43" s="84">
        <v>4934</v>
      </c>
      <c r="D43" s="83" t="s">
        <v>152</v>
      </c>
      <c r="E43" s="81" t="s">
        <v>148</v>
      </c>
      <c r="F43" s="82" t="s">
        <v>154</v>
      </c>
      <c r="G43" s="81">
        <v>3</v>
      </c>
      <c r="H43" s="81" t="s">
        <v>150</v>
      </c>
      <c r="I43" s="80">
        <v>0.47669523014127968</v>
      </c>
      <c r="J43" s="79">
        <v>78</v>
      </c>
      <c r="N43" s="78"/>
    </row>
    <row r="44" spans="2:14" x14ac:dyDescent="0.25">
      <c r="B44" s="85"/>
      <c r="C44" s="84">
        <v>4942</v>
      </c>
      <c r="D44" s="83" t="s">
        <v>149</v>
      </c>
      <c r="E44" s="81" t="s">
        <v>148</v>
      </c>
      <c r="F44" s="82" t="s">
        <v>151</v>
      </c>
      <c r="G44" s="81">
        <v>3</v>
      </c>
      <c r="H44" s="81" t="s">
        <v>150</v>
      </c>
      <c r="I44" s="80">
        <v>0.9755041609960271</v>
      </c>
      <c r="J44" s="79">
        <v>18</v>
      </c>
      <c r="N44" s="78"/>
    </row>
    <row r="45" spans="2:14" x14ac:dyDescent="0.25">
      <c r="B45" s="85"/>
      <c r="C45" s="84">
        <v>4948</v>
      </c>
      <c r="D45" s="83" t="s">
        <v>152</v>
      </c>
      <c r="E45" s="81" t="s">
        <v>148</v>
      </c>
      <c r="F45" s="82" t="s">
        <v>151</v>
      </c>
      <c r="G45" s="81">
        <v>3</v>
      </c>
      <c r="H45" s="81" t="s">
        <v>150</v>
      </c>
      <c r="I45" s="80">
        <v>0.57904064431704771</v>
      </c>
      <c r="J45" s="79">
        <v>68</v>
      </c>
      <c r="N45" s="78"/>
    </row>
    <row r="46" spans="2:14" x14ac:dyDescent="0.25">
      <c r="B46" s="85"/>
      <c r="C46" s="84">
        <v>4951</v>
      </c>
      <c r="D46" s="83" t="s">
        <v>152</v>
      </c>
      <c r="E46" s="81" t="s">
        <v>148</v>
      </c>
      <c r="F46" s="82" t="s">
        <v>157</v>
      </c>
      <c r="G46" s="81">
        <v>3</v>
      </c>
      <c r="H46" s="81" t="s">
        <v>156</v>
      </c>
      <c r="I46" s="80">
        <v>3.6295134278399033E-2</v>
      </c>
      <c r="J46" s="79">
        <v>23</v>
      </c>
      <c r="N46" s="78"/>
    </row>
    <row r="47" spans="2:14" x14ac:dyDescent="0.25">
      <c r="B47" s="85"/>
      <c r="C47" s="84">
        <v>4952</v>
      </c>
      <c r="D47" s="83" t="s">
        <v>155</v>
      </c>
      <c r="E47" s="81" t="s">
        <v>148</v>
      </c>
      <c r="F47" s="82" t="s">
        <v>154</v>
      </c>
      <c r="G47" s="81">
        <v>3</v>
      </c>
      <c r="H47" s="81" t="s">
        <v>146</v>
      </c>
      <c r="I47" s="80">
        <v>0.55514048358246271</v>
      </c>
      <c r="J47" s="79">
        <v>70</v>
      </c>
      <c r="N47" s="78"/>
    </row>
    <row r="48" spans="2:14" x14ac:dyDescent="0.25">
      <c r="B48" s="85"/>
      <c r="C48" s="84">
        <v>4960</v>
      </c>
      <c r="D48" s="83" t="s">
        <v>149</v>
      </c>
      <c r="E48" s="81" t="s">
        <v>148</v>
      </c>
      <c r="F48" s="82" t="s">
        <v>151</v>
      </c>
      <c r="G48" s="81">
        <v>3</v>
      </c>
      <c r="H48" s="81" t="s">
        <v>146</v>
      </c>
      <c r="I48" s="80">
        <v>3.994962891518572E-2</v>
      </c>
      <c r="J48" s="79">
        <v>45</v>
      </c>
      <c r="N48" s="78"/>
    </row>
    <row r="49" spans="2:14" x14ac:dyDescent="0.25">
      <c r="B49" s="85"/>
      <c r="C49" s="84">
        <v>4962</v>
      </c>
      <c r="D49" s="83" t="s">
        <v>153</v>
      </c>
      <c r="E49" s="81" t="s">
        <v>148</v>
      </c>
      <c r="F49" s="82" t="s">
        <v>151</v>
      </c>
      <c r="G49" s="81">
        <v>3</v>
      </c>
      <c r="H49" s="81" t="s">
        <v>146</v>
      </c>
      <c r="I49" s="80">
        <v>0.43854150116493718</v>
      </c>
      <c r="J49" s="79">
        <v>17</v>
      </c>
      <c r="N49" s="78"/>
    </row>
    <row r="50" spans="2:14" x14ac:dyDescent="0.25">
      <c r="B50" s="85"/>
      <c r="C50" s="84">
        <v>4963</v>
      </c>
      <c r="D50" s="83" t="s">
        <v>152</v>
      </c>
      <c r="E50" s="81" t="s">
        <v>148</v>
      </c>
      <c r="F50" s="82" t="s">
        <v>151</v>
      </c>
      <c r="G50" s="81">
        <v>3</v>
      </c>
      <c r="H50" s="81" t="s">
        <v>150</v>
      </c>
      <c r="I50" s="80">
        <v>0.43021657829534732</v>
      </c>
      <c r="J50" s="79">
        <v>40</v>
      </c>
      <c r="N50" s="78"/>
    </row>
    <row r="51" spans="2:14" x14ac:dyDescent="0.25">
      <c r="B51" s="85"/>
      <c r="C51" s="84">
        <v>4968</v>
      </c>
      <c r="D51" s="83" t="s">
        <v>149</v>
      </c>
      <c r="E51" s="81" t="s">
        <v>148</v>
      </c>
      <c r="F51" s="82" t="s">
        <v>147</v>
      </c>
      <c r="G51" s="81">
        <v>3</v>
      </c>
      <c r="H51" s="81" t="s">
        <v>146</v>
      </c>
      <c r="I51" s="80">
        <v>0.17312166679823937</v>
      </c>
      <c r="J51" s="79">
        <v>48</v>
      </c>
      <c r="N51" s="78"/>
    </row>
    <row r="52" spans="2:14" x14ac:dyDescent="0.25">
      <c r="B52" s="77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showGridLines="0" zoomScale="85" zoomScaleNormal="85" workbookViewId="0">
      <selection activeCell="D36" sqref="D36"/>
    </sheetView>
  </sheetViews>
  <sheetFormatPr defaultColWidth="9.140625" defaultRowHeight="19.5" x14ac:dyDescent="0.25"/>
  <cols>
    <col min="1" max="1" width="3.85546875" style="155" customWidth="1"/>
    <col min="2" max="2" width="22.140625" style="154" customWidth="1"/>
    <col min="3" max="3" width="31" style="154" customWidth="1"/>
    <col min="4" max="4" width="30.42578125" style="155" customWidth="1"/>
    <col min="5" max="5" width="75" style="156" bestFit="1" customWidth="1"/>
    <col min="6" max="6" width="30.42578125" style="155" customWidth="1"/>
    <col min="7" max="16384" width="9.140625" style="155"/>
  </cols>
  <sheetData>
    <row r="1" spans="1:5" ht="21.75" x14ac:dyDescent="0.45">
      <c r="A1" s="153" t="s">
        <v>256</v>
      </c>
    </row>
    <row r="2" spans="1:5" x14ac:dyDescent="0.3">
      <c r="A2" s="157" t="s">
        <v>257</v>
      </c>
    </row>
    <row r="3" spans="1:5" x14ac:dyDescent="0.3">
      <c r="A3" s="157" t="s">
        <v>258</v>
      </c>
    </row>
    <row r="4" spans="1:5" x14ac:dyDescent="0.25">
      <c r="E4" s="155"/>
    </row>
    <row r="5" spans="1:5" x14ac:dyDescent="0.25">
      <c r="A5" s="158" t="s">
        <v>259</v>
      </c>
      <c r="E5" s="155"/>
    </row>
    <row r="6" spans="1:5" x14ac:dyDescent="0.25">
      <c r="B6" s="218" t="s">
        <v>260</v>
      </c>
      <c r="C6" s="218"/>
      <c r="D6" s="218"/>
      <c r="E6" s="155"/>
    </row>
    <row r="7" spans="1:5" ht="12" customHeight="1" x14ac:dyDescent="0.25">
      <c r="B7" s="159"/>
      <c r="C7" s="159"/>
      <c r="D7" s="159"/>
      <c r="E7" s="155"/>
    </row>
    <row r="8" spans="1:5" s="160" customFormat="1" ht="15" x14ac:dyDescent="0.25">
      <c r="B8" s="161" t="s">
        <v>261</v>
      </c>
      <c r="C8" s="161" t="s">
        <v>262</v>
      </c>
      <c r="D8" s="161" t="s">
        <v>214</v>
      </c>
    </row>
    <row r="9" spans="1:5" x14ac:dyDescent="0.25">
      <c r="B9" s="162" t="s">
        <v>263</v>
      </c>
      <c r="C9" s="163" t="s">
        <v>819</v>
      </c>
      <c r="D9" s="164" t="str">
        <f>LEFT(B9,FIND(" ",B9))</f>
        <v xml:space="preserve">Bill </v>
      </c>
      <c r="E9" s="165"/>
    </row>
    <row r="10" spans="1:5" x14ac:dyDescent="0.25">
      <c r="B10" s="162" t="s">
        <v>263</v>
      </c>
      <c r="C10" s="163" t="s">
        <v>820</v>
      </c>
      <c r="D10" s="164" t="str">
        <f>LEFT(B10,FIND(" ",B10))</f>
        <v xml:space="preserve">Bill </v>
      </c>
      <c r="E10" s="165"/>
    </row>
    <row r="12" spans="1:5" x14ac:dyDescent="0.25">
      <c r="A12" s="158" t="s">
        <v>264</v>
      </c>
      <c r="E12" s="155"/>
    </row>
    <row r="13" spans="1:5" x14ac:dyDescent="0.25">
      <c r="B13" s="218" t="s">
        <v>265</v>
      </c>
      <c r="C13" s="218"/>
      <c r="D13" s="218"/>
      <c r="E13" s="155"/>
    </row>
    <row r="14" spans="1:5" ht="12" customHeight="1" x14ac:dyDescent="0.25">
      <c r="B14" s="159"/>
      <c r="C14" s="159"/>
      <c r="D14" s="159"/>
      <c r="E14" s="155"/>
    </row>
    <row r="15" spans="1:5" s="160" customFormat="1" ht="15" x14ac:dyDescent="0.25">
      <c r="B15" s="161" t="s">
        <v>261</v>
      </c>
      <c r="C15" s="161" t="s">
        <v>262</v>
      </c>
      <c r="D15" s="161" t="s">
        <v>214</v>
      </c>
    </row>
    <row r="16" spans="1:5" x14ac:dyDescent="0.25">
      <c r="B16" s="162" t="s">
        <v>263</v>
      </c>
      <c r="C16" s="163" t="s">
        <v>266</v>
      </c>
      <c r="D16" s="164" t="str">
        <f>LEFT(B16,4)</f>
        <v>Bill</v>
      </c>
      <c r="E16" s="165"/>
    </row>
    <row r="17" spans="1:5" x14ac:dyDescent="0.25">
      <c r="B17" s="162" t="s">
        <v>263</v>
      </c>
      <c r="C17" s="163" t="s">
        <v>267</v>
      </c>
      <c r="D17" s="164" t="str">
        <f>LEFT(B17,1)</f>
        <v>B</v>
      </c>
      <c r="E17" s="165"/>
    </row>
    <row r="19" spans="1:5" x14ac:dyDescent="0.25">
      <c r="A19" s="158" t="s">
        <v>268</v>
      </c>
      <c r="E19" s="155"/>
    </row>
    <row r="20" spans="1:5" x14ac:dyDescent="0.25">
      <c r="A20" s="155" t="s">
        <v>45</v>
      </c>
      <c r="B20" s="218" t="s">
        <v>269</v>
      </c>
      <c r="C20" s="218"/>
      <c r="D20" s="218"/>
      <c r="E20" s="155"/>
    </row>
    <row r="21" spans="1:5" x14ac:dyDescent="0.25">
      <c r="B21" s="218" t="s">
        <v>270</v>
      </c>
      <c r="C21" s="218"/>
      <c r="D21" s="218"/>
    </row>
    <row r="22" spans="1:5" ht="12" customHeight="1" x14ac:dyDescent="0.25">
      <c r="B22" s="159"/>
      <c r="C22" s="159"/>
      <c r="D22" s="159"/>
      <c r="E22" s="155"/>
    </row>
    <row r="23" spans="1:5" s="160" customFormat="1" ht="15" x14ac:dyDescent="0.25">
      <c r="B23" s="161" t="s">
        <v>261</v>
      </c>
      <c r="C23" s="161" t="s">
        <v>262</v>
      </c>
      <c r="D23" s="161" t="s">
        <v>214</v>
      </c>
    </row>
    <row r="24" spans="1:5" x14ac:dyDescent="0.25">
      <c r="B24" s="162" t="s">
        <v>263</v>
      </c>
      <c r="C24" s="163" t="s">
        <v>271</v>
      </c>
      <c r="D24" s="164" t="str">
        <f>MID(B24,4,4)</f>
        <v>l Cl</v>
      </c>
    </row>
    <row r="25" spans="1:5" x14ac:dyDescent="0.25">
      <c r="B25" s="162" t="s">
        <v>263</v>
      </c>
      <c r="C25" s="163" t="s">
        <v>272</v>
      </c>
      <c r="D25" s="164" t="str">
        <f>MID(B25,FIND(" ",B25),999)</f>
        <v xml:space="preserve"> Clinton</v>
      </c>
      <c r="E25" s="210" t="s">
        <v>273</v>
      </c>
    </row>
    <row r="27" spans="1:5" x14ac:dyDescent="0.25">
      <c r="A27" s="158" t="s">
        <v>274</v>
      </c>
      <c r="E27" s="155"/>
    </row>
    <row r="28" spans="1:5" x14ac:dyDescent="0.25">
      <c r="B28" s="218" t="s">
        <v>275</v>
      </c>
      <c r="C28" s="218"/>
      <c r="D28" s="218"/>
    </row>
    <row r="29" spans="1:5" ht="12" customHeight="1" x14ac:dyDescent="0.25">
      <c r="B29" s="159"/>
      <c r="C29" s="159"/>
      <c r="D29" s="159"/>
      <c r="E29" s="155"/>
    </row>
    <row r="30" spans="1:5" s="160" customFormat="1" ht="15" x14ac:dyDescent="0.25">
      <c r="B30" s="161" t="s">
        <v>261</v>
      </c>
      <c r="C30" s="161" t="s">
        <v>262</v>
      </c>
      <c r="D30" s="161" t="s">
        <v>214</v>
      </c>
    </row>
    <row r="31" spans="1:5" x14ac:dyDescent="0.25">
      <c r="B31" s="162" t="s">
        <v>263</v>
      </c>
      <c r="C31" s="163" t="s">
        <v>276</v>
      </c>
      <c r="D31" s="164" t="str">
        <f>B31&amp;" was a US president"</f>
        <v>Bill Clinton was a US president</v>
      </c>
      <c r="E31" s="155"/>
    </row>
    <row r="32" spans="1:5" x14ac:dyDescent="0.25">
      <c r="B32" s="155"/>
      <c r="C32" s="155"/>
      <c r="E32" s="155"/>
    </row>
    <row r="33" spans="1:6" x14ac:dyDescent="0.25">
      <c r="A33" s="158" t="s">
        <v>277</v>
      </c>
      <c r="E33" s="155"/>
    </row>
    <row r="34" spans="1:6" x14ac:dyDescent="0.25">
      <c r="B34" s="218" t="s">
        <v>278</v>
      </c>
      <c r="C34" s="218"/>
      <c r="D34" s="218"/>
      <c r="E34" s="155"/>
    </row>
    <row r="35" spans="1:6" x14ac:dyDescent="0.25">
      <c r="B35" s="218" t="s">
        <v>279</v>
      </c>
      <c r="C35" s="218"/>
      <c r="D35" s="218"/>
      <c r="E35" s="155"/>
    </row>
    <row r="36" spans="1:6" ht="12" customHeight="1" x14ac:dyDescent="0.25">
      <c r="B36" s="159"/>
      <c r="C36" s="159"/>
      <c r="D36" s="159"/>
      <c r="E36" s="155"/>
    </row>
    <row r="37" spans="1:6" s="160" customFormat="1" ht="15" x14ac:dyDescent="0.25">
      <c r="B37" s="161" t="s">
        <v>261</v>
      </c>
      <c r="C37" s="161" t="s">
        <v>262</v>
      </c>
      <c r="D37" s="161" t="s">
        <v>214</v>
      </c>
    </row>
    <row r="38" spans="1:6" x14ac:dyDescent="0.25">
      <c r="B38" s="162" t="s">
        <v>263</v>
      </c>
      <c r="C38" s="163" t="s">
        <v>280</v>
      </c>
      <c r="D38" s="166">
        <f>FIND("i",B38)</f>
        <v>2</v>
      </c>
    </row>
    <row r="39" spans="1:6" x14ac:dyDescent="0.25">
      <c r="B39" s="162" t="s">
        <v>263</v>
      </c>
      <c r="C39" s="163" t="s">
        <v>281</v>
      </c>
      <c r="D39" s="166">
        <f>FIND("n",B39,10)</f>
        <v>12</v>
      </c>
      <c r="E39" s="210" t="s">
        <v>282</v>
      </c>
      <c r="F39" s="155" t="s">
        <v>821</v>
      </c>
    </row>
    <row r="40" spans="1:6" x14ac:dyDescent="0.25">
      <c r="B40" s="162" t="s">
        <v>263</v>
      </c>
      <c r="C40" s="163" t="s">
        <v>283</v>
      </c>
      <c r="D40" s="166" t="e">
        <f>FIND("X",B40)</f>
        <v>#VALUE!</v>
      </c>
      <c r="E40" s="210" t="s">
        <v>284</v>
      </c>
    </row>
  </sheetData>
  <mergeCells count="7">
    <mergeCell ref="B35:D35"/>
    <mergeCell ref="B6:D6"/>
    <mergeCell ref="B13:D13"/>
    <mergeCell ref="B20:D20"/>
    <mergeCell ref="B21:D21"/>
    <mergeCell ref="B28:D28"/>
    <mergeCell ref="B34:D34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5"/>
  <sheetViews>
    <sheetView showGridLines="0" showOutlineSymbols="0" topLeftCell="B1" zoomScaleNormal="100" workbookViewId="0">
      <selection activeCell="H9" sqref="H9"/>
    </sheetView>
  </sheetViews>
  <sheetFormatPr defaultColWidth="9.140625" defaultRowHeight="15" x14ac:dyDescent="0.3"/>
  <cols>
    <col min="1" max="1" width="4.42578125" style="167" customWidth="1"/>
    <col min="2" max="2" width="25" style="167" customWidth="1"/>
    <col min="3" max="3" width="12.7109375" style="167" customWidth="1"/>
    <col min="4" max="4" width="18" style="167" customWidth="1"/>
    <col min="5" max="7" width="16.42578125" style="167" customWidth="1"/>
    <col min="8" max="16384" width="9.140625" style="167"/>
  </cols>
  <sheetData>
    <row r="1" spans="1:7" ht="21.75" x14ac:dyDescent="0.45">
      <c r="A1" s="153" t="s">
        <v>256</v>
      </c>
    </row>
    <row r="2" spans="1:7" ht="21.75" x14ac:dyDescent="0.45">
      <c r="A2" s="153"/>
    </row>
    <row r="3" spans="1:7" ht="19.5" x14ac:dyDescent="0.4">
      <c r="B3" s="168" t="s">
        <v>285</v>
      </c>
    </row>
    <row r="4" spans="1:7" ht="19.5" x14ac:dyDescent="0.4">
      <c r="B4" s="168" t="s">
        <v>286</v>
      </c>
    </row>
    <row r="5" spans="1:7" ht="19.5" x14ac:dyDescent="0.4">
      <c r="B5" s="168" t="s">
        <v>287</v>
      </c>
    </row>
    <row r="6" spans="1:7" ht="19.5" x14ac:dyDescent="0.4">
      <c r="B6" s="168" t="s">
        <v>288</v>
      </c>
    </row>
    <row r="8" spans="1:7" x14ac:dyDescent="0.3">
      <c r="B8" s="157" t="s">
        <v>289</v>
      </c>
      <c r="C8" s="157" t="s">
        <v>290</v>
      </c>
      <c r="D8" s="157" t="s">
        <v>291</v>
      </c>
      <c r="E8" s="157" t="s">
        <v>292</v>
      </c>
      <c r="F8" s="157" t="s">
        <v>293</v>
      </c>
      <c r="G8" s="157" t="s">
        <v>294</v>
      </c>
    </row>
    <row r="9" spans="1:7" x14ac:dyDescent="0.3">
      <c r="B9" s="167" t="s">
        <v>830</v>
      </c>
      <c r="C9" s="169" t="s">
        <v>295</v>
      </c>
      <c r="D9" s="167" t="s">
        <v>296</v>
      </c>
      <c r="E9" s="167" t="str">
        <f>LEFT(D9,4)</f>
        <v>1844</v>
      </c>
      <c r="F9" s="167" t="str">
        <f>MID(B9,3,LEN(B9))</f>
        <v>rajesh k. singh</v>
      </c>
      <c r="G9" s="167" t="str">
        <f>CONCATENATE(F21," won the ",D22," with ",C22," of the popular vote")</f>
        <v xml:space="preserve"> won the 1996 election with 49.2% of the popular vote</v>
      </c>
    </row>
    <row r="10" spans="1:7" x14ac:dyDescent="0.3">
      <c r="B10" s="167" t="s">
        <v>831</v>
      </c>
      <c r="C10" s="169" t="s">
        <v>297</v>
      </c>
      <c r="D10" s="167" t="s">
        <v>298</v>
      </c>
    </row>
    <row r="11" spans="1:7" x14ac:dyDescent="0.3">
      <c r="B11" s="167" t="s">
        <v>832</v>
      </c>
      <c r="C11" s="169" t="s">
        <v>299</v>
      </c>
      <c r="D11" s="167" t="s">
        <v>300</v>
      </c>
    </row>
    <row r="12" spans="1:7" x14ac:dyDescent="0.3">
      <c r="B12" s="167" t="s">
        <v>833</v>
      </c>
      <c r="C12" s="169" t="s">
        <v>301</v>
      </c>
      <c r="D12" s="167" t="s">
        <v>302</v>
      </c>
    </row>
    <row r="13" spans="1:7" x14ac:dyDescent="0.3">
      <c r="B13" s="167" t="s">
        <v>834</v>
      </c>
      <c r="C13" s="169" t="s">
        <v>303</v>
      </c>
      <c r="D13" s="167" t="s">
        <v>304</v>
      </c>
    </row>
    <row r="14" spans="1:7" x14ac:dyDescent="0.3">
      <c r="B14" s="167" t="s">
        <v>835</v>
      </c>
      <c r="C14" s="169" t="s">
        <v>305</v>
      </c>
      <c r="D14" s="167" t="s">
        <v>306</v>
      </c>
    </row>
    <row r="15" spans="1:7" x14ac:dyDescent="0.3">
      <c r="B15" s="167" t="s">
        <v>836</v>
      </c>
      <c r="C15" s="169" t="s">
        <v>307</v>
      </c>
      <c r="D15" s="167" t="s">
        <v>308</v>
      </c>
    </row>
    <row r="16" spans="1:7" x14ac:dyDescent="0.3">
      <c r="B16" s="167" t="s">
        <v>837</v>
      </c>
      <c r="C16" s="169" t="s">
        <v>309</v>
      </c>
      <c r="D16" s="167" t="s">
        <v>310</v>
      </c>
    </row>
    <row r="17" spans="2:6" x14ac:dyDescent="0.3">
      <c r="B17" s="167" t="s">
        <v>838</v>
      </c>
      <c r="C17" s="169" t="s">
        <v>295</v>
      </c>
      <c r="D17" s="167" t="s">
        <v>311</v>
      </c>
    </row>
    <row r="18" spans="2:6" x14ac:dyDescent="0.3">
      <c r="B18" s="167" t="s">
        <v>839</v>
      </c>
      <c r="C18" s="169" t="s">
        <v>312</v>
      </c>
      <c r="D18" s="167" t="s">
        <v>313</v>
      </c>
    </row>
    <row r="19" spans="2:6" x14ac:dyDescent="0.3">
      <c r="B19" s="167" t="s">
        <v>840</v>
      </c>
      <c r="C19" s="169" t="s">
        <v>312</v>
      </c>
      <c r="D19" s="167" t="s">
        <v>314</v>
      </c>
    </row>
    <row r="20" spans="2:6" x14ac:dyDescent="0.3">
      <c r="B20" s="167" t="s">
        <v>841</v>
      </c>
      <c r="C20" s="169" t="s">
        <v>315</v>
      </c>
      <c r="D20" s="167" t="s">
        <v>316</v>
      </c>
    </row>
    <row r="21" spans="2:6" x14ac:dyDescent="0.3">
      <c r="B21" s="167" t="s">
        <v>842</v>
      </c>
      <c r="C21" s="169" t="s">
        <v>317</v>
      </c>
      <c r="D21" s="167" t="s">
        <v>318</v>
      </c>
      <c r="F21" s="200"/>
    </row>
    <row r="22" spans="2:6" x14ac:dyDescent="0.3">
      <c r="B22" s="167" t="s">
        <v>843</v>
      </c>
      <c r="C22" s="169" t="s">
        <v>319</v>
      </c>
      <c r="D22" s="167" t="s">
        <v>320</v>
      </c>
    </row>
    <row r="23" spans="2:6" x14ac:dyDescent="0.3">
      <c r="C23" s="169"/>
    </row>
    <row r="24" spans="2:6" x14ac:dyDescent="0.3">
      <c r="C24" s="169"/>
    </row>
    <row r="25" spans="2:6" x14ac:dyDescent="0.3">
      <c r="C25" s="169"/>
    </row>
    <row r="26" spans="2:6" x14ac:dyDescent="0.3">
      <c r="C26" s="169"/>
    </row>
    <row r="27" spans="2:6" x14ac:dyDescent="0.3">
      <c r="C27" s="169"/>
    </row>
    <row r="28" spans="2:6" x14ac:dyDescent="0.3">
      <c r="C28" s="169"/>
    </row>
    <row r="43" spans="2:4" x14ac:dyDescent="0.3">
      <c r="B43" s="170" t="s">
        <v>321</v>
      </c>
    </row>
    <row r="44" spans="2:4" x14ac:dyDescent="0.3">
      <c r="B44" s="157" t="s">
        <v>292</v>
      </c>
      <c r="C44" s="157" t="s">
        <v>293</v>
      </c>
      <c r="D44" s="157" t="s">
        <v>294</v>
      </c>
    </row>
    <row r="45" spans="2:4" x14ac:dyDescent="0.3">
      <c r="B45" s="171" t="s">
        <v>322</v>
      </c>
      <c r="C45" s="171" t="s">
        <v>323</v>
      </c>
      <c r="D45" s="171" t="s">
        <v>324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0"/>
  <sheetViews>
    <sheetView showGridLines="0" zoomScale="91" zoomScaleNormal="80" workbookViewId="0">
      <selection activeCell="D35" sqref="D35:D37"/>
    </sheetView>
  </sheetViews>
  <sheetFormatPr defaultColWidth="9.140625" defaultRowHeight="12.75" x14ac:dyDescent="0.2"/>
  <cols>
    <col min="1" max="1" width="9.140625" style="173"/>
    <col min="2" max="2" width="16" style="173" customWidth="1"/>
    <col min="3" max="3" width="10.5703125" style="173" customWidth="1"/>
    <col min="4" max="4" width="9.7109375" style="173" bestFit="1" customWidth="1"/>
    <col min="5" max="5" width="24.140625" style="173" bestFit="1" customWidth="1"/>
    <col min="6" max="16" width="9.140625" style="173"/>
    <col min="17" max="17" width="26" style="174" customWidth="1"/>
    <col min="18" max="18" width="26.85546875" style="174" customWidth="1"/>
    <col min="19" max="16384" width="9.140625" style="174"/>
  </cols>
  <sheetData>
    <row r="1" spans="1:7" s="174" customFormat="1" ht="18.75" x14ac:dyDescent="0.3">
      <c r="A1" s="172" t="s">
        <v>256</v>
      </c>
      <c r="B1" s="173"/>
      <c r="C1" s="173"/>
      <c r="D1" s="173"/>
      <c r="E1" s="173"/>
    </row>
    <row r="2" spans="1:7" s="174" customFormat="1" x14ac:dyDescent="0.2">
      <c r="A2" s="175"/>
      <c r="B2" s="173"/>
      <c r="C2" s="173"/>
      <c r="D2" s="173"/>
      <c r="E2" s="173"/>
    </row>
    <row r="3" spans="1:7" s="174" customFormat="1" x14ac:dyDescent="0.2">
      <c r="A3" s="175"/>
      <c r="B3" s="173"/>
      <c r="C3" s="173"/>
      <c r="D3" s="173"/>
      <c r="E3" s="173"/>
    </row>
    <row r="4" spans="1:7" s="174" customFormat="1" ht="15.75" x14ac:dyDescent="0.25">
      <c r="A4" s="173"/>
      <c r="B4" s="176" t="s">
        <v>325</v>
      </c>
      <c r="C4" s="173"/>
      <c r="D4" s="173"/>
      <c r="E4" s="173"/>
    </row>
    <row r="6" spans="1:7" s="174" customFormat="1" x14ac:dyDescent="0.2">
      <c r="A6" s="173"/>
      <c r="B6" s="177" t="s">
        <v>326</v>
      </c>
      <c r="C6" s="177" t="s">
        <v>327</v>
      </c>
      <c r="D6" s="173"/>
      <c r="E6" s="178" t="s">
        <v>217</v>
      </c>
    </row>
    <row r="7" spans="1:7" s="174" customFormat="1" x14ac:dyDescent="0.2">
      <c r="A7" s="173"/>
      <c r="B7" s="179" t="s">
        <v>844</v>
      </c>
      <c r="C7" s="179" t="s">
        <v>845</v>
      </c>
      <c r="D7" s="173"/>
      <c r="E7" s="180" t="str">
        <f>CONCATENATE(B7," ",C7)</f>
        <v>rahul gandhi</v>
      </c>
      <c r="F7" s="174" t="s">
        <v>822</v>
      </c>
    </row>
    <row r="8" spans="1:7" s="174" customFormat="1" x14ac:dyDescent="0.2">
      <c r="A8" s="173"/>
      <c r="B8" s="179" t="s">
        <v>846</v>
      </c>
      <c r="C8" s="179" t="s">
        <v>847</v>
      </c>
      <c r="D8" s="173"/>
      <c r="E8" s="180"/>
    </row>
    <row r="9" spans="1:7" s="174" customFormat="1" x14ac:dyDescent="0.2">
      <c r="A9" s="173"/>
      <c r="B9" s="179" t="s">
        <v>848</v>
      </c>
      <c r="C9" s="179" t="s">
        <v>849</v>
      </c>
      <c r="D9" s="173"/>
      <c r="E9" s="180"/>
    </row>
    <row r="10" spans="1:7" s="174" customFormat="1" x14ac:dyDescent="0.2">
      <c r="A10" s="173"/>
      <c r="B10" s="179" t="s">
        <v>850</v>
      </c>
      <c r="C10" s="179" t="s">
        <v>851</v>
      </c>
      <c r="D10" s="173"/>
      <c r="E10" s="180"/>
    </row>
    <row r="13" spans="1:7" s="174" customFormat="1" ht="15.75" x14ac:dyDescent="0.25">
      <c r="A13" s="173"/>
      <c r="B13" s="176" t="s">
        <v>328</v>
      </c>
      <c r="C13" s="173"/>
      <c r="D13" s="173"/>
      <c r="E13" s="173"/>
    </row>
    <row r="15" spans="1:7" s="174" customFormat="1" x14ac:dyDescent="0.2">
      <c r="A15" s="173"/>
      <c r="B15" s="177" t="s">
        <v>217</v>
      </c>
      <c r="C15" s="175"/>
      <c r="D15" s="175" t="s">
        <v>326</v>
      </c>
      <c r="F15" s="175" t="s">
        <v>327</v>
      </c>
    </row>
    <row r="16" spans="1:7" s="174" customFormat="1" x14ac:dyDescent="0.2">
      <c r="A16" s="173"/>
      <c r="B16" s="179" t="s">
        <v>852</v>
      </c>
      <c r="C16" s="173"/>
      <c r="D16" s="181" t="str">
        <f>LEFT(B16,FIND(" ",B16)-1)</f>
        <v>karan</v>
      </c>
      <c r="E16" s="174" t="s">
        <v>823</v>
      </c>
      <c r="F16" s="181" t="str">
        <f>RIGHT(B16,LEN(B16)-FIND(" ",B16))</f>
        <v>johar</v>
      </c>
      <c r="G16" s="174" t="s">
        <v>824</v>
      </c>
    </row>
    <row r="17" spans="2:7" s="174" customFormat="1" x14ac:dyDescent="0.2">
      <c r="B17" s="179" t="s">
        <v>853</v>
      </c>
      <c r="C17" s="173"/>
      <c r="D17" s="181"/>
      <c r="F17" s="181"/>
    </row>
    <row r="18" spans="2:7" s="174" customFormat="1" x14ac:dyDescent="0.2">
      <c r="B18" s="179" t="s">
        <v>854</v>
      </c>
      <c r="C18" s="173"/>
      <c r="D18" s="181"/>
      <c r="F18" s="181"/>
    </row>
    <row r="19" spans="2:7" s="174" customFormat="1" x14ac:dyDescent="0.2">
      <c r="B19" s="179" t="s">
        <v>855</v>
      </c>
      <c r="C19" s="173"/>
      <c r="D19" s="181"/>
      <c r="F19" s="181"/>
    </row>
    <row r="20" spans="2:7" x14ac:dyDescent="0.2">
      <c r="D20" s="181"/>
    </row>
    <row r="22" spans="2:7" s="174" customFormat="1" ht="15.75" x14ac:dyDescent="0.25">
      <c r="B22" s="176" t="s">
        <v>329</v>
      </c>
      <c r="C22" s="173"/>
      <c r="D22" s="173"/>
      <c r="E22" s="173"/>
    </row>
    <row r="24" spans="2:7" s="174" customFormat="1" x14ac:dyDescent="0.2">
      <c r="B24" s="177" t="s">
        <v>217</v>
      </c>
      <c r="C24" s="175"/>
      <c r="D24" s="175" t="s">
        <v>326</v>
      </c>
      <c r="F24" s="175" t="s">
        <v>327</v>
      </c>
    </row>
    <row r="25" spans="2:7" s="174" customFormat="1" x14ac:dyDescent="0.2">
      <c r="B25" s="179" t="s">
        <v>856</v>
      </c>
      <c r="C25" s="173"/>
      <c r="D25" s="181" t="str">
        <f>LEFT(B25,FIND(" ",B25)-2)</f>
        <v>arun</v>
      </c>
      <c r="E25" s="174" t="s">
        <v>825</v>
      </c>
      <c r="F25" s="181" t="str">
        <f>RIGHT(B25,LEN(B25)-FIND(" ",B25))</f>
        <v>rajpal</v>
      </c>
      <c r="G25" s="174" t="s">
        <v>826</v>
      </c>
    </row>
    <row r="26" spans="2:7" s="174" customFormat="1" x14ac:dyDescent="0.2">
      <c r="B26" s="179" t="s">
        <v>857</v>
      </c>
      <c r="C26" s="173"/>
      <c r="D26" s="181"/>
      <c r="F26" s="181"/>
    </row>
    <row r="27" spans="2:7" s="174" customFormat="1" x14ac:dyDescent="0.2">
      <c r="B27" s="179" t="s">
        <v>858</v>
      </c>
      <c r="C27" s="173"/>
      <c r="D27" s="181"/>
      <c r="F27" s="181"/>
    </row>
    <row r="28" spans="2:7" s="174" customFormat="1" x14ac:dyDescent="0.2">
      <c r="B28" s="179" t="s">
        <v>859</v>
      </c>
      <c r="C28" s="173"/>
      <c r="D28" s="181"/>
      <c r="F28" s="181"/>
    </row>
    <row r="29" spans="2:7" x14ac:dyDescent="0.2">
      <c r="E29" s="181"/>
    </row>
    <row r="31" spans="2:7" s="174" customFormat="1" ht="15.75" x14ac:dyDescent="0.25">
      <c r="B31" s="176" t="s">
        <v>330</v>
      </c>
      <c r="C31" s="173"/>
      <c r="D31" s="173"/>
      <c r="E31" s="173"/>
    </row>
    <row r="32" spans="2:7" s="174" customFormat="1" x14ac:dyDescent="0.2">
      <c r="B32" s="175"/>
      <c r="C32" s="173"/>
      <c r="D32" s="173"/>
      <c r="E32" s="173"/>
    </row>
    <row r="33" spans="2:5" s="174" customFormat="1" x14ac:dyDescent="0.2">
      <c r="B33" s="177" t="s">
        <v>217</v>
      </c>
      <c r="C33" s="173"/>
      <c r="D33" s="175" t="s">
        <v>331</v>
      </c>
    </row>
    <row r="34" spans="2:5" s="174" customFormat="1" x14ac:dyDescent="0.2">
      <c r="B34" s="179" t="s">
        <v>860</v>
      </c>
      <c r="C34" s="173"/>
      <c r="D34" s="181" t="str">
        <f>CONCATENATE(LEFT(B34,1),MID(B34,FIND(" ",B34)+1,1))</f>
        <v>rb</v>
      </c>
      <c r="E34" s="174" t="s">
        <v>827</v>
      </c>
    </row>
    <row r="35" spans="2:5" s="174" customFormat="1" x14ac:dyDescent="0.2">
      <c r="B35" s="179" t="s">
        <v>861</v>
      </c>
      <c r="C35" s="173"/>
      <c r="D35" s="181"/>
    </row>
    <row r="36" spans="2:5" s="174" customFormat="1" x14ac:dyDescent="0.2">
      <c r="B36" s="179" t="s">
        <v>862</v>
      </c>
      <c r="C36" s="173"/>
      <c r="D36" s="181"/>
    </row>
    <row r="37" spans="2:5" s="174" customFormat="1" x14ac:dyDescent="0.2">
      <c r="B37" s="179" t="s">
        <v>863</v>
      </c>
      <c r="C37" s="173"/>
      <c r="D37" s="181"/>
    </row>
    <row r="40" spans="2:5" s="174" customFormat="1" x14ac:dyDescent="0.2">
      <c r="B40" s="175"/>
      <c r="C40" s="173"/>
      <c r="D40" s="173"/>
    </row>
  </sheetData>
  <pageMargins left="0.75" right="0.75" top="1" bottom="1" header="0.5" footer="0.5"/>
  <pageSetup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9"/>
  <sheetViews>
    <sheetView showGridLines="0" zoomScaleNormal="100" workbookViewId="0">
      <selection activeCell="G9" sqref="G9"/>
    </sheetView>
  </sheetViews>
  <sheetFormatPr defaultColWidth="9.140625" defaultRowHeight="15" x14ac:dyDescent="0.3"/>
  <cols>
    <col min="1" max="12" width="12.7109375" style="167" customWidth="1"/>
    <col min="13" max="16384" width="9.140625" style="167"/>
  </cols>
  <sheetData>
    <row r="1" spans="1:12" s="155" customFormat="1" ht="21.75" x14ac:dyDescent="0.45">
      <c r="A1" s="153" t="s">
        <v>342</v>
      </c>
      <c r="B1" s="154"/>
      <c r="C1" s="154"/>
      <c r="E1" s="156"/>
    </row>
    <row r="2" spans="1:12" s="155" customFormat="1" ht="19.5" x14ac:dyDescent="0.3">
      <c r="A2" s="157"/>
      <c r="B2" s="154"/>
      <c r="C2" s="154"/>
      <c r="E2" s="156"/>
    </row>
    <row r="3" spans="1:12" s="155" customFormat="1" ht="19.5" x14ac:dyDescent="0.3">
      <c r="A3" s="157"/>
      <c r="B3" s="154"/>
      <c r="C3" s="154"/>
      <c r="E3" s="156"/>
    </row>
    <row r="4" spans="1:12" ht="18.75" customHeight="1" x14ac:dyDescent="0.4">
      <c r="B4" s="168" t="s">
        <v>343</v>
      </c>
    </row>
    <row r="6" spans="1:12" x14ac:dyDescent="0.3">
      <c r="B6" s="157" t="s">
        <v>344</v>
      </c>
      <c r="I6" s="182"/>
      <c r="J6" s="157" t="s">
        <v>345</v>
      </c>
      <c r="L6" s="182"/>
    </row>
    <row r="7" spans="1:12" x14ac:dyDescent="0.3">
      <c r="B7" s="183" t="s">
        <v>346</v>
      </c>
      <c r="C7" s="183" t="s">
        <v>347</v>
      </c>
      <c r="D7" s="183" t="s">
        <v>332</v>
      </c>
      <c r="E7" s="183" t="s">
        <v>348</v>
      </c>
      <c r="F7" s="183" t="s">
        <v>349</v>
      </c>
      <c r="G7" s="184" t="s">
        <v>350</v>
      </c>
      <c r="H7" s="185"/>
      <c r="J7" s="186" t="s">
        <v>332</v>
      </c>
      <c r="K7" s="186" t="s">
        <v>333</v>
      </c>
    </row>
    <row r="8" spans="1:12" x14ac:dyDescent="0.3">
      <c r="B8" s="187" t="s">
        <v>864</v>
      </c>
      <c r="C8" s="187" t="s">
        <v>352</v>
      </c>
      <c r="D8" s="187" t="s">
        <v>353</v>
      </c>
      <c r="E8" s="187">
        <v>67</v>
      </c>
      <c r="F8" s="187">
        <v>950</v>
      </c>
      <c r="G8" s="188" t="str">
        <f>VLOOKUP(D8,$J$7:$K$39,2,0)</f>
        <v>National</v>
      </c>
      <c r="H8" s="171"/>
      <c r="J8" s="189" t="s">
        <v>335</v>
      </c>
      <c r="K8" s="189" t="s">
        <v>336</v>
      </c>
    </row>
    <row r="9" spans="1:12" x14ac:dyDescent="0.3">
      <c r="B9" s="187" t="s">
        <v>865</v>
      </c>
      <c r="C9" s="187" t="s">
        <v>352</v>
      </c>
      <c r="D9" s="187" t="s">
        <v>355</v>
      </c>
      <c r="E9" s="187">
        <v>72</v>
      </c>
      <c r="F9" s="187">
        <v>1114</v>
      </c>
      <c r="G9" s="188"/>
      <c r="H9" s="171"/>
      <c r="J9" s="189" t="s">
        <v>337</v>
      </c>
      <c r="K9" s="189" t="s">
        <v>336</v>
      </c>
    </row>
    <row r="10" spans="1:12" x14ac:dyDescent="0.3">
      <c r="B10" s="187" t="s">
        <v>866</v>
      </c>
      <c r="C10" s="187" t="s">
        <v>352</v>
      </c>
      <c r="D10" s="187" t="s">
        <v>357</v>
      </c>
      <c r="E10" s="187">
        <v>84</v>
      </c>
      <c r="F10" s="187">
        <v>1253</v>
      </c>
      <c r="G10" s="188"/>
      <c r="H10" s="171"/>
      <c r="J10" s="189" t="s">
        <v>334</v>
      </c>
      <c r="K10" s="189" t="s">
        <v>339</v>
      </c>
    </row>
    <row r="11" spans="1:12" x14ac:dyDescent="0.3">
      <c r="H11" s="171"/>
      <c r="J11" s="189" t="s">
        <v>338</v>
      </c>
      <c r="K11" s="189" t="s">
        <v>339</v>
      </c>
    </row>
    <row r="12" spans="1:12" x14ac:dyDescent="0.3">
      <c r="J12" s="189" t="s">
        <v>340</v>
      </c>
      <c r="K12" s="189" t="s">
        <v>336</v>
      </c>
    </row>
    <row r="13" spans="1:12" x14ac:dyDescent="0.3">
      <c r="J13" s="189" t="s">
        <v>341</v>
      </c>
      <c r="K13" s="189" t="s">
        <v>336</v>
      </c>
    </row>
    <row r="14" spans="1:12" x14ac:dyDescent="0.3">
      <c r="J14" s="189" t="s">
        <v>358</v>
      </c>
      <c r="K14" s="189" t="s">
        <v>339</v>
      </c>
    </row>
    <row r="15" spans="1:12" x14ac:dyDescent="0.3">
      <c r="J15" s="189" t="s">
        <v>359</v>
      </c>
      <c r="K15" s="189" t="s">
        <v>339</v>
      </c>
    </row>
    <row r="16" spans="1:12" x14ac:dyDescent="0.3">
      <c r="J16" s="189" t="s">
        <v>360</v>
      </c>
      <c r="K16" s="189" t="s">
        <v>336</v>
      </c>
    </row>
    <row r="17" spans="10:11" x14ac:dyDescent="0.3">
      <c r="J17" s="189" t="s">
        <v>361</v>
      </c>
      <c r="K17" s="189" t="s">
        <v>339</v>
      </c>
    </row>
    <row r="18" spans="10:11" x14ac:dyDescent="0.3">
      <c r="J18" s="189" t="s">
        <v>362</v>
      </c>
      <c r="K18" s="189" t="s">
        <v>336</v>
      </c>
    </row>
    <row r="19" spans="10:11" x14ac:dyDescent="0.3">
      <c r="J19" s="189" t="s">
        <v>363</v>
      </c>
      <c r="K19" s="189" t="s">
        <v>336</v>
      </c>
    </row>
    <row r="20" spans="10:11" x14ac:dyDescent="0.3">
      <c r="J20" s="189" t="s">
        <v>364</v>
      </c>
      <c r="K20" s="189" t="s">
        <v>339</v>
      </c>
    </row>
    <row r="21" spans="10:11" x14ac:dyDescent="0.3">
      <c r="J21" s="189" t="s">
        <v>365</v>
      </c>
      <c r="K21" s="189" t="s">
        <v>339</v>
      </c>
    </row>
    <row r="22" spans="10:11" x14ac:dyDescent="0.3">
      <c r="J22" s="189" t="s">
        <v>366</v>
      </c>
      <c r="K22" s="189" t="s">
        <v>339</v>
      </c>
    </row>
    <row r="23" spans="10:11" x14ac:dyDescent="0.3">
      <c r="J23" s="189" t="s">
        <v>367</v>
      </c>
      <c r="K23" s="189" t="s">
        <v>339</v>
      </c>
    </row>
    <row r="24" spans="10:11" x14ac:dyDescent="0.3">
      <c r="J24" s="189" t="s">
        <v>368</v>
      </c>
      <c r="K24" s="189" t="s">
        <v>339</v>
      </c>
    </row>
    <row r="25" spans="10:11" x14ac:dyDescent="0.3">
      <c r="J25" s="189" t="s">
        <v>369</v>
      </c>
      <c r="K25" s="189" t="s">
        <v>336</v>
      </c>
    </row>
    <row r="26" spans="10:11" x14ac:dyDescent="0.3">
      <c r="J26" s="189" t="s">
        <v>370</v>
      </c>
      <c r="K26" s="189" t="s">
        <v>339</v>
      </c>
    </row>
    <row r="27" spans="10:11" x14ac:dyDescent="0.3">
      <c r="J27" s="189" t="s">
        <v>371</v>
      </c>
      <c r="K27" s="189" t="s">
        <v>336</v>
      </c>
    </row>
    <row r="28" spans="10:11" x14ac:dyDescent="0.3">
      <c r="J28" s="189" t="s">
        <v>372</v>
      </c>
      <c r="K28" s="189" t="s">
        <v>336</v>
      </c>
    </row>
    <row r="29" spans="10:11" x14ac:dyDescent="0.3">
      <c r="J29" s="189" t="s">
        <v>373</v>
      </c>
      <c r="K29" s="189" t="s">
        <v>339</v>
      </c>
    </row>
    <row r="30" spans="10:11" x14ac:dyDescent="0.3">
      <c r="J30" s="189" t="s">
        <v>374</v>
      </c>
      <c r="K30" s="189" t="s">
        <v>339</v>
      </c>
    </row>
    <row r="31" spans="10:11" x14ac:dyDescent="0.3">
      <c r="J31" s="189" t="s">
        <v>375</v>
      </c>
      <c r="K31" s="189" t="s">
        <v>336</v>
      </c>
    </row>
    <row r="32" spans="10:11" x14ac:dyDescent="0.3">
      <c r="J32" s="189" t="s">
        <v>376</v>
      </c>
      <c r="K32" s="189" t="s">
        <v>339</v>
      </c>
    </row>
    <row r="33" spans="10:11" x14ac:dyDescent="0.3">
      <c r="J33" s="189" t="s">
        <v>377</v>
      </c>
      <c r="K33" s="189" t="s">
        <v>339</v>
      </c>
    </row>
    <row r="34" spans="10:11" x14ac:dyDescent="0.3">
      <c r="J34" s="189" t="s">
        <v>378</v>
      </c>
      <c r="K34" s="189" t="s">
        <v>336</v>
      </c>
    </row>
    <row r="35" spans="10:11" x14ac:dyDescent="0.3">
      <c r="J35" s="189" t="s">
        <v>379</v>
      </c>
      <c r="K35" s="189" t="s">
        <v>336</v>
      </c>
    </row>
    <row r="36" spans="10:11" x14ac:dyDescent="0.3">
      <c r="J36" s="189" t="s">
        <v>380</v>
      </c>
      <c r="K36" s="189" t="s">
        <v>336</v>
      </c>
    </row>
    <row r="37" spans="10:11" x14ac:dyDescent="0.3">
      <c r="J37" s="189" t="s">
        <v>357</v>
      </c>
      <c r="K37" s="189" t="s">
        <v>336</v>
      </c>
    </row>
    <row r="38" spans="10:11" x14ac:dyDescent="0.3">
      <c r="J38" s="189" t="s">
        <v>355</v>
      </c>
      <c r="K38" s="189" t="s">
        <v>339</v>
      </c>
    </row>
    <row r="39" spans="10:11" x14ac:dyDescent="0.3">
      <c r="J39" s="189" t="s">
        <v>353</v>
      </c>
      <c r="K39" s="189" t="s">
        <v>336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2"/>
  <sheetViews>
    <sheetView showGridLines="0" zoomScaleNormal="100" workbookViewId="0">
      <selection activeCell="G9" sqref="G9:G23"/>
    </sheetView>
  </sheetViews>
  <sheetFormatPr defaultColWidth="9.140625" defaultRowHeight="15" x14ac:dyDescent="0.3"/>
  <cols>
    <col min="1" max="12" width="12.7109375" style="167" customWidth="1"/>
    <col min="13" max="16384" width="9.140625" style="167"/>
  </cols>
  <sheetData>
    <row r="1" spans="1:11" s="155" customFormat="1" ht="21.75" x14ac:dyDescent="0.45">
      <c r="A1" s="153" t="s">
        <v>342</v>
      </c>
      <c r="B1" s="154"/>
      <c r="C1" s="154"/>
      <c r="E1" s="156"/>
    </row>
    <row r="2" spans="1:11" s="155" customFormat="1" ht="19.5" x14ac:dyDescent="0.3">
      <c r="A2" s="157"/>
      <c r="B2" s="154"/>
      <c r="C2" s="154"/>
      <c r="E2" s="156"/>
    </row>
    <row r="3" spans="1:11" s="155" customFormat="1" ht="19.5" x14ac:dyDescent="0.3">
      <c r="A3" s="157"/>
      <c r="B3" s="154"/>
      <c r="C3" s="154"/>
      <c r="E3" s="156"/>
    </row>
    <row r="4" spans="1:11" ht="18.75" customHeight="1" x14ac:dyDescent="0.4">
      <c r="B4" s="168" t="s">
        <v>381</v>
      </c>
    </row>
    <row r="6" spans="1:11" x14ac:dyDescent="0.3">
      <c r="B6" s="157" t="s">
        <v>344</v>
      </c>
      <c r="J6" s="157" t="s">
        <v>345</v>
      </c>
    </row>
    <row r="7" spans="1:11" x14ac:dyDescent="0.3">
      <c r="B7" s="183" t="s">
        <v>346</v>
      </c>
      <c r="C7" s="183" t="s">
        <v>347</v>
      </c>
      <c r="D7" s="183" t="s">
        <v>332</v>
      </c>
      <c r="E7" s="183" t="s">
        <v>348</v>
      </c>
      <c r="F7" s="183" t="s">
        <v>349</v>
      </c>
      <c r="G7" s="184" t="s">
        <v>350</v>
      </c>
      <c r="J7" s="186" t="s">
        <v>332</v>
      </c>
      <c r="K7" s="186" t="s">
        <v>333</v>
      </c>
    </row>
    <row r="8" spans="1:11" x14ac:dyDescent="0.3">
      <c r="B8" s="189" t="s">
        <v>351</v>
      </c>
      <c r="C8" s="189" t="s">
        <v>352</v>
      </c>
      <c r="D8" s="189" t="s">
        <v>353</v>
      </c>
      <c r="E8" s="189">
        <v>67</v>
      </c>
      <c r="F8" s="189">
        <v>950</v>
      </c>
      <c r="G8" s="189" t="str">
        <f>VLOOKUP(D8,$J$7:$K$39,2,0)</f>
        <v>National</v>
      </c>
      <c r="J8" s="189" t="s">
        <v>335</v>
      </c>
      <c r="K8" s="189" t="s">
        <v>336</v>
      </c>
    </row>
    <row r="9" spans="1:11" x14ac:dyDescent="0.3">
      <c r="B9" s="189" t="s">
        <v>382</v>
      </c>
      <c r="C9" s="189" t="s">
        <v>352</v>
      </c>
      <c r="D9" s="189" t="s">
        <v>353</v>
      </c>
      <c r="E9" s="189">
        <v>68</v>
      </c>
      <c r="F9" s="189">
        <v>853</v>
      </c>
      <c r="G9" s="189"/>
      <c r="J9" s="189" t="s">
        <v>337</v>
      </c>
      <c r="K9" s="189" t="s">
        <v>336</v>
      </c>
    </row>
    <row r="10" spans="1:11" x14ac:dyDescent="0.3">
      <c r="B10" s="189" t="s">
        <v>383</v>
      </c>
      <c r="C10" s="189" t="s">
        <v>352</v>
      </c>
      <c r="D10" s="189" t="s">
        <v>353</v>
      </c>
      <c r="E10" s="189">
        <v>28</v>
      </c>
      <c r="F10" s="189">
        <v>355</v>
      </c>
      <c r="G10" s="189"/>
      <c r="J10" s="189" t="s">
        <v>334</v>
      </c>
      <c r="K10" s="189" t="s">
        <v>339</v>
      </c>
    </row>
    <row r="11" spans="1:11" x14ac:dyDescent="0.3">
      <c r="B11" s="189" t="s">
        <v>384</v>
      </c>
      <c r="C11" s="189" t="s">
        <v>352</v>
      </c>
      <c r="D11" s="189" t="s">
        <v>353</v>
      </c>
      <c r="E11" s="189">
        <v>21</v>
      </c>
      <c r="F11" s="189">
        <v>256</v>
      </c>
      <c r="G11" s="189"/>
      <c r="J11" s="189" t="s">
        <v>338</v>
      </c>
      <c r="K11" s="189" t="s">
        <v>339</v>
      </c>
    </row>
    <row r="12" spans="1:11" x14ac:dyDescent="0.3">
      <c r="B12" s="189" t="s">
        <v>385</v>
      </c>
      <c r="C12" s="189" t="s">
        <v>352</v>
      </c>
      <c r="D12" s="189" t="s">
        <v>353</v>
      </c>
      <c r="E12" s="189">
        <v>26</v>
      </c>
      <c r="F12" s="189">
        <v>275</v>
      </c>
      <c r="G12" s="189"/>
      <c r="J12" s="189" t="s">
        <v>340</v>
      </c>
      <c r="K12" s="189" t="s">
        <v>336</v>
      </c>
    </row>
    <row r="13" spans="1:11" x14ac:dyDescent="0.3">
      <c r="B13" s="189" t="s">
        <v>386</v>
      </c>
      <c r="C13" s="189" t="s">
        <v>352</v>
      </c>
      <c r="D13" s="189" t="s">
        <v>353</v>
      </c>
      <c r="E13" s="189">
        <v>14</v>
      </c>
      <c r="F13" s="189">
        <v>158</v>
      </c>
      <c r="G13" s="189"/>
      <c r="J13" s="189" t="s">
        <v>341</v>
      </c>
      <c r="K13" s="189" t="s">
        <v>336</v>
      </c>
    </row>
    <row r="14" spans="1:11" x14ac:dyDescent="0.3">
      <c r="B14" s="189" t="s">
        <v>387</v>
      </c>
      <c r="C14" s="189" t="s">
        <v>352</v>
      </c>
      <c r="D14" s="189" t="s">
        <v>353</v>
      </c>
      <c r="E14" s="189">
        <v>2</v>
      </c>
      <c r="F14" s="189">
        <v>25</v>
      </c>
      <c r="G14" s="189"/>
      <c r="J14" s="189" t="s">
        <v>358</v>
      </c>
      <c r="K14" s="189" t="s">
        <v>339</v>
      </c>
    </row>
    <row r="15" spans="1:11" x14ac:dyDescent="0.3">
      <c r="B15" s="189" t="s">
        <v>388</v>
      </c>
      <c r="C15" s="189" t="s">
        <v>389</v>
      </c>
      <c r="D15" s="189" t="s">
        <v>353</v>
      </c>
      <c r="E15" s="189">
        <v>45</v>
      </c>
      <c r="F15" s="189">
        <v>408</v>
      </c>
      <c r="G15" s="189"/>
      <c r="J15" s="189" t="s">
        <v>359</v>
      </c>
      <c r="K15" s="189" t="s">
        <v>339</v>
      </c>
    </row>
    <row r="16" spans="1:11" x14ac:dyDescent="0.3">
      <c r="B16" s="189" t="s">
        <v>390</v>
      </c>
      <c r="C16" s="189" t="s">
        <v>389</v>
      </c>
      <c r="D16" s="189" t="s">
        <v>353</v>
      </c>
      <c r="E16" s="189">
        <v>8</v>
      </c>
      <c r="F16" s="189">
        <v>83</v>
      </c>
      <c r="G16" s="189"/>
      <c r="J16" s="189" t="s">
        <v>360</v>
      </c>
      <c r="K16" s="189" t="s">
        <v>336</v>
      </c>
    </row>
    <row r="17" spans="2:11" x14ac:dyDescent="0.3">
      <c r="B17" s="189" t="s">
        <v>391</v>
      </c>
      <c r="C17" s="189" t="s">
        <v>389</v>
      </c>
      <c r="D17" s="189" t="s">
        <v>353</v>
      </c>
      <c r="E17" s="189">
        <v>5</v>
      </c>
      <c r="F17" s="189">
        <v>52</v>
      </c>
      <c r="G17" s="189"/>
      <c r="J17" s="189" t="s">
        <v>361</v>
      </c>
      <c r="K17" s="189" t="s">
        <v>339</v>
      </c>
    </row>
    <row r="18" spans="2:11" x14ac:dyDescent="0.3">
      <c r="B18" s="189" t="s">
        <v>392</v>
      </c>
      <c r="C18" s="189" t="s">
        <v>389</v>
      </c>
      <c r="D18" s="189" t="s">
        <v>353</v>
      </c>
      <c r="E18" s="189">
        <v>6</v>
      </c>
      <c r="F18" s="189">
        <v>58</v>
      </c>
      <c r="G18" s="189"/>
      <c r="J18" s="189" t="s">
        <v>362</v>
      </c>
      <c r="K18" s="189" t="s">
        <v>336</v>
      </c>
    </row>
    <row r="19" spans="2:11" x14ac:dyDescent="0.3">
      <c r="B19" s="189" t="s">
        <v>393</v>
      </c>
      <c r="C19" s="189" t="s">
        <v>389</v>
      </c>
      <c r="D19" s="189" t="s">
        <v>353</v>
      </c>
      <c r="E19" s="189">
        <v>2</v>
      </c>
      <c r="F19" s="189">
        <v>29</v>
      </c>
      <c r="G19" s="189"/>
      <c r="J19" s="189" t="s">
        <v>363</v>
      </c>
      <c r="K19" s="189" t="s">
        <v>336</v>
      </c>
    </row>
    <row r="20" spans="2:11" x14ac:dyDescent="0.3">
      <c r="B20" s="189" t="s">
        <v>394</v>
      </c>
      <c r="C20" s="189" t="s">
        <v>389</v>
      </c>
      <c r="D20" s="189" t="s">
        <v>353</v>
      </c>
      <c r="E20" s="189">
        <v>2</v>
      </c>
      <c r="F20" s="189">
        <v>21</v>
      </c>
      <c r="G20" s="189"/>
      <c r="J20" s="189" t="s">
        <v>364</v>
      </c>
      <c r="K20" s="189" t="s">
        <v>339</v>
      </c>
    </row>
    <row r="21" spans="2:11" x14ac:dyDescent="0.3">
      <c r="B21" s="189" t="s">
        <v>354</v>
      </c>
      <c r="C21" s="189" t="s">
        <v>352</v>
      </c>
      <c r="D21" s="189" t="s">
        <v>355</v>
      </c>
      <c r="E21" s="189">
        <v>72</v>
      </c>
      <c r="F21" s="189">
        <v>1114</v>
      </c>
      <c r="G21" s="189"/>
      <c r="J21" s="189" t="s">
        <v>365</v>
      </c>
      <c r="K21" s="189" t="s">
        <v>339</v>
      </c>
    </row>
    <row r="22" spans="2:11" x14ac:dyDescent="0.3">
      <c r="B22" s="189" t="s">
        <v>395</v>
      </c>
      <c r="C22" s="189" t="s">
        <v>352</v>
      </c>
      <c r="D22" s="189" t="s">
        <v>355</v>
      </c>
      <c r="E22" s="189">
        <v>55</v>
      </c>
      <c r="F22" s="189">
        <v>852</v>
      </c>
      <c r="G22" s="189"/>
      <c r="J22" s="189" t="s">
        <v>366</v>
      </c>
      <c r="K22" s="189" t="s">
        <v>339</v>
      </c>
    </row>
    <row r="23" spans="2:11" x14ac:dyDescent="0.3">
      <c r="B23" s="189" t="s">
        <v>396</v>
      </c>
      <c r="C23" s="189" t="s">
        <v>352</v>
      </c>
      <c r="D23" s="189" t="s">
        <v>355</v>
      </c>
      <c r="E23" s="189">
        <v>38</v>
      </c>
      <c r="F23" s="189">
        <v>436</v>
      </c>
      <c r="G23" s="189"/>
      <c r="J23" s="189" t="s">
        <v>367</v>
      </c>
      <c r="K23" s="189" t="s">
        <v>339</v>
      </c>
    </row>
    <row r="24" spans="2:11" x14ac:dyDescent="0.3">
      <c r="B24" s="189" t="s">
        <v>397</v>
      </c>
      <c r="C24" s="189" t="s">
        <v>352</v>
      </c>
      <c r="D24" s="189" t="s">
        <v>355</v>
      </c>
      <c r="E24" s="189">
        <v>32</v>
      </c>
      <c r="F24" s="189">
        <v>393</v>
      </c>
      <c r="G24" s="189"/>
      <c r="J24" s="189" t="s">
        <v>368</v>
      </c>
      <c r="K24" s="189" t="s">
        <v>339</v>
      </c>
    </row>
    <row r="25" spans="2:11" x14ac:dyDescent="0.3">
      <c r="B25" s="189" t="s">
        <v>398</v>
      </c>
      <c r="C25" s="189" t="s">
        <v>352</v>
      </c>
      <c r="D25" s="189" t="s">
        <v>355</v>
      </c>
      <c r="E25" s="189">
        <v>11</v>
      </c>
      <c r="F25" s="189">
        <v>94</v>
      </c>
      <c r="G25" s="189"/>
      <c r="J25" s="189" t="s">
        <v>369</v>
      </c>
      <c r="K25" s="189" t="s">
        <v>336</v>
      </c>
    </row>
    <row r="26" spans="2:11" x14ac:dyDescent="0.3">
      <c r="B26" s="189" t="s">
        <v>399</v>
      </c>
      <c r="C26" s="189" t="s">
        <v>389</v>
      </c>
      <c r="D26" s="189" t="s">
        <v>355</v>
      </c>
      <c r="E26" s="189">
        <v>43</v>
      </c>
      <c r="F26" s="189">
        <v>411</v>
      </c>
      <c r="G26" s="189"/>
      <c r="J26" s="189" t="s">
        <v>370</v>
      </c>
      <c r="K26" s="189" t="s">
        <v>339</v>
      </c>
    </row>
    <row r="27" spans="2:11" x14ac:dyDescent="0.3">
      <c r="B27" s="189" t="s">
        <v>400</v>
      </c>
      <c r="C27" s="189" t="s">
        <v>389</v>
      </c>
      <c r="D27" s="189" t="s">
        <v>355</v>
      </c>
      <c r="E27" s="189">
        <v>38</v>
      </c>
      <c r="F27" s="189">
        <v>335</v>
      </c>
      <c r="G27" s="189"/>
      <c r="J27" s="189" t="s">
        <v>371</v>
      </c>
      <c r="K27" s="189" t="s">
        <v>336</v>
      </c>
    </row>
    <row r="28" spans="2:11" x14ac:dyDescent="0.3">
      <c r="B28" s="189" t="s">
        <v>401</v>
      </c>
      <c r="C28" s="189" t="s">
        <v>389</v>
      </c>
      <c r="D28" s="189" t="s">
        <v>355</v>
      </c>
      <c r="E28" s="189">
        <v>9</v>
      </c>
      <c r="F28" s="189">
        <v>84</v>
      </c>
      <c r="G28" s="189"/>
      <c r="J28" s="189" t="s">
        <v>372</v>
      </c>
      <c r="K28" s="189" t="s">
        <v>336</v>
      </c>
    </row>
    <row r="29" spans="2:11" x14ac:dyDescent="0.3">
      <c r="B29" s="189" t="s">
        <v>402</v>
      </c>
      <c r="C29" s="189" t="s">
        <v>389</v>
      </c>
      <c r="D29" s="189" t="s">
        <v>355</v>
      </c>
      <c r="E29" s="189">
        <v>0</v>
      </c>
      <c r="F29" s="189">
        <v>0</v>
      </c>
      <c r="G29" s="189"/>
      <c r="J29" s="189" t="s">
        <v>373</v>
      </c>
      <c r="K29" s="189" t="s">
        <v>339</v>
      </c>
    </row>
    <row r="30" spans="2:11" x14ac:dyDescent="0.3">
      <c r="B30" s="189" t="s">
        <v>403</v>
      </c>
      <c r="C30" s="189" t="s">
        <v>389</v>
      </c>
      <c r="D30" s="189" t="s">
        <v>355</v>
      </c>
      <c r="E30" s="189">
        <v>0</v>
      </c>
      <c r="F30" s="189">
        <v>0</v>
      </c>
      <c r="G30" s="189"/>
      <c r="J30" s="189" t="s">
        <v>374</v>
      </c>
      <c r="K30" s="189" t="s">
        <v>339</v>
      </c>
    </row>
    <row r="31" spans="2:11" x14ac:dyDescent="0.3">
      <c r="B31" s="189" t="s">
        <v>356</v>
      </c>
      <c r="C31" s="189" t="s">
        <v>352</v>
      </c>
      <c r="D31" s="189" t="s">
        <v>357</v>
      </c>
      <c r="E31" s="189">
        <v>84</v>
      </c>
      <c r="F31" s="189">
        <v>1253</v>
      </c>
      <c r="G31" s="189"/>
      <c r="J31" s="189" t="s">
        <v>375</v>
      </c>
      <c r="K31" s="189" t="s">
        <v>336</v>
      </c>
    </row>
    <row r="32" spans="2:11" x14ac:dyDescent="0.3">
      <c r="B32" s="189" t="s">
        <v>404</v>
      </c>
      <c r="C32" s="189" t="s">
        <v>352</v>
      </c>
      <c r="D32" s="189" t="s">
        <v>357</v>
      </c>
      <c r="E32" s="189">
        <v>54</v>
      </c>
      <c r="F32" s="189">
        <v>831</v>
      </c>
      <c r="G32" s="189"/>
      <c r="J32" s="189" t="s">
        <v>376</v>
      </c>
      <c r="K32" s="189" t="s">
        <v>339</v>
      </c>
    </row>
    <row r="33" spans="2:11" x14ac:dyDescent="0.3">
      <c r="B33" s="189" t="s">
        <v>405</v>
      </c>
      <c r="C33" s="189" t="s">
        <v>352</v>
      </c>
      <c r="D33" s="189" t="s">
        <v>357</v>
      </c>
      <c r="E33" s="189">
        <v>47</v>
      </c>
      <c r="F33" s="189">
        <v>501</v>
      </c>
      <c r="G33" s="189"/>
      <c r="J33" s="189" t="s">
        <v>377</v>
      </c>
      <c r="K33" s="189" t="s">
        <v>339</v>
      </c>
    </row>
    <row r="34" spans="2:11" x14ac:dyDescent="0.3">
      <c r="B34" s="189" t="s">
        <v>406</v>
      </c>
      <c r="C34" s="189" t="s">
        <v>352</v>
      </c>
      <c r="D34" s="189" t="s">
        <v>357</v>
      </c>
      <c r="E34" s="189">
        <v>2</v>
      </c>
      <c r="F34" s="189">
        <v>19</v>
      </c>
      <c r="G34" s="189"/>
      <c r="J34" s="189" t="s">
        <v>378</v>
      </c>
      <c r="K34" s="189" t="s">
        <v>336</v>
      </c>
    </row>
    <row r="35" spans="2:11" x14ac:dyDescent="0.3">
      <c r="B35" s="189" t="s">
        <v>407</v>
      </c>
      <c r="C35" s="189" t="s">
        <v>352</v>
      </c>
      <c r="D35" s="189" t="s">
        <v>357</v>
      </c>
      <c r="E35" s="189">
        <v>0</v>
      </c>
      <c r="F35" s="189">
        <v>0</v>
      </c>
      <c r="G35" s="189"/>
      <c r="J35" s="189" t="s">
        <v>379</v>
      </c>
      <c r="K35" s="189" t="s">
        <v>336</v>
      </c>
    </row>
    <row r="36" spans="2:11" x14ac:dyDescent="0.3">
      <c r="B36" s="189" t="s">
        <v>408</v>
      </c>
      <c r="C36" s="189" t="s">
        <v>389</v>
      </c>
      <c r="D36" s="189" t="s">
        <v>357</v>
      </c>
      <c r="E36" s="189">
        <v>28</v>
      </c>
      <c r="F36" s="189">
        <v>245</v>
      </c>
      <c r="G36" s="189"/>
      <c r="J36" s="189" t="s">
        <v>380</v>
      </c>
      <c r="K36" s="189" t="s">
        <v>336</v>
      </c>
    </row>
    <row r="37" spans="2:11" x14ac:dyDescent="0.3">
      <c r="B37" s="189" t="s">
        <v>409</v>
      </c>
      <c r="C37" s="189" t="s">
        <v>389</v>
      </c>
      <c r="D37" s="189" t="s">
        <v>357</v>
      </c>
      <c r="E37" s="189">
        <v>17</v>
      </c>
      <c r="F37" s="189">
        <v>189</v>
      </c>
      <c r="G37" s="189"/>
      <c r="J37" s="189" t="s">
        <v>357</v>
      </c>
      <c r="K37" s="189" t="s">
        <v>336</v>
      </c>
    </row>
    <row r="38" spans="2:11" x14ac:dyDescent="0.3">
      <c r="B38" s="189" t="s">
        <v>410</v>
      </c>
      <c r="C38" s="189" t="s">
        <v>389</v>
      </c>
      <c r="D38" s="189" t="s">
        <v>357</v>
      </c>
      <c r="E38" s="189">
        <v>7</v>
      </c>
      <c r="F38" s="189">
        <v>56</v>
      </c>
      <c r="G38" s="189"/>
      <c r="J38" s="189" t="s">
        <v>355</v>
      </c>
      <c r="K38" s="189" t="s">
        <v>339</v>
      </c>
    </row>
    <row r="39" spans="2:11" x14ac:dyDescent="0.3">
      <c r="B39" s="189" t="s">
        <v>411</v>
      </c>
      <c r="C39" s="189" t="s">
        <v>389</v>
      </c>
      <c r="D39" s="189" t="s">
        <v>357</v>
      </c>
      <c r="E39" s="189">
        <v>4</v>
      </c>
      <c r="F39" s="189">
        <v>40</v>
      </c>
      <c r="G39" s="189"/>
      <c r="J39" s="189" t="s">
        <v>353</v>
      </c>
      <c r="K39" s="189" t="s">
        <v>336</v>
      </c>
    </row>
    <row r="40" spans="2:11" x14ac:dyDescent="0.3">
      <c r="B40" s="189" t="s">
        <v>412</v>
      </c>
      <c r="C40" s="189" t="s">
        <v>389</v>
      </c>
      <c r="D40" s="189" t="s">
        <v>357</v>
      </c>
      <c r="E40" s="189">
        <v>2</v>
      </c>
      <c r="F40" s="189">
        <v>23</v>
      </c>
      <c r="G40" s="189"/>
    </row>
    <row r="41" spans="2:11" x14ac:dyDescent="0.3">
      <c r="B41" s="189" t="s">
        <v>413</v>
      </c>
      <c r="C41" s="189" t="s">
        <v>352</v>
      </c>
      <c r="D41" s="189" t="s">
        <v>380</v>
      </c>
      <c r="E41" s="189">
        <v>96</v>
      </c>
      <c r="F41" s="189">
        <v>1384</v>
      </c>
      <c r="G41" s="189"/>
    </row>
    <row r="42" spans="2:11" x14ac:dyDescent="0.3">
      <c r="B42" s="189" t="s">
        <v>414</v>
      </c>
      <c r="C42" s="189" t="s">
        <v>352</v>
      </c>
      <c r="D42" s="189" t="s">
        <v>380</v>
      </c>
      <c r="E42" s="189">
        <v>75</v>
      </c>
      <c r="F42" s="189">
        <v>1060</v>
      </c>
      <c r="G42" s="189"/>
    </row>
    <row r="43" spans="2:11" x14ac:dyDescent="0.3">
      <c r="B43" s="189" t="s">
        <v>415</v>
      </c>
      <c r="C43" s="189" t="s">
        <v>352</v>
      </c>
      <c r="D43" s="189" t="s">
        <v>380</v>
      </c>
      <c r="E43" s="189">
        <v>60</v>
      </c>
      <c r="F43" s="189">
        <v>727</v>
      </c>
      <c r="G43" s="189"/>
    </row>
    <row r="44" spans="2:11" x14ac:dyDescent="0.3">
      <c r="B44" s="189" t="s">
        <v>416</v>
      </c>
      <c r="C44" s="189" t="s">
        <v>352</v>
      </c>
      <c r="D44" s="189" t="s">
        <v>380</v>
      </c>
      <c r="E44" s="189">
        <v>41</v>
      </c>
      <c r="F44" s="189">
        <v>473</v>
      </c>
      <c r="G44" s="189"/>
    </row>
    <row r="45" spans="2:11" x14ac:dyDescent="0.3">
      <c r="B45" s="189" t="s">
        <v>417</v>
      </c>
      <c r="C45" s="189" t="s">
        <v>352</v>
      </c>
      <c r="D45" s="189" t="s">
        <v>380</v>
      </c>
      <c r="E45" s="189">
        <v>17</v>
      </c>
      <c r="F45" s="189">
        <v>192</v>
      </c>
      <c r="G45" s="189"/>
    </row>
    <row r="46" spans="2:11" x14ac:dyDescent="0.3">
      <c r="B46" s="189" t="s">
        <v>418</v>
      </c>
      <c r="C46" s="189" t="s">
        <v>352</v>
      </c>
      <c r="D46" s="189" t="s">
        <v>380</v>
      </c>
      <c r="E46" s="189">
        <v>10</v>
      </c>
      <c r="F46" s="189">
        <v>98</v>
      </c>
      <c r="G46" s="189"/>
    </row>
    <row r="47" spans="2:11" x14ac:dyDescent="0.3">
      <c r="B47" s="189" t="s">
        <v>419</v>
      </c>
      <c r="C47" s="189" t="s">
        <v>389</v>
      </c>
      <c r="D47" s="189" t="s">
        <v>380</v>
      </c>
      <c r="E47" s="189">
        <v>18</v>
      </c>
      <c r="F47" s="189">
        <v>190</v>
      </c>
      <c r="G47" s="189"/>
    </row>
    <row r="48" spans="2:11" x14ac:dyDescent="0.3">
      <c r="B48" s="189" t="s">
        <v>420</v>
      </c>
      <c r="C48" s="189" t="s">
        <v>389</v>
      </c>
      <c r="D48" s="189" t="s">
        <v>380</v>
      </c>
      <c r="E48" s="189">
        <v>4</v>
      </c>
      <c r="F48" s="189">
        <v>28</v>
      </c>
      <c r="G48" s="189"/>
    </row>
    <row r="49" spans="2:7" x14ac:dyDescent="0.3">
      <c r="B49" s="189" t="s">
        <v>421</v>
      </c>
      <c r="C49" s="189" t="s">
        <v>389</v>
      </c>
      <c r="D49" s="189" t="s">
        <v>380</v>
      </c>
      <c r="E49" s="189">
        <v>0</v>
      </c>
      <c r="F49" s="189">
        <v>0</v>
      </c>
      <c r="G49" s="189"/>
    </row>
    <row r="50" spans="2:7" x14ac:dyDescent="0.3">
      <c r="B50" s="189" t="s">
        <v>422</v>
      </c>
      <c r="C50" s="189" t="s">
        <v>389</v>
      </c>
      <c r="D50" s="189" t="s">
        <v>380</v>
      </c>
      <c r="E50" s="189">
        <v>0</v>
      </c>
      <c r="F50" s="189">
        <v>0</v>
      </c>
      <c r="G50" s="189"/>
    </row>
    <row r="51" spans="2:7" x14ac:dyDescent="0.3">
      <c r="B51" s="189" t="s">
        <v>423</v>
      </c>
      <c r="C51" s="189" t="s">
        <v>389</v>
      </c>
      <c r="D51" s="189" t="s">
        <v>380</v>
      </c>
      <c r="E51" s="189">
        <v>0</v>
      </c>
      <c r="F51" s="189">
        <v>0</v>
      </c>
      <c r="G51" s="189"/>
    </row>
    <row r="52" spans="2:7" x14ac:dyDescent="0.3">
      <c r="B52" s="189" t="s">
        <v>424</v>
      </c>
      <c r="C52" s="189" t="s">
        <v>352</v>
      </c>
      <c r="D52" s="189" t="s">
        <v>379</v>
      </c>
      <c r="E52" s="189">
        <v>68</v>
      </c>
      <c r="F52" s="189">
        <v>935</v>
      </c>
      <c r="G52" s="189"/>
    </row>
    <row r="53" spans="2:7" x14ac:dyDescent="0.3">
      <c r="B53" s="189" t="s">
        <v>425</v>
      </c>
      <c r="C53" s="189" t="s">
        <v>352</v>
      </c>
      <c r="D53" s="189" t="s">
        <v>379</v>
      </c>
      <c r="E53" s="189">
        <v>54</v>
      </c>
      <c r="F53" s="189">
        <v>703</v>
      </c>
      <c r="G53" s="189"/>
    </row>
    <row r="54" spans="2:7" x14ac:dyDescent="0.3">
      <c r="B54" s="189" t="s">
        <v>426</v>
      </c>
      <c r="C54" s="189" t="s">
        <v>352</v>
      </c>
      <c r="D54" s="189" t="s">
        <v>379</v>
      </c>
      <c r="E54" s="189">
        <v>44</v>
      </c>
      <c r="F54" s="189">
        <v>468</v>
      </c>
      <c r="G54" s="189"/>
    </row>
    <row r="55" spans="2:7" x14ac:dyDescent="0.3">
      <c r="B55" s="189" t="s">
        <v>427</v>
      </c>
      <c r="C55" s="189" t="s">
        <v>352</v>
      </c>
      <c r="D55" s="189" t="s">
        <v>379</v>
      </c>
      <c r="E55" s="189">
        <v>31</v>
      </c>
      <c r="F55" s="189">
        <v>336</v>
      </c>
      <c r="G55" s="189"/>
    </row>
    <row r="56" spans="2:7" x14ac:dyDescent="0.3">
      <c r="B56" s="189" t="s">
        <v>428</v>
      </c>
      <c r="C56" s="189" t="s">
        <v>352</v>
      </c>
      <c r="D56" s="189" t="s">
        <v>379</v>
      </c>
      <c r="E56" s="189">
        <v>6</v>
      </c>
      <c r="F56" s="189">
        <v>83</v>
      </c>
      <c r="G56" s="189"/>
    </row>
    <row r="57" spans="2:7" x14ac:dyDescent="0.3">
      <c r="B57" s="189" t="s">
        <v>429</v>
      </c>
      <c r="C57" s="189" t="s">
        <v>352</v>
      </c>
      <c r="D57" s="189" t="s">
        <v>379</v>
      </c>
      <c r="E57" s="189">
        <v>9</v>
      </c>
      <c r="F57" s="189">
        <v>74</v>
      </c>
      <c r="G57" s="189"/>
    </row>
    <row r="58" spans="2:7" x14ac:dyDescent="0.3">
      <c r="B58" s="189" t="s">
        <v>430</v>
      </c>
      <c r="C58" s="189" t="s">
        <v>352</v>
      </c>
      <c r="D58" s="189" t="s">
        <v>379</v>
      </c>
      <c r="E58" s="189">
        <v>4</v>
      </c>
      <c r="F58" s="189">
        <v>38</v>
      </c>
      <c r="G58" s="189"/>
    </row>
    <row r="59" spans="2:7" x14ac:dyDescent="0.3">
      <c r="B59" s="189" t="s">
        <v>431</v>
      </c>
      <c r="C59" s="189" t="s">
        <v>352</v>
      </c>
      <c r="D59" s="189" t="s">
        <v>379</v>
      </c>
      <c r="E59" s="189">
        <v>2</v>
      </c>
      <c r="F59" s="189">
        <v>12</v>
      </c>
      <c r="G59" s="189"/>
    </row>
    <row r="60" spans="2:7" x14ac:dyDescent="0.3">
      <c r="B60" s="189" t="s">
        <v>432</v>
      </c>
      <c r="C60" s="189" t="s">
        <v>389</v>
      </c>
      <c r="D60" s="189" t="s">
        <v>379</v>
      </c>
      <c r="E60" s="189">
        <v>66</v>
      </c>
      <c r="F60" s="189">
        <v>649</v>
      </c>
      <c r="G60" s="189"/>
    </row>
    <row r="61" spans="2:7" x14ac:dyDescent="0.3">
      <c r="B61" s="189" t="s">
        <v>433</v>
      </c>
      <c r="C61" s="189" t="s">
        <v>389</v>
      </c>
      <c r="D61" s="189" t="s">
        <v>379</v>
      </c>
      <c r="E61" s="189">
        <v>12</v>
      </c>
      <c r="F61" s="189">
        <v>74</v>
      </c>
      <c r="G61" s="189"/>
    </row>
    <row r="62" spans="2:7" x14ac:dyDescent="0.3">
      <c r="B62" s="189" t="s">
        <v>434</v>
      </c>
      <c r="C62" s="189" t="s">
        <v>389</v>
      </c>
      <c r="D62" s="189" t="s">
        <v>379</v>
      </c>
      <c r="E62" s="189">
        <v>9</v>
      </c>
      <c r="F62" s="189">
        <v>111</v>
      </c>
      <c r="G62" s="189"/>
    </row>
    <row r="63" spans="2:7" x14ac:dyDescent="0.3">
      <c r="B63" s="189" t="s">
        <v>435</v>
      </c>
      <c r="C63" s="189" t="s">
        <v>389</v>
      </c>
      <c r="D63" s="189" t="s">
        <v>379</v>
      </c>
      <c r="E63" s="189">
        <v>0</v>
      </c>
      <c r="F63" s="189">
        <v>0</v>
      </c>
      <c r="G63" s="189"/>
    </row>
    <row r="64" spans="2:7" x14ac:dyDescent="0.3">
      <c r="B64" s="189" t="s">
        <v>436</v>
      </c>
      <c r="C64" s="189" t="s">
        <v>389</v>
      </c>
      <c r="D64" s="189" t="s">
        <v>379</v>
      </c>
      <c r="E64" s="189">
        <v>0</v>
      </c>
      <c r="F64" s="189">
        <v>0</v>
      </c>
      <c r="G64" s="189"/>
    </row>
    <row r="65" spans="2:7" x14ac:dyDescent="0.3">
      <c r="B65" s="189" t="s">
        <v>437</v>
      </c>
      <c r="C65" s="189" t="s">
        <v>352</v>
      </c>
      <c r="D65" s="189" t="s">
        <v>378</v>
      </c>
      <c r="E65" s="189">
        <v>83</v>
      </c>
      <c r="F65" s="189">
        <v>1232</v>
      </c>
      <c r="G65" s="189"/>
    </row>
    <row r="66" spans="2:7" x14ac:dyDescent="0.3">
      <c r="B66" s="189" t="s">
        <v>438</v>
      </c>
      <c r="C66" s="189" t="s">
        <v>352</v>
      </c>
      <c r="D66" s="189" t="s">
        <v>378</v>
      </c>
      <c r="E66" s="189">
        <v>51</v>
      </c>
      <c r="F66" s="189">
        <v>645</v>
      </c>
      <c r="G66" s="189"/>
    </row>
    <row r="67" spans="2:7" x14ac:dyDescent="0.3">
      <c r="B67" s="189" t="s">
        <v>439</v>
      </c>
      <c r="C67" s="189" t="s">
        <v>352</v>
      </c>
      <c r="D67" s="189" t="s">
        <v>378</v>
      </c>
      <c r="E67" s="189">
        <v>32</v>
      </c>
      <c r="F67" s="189">
        <v>449</v>
      </c>
      <c r="G67" s="189"/>
    </row>
    <row r="68" spans="2:7" x14ac:dyDescent="0.3">
      <c r="B68" s="189" t="s">
        <v>440</v>
      </c>
      <c r="C68" s="189" t="s">
        <v>352</v>
      </c>
      <c r="D68" s="189" t="s">
        <v>378</v>
      </c>
      <c r="E68" s="189">
        <v>35</v>
      </c>
      <c r="F68" s="189">
        <v>439</v>
      </c>
      <c r="G68" s="189"/>
    </row>
    <row r="69" spans="2:7" x14ac:dyDescent="0.3">
      <c r="B69" s="189" t="s">
        <v>441</v>
      </c>
      <c r="C69" s="189" t="s">
        <v>352</v>
      </c>
      <c r="D69" s="189" t="s">
        <v>378</v>
      </c>
      <c r="E69" s="189">
        <v>36</v>
      </c>
      <c r="F69" s="189">
        <v>422</v>
      </c>
      <c r="G69" s="189"/>
    </row>
    <row r="70" spans="2:7" x14ac:dyDescent="0.3">
      <c r="B70" s="189" t="s">
        <v>442</v>
      </c>
      <c r="C70" s="189" t="s">
        <v>352</v>
      </c>
      <c r="D70" s="189" t="s">
        <v>378</v>
      </c>
      <c r="E70" s="189">
        <v>12</v>
      </c>
      <c r="F70" s="189">
        <v>232</v>
      </c>
      <c r="G70" s="189"/>
    </row>
    <row r="71" spans="2:7" x14ac:dyDescent="0.3">
      <c r="B71" s="189" t="s">
        <v>443</v>
      </c>
      <c r="C71" s="189" t="s">
        <v>352</v>
      </c>
      <c r="D71" s="189" t="s">
        <v>378</v>
      </c>
      <c r="E71" s="189">
        <v>4</v>
      </c>
      <c r="F71" s="189">
        <v>46</v>
      </c>
      <c r="G71" s="189"/>
    </row>
    <row r="72" spans="2:7" x14ac:dyDescent="0.3">
      <c r="B72" s="189" t="s">
        <v>444</v>
      </c>
      <c r="C72" s="189" t="s">
        <v>389</v>
      </c>
      <c r="D72" s="189" t="s">
        <v>378</v>
      </c>
      <c r="E72" s="189">
        <v>38</v>
      </c>
      <c r="F72" s="189">
        <v>397</v>
      </c>
      <c r="G72" s="189"/>
    </row>
    <row r="73" spans="2:7" x14ac:dyDescent="0.3">
      <c r="B73" s="189" t="s">
        <v>445</v>
      </c>
      <c r="C73" s="189" t="s">
        <v>389</v>
      </c>
      <c r="D73" s="189" t="s">
        <v>378</v>
      </c>
      <c r="E73" s="189">
        <v>24</v>
      </c>
      <c r="F73" s="189">
        <v>268</v>
      </c>
      <c r="G73" s="189"/>
    </row>
    <row r="74" spans="2:7" x14ac:dyDescent="0.3">
      <c r="B74" s="189" t="s">
        <v>446</v>
      </c>
      <c r="C74" s="189" t="s">
        <v>389</v>
      </c>
      <c r="D74" s="189" t="s">
        <v>378</v>
      </c>
      <c r="E74" s="189">
        <v>8</v>
      </c>
      <c r="F74" s="189">
        <v>116</v>
      </c>
      <c r="G74" s="189"/>
    </row>
    <row r="75" spans="2:7" x14ac:dyDescent="0.3">
      <c r="B75" s="189" t="s">
        <v>447</v>
      </c>
      <c r="C75" s="189" t="s">
        <v>389</v>
      </c>
      <c r="D75" s="189" t="s">
        <v>378</v>
      </c>
      <c r="E75" s="189">
        <v>0</v>
      </c>
      <c r="F75" s="189">
        <v>0</v>
      </c>
      <c r="G75" s="189"/>
    </row>
    <row r="76" spans="2:7" x14ac:dyDescent="0.3">
      <c r="B76" s="189" t="s">
        <v>448</v>
      </c>
      <c r="C76" s="189" t="s">
        <v>389</v>
      </c>
      <c r="D76" s="189" t="s">
        <v>378</v>
      </c>
      <c r="E76" s="189">
        <v>0</v>
      </c>
      <c r="F76" s="189">
        <v>0</v>
      </c>
      <c r="G76" s="189"/>
    </row>
    <row r="77" spans="2:7" x14ac:dyDescent="0.3">
      <c r="B77" s="189" t="s">
        <v>449</v>
      </c>
      <c r="C77" s="189" t="s">
        <v>352</v>
      </c>
      <c r="D77" s="189" t="s">
        <v>377</v>
      </c>
      <c r="E77" s="189">
        <v>71</v>
      </c>
      <c r="F77" s="189">
        <v>898</v>
      </c>
      <c r="G77" s="189"/>
    </row>
    <row r="78" spans="2:7" x14ac:dyDescent="0.3">
      <c r="B78" s="189" t="s">
        <v>450</v>
      </c>
      <c r="C78" s="189" t="s">
        <v>352</v>
      </c>
      <c r="D78" s="189" t="s">
        <v>377</v>
      </c>
      <c r="E78" s="189">
        <v>51</v>
      </c>
      <c r="F78" s="189">
        <v>796</v>
      </c>
      <c r="G78" s="189"/>
    </row>
    <row r="79" spans="2:7" x14ac:dyDescent="0.3">
      <c r="B79" s="189" t="s">
        <v>451</v>
      </c>
      <c r="C79" s="189" t="s">
        <v>352</v>
      </c>
      <c r="D79" s="189" t="s">
        <v>377</v>
      </c>
      <c r="E79" s="189">
        <v>36</v>
      </c>
      <c r="F79" s="189">
        <v>541</v>
      </c>
      <c r="G79" s="189"/>
    </row>
    <row r="80" spans="2:7" x14ac:dyDescent="0.3">
      <c r="B80" s="189" t="s">
        <v>452</v>
      </c>
      <c r="C80" s="189" t="s">
        <v>352</v>
      </c>
      <c r="D80" s="189" t="s">
        <v>377</v>
      </c>
      <c r="E80" s="189">
        <v>19</v>
      </c>
      <c r="F80" s="189">
        <v>396</v>
      </c>
      <c r="G80" s="189"/>
    </row>
    <row r="81" spans="2:7" x14ac:dyDescent="0.3">
      <c r="B81" s="189" t="s">
        <v>453</v>
      </c>
      <c r="C81" s="189" t="s">
        <v>352</v>
      </c>
      <c r="D81" s="189" t="s">
        <v>377</v>
      </c>
      <c r="E81" s="189">
        <v>11</v>
      </c>
      <c r="F81" s="189">
        <v>123</v>
      </c>
      <c r="G81" s="189"/>
    </row>
    <row r="82" spans="2:7" x14ac:dyDescent="0.3">
      <c r="B82" s="189" t="s">
        <v>454</v>
      </c>
      <c r="C82" s="189" t="s">
        <v>352</v>
      </c>
      <c r="D82" s="189" t="s">
        <v>377</v>
      </c>
      <c r="E82" s="189">
        <v>3</v>
      </c>
      <c r="F82" s="189">
        <v>49</v>
      </c>
      <c r="G82" s="189"/>
    </row>
    <row r="83" spans="2:7" x14ac:dyDescent="0.3">
      <c r="B83" s="189" t="s">
        <v>455</v>
      </c>
      <c r="C83" s="189" t="s">
        <v>389</v>
      </c>
      <c r="D83" s="189" t="s">
        <v>377</v>
      </c>
      <c r="E83" s="189">
        <v>78</v>
      </c>
      <c r="F83" s="189">
        <v>879</v>
      </c>
      <c r="G83" s="189"/>
    </row>
    <row r="84" spans="2:7" x14ac:dyDescent="0.3">
      <c r="B84" s="189" t="s">
        <v>456</v>
      </c>
      <c r="C84" s="189" t="s">
        <v>389</v>
      </c>
      <c r="D84" s="189" t="s">
        <v>377</v>
      </c>
      <c r="E84" s="189">
        <v>6</v>
      </c>
      <c r="F84" s="189">
        <v>89</v>
      </c>
      <c r="G84" s="189"/>
    </row>
    <row r="85" spans="2:7" x14ac:dyDescent="0.3">
      <c r="B85" s="189" t="s">
        <v>457</v>
      </c>
      <c r="C85" s="189" t="s">
        <v>389</v>
      </c>
      <c r="D85" s="189" t="s">
        <v>377</v>
      </c>
      <c r="E85" s="189">
        <v>10</v>
      </c>
      <c r="F85" s="189">
        <v>81</v>
      </c>
      <c r="G85" s="189"/>
    </row>
    <row r="86" spans="2:7" x14ac:dyDescent="0.3">
      <c r="B86" s="189" t="s">
        <v>458</v>
      </c>
      <c r="C86" s="189" t="s">
        <v>389</v>
      </c>
      <c r="D86" s="189" t="s">
        <v>377</v>
      </c>
      <c r="E86" s="189">
        <v>0</v>
      </c>
      <c r="F86" s="189">
        <v>0</v>
      </c>
      <c r="G86" s="189"/>
    </row>
    <row r="87" spans="2:7" x14ac:dyDescent="0.3">
      <c r="B87" s="189" t="s">
        <v>459</v>
      </c>
      <c r="C87" s="189" t="s">
        <v>389</v>
      </c>
      <c r="D87" s="189" t="s">
        <v>377</v>
      </c>
      <c r="E87" s="189">
        <v>0</v>
      </c>
      <c r="F87" s="189">
        <v>0</v>
      </c>
      <c r="G87" s="189"/>
    </row>
    <row r="88" spans="2:7" x14ac:dyDescent="0.3">
      <c r="B88" s="189" t="s">
        <v>460</v>
      </c>
      <c r="C88" s="189" t="s">
        <v>352</v>
      </c>
      <c r="D88" s="189" t="s">
        <v>376</v>
      </c>
      <c r="E88" s="189">
        <v>91</v>
      </c>
      <c r="F88" s="189">
        <v>1107</v>
      </c>
      <c r="G88" s="189"/>
    </row>
    <row r="89" spans="2:7" x14ac:dyDescent="0.3">
      <c r="B89" s="189" t="s">
        <v>461</v>
      </c>
      <c r="C89" s="189" t="s">
        <v>352</v>
      </c>
      <c r="D89" s="189" t="s">
        <v>376</v>
      </c>
      <c r="E89" s="189">
        <v>68</v>
      </c>
      <c r="F89" s="189">
        <v>897</v>
      </c>
      <c r="G89" s="189"/>
    </row>
    <row r="90" spans="2:7" x14ac:dyDescent="0.3">
      <c r="B90" s="189" t="s">
        <v>462</v>
      </c>
      <c r="C90" s="189" t="s">
        <v>352</v>
      </c>
      <c r="D90" s="189" t="s">
        <v>376</v>
      </c>
      <c r="E90" s="189">
        <v>50</v>
      </c>
      <c r="F90" s="189">
        <v>622</v>
      </c>
      <c r="G90" s="189"/>
    </row>
    <row r="91" spans="2:7" x14ac:dyDescent="0.3">
      <c r="B91" s="189" t="s">
        <v>463</v>
      </c>
      <c r="C91" s="189" t="s">
        <v>352</v>
      </c>
      <c r="D91" s="189" t="s">
        <v>376</v>
      </c>
      <c r="E91" s="189">
        <v>12</v>
      </c>
      <c r="F91" s="189">
        <v>144</v>
      </c>
      <c r="G91" s="189"/>
    </row>
    <row r="92" spans="2:7" x14ac:dyDescent="0.3">
      <c r="B92" s="189" t="s">
        <v>464</v>
      </c>
      <c r="C92" s="189" t="s">
        <v>352</v>
      </c>
      <c r="D92" s="189" t="s">
        <v>376</v>
      </c>
      <c r="E92" s="189">
        <v>11</v>
      </c>
      <c r="F92" s="189">
        <v>135</v>
      </c>
      <c r="G92" s="189"/>
    </row>
    <row r="93" spans="2:7" x14ac:dyDescent="0.3">
      <c r="B93" s="189" t="s">
        <v>465</v>
      </c>
      <c r="C93" s="189" t="s">
        <v>352</v>
      </c>
      <c r="D93" s="189" t="s">
        <v>376</v>
      </c>
      <c r="E93" s="189">
        <v>4</v>
      </c>
      <c r="F93" s="189">
        <v>34</v>
      </c>
      <c r="G93" s="189"/>
    </row>
    <row r="94" spans="2:7" x14ac:dyDescent="0.3">
      <c r="B94" s="189" t="s">
        <v>466</v>
      </c>
      <c r="C94" s="189" t="s">
        <v>389</v>
      </c>
      <c r="D94" s="189" t="s">
        <v>376</v>
      </c>
      <c r="E94" s="189">
        <v>38</v>
      </c>
      <c r="F94" s="189">
        <v>373</v>
      </c>
      <c r="G94" s="189"/>
    </row>
    <row r="95" spans="2:7" x14ac:dyDescent="0.3">
      <c r="B95" s="189" t="s">
        <v>467</v>
      </c>
      <c r="C95" s="189" t="s">
        <v>389</v>
      </c>
      <c r="D95" s="189" t="s">
        <v>376</v>
      </c>
      <c r="E95" s="189">
        <v>9</v>
      </c>
      <c r="F95" s="189">
        <v>101</v>
      </c>
      <c r="G95" s="189"/>
    </row>
    <row r="96" spans="2:7" x14ac:dyDescent="0.3">
      <c r="B96" s="189" t="s">
        <v>468</v>
      </c>
      <c r="C96" s="189" t="s">
        <v>389</v>
      </c>
      <c r="D96" s="189" t="s">
        <v>376</v>
      </c>
      <c r="E96" s="189">
        <v>6</v>
      </c>
      <c r="F96" s="189">
        <v>58</v>
      </c>
      <c r="G96" s="189"/>
    </row>
    <row r="97" spans="2:7" x14ac:dyDescent="0.3">
      <c r="B97" s="189" t="s">
        <v>469</v>
      </c>
      <c r="C97" s="189" t="s">
        <v>389</v>
      </c>
      <c r="D97" s="189" t="s">
        <v>376</v>
      </c>
      <c r="E97" s="189">
        <v>1</v>
      </c>
      <c r="F97" s="189">
        <v>9</v>
      </c>
      <c r="G97" s="189"/>
    </row>
    <row r="98" spans="2:7" x14ac:dyDescent="0.3">
      <c r="B98" s="189" t="s">
        <v>470</v>
      </c>
      <c r="C98" s="189" t="s">
        <v>389</v>
      </c>
      <c r="D98" s="189" t="s">
        <v>376</v>
      </c>
      <c r="E98" s="189">
        <v>0</v>
      </c>
      <c r="F98" s="189">
        <v>0</v>
      </c>
      <c r="G98" s="189"/>
    </row>
    <row r="99" spans="2:7" x14ac:dyDescent="0.3">
      <c r="B99" s="189" t="s">
        <v>471</v>
      </c>
      <c r="C99" s="189" t="s">
        <v>352</v>
      </c>
      <c r="D99" s="189" t="s">
        <v>375</v>
      </c>
      <c r="E99" s="189">
        <v>86</v>
      </c>
      <c r="F99" s="189">
        <v>1261</v>
      </c>
      <c r="G99" s="189"/>
    </row>
    <row r="100" spans="2:7" x14ac:dyDescent="0.3">
      <c r="B100" s="189" t="s">
        <v>472</v>
      </c>
      <c r="C100" s="189" t="s">
        <v>352</v>
      </c>
      <c r="D100" s="189" t="s">
        <v>375</v>
      </c>
      <c r="E100" s="189">
        <v>66</v>
      </c>
      <c r="F100" s="189">
        <v>764</v>
      </c>
      <c r="G100" s="189"/>
    </row>
    <row r="101" spans="2:7" x14ac:dyDescent="0.3">
      <c r="B101" s="189" t="s">
        <v>473</v>
      </c>
      <c r="C101" s="189" t="s">
        <v>352</v>
      </c>
      <c r="D101" s="189" t="s">
        <v>375</v>
      </c>
      <c r="E101" s="189">
        <v>37</v>
      </c>
      <c r="F101" s="189">
        <v>467</v>
      </c>
      <c r="G101" s="189"/>
    </row>
    <row r="102" spans="2:7" x14ac:dyDescent="0.3">
      <c r="B102" s="189" t="s">
        <v>474</v>
      </c>
      <c r="C102" s="189" t="s">
        <v>352</v>
      </c>
      <c r="D102" s="189" t="s">
        <v>375</v>
      </c>
      <c r="E102" s="189">
        <v>0</v>
      </c>
      <c r="F102" s="189">
        <v>0</v>
      </c>
      <c r="G102" s="189"/>
    </row>
    <row r="103" spans="2:7" x14ac:dyDescent="0.3">
      <c r="B103" s="189" t="s">
        <v>475</v>
      </c>
      <c r="C103" s="189" t="s">
        <v>352</v>
      </c>
      <c r="D103" s="189" t="s">
        <v>375</v>
      </c>
      <c r="E103" s="189">
        <v>4</v>
      </c>
      <c r="F103" s="189">
        <v>29</v>
      </c>
      <c r="G103" s="189"/>
    </row>
    <row r="104" spans="2:7" x14ac:dyDescent="0.3">
      <c r="B104" s="189" t="s">
        <v>476</v>
      </c>
      <c r="C104" s="189" t="s">
        <v>389</v>
      </c>
      <c r="D104" s="189" t="s">
        <v>375</v>
      </c>
      <c r="E104" s="189">
        <v>42</v>
      </c>
      <c r="F104" s="189">
        <v>487</v>
      </c>
      <c r="G104" s="189"/>
    </row>
    <row r="105" spans="2:7" x14ac:dyDescent="0.3">
      <c r="B105" s="189" t="s">
        <v>477</v>
      </c>
      <c r="C105" s="189" t="s">
        <v>389</v>
      </c>
      <c r="D105" s="189" t="s">
        <v>375</v>
      </c>
      <c r="E105" s="189">
        <v>25</v>
      </c>
      <c r="F105" s="189">
        <v>255</v>
      </c>
      <c r="G105" s="189"/>
    </row>
    <row r="106" spans="2:7" x14ac:dyDescent="0.3">
      <c r="B106" s="189" t="s">
        <v>478</v>
      </c>
      <c r="C106" s="189" t="s">
        <v>389</v>
      </c>
      <c r="D106" s="189" t="s">
        <v>375</v>
      </c>
      <c r="E106" s="189">
        <v>17</v>
      </c>
      <c r="F106" s="189">
        <v>145</v>
      </c>
      <c r="G106" s="189"/>
    </row>
    <row r="107" spans="2:7" x14ac:dyDescent="0.3">
      <c r="B107" s="189" t="s">
        <v>479</v>
      </c>
      <c r="C107" s="189" t="s">
        <v>389</v>
      </c>
      <c r="D107" s="189" t="s">
        <v>375</v>
      </c>
      <c r="E107" s="189">
        <v>4</v>
      </c>
      <c r="F107" s="189">
        <v>32</v>
      </c>
      <c r="G107" s="189"/>
    </row>
    <row r="108" spans="2:7" x14ac:dyDescent="0.3">
      <c r="B108" s="189" t="s">
        <v>480</v>
      </c>
      <c r="C108" s="189" t="s">
        <v>389</v>
      </c>
      <c r="D108" s="189" t="s">
        <v>375</v>
      </c>
      <c r="E108" s="189">
        <v>0</v>
      </c>
      <c r="F108" s="189">
        <v>0</v>
      </c>
      <c r="G108" s="189"/>
    </row>
    <row r="109" spans="2:7" x14ac:dyDescent="0.3">
      <c r="B109" s="189" t="s">
        <v>481</v>
      </c>
      <c r="C109" s="189" t="s">
        <v>352</v>
      </c>
      <c r="D109" s="189" t="s">
        <v>374</v>
      </c>
      <c r="E109" s="189">
        <v>93</v>
      </c>
      <c r="F109" s="189">
        <v>1311</v>
      </c>
      <c r="G109" s="189"/>
    </row>
    <row r="110" spans="2:7" x14ac:dyDescent="0.3">
      <c r="B110" s="189" t="s">
        <v>482</v>
      </c>
      <c r="C110" s="189" t="s">
        <v>352</v>
      </c>
      <c r="D110" s="189" t="s">
        <v>374</v>
      </c>
      <c r="E110" s="189">
        <v>72</v>
      </c>
      <c r="F110" s="189">
        <v>1023</v>
      </c>
      <c r="G110" s="189"/>
    </row>
    <row r="111" spans="2:7" x14ac:dyDescent="0.3">
      <c r="B111" s="189" t="s">
        <v>483</v>
      </c>
      <c r="C111" s="189" t="s">
        <v>352</v>
      </c>
      <c r="D111" s="189" t="s">
        <v>374</v>
      </c>
      <c r="E111" s="189">
        <v>37</v>
      </c>
      <c r="F111" s="189">
        <v>486</v>
      </c>
      <c r="G111" s="189"/>
    </row>
    <row r="112" spans="2:7" x14ac:dyDescent="0.3">
      <c r="B112" s="189" t="s">
        <v>484</v>
      </c>
      <c r="C112" s="189" t="s">
        <v>352</v>
      </c>
      <c r="D112" s="189" t="s">
        <v>374</v>
      </c>
      <c r="E112" s="189">
        <v>16</v>
      </c>
      <c r="F112" s="189">
        <v>270</v>
      </c>
      <c r="G112" s="189"/>
    </row>
    <row r="113" spans="2:7" x14ac:dyDescent="0.3">
      <c r="B113" s="189" t="s">
        <v>485</v>
      </c>
      <c r="C113" s="189" t="s">
        <v>352</v>
      </c>
      <c r="D113" s="189" t="s">
        <v>374</v>
      </c>
      <c r="E113" s="189">
        <v>17</v>
      </c>
      <c r="F113" s="189">
        <v>250</v>
      </c>
      <c r="G113" s="189"/>
    </row>
    <row r="114" spans="2:7" x14ac:dyDescent="0.3">
      <c r="B114" s="189" t="s">
        <v>486</v>
      </c>
      <c r="C114" s="189" t="s">
        <v>352</v>
      </c>
      <c r="D114" s="189" t="s">
        <v>374</v>
      </c>
      <c r="E114" s="189">
        <v>3</v>
      </c>
      <c r="F114" s="189">
        <v>54</v>
      </c>
      <c r="G114" s="189"/>
    </row>
    <row r="115" spans="2:7" x14ac:dyDescent="0.3">
      <c r="B115" s="189" t="s">
        <v>487</v>
      </c>
      <c r="C115" s="189" t="s">
        <v>352</v>
      </c>
      <c r="D115" s="189" t="s">
        <v>374</v>
      </c>
      <c r="E115" s="189">
        <v>2</v>
      </c>
      <c r="F115" s="189">
        <v>45</v>
      </c>
      <c r="G115" s="189"/>
    </row>
    <row r="116" spans="2:7" x14ac:dyDescent="0.3">
      <c r="B116" s="189" t="s">
        <v>488</v>
      </c>
      <c r="C116" s="189" t="s">
        <v>352</v>
      </c>
      <c r="D116" s="189" t="s">
        <v>374</v>
      </c>
      <c r="E116" s="189">
        <v>1</v>
      </c>
      <c r="F116" s="189">
        <v>17</v>
      </c>
      <c r="G116" s="189"/>
    </row>
    <row r="117" spans="2:7" x14ac:dyDescent="0.3">
      <c r="B117" s="189" t="s">
        <v>489</v>
      </c>
      <c r="C117" s="189" t="s">
        <v>389</v>
      </c>
      <c r="D117" s="189" t="s">
        <v>374</v>
      </c>
      <c r="E117" s="189">
        <v>25</v>
      </c>
      <c r="F117" s="189">
        <v>266</v>
      </c>
      <c r="G117" s="189"/>
    </row>
    <row r="118" spans="2:7" x14ac:dyDescent="0.3">
      <c r="B118" s="189" t="s">
        <v>490</v>
      </c>
      <c r="C118" s="189" t="s">
        <v>389</v>
      </c>
      <c r="D118" s="189" t="s">
        <v>374</v>
      </c>
      <c r="E118" s="189">
        <v>23</v>
      </c>
      <c r="F118" s="189">
        <v>315</v>
      </c>
      <c r="G118" s="189"/>
    </row>
    <row r="119" spans="2:7" x14ac:dyDescent="0.3">
      <c r="B119" s="189" t="s">
        <v>491</v>
      </c>
      <c r="C119" s="189" t="s">
        <v>389</v>
      </c>
      <c r="D119" s="189" t="s">
        <v>374</v>
      </c>
      <c r="E119" s="189">
        <v>7</v>
      </c>
      <c r="F119" s="189">
        <v>91</v>
      </c>
      <c r="G119" s="189"/>
    </row>
    <row r="120" spans="2:7" x14ac:dyDescent="0.3">
      <c r="B120" s="189" t="s">
        <v>492</v>
      </c>
      <c r="C120" s="189" t="s">
        <v>389</v>
      </c>
      <c r="D120" s="189" t="s">
        <v>374</v>
      </c>
      <c r="E120" s="189">
        <v>9</v>
      </c>
      <c r="F120" s="189">
        <v>94</v>
      </c>
      <c r="G120" s="189"/>
    </row>
    <row r="121" spans="2:7" x14ac:dyDescent="0.3">
      <c r="B121" s="189" t="s">
        <v>493</v>
      </c>
      <c r="C121" s="189" t="s">
        <v>389</v>
      </c>
      <c r="D121" s="189" t="s">
        <v>374</v>
      </c>
      <c r="E121" s="189">
        <v>0</v>
      </c>
      <c r="F121" s="189">
        <v>0</v>
      </c>
      <c r="G121" s="189"/>
    </row>
    <row r="122" spans="2:7" x14ac:dyDescent="0.3">
      <c r="B122" s="189" t="s">
        <v>494</v>
      </c>
      <c r="C122" s="189" t="s">
        <v>352</v>
      </c>
      <c r="D122" s="189" t="s">
        <v>373</v>
      </c>
      <c r="E122" s="189">
        <v>86</v>
      </c>
      <c r="F122" s="189">
        <v>1196</v>
      </c>
      <c r="G122" s="189"/>
    </row>
    <row r="123" spans="2:7" x14ac:dyDescent="0.3">
      <c r="B123" s="189" t="s">
        <v>495</v>
      </c>
      <c r="C123" s="189" t="s">
        <v>352</v>
      </c>
      <c r="D123" s="189" t="s">
        <v>373</v>
      </c>
      <c r="E123" s="189">
        <v>64</v>
      </c>
      <c r="F123" s="189">
        <v>879</v>
      </c>
      <c r="G123" s="189"/>
    </row>
    <row r="124" spans="2:7" x14ac:dyDescent="0.3">
      <c r="B124" s="189" t="s">
        <v>496</v>
      </c>
      <c r="C124" s="189" t="s">
        <v>352</v>
      </c>
      <c r="D124" s="189" t="s">
        <v>373</v>
      </c>
      <c r="E124" s="189">
        <v>32</v>
      </c>
      <c r="F124" s="189">
        <v>413</v>
      </c>
      <c r="G124" s="189"/>
    </row>
    <row r="125" spans="2:7" x14ac:dyDescent="0.3">
      <c r="B125" s="189" t="s">
        <v>497</v>
      </c>
      <c r="C125" s="189" t="s">
        <v>352</v>
      </c>
      <c r="D125" s="189" t="s">
        <v>373</v>
      </c>
      <c r="E125" s="189">
        <v>31</v>
      </c>
      <c r="F125" s="189">
        <v>306</v>
      </c>
      <c r="G125" s="189"/>
    </row>
    <row r="126" spans="2:7" x14ac:dyDescent="0.3">
      <c r="B126" s="189" t="s">
        <v>498</v>
      </c>
      <c r="C126" s="189" t="s">
        <v>352</v>
      </c>
      <c r="D126" s="189" t="s">
        <v>373</v>
      </c>
      <c r="E126" s="189">
        <v>12</v>
      </c>
      <c r="F126" s="189">
        <v>209</v>
      </c>
      <c r="G126" s="189"/>
    </row>
    <row r="127" spans="2:7" x14ac:dyDescent="0.3">
      <c r="B127" s="189" t="s">
        <v>499</v>
      </c>
      <c r="C127" s="189" t="s">
        <v>389</v>
      </c>
      <c r="D127" s="189" t="s">
        <v>373</v>
      </c>
      <c r="E127" s="189">
        <v>32</v>
      </c>
      <c r="F127" s="189">
        <v>340</v>
      </c>
      <c r="G127" s="189"/>
    </row>
    <row r="128" spans="2:7" x14ac:dyDescent="0.3">
      <c r="B128" s="189" t="s">
        <v>500</v>
      </c>
      <c r="C128" s="189" t="s">
        <v>389</v>
      </c>
      <c r="D128" s="189" t="s">
        <v>373</v>
      </c>
      <c r="E128" s="189">
        <v>28</v>
      </c>
      <c r="F128" s="189">
        <v>278</v>
      </c>
      <c r="G128" s="189"/>
    </row>
    <row r="129" spans="2:7" x14ac:dyDescent="0.3">
      <c r="B129" s="189" t="s">
        <v>501</v>
      </c>
      <c r="C129" s="189" t="s">
        <v>389</v>
      </c>
      <c r="D129" s="189" t="s">
        <v>373</v>
      </c>
      <c r="E129" s="189">
        <v>0</v>
      </c>
      <c r="F129" s="189">
        <v>0</v>
      </c>
      <c r="G129" s="189"/>
    </row>
    <row r="130" spans="2:7" x14ac:dyDescent="0.3">
      <c r="B130" s="189" t="s">
        <v>502</v>
      </c>
      <c r="C130" s="189" t="s">
        <v>389</v>
      </c>
      <c r="D130" s="189" t="s">
        <v>373</v>
      </c>
      <c r="E130" s="189">
        <v>0</v>
      </c>
      <c r="F130" s="189">
        <v>0</v>
      </c>
      <c r="G130" s="189"/>
    </row>
    <row r="131" spans="2:7" x14ac:dyDescent="0.3">
      <c r="B131" s="189" t="s">
        <v>503</v>
      </c>
      <c r="C131" s="189" t="s">
        <v>389</v>
      </c>
      <c r="D131" s="189" t="s">
        <v>373</v>
      </c>
      <c r="E131" s="189">
        <v>0</v>
      </c>
      <c r="F131" s="189">
        <v>0</v>
      </c>
      <c r="G131" s="189"/>
    </row>
    <row r="132" spans="2:7" x14ac:dyDescent="0.3">
      <c r="B132" s="189" t="s">
        <v>504</v>
      </c>
      <c r="C132" s="189" t="s">
        <v>352</v>
      </c>
      <c r="D132" s="189" t="s">
        <v>372</v>
      </c>
      <c r="E132" s="189">
        <v>74</v>
      </c>
      <c r="F132" s="189">
        <v>1057</v>
      </c>
      <c r="G132" s="189"/>
    </row>
    <row r="133" spans="2:7" x14ac:dyDescent="0.3">
      <c r="B133" s="189" t="s">
        <v>505</v>
      </c>
      <c r="C133" s="189" t="s">
        <v>352</v>
      </c>
      <c r="D133" s="189" t="s">
        <v>372</v>
      </c>
      <c r="E133" s="189">
        <v>68</v>
      </c>
      <c r="F133" s="189">
        <v>973</v>
      </c>
      <c r="G133" s="189"/>
    </row>
    <row r="134" spans="2:7" x14ac:dyDescent="0.3">
      <c r="B134" s="189" t="s">
        <v>506</v>
      </c>
      <c r="C134" s="189" t="s">
        <v>352</v>
      </c>
      <c r="D134" s="189" t="s">
        <v>372</v>
      </c>
      <c r="E134" s="189">
        <v>32</v>
      </c>
      <c r="F134" s="189">
        <v>440</v>
      </c>
      <c r="G134" s="189"/>
    </row>
    <row r="135" spans="2:7" x14ac:dyDescent="0.3">
      <c r="B135" s="189" t="s">
        <v>507</v>
      </c>
      <c r="C135" s="189" t="s">
        <v>352</v>
      </c>
      <c r="D135" s="189" t="s">
        <v>372</v>
      </c>
      <c r="E135" s="189">
        <v>20</v>
      </c>
      <c r="F135" s="189">
        <v>274</v>
      </c>
      <c r="G135" s="189"/>
    </row>
    <row r="136" spans="2:7" x14ac:dyDescent="0.3">
      <c r="B136" s="189" t="s">
        <v>508</v>
      </c>
      <c r="C136" s="189" t="s">
        <v>352</v>
      </c>
      <c r="D136" s="189" t="s">
        <v>372</v>
      </c>
      <c r="E136" s="189">
        <v>18</v>
      </c>
      <c r="F136" s="189">
        <v>197</v>
      </c>
      <c r="G136" s="189"/>
    </row>
    <row r="137" spans="2:7" x14ac:dyDescent="0.3">
      <c r="B137" s="189" t="s">
        <v>509</v>
      </c>
      <c r="C137" s="189" t="s">
        <v>352</v>
      </c>
      <c r="D137" s="189" t="s">
        <v>372</v>
      </c>
      <c r="E137" s="189">
        <v>8</v>
      </c>
      <c r="F137" s="189">
        <v>182</v>
      </c>
      <c r="G137" s="189"/>
    </row>
    <row r="138" spans="2:7" x14ac:dyDescent="0.3">
      <c r="B138" s="189" t="s">
        <v>510</v>
      </c>
      <c r="C138" s="189" t="s">
        <v>352</v>
      </c>
      <c r="D138" s="189" t="s">
        <v>372</v>
      </c>
      <c r="E138" s="189">
        <v>2</v>
      </c>
      <c r="F138" s="189">
        <v>23</v>
      </c>
      <c r="G138" s="189"/>
    </row>
    <row r="139" spans="2:7" x14ac:dyDescent="0.3">
      <c r="B139" s="189" t="s">
        <v>511</v>
      </c>
      <c r="C139" s="189" t="s">
        <v>389</v>
      </c>
      <c r="D139" s="189" t="s">
        <v>372</v>
      </c>
      <c r="E139" s="189">
        <v>64</v>
      </c>
      <c r="F139" s="189">
        <v>697</v>
      </c>
      <c r="G139" s="189"/>
    </row>
    <row r="140" spans="2:7" x14ac:dyDescent="0.3">
      <c r="B140" s="189" t="s">
        <v>512</v>
      </c>
      <c r="C140" s="189" t="s">
        <v>389</v>
      </c>
      <c r="D140" s="189" t="s">
        <v>372</v>
      </c>
      <c r="E140" s="189">
        <v>8</v>
      </c>
      <c r="F140" s="189">
        <v>42</v>
      </c>
      <c r="G140" s="189"/>
    </row>
    <row r="141" spans="2:7" x14ac:dyDescent="0.3">
      <c r="B141" s="189" t="s">
        <v>513</v>
      </c>
      <c r="C141" s="189" t="s">
        <v>389</v>
      </c>
      <c r="D141" s="189" t="s">
        <v>372</v>
      </c>
      <c r="E141" s="189">
        <v>1</v>
      </c>
      <c r="F141" s="189">
        <v>12</v>
      </c>
      <c r="G141" s="189"/>
    </row>
    <row r="142" spans="2:7" x14ac:dyDescent="0.3">
      <c r="B142" s="189" t="s">
        <v>514</v>
      </c>
      <c r="C142" s="189" t="s">
        <v>389</v>
      </c>
      <c r="D142" s="189" t="s">
        <v>372</v>
      </c>
      <c r="E142" s="189">
        <v>0</v>
      </c>
      <c r="F142" s="189">
        <v>0</v>
      </c>
      <c r="G142" s="189"/>
    </row>
    <row r="143" spans="2:7" x14ac:dyDescent="0.3">
      <c r="B143" s="189" t="s">
        <v>515</v>
      </c>
      <c r="C143" s="189" t="s">
        <v>389</v>
      </c>
      <c r="D143" s="189" t="s">
        <v>372</v>
      </c>
      <c r="E143" s="189">
        <v>0</v>
      </c>
      <c r="F143" s="189">
        <v>0</v>
      </c>
      <c r="G143" s="189"/>
    </row>
    <row r="144" spans="2:7" x14ac:dyDescent="0.3">
      <c r="B144" s="189" t="s">
        <v>516</v>
      </c>
      <c r="C144" s="189" t="s">
        <v>352</v>
      </c>
      <c r="D144" s="189" t="s">
        <v>371</v>
      </c>
      <c r="E144" s="189">
        <v>91</v>
      </c>
      <c r="F144" s="189">
        <v>1289</v>
      </c>
      <c r="G144" s="189"/>
    </row>
    <row r="145" spans="2:7" x14ac:dyDescent="0.3">
      <c r="B145" s="189" t="s">
        <v>517</v>
      </c>
      <c r="C145" s="189" t="s">
        <v>352</v>
      </c>
      <c r="D145" s="189" t="s">
        <v>371</v>
      </c>
      <c r="E145" s="189">
        <v>59</v>
      </c>
      <c r="F145" s="189">
        <v>861</v>
      </c>
      <c r="G145" s="189"/>
    </row>
    <row r="146" spans="2:7" x14ac:dyDescent="0.3">
      <c r="B146" s="189" t="s">
        <v>518</v>
      </c>
      <c r="C146" s="189" t="s">
        <v>352</v>
      </c>
      <c r="D146" s="189" t="s">
        <v>371</v>
      </c>
      <c r="E146" s="189">
        <v>33</v>
      </c>
      <c r="F146" s="189">
        <v>432</v>
      </c>
      <c r="G146" s="189"/>
    </row>
    <row r="147" spans="2:7" x14ac:dyDescent="0.3">
      <c r="B147" s="189" t="s">
        <v>519</v>
      </c>
      <c r="C147" s="189" t="s">
        <v>352</v>
      </c>
      <c r="D147" s="189" t="s">
        <v>371</v>
      </c>
      <c r="E147" s="189">
        <v>34</v>
      </c>
      <c r="F147" s="189">
        <v>376</v>
      </c>
      <c r="G147" s="189"/>
    </row>
    <row r="148" spans="2:7" x14ac:dyDescent="0.3">
      <c r="B148" s="189" t="s">
        <v>520</v>
      </c>
      <c r="C148" s="189" t="s">
        <v>352</v>
      </c>
      <c r="D148" s="189" t="s">
        <v>371</v>
      </c>
      <c r="E148" s="189">
        <v>18</v>
      </c>
      <c r="F148" s="189">
        <v>234</v>
      </c>
      <c r="G148" s="189"/>
    </row>
    <row r="149" spans="2:7" x14ac:dyDescent="0.3">
      <c r="B149" s="189" t="s">
        <v>521</v>
      </c>
      <c r="C149" s="189" t="s">
        <v>352</v>
      </c>
      <c r="D149" s="189" t="s">
        <v>371</v>
      </c>
      <c r="E149" s="189">
        <v>11</v>
      </c>
      <c r="F149" s="189">
        <v>221</v>
      </c>
      <c r="G149" s="189"/>
    </row>
    <row r="150" spans="2:7" x14ac:dyDescent="0.3">
      <c r="B150" s="189" t="s">
        <v>522</v>
      </c>
      <c r="C150" s="189" t="s">
        <v>352</v>
      </c>
      <c r="D150" s="189" t="s">
        <v>371</v>
      </c>
      <c r="E150" s="189">
        <v>12</v>
      </c>
      <c r="F150" s="189">
        <v>142</v>
      </c>
      <c r="G150" s="189"/>
    </row>
    <row r="151" spans="2:7" x14ac:dyDescent="0.3">
      <c r="B151" s="189" t="s">
        <v>523</v>
      </c>
      <c r="C151" s="189" t="s">
        <v>389</v>
      </c>
      <c r="D151" s="189" t="s">
        <v>371</v>
      </c>
      <c r="E151" s="189">
        <v>28</v>
      </c>
      <c r="F151" s="189">
        <v>298</v>
      </c>
      <c r="G151" s="189"/>
    </row>
    <row r="152" spans="2:7" x14ac:dyDescent="0.3">
      <c r="B152" s="189" t="s">
        <v>524</v>
      </c>
      <c r="C152" s="189" t="s">
        <v>389</v>
      </c>
      <c r="D152" s="189" t="s">
        <v>371</v>
      </c>
      <c r="E152" s="189">
        <v>24</v>
      </c>
      <c r="F152" s="189">
        <v>284</v>
      </c>
      <c r="G152" s="189"/>
    </row>
    <row r="153" spans="2:7" x14ac:dyDescent="0.3">
      <c r="B153" s="189" t="s">
        <v>525</v>
      </c>
      <c r="C153" s="189" t="s">
        <v>389</v>
      </c>
      <c r="D153" s="189" t="s">
        <v>371</v>
      </c>
      <c r="E153" s="189">
        <v>21</v>
      </c>
      <c r="F153" s="189">
        <v>167</v>
      </c>
      <c r="G153" s="189"/>
    </row>
    <row r="154" spans="2:7" x14ac:dyDescent="0.3">
      <c r="B154" s="189" t="s">
        <v>526</v>
      </c>
      <c r="C154" s="189" t="s">
        <v>389</v>
      </c>
      <c r="D154" s="189" t="s">
        <v>371</v>
      </c>
      <c r="E154" s="189">
        <v>0</v>
      </c>
      <c r="F154" s="189">
        <v>0</v>
      </c>
      <c r="G154" s="189"/>
    </row>
    <row r="155" spans="2:7" x14ac:dyDescent="0.3">
      <c r="B155" s="189" t="s">
        <v>527</v>
      </c>
      <c r="C155" s="189" t="s">
        <v>389</v>
      </c>
      <c r="D155" s="189" t="s">
        <v>371</v>
      </c>
      <c r="E155" s="189">
        <v>2</v>
      </c>
      <c r="F155" s="189">
        <v>4</v>
      </c>
      <c r="G155" s="189"/>
    </row>
    <row r="156" spans="2:7" x14ac:dyDescent="0.3">
      <c r="B156" s="189" t="s">
        <v>528</v>
      </c>
      <c r="C156" s="189" t="s">
        <v>352</v>
      </c>
      <c r="D156" s="189" t="s">
        <v>370</v>
      </c>
      <c r="E156" s="189">
        <v>74</v>
      </c>
      <c r="F156" s="189">
        <v>1009</v>
      </c>
      <c r="G156" s="189"/>
    </row>
    <row r="157" spans="2:7" x14ac:dyDescent="0.3">
      <c r="B157" s="189" t="s">
        <v>529</v>
      </c>
      <c r="C157" s="189" t="s">
        <v>352</v>
      </c>
      <c r="D157" s="189" t="s">
        <v>370</v>
      </c>
      <c r="E157" s="189">
        <v>63</v>
      </c>
      <c r="F157" s="189">
        <v>933</v>
      </c>
      <c r="G157" s="189"/>
    </row>
    <row r="158" spans="2:7" x14ac:dyDescent="0.3">
      <c r="B158" s="189" t="s">
        <v>530</v>
      </c>
      <c r="C158" s="189" t="s">
        <v>352</v>
      </c>
      <c r="D158" s="189" t="s">
        <v>370</v>
      </c>
      <c r="E158" s="189">
        <v>37</v>
      </c>
      <c r="F158" s="189">
        <v>475</v>
      </c>
      <c r="G158" s="189"/>
    </row>
    <row r="159" spans="2:7" x14ac:dyDescent="0.3">
      <c r="B159" s="189" t="s">
        <v>531</v>
      </c>
      <c r="C159" s="189" t="s">
        <v>352</v>
      </c>
      <c r="D159" s="189" t="s">
        <v>370</v>
      </c>
      <c r="E159" s="189">
        <v>26</v>
      </c>
      <c r="F159" s="189">
        <v>384</v>
      </c>
      <c r="G159" s="189"/>
    </row>
    <row r="160" spans="2:7" x14ac:dyDescent="0.3">
      <c r="B160" s="189" t="s">
        <v>532</v>
      </c>
      <c r="C160" s="189" t="s">
        <v>352</v>
      </c>
      <c r="D160" s="189" t="s">
        <v>370</v>
      </c>
      <c r="E160" s="189">
        <v>18</v>
      </c>
      <c r="F160" s="189">
        <v>181</v>
      </c>
      <c r="G160" s="189"/>
    </row>
    <row r="161" spans="2:7" x14ac:dyDescent="0.3">
      <c r="B161" s="189" t="s">
        <v>533</v>
      </c>
      <c r="C161" s="189" t="s">
        <v>352</v>
      </c>
      <c r="D161" s="189" t="s">
        <v>370</v>
      </c>
      <c r="E161" s="189">
        <v>13</v>
      </c>
      <c r="F161" s="189">
        <v>169</v>
      </c>
      <c r="G161" s="189"/>
    </row>
    <row r="162" spans="2:7" x14ac:dyDescent="0.3">
      <c r="B162" s="189" t="s">
        <v>534</v>
      </c>
      <c r="C162" s="189" t="s">
        <v>352</v>
      </c>
      <c r="D162" s="189" t="s">
        <v>370</v>
      </c>
      <c r="E162" s="189">
        <v>0</v>
      </c>
      <c r="F162" s="189">
        <v>10</v>
      </c>
      <c r="G162" s="189"/>
    </row>
    <row r="163" spans="2:7" x14ac:dyDescent="0.3">
      <c r="B163" s="189" t="s">
        <v>535</v>
      </c>
      <c r="C163" s="189" t="s">
        <v>389</v>
      </c>
      <c r="D163" s="189" t="s">
        <v>370</v>
      </c>
      <c r="E163" s="189">
        <v>39</v>
      </c>
      <c r="F163" s="189">
        <v>357</v>
      </c>
      <c r="G163" s="189"/>
    </row>
    <row r="164" spans="2:7" x14ac:dyDescent="0.3">
      <c r="B164" s="189" t="s">
        <v>536</v>
      </c>
      <c r="C164" s="189" t="s">
        <v>389</v>
      </c>
      <c r="D164" s="189" t="s">
        <v>370</v>
      </c>
      <c r="E164" s="189">
        <v>27</v>
      </c>
      <c r="F164" s="189">
        <v>293</v>
      </c>
      <c r="G164" s="189"/>
    </row>
    <row r="165" spans="2:7" x14ac:dyDescent="0.3">
      <c r="B165" s="189" t="s">
        <v>537</v>
      </c>
      <c r="C165" s="189" t="s">
        <v>389</v>
      </c>
      <c r="D165" s="189" t="s">
        <v>370</v>
      </c>
      <c r="E165" s="189">
        <v>14</v>
      </c>
      <c r="F165" s="189">
        <v>146</v>
      </c>
      <c r="G165" s="189"/>
    </row>
    <row r="166" spans="2:7" x14ac:dyDescent="0.3">
      <c r="B166" s="189" t="s">
        <v>538</v>
      </c>
      <c r="C166" s="189" t="s">
        <v>389</v>
      </c>
      <c r="D166" s="189" t="s">
        <v>370</v>
      </c>
      <c r="E166" s="189">
        <v>9</v>
      </c>
      <c r="F166" s="189">
        <v>111</v>
      </c>
      <c r="G166" s="189"/>
    </row>
    <row r="167" spans="2:7" x14ac:dyDescent="0.3">
      <c r="B167" s="189" t="s">
        <v>539</v>
      </c>
      <c r="C167" s="189" t="s">
        <v>389</v>
      </c>
      <c r="D167" s="189" t="s">
        <v>370</v>
      </c>
      <c r="E167" s="189">
        <v>0</v>
      </c>
      <c r="F167" s="189">
        <v>0</v>
      </c>
      <c r="G167" s="189"/>
    </row>
    <row r="168" spans="2:7" x14ac:dyDescent="0.3">
      <c r="B168" s="189" t="s">
        <v>540</v>
      </c>
      <c r="C168" s="189" t="s">
        <v>352</v>
      </c>
      <c r="D168" s="189" t="s">
        <v>369</v>
      </c>
      <c r="E168" s="189">
        <v>74</v>
      </c>
      <c r="F168" s="189">
        <v>1132</v>
      </c>
      <c r="G168" s="189"/>
    </row>
    <row r="169" spans="2:7" x14ac:dyDescent="0.3">
      <c r="B169" s="189" t="s">
        <v>541</v>
      </c>
      <c r="C169" s="189" t="s">
        <v>352</v>
      </c>
      <c r="D169" s="189" t="s">
        <v>369</v>
      </c>
      <c r="E169" s="189">
        <v>58</v>
      </c>
      <c r="F169" s="189">
        <v>794</v>
      </c>
      <c r="G169" s="189"/>
    </row>
    <row r="170" spans="2:7" x14ac:dyDescent="0.3">
      <c r="B170" s="189" t="s">
        <v>542</v>
      </c>
      <c r="C170" s="189" t="s">
        <v>352</v>
      </c>
      <c r="D170" s="189" t="s">
        <v>369</v>
      </c>
      <c r="E170" s="189">
        <v>48</v>
      </c>
      <c r="F170" s="189">
        <v>654</v>
      </c>
      <c r="G170" s="189"/>
    </row>
    <row r="171" spans="2:7" x14ac:dyDescent="0.3">
      <c r="B171" s="189" t="s">
        <v>543</v>
      </c>
      <c r="C171" s="189" t="s">
        <v>352</v>
      </c>
      <c r="D171" s="189" t="s">
        <v>369</v>
      </c>
      <c r="E171" s="189">
        <v>56</v>
      </c>
      <c r="F171" s="189">
        <v>713</v>
      </c>
      <c r="G171" s="189"/>
    </row>
    <row r="172" spans="2:7" x14ac:dyDescent="0.3">
      <c r="B172" s="189" t="s">
        <v>544</v>
      </c>
      <c r="C172" s="189" t="s">
        <v>352</v>
      </c>
      <c r="D172" s="189" t="s">
        <v>369</v>
      </c>
      <c r="E172" s="189">
        <v>18</v>
      </c>
      <c r="F172" s="189">
        <v>336</v>
      </c>
      <c r="G172" s="189"/>
    </row>
    <row r="173" spans="2:7" x14ac:dyDescent="0.3">
      <c r="B173" s="189" t="s">
        <v>545</v>
      </c>
      <c r="C173" s="189" t="s">
        <v>352</v>
      </c>
      <c r="D173" s="189" t="s">
        <v>369</v>
      </c>
      <c r="E173" s="189">
        <v>3</v>
      </c>
      <c r="F173" s="189">
        <v>30</v>
      </c>
      <c r="G173" s="189" t="str">
        <f t="shared" ref="G173:G200" si="0">VLOOKUP(D173,$J$7:$K$39,2,0)</f>
        <v>National</v>
      </c>
    </row>
    <row r="174" spans="2:7" x14ac:dyDescent="0.3">
      <c r="B174" s="189" t="s">
        <v>546</v>
      </c>
      <c r="C174" s="189" t="s">
        <v>352</v>
      </c>
      <c r="D174" s="189" t="s">
        <v>369</v>
      </c>
      <c r="E174" s="189">
        <v>2</v>
      </c>
      <c r="F174" s="189">
        <v>17</v>
      </c>
      <c r="G174" s="189" t="str">
        <f t="shared" si="0"/>
        <v>National</v>
      </c>
    </row>
    <row r="175" spans="2:7" x14ac:dyDescent="0.3">
      <c r="B175" s="189" t="s">
        <v>547</v>
      </c>
      <c r="C175" s="189" t="s">
        <v>352</v>
      </c>
      <c r="D175" s="189" t="s">
        <v>369</v>
      </c>
      <c r="E175" s="189">
        <v>4</v>
      </c>
      <c r="F175" s="189">
        <v>18</v>
      </c>
      <c r="G175" s="189" t="str">
        <f t="shared" si="0"/>
        <v>National</v>
      </c>
    </row>
    <row r="176" spans="2:7" x14ac:dyDescent="0.3">
      <c r="B176" s="189" t="s">
        <v>548</v>
      </c>
      <c r="C176" s="189" t="s">
        <v>389</v>
      </c>
      <c r="D176" s="189" t="s">
        <v>369</v>
      </c>
      <c r="E176" s="189">
        <v>35</v>
      </c>
      <c r="F176" s="189">
        <v>347</v>
      </c>
      <c r="G176" s="189" t="str">
        <f t="shared" si="0"/>
        <v>National</v>
      </c>
    </row>
    <row r="177" spans="2:7" x14ac:dyDescent="0.3">
      <c r="B177" s="189" t="s">
        <v>549</v>
      </c>
      <c r="C177" s="189" t="s">
        <v>389</v>
      </c>
      <c r="D177" s="189" t="s">
        <v>369</v>
      </c>
      <c r="E177" s="189">
        <v>29</v>
      </c>
      <c r="F177" s="189">
        <v>287</v>
      </c>
      <c r="G177" s="189" t="str">
        <f t="shared" si="0"/>
        <v>National</v>
      </c>
    </row>
    <row r="178" spans="2:7" x14ac:dyDescent="0.3">
      <c r="B178" s="189" t="s">
        <v>550</v>
      </c>
      <c r="C178" s="189" t="s">
        <v>389</v>
      </c>
      <c r="D178" s="189" t="s">
        <v>369</v>
      </c>
      <c r="E178" s="189">
        <v>9</v>
      </c>
      <c r="F178" s="189">
        <v>76</v>
      </c>
      <c r="G178" s="189" t="str">
        <f t="shared" si="0"/>
        <v>National</v>
      </c>
    </row>
    <row r="179" spans="2:7" x14ac:dyDescent="0.3">
      <c r="B179" s="189" t="s">
        <v>551</v>
      </c>
      <c r="C179" s="189" t="s">
        <v>389</v>
      </c>
      <c r="D179" s="189" t="s">
        <v>369</v>
      </c>
      <c r="E179" s="189">
        <v>6</v>
      </c>
      <c r="F179" s="189">
        <v>57</v>
      </c>
      <c r="G179" s="189" t="str">
        <f t="shared" si="0"/>
        <v>National</v>
      </c>
    </row>
    <row r="180" spans="2:7" x14ac:dyDescent="0.3">
      <c r="B180" s="189" t="s">
        <v>552</v>
      </c>
      <c r="C180" s="189" t="s">
        <v>389</v>
      </c>
      <c r="D180" s="189" t="s">
        <v>369</v>
      </c>
      <c r="E180" s="189">
        <v>0</v>
      </c>
      <c r="F180" s="189">
        <v>0</v>
      </c>
      <c r="G180" s="189" t="str">
        <f t="shared" si="0"/>
        <v>National</v>
      </c>
    </row>
    <row r="181" spans="2:7" x14ac:dyDescent="0.3">
      <c r="B181" s="189" t="s">
        <v>553</v>
      </c>
      <c r="C181" s="189" t="s">
        <v>352</v>
      </c>
      <c r="D181" s="189" t="s">
        <v>368</v>
      </c>
      <c r="E181" s="189">
        <v>74</v>
      </c>
      <c r="F181" s="189">
        <v>1038</v>
      </c>
      <c r="G181" s="189" t="str">
        <f t="shared" si="0"/>
        <v>American</v>
      </c>
    </row>
    <row r="182" spans="2:7" x14ac:dyDescent="0.3">
      <c r="B182" s="189" t="s">
        <v>554</v>
      </c>
      <c r="C182" s="189" t="s">
        <v>352</v>
      </c>
      <c r="D182" s="189" t="s">
        <v>368</v>
      </c>
      <c r="E182" s="189">
        <v>63</v>
      </c>
      <c r="F182" s="189">
        <v>805</v>
      </c>
      <c r="G182" s="189" t="str">
        <f t="shared" si="0"/>
        <v>American</v>
      </c>
    </row>
    <row r="183" spans="2:7" x14ac:dyDescent="0.3">
      <c r="B183" s="189" t="s">
        <v>555</v>
      </c>
      <c r="C183" s="189" t="s">
        <v>352</v>
      </c>
      <c r="D183" s="189" t="s">
        <v>368</v>
      </c>
      <c r="E183" s="189">
        <v>42</v>
      </c>
      <c r="F183" s="189">
        <v>510</v>
      </c>
      <c r="G183" s="189" t="str">
        <f t="shared" si="0"/>
        <v>American</v>
      </c>
    </row>
    <row r="184" spans="2:7" x14ac:dyDescent="0.3">
      <c r="B184" s="189" t="s">
        <v>556</v>
      </c>
      <c r="C184" s="189" t="s">
        <v>352</v>
      </c>
      <c r="D184" s="189" t="s">
        <v>368</v>
      </c>
      <c r="E184" s="189">
        <v>24</v>
      </c>
      <c r="F184" s="189">
        <v>348</v>
      </c>
      <c r="G184" s="189" t="str">
        <f t="shared" si="0"/>
        <v>American</v>
      </c>
    </row>
    <row r="185" spans="2:7" x14ac:dyDescent="0.3">
      <c r="B185" s="189" t="s">
        <v>557</v>
      </c>
      <c r="C185" s="189" t="s">
        <v>352</v>
      </c>
      <c r="D185" s="189" t="s">
        <v>368</v>
      </c>
      <c r="E185" s="189">
        <v>12</v>
      </c>
      <c r="F185" s="189">
        <v>158</v>
      </c>
      <c r="G185" s="189" t="str">
        <f t="shared" si="0"/>
        <v>American</v>
      </c>
    </row>
    <row r="186" spans="2:7" x14ac:dyDescent="0.3">
      <c r="B186" s="189" t="s">
        <v>558</v>
      </c>
      <c r="C186" s="189" t="s">
        <v>352</v>
      </c>
      <c r="D186" s="189" t="s">
        <v>368</v>
      </c>
      <c r="E186" s="189">
        <v>3</v>
      </c>
      <c r="F186" s="189">
        <v>38</v>
      </c>
      <c r="G186" s="189" t="str">
        <f t="shared" si="0"/>
        <v>American</v>
      </c>
    </row>
    <row r="187" spans="2:7" x14ac:dyDescent="0.3">
      <c r="B187" s="189" t="s">
        <v>559</v>
      </c>
      <c r="C187" s="189" t="s">
        <v>352</v>
      </c>
      <c r="D187" s="189" t="s">
        <v>368</v>
      </c>
      <c r="E187" s="189">
        <v>1</v>
      </c>
      <c r="F187" s="189">
        <v>28</v>
      </c>
      <c r="G187" s="189" t="str">
        <f t="shared" si="0"/>
        <v>American</v>
      </c>
    </row>
    <row r="188" spans="2:7" x14ac:dyDescent="0.3">
      <c r="B188" s="189" t="s">
        <v>560</v>
      </c>
      <c r="C188" s="189" t="s">
        <v>389</v>
      </c>
      <c r="D188" s="189" t="s">
        <v>368</v>
      </c>
      <c r="E188" s="189">
        <v>65</v>
      </c>
      <c r="F188" s="189">
        <v>682</v>
      </c>
      <c r="G188" s="189" t="str">
        <f t="shared" si="0"/>
        <v>American</v>
      </c>
    </row>
    <row r="189" spans="2:7" x14ac:dyDescent="0.3">
      <c r="B189" s="189" t="s">
        <v>561</v>
      </c>
      <c r="C189" s="189" t="s">
        <v>389</v>
      </c>
      <c r="D189" s="189" t="s">
        <v>368</v>
      </c>
      <c r="E189" s="189">
        <v>12</v>
      </c>
      <c r="F189" s="189">
        <v>116</v>
      </c>
      <c r="G189" s="189" t="str">
        <f t="shared" si="0"/>
        <v>American</v>
      </c>
    </row>
    <row r="190" spans="2:7" x14ac:dyDescent="0.3">
      <c r="B190" s="189" t="s">
        <v>562</v>
      </c>
      <c r="C190" s="189" t="s">
        <v>389</v>
      </c>
      <c r="D190" s="189" t="s">
        <v>368</v>
      </c>
      <c r="E190" s="189">
        <v>0</v>
      </c>
      <c r="F190" s="189">
        <v>0</v>
      </c>
      <c r="G190" s="189" t="str">
        <f t="shared" si="0"/>
        <v>American</v>
      </c>
    </row>
    <row r="191" spans="2:7" x14ac:dyDescent="0.3">
      <c r="B191" s="189" t="s">
        <v>563</v>
      </c>
      <c r="C191" s="189" t="s">
        <v>389</v>
      </c>
      <c r="D191" s="189" t="s">
        <v>368</v>
      </c>
      <c r="E191" s="189">
        <v>0</v>
      </c>
      <c r="F191" s="189">
        <v>0</v>
      </c>
      <c r="G191" s="189" t="str">
        <f t="shared" si="0"/>
        <v>American</v>
      </c>
    </row>
    <row r="192" spans="2:7" x14ac:dyDescent="0.3">
      <c r="B192" s="189" t="s">
        <v>564</v>
      </c>
      <c r="C192" s="189" t="s">
        <v>389</v>
      </c>
      <c r="D192" s="189" t="s">
        <v>368</v>
      </c>
      <c r="E192" s="189">
        <v>0</v>
      </c>
      <c r="F192" s="189">
        <v>0</v>
      </c>
      <c r="G192" s="189" t="str">
        <f t="shared" si="0"/>
        <v>American</v>
      </c>
    </row>
    <row r="193" spans="2:7" x14ac:dyDescent="0.3">
      <c r="B193" s="189" t="s">
        <v>565</v>
      </c>
      <c r="C193" s="189" t="s">
        <v>352</v>
      </c>
      <c r="D193" s="189" t="s">
        <v>367</v>
      </c>
      <c r="E193" s="189">
        <v>59</v>
      </c>
      <c r="F193" s="189">
        <v>996</v>
      </c>
      <c r="G193" s="189" t="str">
        <f t="shared" si="0"/>
        <v>American</v>
      </c>
    </row>
    <row r="194" spans="2:7" x14ac:dyDescent="0.3">
      <c r="B194" s="189" t="s">
        <v>566</v>
      </c>
      <c r="C194" s="189" t="s">
        <v>352</v>
      </c>
      <c r="D194" s="189" t="s">
        <v>367</v>
      </c>
      <c r="E194" s="189">
        <v>45</v>
      </c>
      <c r="F194" s="189">
        <v>685</v>
      </c>
      <c r="G194" s="189" t="str">
        <f t="shared" si="0"/>
        <v>American</v>
      </c>
    </row>
    <row r="195" spans="2:7" x14ac:dyDescent="0.3">
      <c r="B195" s="189" t="s">
        <v>567</v>
      </c>
      <c r="C195" s="189" t="s">
        <v>352</v>
      </c>
      <c r="D195" s="189" t="s">
        <v>367</v>
      </c>
      <c r="E195" s="189">
        <v>22</v>
      </c>
      <c r="F195" s="189">
        <v>434</v>
      </c>
      <c r="G195" s="189" t="str">
        <f t="shared" si="0"/>
        <v>American</v>
      </c>
    </row>
    <row r="196" spans="2:7" x14ac:dyDescent="0.3">
      <c r="B196" s="189" t="s">
        <v>568</v>
      </c>
      <c r="C196" s="189" t="s">
        <v>352</v>
      </c>
      <c r="D196" s="189" t="s">
        <v>367</v>
      </c>
      <c r="E196" s="189">
        <v>26</v>
      </c>
      <c r="F196" s="189">
        <v>376</v>
      </c>
      <c r="G196" s="189" t="str">
        <f t="shared" si="0"/>
        <v>American</v>
      </c>
    </row>
    <row r="197" spans="2:7" x14ac:dyDescent="0.3">
      <c r="B197" s="189" t="s">
        <v>569</v>
      </c>
      <c r="C197" s="189" t="s">
        <v>352</v>
      </c>
      <c r="D197" s="189" t="s">
        <v>367</v>
      </c>
      <c r="E197" s="189">
        <v>24</v>
      </c>
      <c r="F197" s="189">
        <v>276</v>
      </c>
      <c r="G197" s="189" t="str">
        <f t="shared" si="0"/>
        <v>American</v>
      </c>
    </row>
    <row r="198" spans="2:7" x14ac:dyDescent="0.3">
      <c r="B198" s="189" t="s">
        <v>570</v>
      </c>
      <c r="C198" s="189" t="s">
        <v>352</v>
      </c>
      <c r="D198" s="189" t="s">
        <v>367</v>
      </c>
      <c r="E198" s="189">
        <v>19</v>
      </c>
      <c r="F198" s="189">
        <v>241</v>
      </c>
      <c r="G198" s="189" t="str">
        <f t="shared" si="0"/>
        <v>American</v>
      </c>
    </row>
    <row r="199" spans="2:7" x14ac:dyDescent="0.3">
      <c r="B199" s="189" t="s">
        <v>571</v>
      </c>
      <c r="C199" s="189" t="s">
        <v>352</v>
      </c>
      <c r="D199" s="189" t="s">
        <v>367</v>
      </c>
      <c r="E199" s="189">
        <v>18</v>
      </c>
      <c r="F199" s="189">
        <v>205</v>
      </c>
      <c r="G199" s="189" t="str">
        <f t="shared" si="0"/>
        <v>American</v>
      </c>
    </row>
    <row r="200" spans="2:7" x14ac:dyDescent="0.3">
      <c r="B200" s="189" t="s">
        <v>572</v>
      </c>
      <c r="C200" s="189" t="s">
        <v>389</v>
      </c>
      <c r="D200" s="189" t="s">
        <v>367</v>
      </c>
      <c r="E200" s="189">
        <v>75</v>
      </c>
      <c r="F200" s="189">
        <v>933</v>
      </c>
      <c r="G200" s="189" t="str">
        <f t="shared" si="0"/>
        <v>American</v>
      </c>
    </row>
    <row r="201" spans="2:7" x14ac:dyDescent="0.3">
      <c r="B201" s="189" t="s">
        <v>573</v>
      </c>
      <c r="C201" s="189" t="s">
        <v>389</v>
      </c>
      <c r="D201" s="189" t="s">
        <v>367</v>
      </c>
      <c r="E201" s="189">
        <v>21</v>
      </c>
      <c r="F201" s="189">
        <v>201</v>
      </c>
      <c r="G201" s="189" t="str">
        <f t="shared" ref="G201:G264" si="1">VLOOKUP(D201,$J$7:$K$39,2,0)</f>
        <v>American</v>
      </c>
    </row>
    <row r="202" spans="2:7" x14ac:dyDescent="0.3">
      <c r="B202" s="189" t="s">
        <v>574</v>
      </c>
      <c r="C202" s="189" t="s">
        <v>389</v>
      </c>
      <c r="D202" s="189" t="s">
        <v>367</v>
      </c>
      <c r="E202" s="189">
        <v>16</v>
      </c>
      <c r="F202" s="189">
        <v>114</v>
      </c>
      <c r="G202" s="189" t="str">
        <f t="shared" si="1"/>
        <v>American</v>
      </c>
    </row>
    <row r="203" spans="2:7" x14ac:dyDescent="0.3">
      <c r="B203" s="189" t="s">
        <v>575</v>
      </c>
      <c r="C203" s="189" t="s">
        <v>389</v>
      </c>
      <c r="D203" s="189" t="s">
        <v>367</v>
      </c>
      <c r="E203" s="189">
        <v>0</v>
      </c>
      <c r="F203" s="189">
        <v>0</v>
      </c>
      <c r="G203" s="189" t="str">
        <f t="shared" si="1"/>
        <v>American</v>
      </c>
    </row>
    <row r="204" spans="2:7" x14ac:dyDescent="0.3">
      <c r="B204" s="189" t="s">
        <v>576</v>
      </c>
      <c r="C204" s="189" t="s">
        <v>389</v>
      </c>
      <c r="D204" s="189" t="s">
        <v>367</v>
      </c>
      <c r="E204" s="189">
        <v>0</v>
      </c>
      <c r="F204" s="189">
        <v>0</v>
      </c>
      <c r="G204" s="189" t="str">
        <f t="shared" si="1"/>
        <v>American</v>
      </c>
    </row>
    <row r="205" spans="2:7" x14ac:dyDescent="0.3">
      <c r="B205" s="189" t="s">
        <v>577</v>
      </c>
      <c r="C205" s="189" t="s">
        <v>352</v>
      </c>
      <c r="D205" s="189" t="s">
        <v>366</v>
      </c>
      <c r="E205" s="189">
        <v>79</v>
      </c>
      <c r="F205" s="189">
        <v>1151</v>
      </c>
      <c r="G205" s="189" t="str">
        <f t="shared" si="1"/>
        <v>American</v>
      </c>
    </row>
    <row r="206" spans="2:7" x14ac:dyDescent="0.3">
      <c r="B206" s="189" t="s">
        <v>578</v>
      </c>
      <c r="C206" s="189" t="s">
        <v>352</v>
      </c>
      <c r="D206" s="189" t="s">
        <v>366</v>
      </c>
      <c r="E206" s="189">
        <v>58</v>
      </c>
      <c r="F206" s="189">
        <v>737</v>
      </c>
      <c r="G206" s="189" t="str">
        <f t="shared" si="1"/>
        <v>American</v>
      </c>
    </row>
    <row r="207" spans="2:7" x14ac:dyDescent="0.3">
      <c r="B207" s="189" t="s">
        <v>579</v>
      </c>
      <c r="C207" s="189" t="s">
        <v>352</v>
      </c>
      <c r="D207" s="189" t="s">
        <v>366</v>
      </c>
      <c r="E207" s="189">
        <v>33</v>
      </c>
      <c r="F207" s="189">
        <v>349</v>
      </c>
      <c r="G207" s="189" t="str">
        <f t="shared" si="1"/>
        <v>American</v>
      </c>
    </row>
    <row r="208" spans="2:7" x14ac:dyDescent="0.3">
      <c r="B208" s="189" t="s">
        <v>580</v>
      </c>
      <c r="C208" s="189" t="s">
        <v>352</v>
      </c>
      <c r="D208" s="189" t="s">
        <v>366</v>
      </c>
      <c r="E208" s="189">
        <v>27</v>
      </c>
      <c r="F208" s="189">
        <v>379</v>
      </c>
      <c r="G208" s="189" t="str">
        <f t="shared" si="1"/>
        <v>American</v>
      </c>
    </row>
    <row r="209" spans="2:7" x14ac:dyDescent="0.3">
      <c r="B209" s="189" t="s">
        <v>581</v>
      </c>
      <c r="C209" s="189" t="s">
        <v>352</v>
      </c>
      <c r="D209" s="189" t="s">
        <v>366</v>
      </c>
      <c r="E209" s="189">
        <v>32</v>
      </c>
      <c r="F209" s="189">
        <v>372</v>
      </c>
      <c r="G209" s="189" t="str">
        <f t="shared" si="1"/>
        <v>American</v>
      </c>
    </row>
    <row r="210" spans="2:7" x14ac:dyDescent="0.3">
      <c r="B210" s="189" t="s">
        <v>582</v>
      </c>
      <c r="C210" s="189" t="s">
        <v>352</v>
      </c>
      <c r="D210" s="189" t="s">
        <v>366</v>
      </c>
      <c r="E210" s="189">
        <v>16</v>
      </c>
      <c r="F210" s="189">
        <v>149</v>
      </c>
      <c r="G210" s="189" t="str">
        <f t="shared" si="1"/>
        <v>American</v>
      </c>
    </row>
    <row r="211" spans="2:7" x14ac:dyDescent="0.3">
      <c r="B211" s="189" t="s">
        <v>583</v>
      </c>
      <c r="C211" s="189" t="s">
        <v>352</v>
      </c>
      <c r="D211" s="189" t="s">
        <v>366</v>
      </c>
      <c r="E211" s="189">
        <v>2</v>
      </c>
      <c r="F211" s="189">
        <v>18</v>
      </c>
      <c r="G211" s="189" t="str">
        <f t="shared" si="1"/>
        <v>American</v>
      </c>
    </row>
    <row r="212" spans="2:7" x14ac:dyDescent="0.3">
      <c r="B212" s="189" t="s">
        <v>584</v>
      </c>
      <c r="C212" s="189" t="s">
        <v>389</v>
      </c>
      <c r="D212" s="189" t="s">
        <v>366</v>
      </c>
      <c r="E212" s="189">
        <v>18</v>
      </c>
      <c r="F212" s="189">
        <v>165</v>
      </c>
      <c r="G212" s="189" t="str">
        <f t="shared" si="1"/>
        <v>American</v>
      </c>
    </row>
    <row r="213" spans="2:7" x14ac:dyDescent="0.3">
      <c r="B213" s="189" t="s">
        <v>585</v>
      </c>
      <c r="C213" s="189" t="s">
        <v>389</v>
      </c>
      <c r="D213" s="189" t="s">
        <v>366</v>
      </c>
      <c r="E213" s="189">
        <v>20</v>
      </c>
      <c r="F213" s="189">
        <v>197</v>
      </c>
      <c r="G213" s="189" t="str">
        <f t="shared" si="1"/>
        <v>American</v>
      </c>
    </row>
    <row r="214" spans="2:7" x14ac:dyDescent="0.3">
      <c r="B214" s="189" t="s">
        <v>586</v>
      </c>
      <c r="C214" s="189" t="s">
        <v>389</v>
      </c>
      <c r="D214" s="189" t="s">
        <v>366</v>
      </c>
      <c r="E214" s="189">
        <v>15</v>
      </c>
      <c r="F214" s="189">
        <v>160</v>
      </c>
      <c r="G214" s="189" t="str">
        <f t="shared" si="1"/>
        <v>American</v>
      </c>
    </row>
    <row r="215" spans="2:7" x14ac:dyDescent="0.3">
      <c r="B215" s="189" t="s">
        <v>587</v>
      </c>
      <c r="C215" s="189" t="s">
        <v>389</v>
      </c>
      <c r="D215" s="189" t="s">
        <v>366</v>
      </c>
      <c r="E215" s="189">
        <v>6</v>
      </c>
      <c r="F215" s="189">
        <v>87</v>
      </c>
      <c r="G215" s="189" t="str">
        <f t="shared" si="1"/>
        <v>American</v>
      </c>
    </row>
    <row r="216" spans="2:7" x14ac:dyDescent="0.3">
      <c r="B216" s="189" t="s">
        <v>588</v>
      </c>
      <c r="C216" s="189" t="s">
        <v>389</v>
      </c>
      <c r="D216" s="189" t="s">
        <v>366</v>
      </c>
      <c r="E216" s="189">
        <v>0</v>
      </c>
      <c r="F216" s="189">
        <v>0</v>
      </c>
      <c r="G216" s="189" t="str">
        <f t="shared" si="1"/>
        <v>American</v>
      </c>
    </row>
    <row r="217" spans="2:7" x14ac:dyDescent="0.3">
      <c r="B217" s="189" t="s">
        <v>589</v>
      </c>
      <c r="C217" s="189" t="s">
        <v>352</v>
      </c>
      <c r="D217" s="189" t="s">
        <v>365</v>
      </c>
      <c r="E217" s="189">
        <v>92</v>
      </c>
      <c r="F217" s="189">
        <v>1194</v>
      </c>
      <c r="G217" s="189" t="str">
        <f t="shared" si="1"/>
        <v>American</v>
      </c>
    </row>
    <row r="218" spans="2:7" x14ac:dyDescent="0.3">
      <c r="B218" s="189" t="s">
        <v>590</v>
      </c>
      <c r="C218" s="189" t="s">
        <v>352</v>
      </c>
      <c r="D218" s="189" t="s">
        <v>365</v>
      </c>
      <c r="E218" s="189">
        <v>75</v>
      </c>
      <c r="F218" s="189">
        <v>1159</v>
      </c>
      <c r="G218" s="189" t="str">
        <f t="shared" si="1"/>
        <v>American</v>
      </c>
    </row>
    <row r="219" spans="2:7" x14ac:dyDescent="0.3">
      <c r="B219" s="189" t="s">
        <v>591</v>
      </c>
      <c r="C219" s="189" t="s">
        <v>352</v>
      </c>
      <c r="D219" s="189" t="s">
        <v>365</v>
      </c>
      <c r="E219" s="189">
        <v>63</v>
      </c>
      <c r="F219" s="189">
        <v>986</v>
      </c>
      <c r="G219" s="189" t="str">
        <f t="shared" si="1"/>
        <v>American</v>
      </c>
    </row>
    <row r="220" spans="2:7" x14ac:dyDescent="0.3">
      <c r="B220" s="189" t="s">
        <v>592</v>
      </c>
      <c r="C220" s="189" t="s">
        <v>352</v>
      </c>
      <c r="D220" s="189" t="s">
        <v>365</v>
      </c>
      <c r="E220" s="189">
        <v>11</v>
      </c>
      <c r="F220" s="189">
        <v>134</v>
      </c>
      <c r="G220" s="189" t="str">
        <f t="shared" si="1"/>
        <v>American</v>
      </c>
    </row>
    <row r="221" spans="2:7" x14ac:dyDescent="0.3">
      <c r="B221" s="189" t="s">
        <v>593</v>
      </c>
      <c r="C221" s="189" t="s">
        <v>352</v>
      </c>
      <c r="D221" s="189" t="s">
        <v>365</v>
      </c>
      <c r="E221" s="189">
        <v>5</v>
      </c>
      <c r="F221" s="189">
        <v>62</v>
      </c>
      <c r="G221" s="189" t="str">
        <f t="shared" si="1"/>
        <v>American</v>
      </c>
    </row>
    <row r="222" spans="2:7" x14ac:dyDescent="0.3">
      <c r="B222" s="189" t="s">
        <v>594</v>
      </c>
      <c r="C222" s="189" t="s">
        <v>352</v>
      </c>
      <c r="D222" s="189" t="s">
        <v>365</v>
      </c>
      <c r="E222" s="189">
        <v>3</v>
      </c>
      <c r="F222" s="189">
        <v>10</v>
      </c>
      <c r="G222" s="189" t="str">
        <f t="shared" si="1"/>
        <v>American</v>
      </c>
    </row>
    <row r="223" spans="2:7" x14ac:dyDescent="0.3">
      <c r="B223" s="189" t="s">
        <v>595</v>
      </c>
      <c r="C223" s="189" t="s">
        <v>389</v>
      </c>
      <c r="D223" s="189" t="s">
        <v>365</v>
      </c>
      <c r="E223" s="189">
        <v>41</v>
      </c>
      <c r="F223" s="189">
        <v>535</v>
      </c>
      <c r="G223" s="189" t="str">
        <f t="shared" si="1"/>
        <v>American</v>
      </c>
    </row>
    <row r="224" spans="2:7" x14ac:dyDescent="0.3">
      <c r="B224" s="189" t="s">
        <v>596</v>
      </c>
      <c r="C224" s="189" t="s">
        <v>389</v>
      </c>
      <c r="D224" s="189" t="s">
        <v>365</v>
      </c>
      <c r="E224" s="189">
        <v>4</v>
      </c>
      <c r="F224" s="189">
        <v>33</v>
      </c>
      <c r="G224" s="189" t="str">
        <f t="shared" si="1"/>
        <v>American</v>
      </c>
    </row>
    <row r="225" spans="2:7" x14ac:dyDescent="0.3">
      <c r="B225" s="189" t="s">
        <v>597</v>
      </c>
      <c r="C225" s="189" t="s">
        <v>389</v>
      </c>
      <c r="D225" s="189" t="s">
        <v>365</v>
      </c>
      <c r="E225" s="189">
        <v>0</v>
      </c>
      <c r="F225" s="189">
        <v>0</v>
      </c>
      <c r="G225" s="189" t="str">
        <f t="shared" si="1"/>
        <v>American</v>
      </c>
    </row>
    <row r="226" spans="2:7" x14ac:dyDescent="0.3">
      <c r="B226" s="189" t="s">
        <v>598</v>
      </c>
      <c r="C226" s="189" t="s">
        <v>389</v>
      </c>
      <c r="D226" s="189" t="s">
        <v>365</v>
      </c>
      <c r="E226" s="189">
        <v>0</v>
      </c>
      <c r="F226" s="189">
        <v>0</v>
      </c>
      <c r="G226" s="189" t="str">
        <f t="shared" si="1"/>
        <v>American</v>
      </c>
    </row>
    <row r="227" spans="2:7" x14ac:dyDescent="0.3">
      <c r="B227" s="189" t="s">
        <v>599</v>
      </c>
      <c r="C227" s="189" t="s">
        <v>389</v>
      </c>
      <c r="D227" s="189" t="s">
        <v>365</v>
      </c>
      <c r="E227" s="189">
        <v>0</v>
      </c>
      <c r="F227" s="189">
        <v>0</v>
      </c>
      <c r="G227" s="189" t="str">
        <f t="shared" si="1"/>
        <v>American</v>
      </c>
    </row>
    <row r="228" spans="2:7" x14ac:dyDescent="0.3">
      <c r="B228" s="189" t="s">
        <v>600</v>
      </c>
      <c r="C228" s="189" t="s">
        <v>352</v>
      </c>
      <c r="D228" s="189" t="s">
        <v>364</v>
      </c>
      <c r="E228" s="189">
        <v>90</v>
      </c>
      <c r="F228" s="189">
        <v>1324</v>
      </c>
      <c r="G228" s="189" t="str">
        <f t="shared" si="1"/>
        <v>American</v>
      </c>
    </row>
    <row r="229" spans="2:7" x14ac:dyDescent="0.3">
      <c r="B229" s="189" t="s">
        <v>601</v>
      </c>
      <c r="C229" s="189" t="s">
        <v>352</v>
      </c>
      <c r="D229" s="189" t="s">
        <v>364</v>
      </c>
      <c r="E229" s="189">
        <v>53</v>
      </c>
      <c r="F229" s="189">
        <v>683</v>
      </c>
      <c r="G229" s="189" t="str">
        <f t="shared" si="1"/>
        <v>American</v>
      </c>
    </row>
    <row r="230" spans="2:7" x14ac:dyDescent="0.3">
      <c r="B230" s="189" t="s">
        <v>602</v>
      </c>
      <c r="C230" s="189" t="s">
        <v>352</v>
      </c>
      <c r="D230" s="189" t="s">
        <v>364</v>
      </c>
      <c r="E230" s="189">
        <v>29</v>
      </c>
      <c r="F230" s="189">
        <v>467</v>
      </c>
      <c r="G230" s="189" t="str">
        <f t="shared" si="1"/>
        <v>American</v>
      </c>
    </row>
    <row r="231" spans="2:7" x14ac:dyDescent="0.3">
      <c r="B231" s="189" t="s">
        <v>603</v>
      </c>
      <c r="C231" s="189" t="s">
        <v>352</v>
      </c>
      <c r="D231" s="189" t="s">
        <v>364</v>
      </c>
      <c r="E231" s="189">
        <v>28</v>
      </c>
      <c r="F231" s="189">
        <v>394</v>
      </c>
      <c r="G231" s="189" t="str">
        <f t="shared" si="1"/>
        <v>American</v>
      </c>
    </row>
    <row r="232" spans="2:7" x14ac:dyDescent="0.3">
      <c r="B232" s="189" t="s">
        <v>604</v>
      </c>
      <c r="C232" s="189" t="s">
        <v>352</v>
      </c>
      <c r="D232" s="189" t="s">
        <v>364</v>
      </c>
      <c r="E232" s="189">
        <v>29</v>
      </c>
      <c r="F232" s="189">
        <v>392</v>
      </c>
      <c r="G232" s="189" t="str">
        <f t="shared" si="1"/>
        <v>American</v>
      </c>
    </row>
    <row r="233" spans="2:7" x14ac:dyDescent="0.3">
      <c r="B233" s="189" t="s">
        <v>605</v>
      </c>
      <c r="C233" s="189" t="s">
        <v>352</v>
      </c>
      <c r="D233" s="189" t="s">
        <v>364</v>
      </c>
      <c r="E233" s="189">
        <v>10</v>
      </c>
      <c r="F233" s="189">
        <v>112</v>
      </c>
      <c r="G233" s="189" t="str">
        <f t="shared" si="1"/>
        <v>American</v>
      </c>
    </row>
    <row r="234" spans="2:7" x14ac:dyDescent="0.3">
      <c r="B234" s="189" t="s">
        <v>606</v>
      </c>
      <c r="C234" s="189" t="s">
        <v>389</v>
      </c>
      <c r="D234" s="189" t="s">
        <v>364</v>
      </c>
      <c r="E234" s="189">
        <v>22</v>
      </c>
      <c r="F234" s="189">
        <v>229</v>
      </c>
      <c r="G234" s="189" t="str">
        <f t="shared" si="1"/>
        <v>American</v>
      </c>
    </row>
    <row r="235" spans="2:7" x14ac:dyDescent="0.3">
      <c r="B235" s="189" t="s">
        <v>607</v>
      </c>
      <c r="C235" s="189" t="s">
        <v>389</v>
      </c>
      <c r="D235" s="189" t="s">
        <v>364</v>
      </c>
      <c r="E235" s="189">
        <v>9</v>
      </c>
      <c r="F235" s="189">
        <v>79</v>
      </c>
      <c r="G235" s="189" t="str">
        <f t="shared" si="1"/>
        <v>American</v>
      </c>
    </row>
    <row r="236" spans="2:7" x14ac:dyDescent="0.3">
      <c r="B236" s="189" t="s">
        <v>608</v>
      </c>
      <c r="C236" s="189" t="s">
        <v>389</v>
      </c>
      <c r="D236" s="189" t="s">
        <v>364</v>
      </c>
      <c r="E236" s="189">
        <v>5</v>
      </c>
      <c r="F236" s="189">
        <v>37</v>
      </c>
      <c r="G236" s="189" t="str">
        <f t="shared" si="1"/>
        <v>American</v>
      </c>
    </row>
    <row r="237" spans="2:7" x14ac:dyDescent="0.3">
      <c r="B237" s="189" t="s">
        <v>609</v>
      </c>
      <c r="C237" s="189" t="s">
        <v>389</v>
      </c>
      <c r="D237" s="189" t="s">
        <v>364</v>
      </c>
      <c r="E237" s="189">
        <v>0</v>
      </c>
      <c r="F237" s="189">
        <v>0</v>
      </c>
      <c r="G237" s="189" t="str">
        <f t="shared" si="1"/>
        <v>American</v>
      </c>
    </row>
    <row r="238" spans="2:7" x14ac:dyDescent="0.3">
      <c r="B238" s="189" t="s">
        <v>610</v>
      </c>
      <c r="C238" s="189" t="s">
        <v>389</v>
      </c>
      <c r="D238" s="189" t="s">
        <v>364</v>
      </c>
      <c r="E238" s="189">
        <v>0</v>
      </c>
      <c r="F238" s="189">
        <v>0</v>
      </c>
      <c r="G238" s="189" t="str">
        <f t="shared" si="1"/>
        <v>American</v>
      </c>
    </row>
    <row r="239" spans="2:7" x14ac:dyDescent="0.3">
      <c r="B239" s="189" t="s">
        <v>611</v>
      </c>
      <c r="C239" s="189" t="s">
        <v>352</v>
      </c>
      <c r="D239" s="189" t="s">
        <v>363</v>
      </c>
      <c r="E239" s="189">
        <v>84</v>
      </c>
      <c r="F239" s="189">
        <v>1330</v>
      </c>
      <c r="G239" s="189" t="str">
        <f t="shared" si="1"/>
        <v>National</v>
      </c>
    </row>
    <row r="240" spans="2:7" x14ac:dyDescent="0.3">
      <c r="B240" s="189" t="s">
        <v>612</v>
      </c>
      <c r="C240" s="189" t="s">
        <v>352</v>
      </c>
      <c r="D240" s="189" t="s">
        <v>363</v>
      </c>
      <c r="E240" s="189">
        <v>76</v>
      </c>
      <c r="F240" s="189">
        <v>1060</v>
      </c>
      <c r="G240" s="189" t="str">
        <f t="shared" si="1"/>
        <v>National</v>
      </c>
    </row>
    <row r="241" spans="2:7" x14ac:dyDescent="0.3">
      <c r="B241" s="189" t="s">
        <v>613</v>
      </c>
      <c r="C241" s="189" t="s">
        <v>352</v>
      </c>
      <c r="D241" s="189" t="s">
        <v>363</v>
      </c>
      <c r="E241" s="189">
        <v>29</v>
      </c>
      <c r="F241" s="189">
        <v>413</v>
      </c>
      <c r="G241" s="189" t="str">
        <f t="shared" si="1"/>
        <v>National</v>
      </c>
    </row>
    <row r="242" spans="2:7" x14ac:dyDescent="0.3">
      <c r="B242" s="189" t="s">
        <v>614</v>
      </c>
      <c r="C242" s="189" t="s">
        <v>352</v>
      </c>
      <c r="D242" s="189" t="s">
        <v>363</v>
      </c>
      <c r="E242" s="189">
        <v>19</v>
      </c>
      <c r="F242" s="189">
        <v>215</v>
      </c>
      <c r="G242" s="189" t="str">
        <f t="shared" si="1"/>
        <v>National</v>
      </c>
    </row>
    <row r="243" spans="2:7" x14ac:dyDescent="0.3">
      <c r="B243" s="189" t="s">
        <v>615</v>
      </c>
      <c r="C243" s="189" t="s">
        <v>352</v>
      </c>
      <c r="D243" s="189" t="s">
        <v>363</v>
      </c>
      <c r="E243" s="189">
        <v>16</v>
      </c>
      <c r="F243" s="189">
        <v>171</v>
      </c>
      <c r="G243" s="189" t="str">
        <f t="shared" si="1"/>
        <v>National</v>
      </c>
    </row>
    <row r="244" spans="2:7" x14ac:dyDescent="0.3">
      <c r="B244" s="189" t="s">
        <v>616</v>
      </c>
      <c r="C244" s="189" t="s">
        <v>352</v>
      </c>
      <c r="D244" s="189" t="s">
        <v>363</v>
      </c>
      <c r="E244" s="189">
        <v>7</v>
      </c>
      <c r="F244" s="189">
        <v>101</v>
      </c>
      <c r="G244" s="189" t="str">
        <f t="shared" si="1"/>
        <v>National</v>
      </c>
    </row>
    <row r="245" spans="2:7" x14ac:dyDescent="0.3">
      <c r="B245" s="189" t="s">
        <v>617</v>
      </c>
      <c r="C245" s="189" t="s">
        <v>352</v>
      </c>
      <c r="D245" s="189" t="s">
        <v>363</v>
      </c>
      <c r="E245" s="189">
        <v>11</v>
      </c>
      <c r="F245" s="189">
        <v>84</v>
      </c>
      <c r="G245" s="189" t="str">
        <f t="shared" si="1"/>
        <v>National</v>
      </c>
    </row>
    <row r="246" spans="2:7" x14ac:dyDescent="0.3">
      <c r="B246" s="189" t="s">
        <v>618</v>
      </c>
      <c r="C246" s="189" t="s">
        <v>389</v>
      </c>
      <c r="D246" s="189" t="s">
        <v>363</v>
      </c>
      <c r="E246" s="189">
        <v>37</v>
      </c>
      <c r="F246" s="189">
        <v>331</v>
      </c>
      <c r="G246" s="189" t="str">
        <f t="shared" si="1"/>
        <v>National</v>
      </c>
    </row>
    <row r="247" spans="2:7" x14ac:dyDescent="0.3">
      <c r="B247" s="189" t="s">
        <v>619</v>
      </c>
      <c r="C247" s="189" t="s">
        <v>389</v>
      </c>
      <c r="D247" s="189" t="s">
        <v>363</v>
      </c>
      <c r="E247" s="189">
        <v>14</v>
      </c>
      <c r="F247" s="189">
        <v>104</v>
      </c>
      <c r="G247" s="189" t="str">
        <f t="shared" si="1"/>
        <v>National</v>
      </c>
    </row>
    <row r="248" spans="2:7" x14ac:dyDescent="0.3">
      <c r="B248" s="189" t="s">
        <v>620</v>
      </c>
      <c r="C248" s="189" t="s">
        <v>389</v>
      </c>
      <c r="D248" s="189" t="s">
        <v>363</v>
      </c>
      <c r="E248" s="189">
        <v>5</v>
      </c>
      <c r="F248" s="189">
        <v>48</v>
      </c>
      <c r="G248" s="189" t="str">
        <f t="shared" si="1"/>
        <v>National</v>
      </c>
    </row>
    <row r="249" spans="2:7" x14ac:dyDescent="0.3">
      <c r="B249" s="189" t="s">
        <v>621</v>
      </c>
      <c r="C249" s="189" t="s">
        <v>389</v>
      </c>
      <c r="D249" s="189" t="s">
        <v>363</v>
      </c>
      <c r="E249" s="189">
        <v>0</v>
      </c>
      <c r="F249" s="189">
        <v>0</v>
      </c>
      <c r="G249" s="189" t="str">
        <f t="shared" si="1"/>
        <v>National</v>
      </c>
    </row>
    <row r="250" spans="2:7" x14ac:dyDescent="0.3">
      <c r="B250" s="189" t="s">
        <v>622</v>
      </c>
      <c r="C250" s="189" t="s">
        <v>389</v>
      </c>
      <c r="D250" s="189" t="s">
        <v>363</v>
      </c>
      <c r="E250" s="189">
        <v>0</v>
      </c>
      <c r="F250" s="189">
        <v>0</v>
      </c>
      <c r="G250" s="189" t="str">
        <f t="shared" si="1"/>
        <v>National</v>
      </c>
    </row>
    <row r="251" spans="2:7" x14ac:dyDescent="0.3">
      <c r="B251" s="189" t="s">
        <v>623</v>
      </c>
      <c r="C251" s="189" t="s">
        <v>352</v>
      </c>
      <c r="D251" s="189" t="s">
        <v>362</v>
      </c>
      <c r="E251" s="189">
        <v>78</v>
      </c>
      <c r="F251" s="189">
        <v>1185</v>
      </c>
      <c r="G251" s="189" t="str">
        <f t="shared" si="1"/>
        <v>National</v>
      </c>
    </row>
    <row r="252" spans="2:7" x14ac:dyDescent="0.3">
      <c r="B252" s="189" t="s">
        <v>624</v>
      </c>
      <c r="C252" s="189" t="s">
        <v>352</v>
      </c>
      <c r="D252" s="189" t="s">
        <v>362</v>
      </c>
      <c r="E252" s="189">
        <v>69</v>
      </c>
      <c r="F252" s="189">
        <v>762</v>
      </c>
      <c r="G252" s="189" t="str">
        <f t="shared" si="1"/>
        <v>National</v>
      </c>
    </row>
    <row r="253" spans="2:7" x14ac:dyDescent="0.3">
      <c r="B253" s="189" t="s">
        <v>625</v>
      </c>
      <c r="C253" s="189" t="s">
        <v>352</v>
      </c>
      <c r="D253" s="189" t="s">
        <v>362</v>
      </c>
      <c r="E253" s="189">
        <v>61</v>
      </c>
      <c r="F253" s="189">
        <v>789</v>
      </c>
      <c r="G253" s="189" t="str">
        <f t="shared" si="1"/>
        <v>National</v>
      </c>
    </row>
    <row r="254" spans="2:7" x14ac:dyDescent="0.3">
      <c r="B254" s="189" t="s">
        <v>626</v>
      </c>
      <c r="C254" s="189" t="s">
        <v>352</v>
      </c>
      <c r="D254" s="189" t="s">
        <v>362</v>
      </c>
      <c r="E254" s="189">
        <v>32</v>
      </c>
      <c r="F254" s="189">
        <v>349</v>
      </c>
      <c r="G254" s="189" t="str">
        <f t="shared" si="1"/>
        <v>National</v>
      </c>
    </row>
    <row r="255" spans="2:7" x14ac:dyDescent="0.3">
      <c r="B255" s="189" t="s">
        <v>627</v>
      </c>
      <c r="C255" s="189" t="s">
        <v>352</v>
      </c>
      <c r="D255" s="189" t="s">
        <v>362</v>
      </c>
      <c r="E255" s="189">
        <v>37</v>
      </c>
      <c r="F255" s="189">
        <v>399</v>
      </c>
      <c r="G255" s="189" t="str">
        <f t="shared" si="1"/>
        <v>National</v>
      </c>
    </row>
    <row r="256" spans="2:7" x14ac:dyDescent="0.3">
      <c r="B256" s="189" t="s">
        <v>628</v>
      </c>
      <c r="C256" s="189" t="s">
        <v>352</v>
      </c>
      <c r="D256" s="189" t="s">
        <v>362</v>
      </c>
      <c r="E256" s="189">
        <v>3</v>
      </c>
      <c r="F256" s="189">
        <v>59</v>
      </c>
      <c r="G256" s="189" t="str">
        <f t="shared" si="1"/>
        <v>National</v>
      </c>
    </row>
    <row r="257" spans="2:7" x14ac:dyDescent="0.3">
      <c r="B257" s="189" t="s">
        <v>629</v>
      </c>
      <c r="C257" s="189" t="s">
        <v>352</v>
      </c>
      <c r="D257" s="189" t="s">
        <v>362</v>
      </c>
      <c r="E257" s="189">
        <v>3</v>
      </c>
      <c r="F257" s="189">
        <v>54</v>
      </c>
      <c r="G257" s="189" t="str">
        <f t="shared" si="1"/>
        <v>National</v>
      </c>
    </row>
    <row r="258" spans="2:7" x14ac:dyDescent="0.3">
      <c r="B258" s="189" t="s">
        <v>630</v>
      </c>
      <c r="C258" s="189" t="s">
        <v>352</v>
      </c>
      <c r="D258" s="189" t="s">
        <v>362</v>
      </c>
      <c r="E258" s="189">
        <v>0</v>
      </c>
      <c r="F258" s="189">
        <v>0</v>
      </c>
      <c r="G258" s="189" t="str">
        <f t="shared" si="1"/>
        <v>National</v>
      </c>
    </row>
    <row r="259" spans="2:7" x14ac:dyDescent="0.3">
      <c r="B259" s="189" t="s">
        <v>631</v>
      </c>
      <c r="C259" s="189" t="s">
        <v>389</v>
      </c>
      <c r="D259" s="189" t="s">
        <v>362</v>
      </c>
      <c r="E259" s="189">
        <v>35</v>
      </c>
      <c r="F259" s="189">
        <v>401</v>
      </c>
      <c r="G259" s="189" t="str">
        <f t="shared" si="1"/>
        <v>National</v>
      </c>
    </row>
    <row r="260" spans="2:7" x14ac:dyDescent="0.3">
      <c r="B260" s="189" t="s">
        <v>632</v>
      </c>
      <c r="C260" s="189" t="s">
        <v>389</v>
      </c>
      <c r="D260" s="189" t="s">
        <v>362</v>
      </c>
      <c r="E260" s="189">
        <v>14</v>
      </c>
      <c r="F260" s="189">
        <v>119</v>
      </c>
      <c r="G260" s="189" t="str">
        <f t="shared" si="1"/>
        <v>National</v>
      </c>
    </row>
    <row r="261" spans="2:7" x14ac:dyDescent="0.3">
      <c r="B261" s="189" t="s">
        <v>633</v>
      </c>
      <c r="C261" s="189" t="s">
        <v>389</v>
      </c>
      <c r="D261" s="189" t="s">
        <v>362</v>
      </c>
      <c r="E261" s="189">
        <v>2</v>
      </c>
      <c r="F261" s="189">
        <v>17</v>
      </c>
      <c r="G261" s="189" t="str">
        <f t="shared" si="1"/>
        <v>National</v>
      </c>
    </row>
    <row r="262" spans="2:7" x14ac:dyDescent="0.3">
      <c r="B262" s="189" t="s">
        <v>634</v>
      </c>
      <c r="C262" s="189" t="s">
        <v>389</v>
      </c>
      <c r="D262" s="189" t="s">
        <v>362</v>
      </c>
      <c r="E262" s="189">
        <v>0</v>
      </c>
      <c r="F262" s="189">
        <v>0</v>
      </c>
      <c r="G262" s="189" t="str">
        <f t="shared" si="1"/>
        <v>National</v>
      </c>
    </row>
    <row r="263" spans="2:7" x14ac:dyDescent="0.3">
      <c r="B263" s="189" t="s">
        <v>635</v>
      </c>
      <c r="C263" s="189" t="s">
        <v>389</v>
      </c>
      <c r="D263" s="189" t="s">
        <v>362</v>
      </c>
      <c r="E263" s="189">
        <v>0</v>
      </c>
      <c r="F263" s="189">
        <v>4</v>
      </c>
      <c r="G263" s="189" t="str">
        <f t="shared" si="1"/>
        <v>National</v>
      </c>
    </row>
    <row r="264" spans="2:7" x14ac:dyDescent="0.3">
      <c r="B264" s="189" t="s">
        <v>636</v>
      </c>
      <c r="C264" s="189" t="s">
        <v>352</v>
      </c>
      <c r="D264" s="189" t="s">
        <v>361</v>
      </c>
      <c r="E264" s="189">
        <v>65</v>
      </c>
      <c r="F264" s="189">
        <v>1056</v>
      </c>
      <c r="G264" s="189" t="str">
        <f t="shared" si="1"/>
        <v>American</v>
      </c>
    </row>
    <row r="265" spans="2:7" x14ac:dyDescent="0.3">
      <c r="B265" s="189" t="s">
        <v>637</v>
      </c>
      <c r="C265" s="189" t="s">
        <v>352</v>
      </c>
      <c r="D265" s="189" t="s">
        <v>361</v>
      </c>
      <c r="E265" s="189">
        <v>78</v>
      </c>
      <c r="F265" s="189">
        <v>1055</v>
      </c>
      <c r="G265" s="189" t="str">
        <f t="shared" ref="G265:G328" si="2">VLOOKUP(D265,$J$7:$K$39,2,0)</f>
        <v>American</v>
      </c>
    </row>
    <row r="266" spans="2:7" x14ac:dyDescent="0.3">
      <c r="B266" s="189" t="s">
        <v>638</v>
      </c>
      <c r="C266" s="189" t="s">
        <v>352</v>
      </c>
      <c r="D266" s="189" t="s">
        <v>361</v>
      </c>
      <c r="E266" s="189">
        <v>48</v>
      </c>
      <c r="F266" s="189">
        <v>597</v>
      </c>
      <c r="G266" s="189" t="str">
        <f t="shared" si="2"/>
        <v>American</v>
      </c>
    </row>
    <row r="267" spans="2:7" x14ac:dyDescent="0.3">
      <c r="B267" s="189" t="s">
        <v>639</v>
      </c>
      <c r="C267" s="189" t="s">
        <v>352</v>
      </c>
      <c r="D267" s="189" t="s">
        <v>361</v>
      </c>
      <c r="E267" s="189">
        <v>40</v>
      </c>
      <c r="F267" s="189">
        <v>543</v>
      </c>
      <c r="G267" s="189" t="str">
        <f t="shared" si="2"/>
        <v>American</v>
      </c>
    </row>
    <row r="268" spans="2:7" x14ac:dyDescent="0.3">
      <c r="B268" s="189" t="s">
        <v>640</v>
      </c>
      <c r="C268" s="189" t="s">
        <v>352</v>
      </c>
      <c r="D268" s="189" t="s">
        <v>361</v>
      </c>
      <c r="E268" s="189">
        <v>8</v>
      </c>
      <c r="F268" s="189">
        <v>72</v>
      </c>
      <c r="G268" s="189" t="str">
        <f t="shared" si="2"/>
        <v>American</v>
      </c>
    </row>
    <row r="269" spans="2:7" x14ac:dyDescent="0.3">
      <c r="B269" s="189" t="s">
        <v>641</v>
      </c>
      <c r="C269" s="189" t="s">
        <v>352</v>
      </c>
      <c r="D269" s="189" t="s">
        <v>361</v>
      </c>
      <c r="E269" s="189">
        <v>8</v>
      </c>
      <c r="F269" s="189">
        <v>73</v>
      </c>
      <c r="G269" s="189" t="str">
        <f t="shared" si="2"/>
        <v>American</v>
      </c>
    </row>
    <row r="270" spans="2:7" x14ac:dyDescent="0.3">
      <c r="B270" s="189" t="s">
        <v>642</v>
      </c>
      <c r="C270" s="189" t="s">
        <v>389</v>
      </c>
      <c r="D270" s="189" t="s">
        <v>361</v>
      </c>
      <c r="E270" s="189">
        <v>38</v>
      </c>
      <c r="F270" s="189">
        <v>425</v>
      </c>
      <c r="G270" s="189" t="str">
        <f t="shared" si="2"/>
        <v>American</v>
      </c>
    </row>
    <row r="271" spans="2:7" x14ac:dyDescent="0.3">
      <c r="B271" s="189" t="s">
        <v>643</v>
      </c>
      <c r="C271" s="189" t="s">
        <v>389</v>
      </c>
      <c r="D271" s="189" t="s">
        <v>361</v>
      </c>
      <c r="E271" s="189">
        <v>38</v>
      </c>
      <c r="F271" s="189">
        <v>385</v>
      </c>
      <c r="G271" s="189" t="str">
        <f t="shared" si="2"/>
        <v>American</v>
      </c>
    </row>
    <row r="272" spans="2:7" x14ac:dyDescent="0.3">
      <c r="B272" s="189" t="s">
        <v>644</v>
      </c>
      <c r="C272" s="189" t="s">
        <v>389</v>
      </c>
      <c r="D272" s="189" t="s">
        <v>361</v>
      </c>
      <c r="E272" s="189">
        <v>8</v>
      </c>
      <c r="F272" s="189">
        <v>38</v>
      </c>
      <c r="G272" s="189" t="str">
        <f t="shared" si="2"/>
        <v>American</v>
      </c>
    </row>
    <row r="273" spans="2:7" x14ac:dyDescent="0.3">
      <c r="B273" s="189" t="s">
        <v>645</v>
      </c>
      <c r="C273" s="189" t="s">
        <v>389</v>
      </c>
      <c r="D273" s="189" t="s">
        <v>361</v>
      </c>
      <c r="E273" s="189">
        <v>5</v>
      </c>
      <c r="F273" s="189">
        <v>21</v>
      </c>
      <c r="G273" s="189" t="str">
        <f t="shared" si="2"/>
        <v>American</v>
      </c>
    </row>
    <row r="274" spans="2:7" x14ac:dyDescent="0.3">
      <c r="B274" s="189" t="s">
        <v>646</v>
      </c>
      <c r="C274" s="189" t="s">
        <v>389</v>
      </c>
      <c r="D274" s="189" t="s">
        <v>361</v>
      </c>
      <c r="E274" s="189">
        <v>0</v>
      </c>
      <c r="F274" s="189">
        <v>0</v>
      </c>
      <c r="G274" s="189" t="str">
        <f t="shared" si="2"/>
        <v>American</v>
      </c>
    </row>
    <row r="275" spans="2:7" x14ac:dyDescent="0.3">
      <c r="B275" s="189" t="s">
        <v>647</v>
      </c>
      <c r="C275" s="189" t="s">
        <v>352</v>
      </c>
      <c r="D275" s="189" t="s">
        <v>360</v>
      </c>
      <c r="E275" s="189">
        <v>73</v>
      </c>
      <c r="F275" s="189">
        <v>967</v>
      </c>
      <c r="G275" s="189" t="str">
        <f t="shared" si="2"/>
        <v>National</v>
      </c>
    </row>
    <row r="276" spans="2:7" x14ac:dyDescent="0.3">
      <c r="B276" s="189" t="s">
        <v>648</v>
      </c>
      <c r="C276" s="189" t="s">
        <v>352</v>
      </c>
      <c r="D276" s="189" t="s">
        <v>360</v>
      </c>
      <c r="E276" s="189">
        <v>57</v>
      </c>
      <c r="F276" s="189">
        <v>854</v>
      </c>
      <c r="G276" s="189" t="str">
        <f t="shared" si="2"/>
        <v>National</v>
      </c>
    </row>
    <row r="277" spans="2:7" x14ac:dyDescent="0.3">
      <c r="B277" s="189" t="s">
        <v>649</v>
      </c>
      <c r="C277" s="189" t="s">
        <v>352</v>
      </c>
      <c r="D277" s="189" t="s">
        <v>360</v>
      </c>
      <c r="E277" s="189">
        <v>47</v>
      </c>
      <c r="F277" s="189">
        <v>611</v>
      </c>
      <c r="G277" s="189" t="str">
        <f t="shared" si="2"/>
        <v>National</v>
      </c>
    </row>
    <row r="278" spans="2:7" x14ac:dyDescent="0.3">
      <c r="B278" s="189" t="s">
        <v>650</v>
      </c>
      <c r="C278" s="189" t="s">
        <v>352</v>
      </c>
      <c r="D278" s="189" t="s">
        <v>360</v>
      </c>
      <c r="E278" s="189">
        <v>15</v>
      </c>
      <c r="F278" s="189">
        <v>202</v>
      </c>
      <c r="G278" s="189" t="str">
        <f t="shared" si="2"/>
        <v>National</v>
      </c>
    </row>
    <row r="279" spans="2:7" x14ac:dyDescent="0.3">
      <c r="B279" s="189" t="s">
        <v>651</v>
      </c>
      <c r="C279" s="189" t="s">
        <v>352</v>
      </c>
      <c r="D279" s="189" t="s">
        <v>360</v>
      </c>
      <c r="E279" s="189">
        <v>10</v>
      </c>
      <c r="F279" s="189">
        <v>126</v>
      </c>
      <c r="G279" s="189" t="str">
        <f t="shared" si="2"/>
        <v>National</v>
      </c>
    </row>
    <row r="280" spans="2:7" x14ac:dyDescent="0.3">
      <c r="B280" s="189" t="s">
        <v>652</v>
      </c>
      <c r="C280" s="189" t="s">
        <v>352</v>
      </c>
      <c r="D280" s="189" t="s">
        <v>360</v>
      </c>
      <c r="E280" s="189">
        <v>6</v>
      </c>
      <c r="F280" s="189">
        <v>50</v>
      </c>
      <c r="G280" s="189" t="str">
        <f t="shared" si="2"/>
        <v>National</v>
      </c>
    </row>
    <row r="281" spans="2:7" x14ac:dyDescent="0.3">
      <c r="B281" s="189" t="s">
        <v>653</v>
      </c>
      <c r="C281" s="189" t="s">
        <v>389</v>
      </c>
      <c r="D281" s="189" t="s">
        <v>360</v>
      </c>
      <c r="E281" s="189">
        <v>79</v>
      </c>
      <c r="F281" s="189">
        <v>863</v>
      </c>
      <c r="G281" s="189" t="str">
        <f t="shared" si="2"/>
        <v>National</v>
      </c>
    </row>
    <row r="282" spans="2:7" x14ac:dyDescent="0.3">
      <c r="B282" s="189" t="s">
        <v>654</v>
      </c>
      <c r="C282" s="189" t="s">
        <v>389</v>
      </c>
      <c r="D282" s="189" t="s">
        <v>360</v>
      </c>
      <c r="E282" s="189">
        <v>16</v>
      </c>
      <c r="F282" s="189">
        <v>142</v>
      </c>
      <c r="G282" s="189" t="str">
        <f t="shared" si="2"/>
        <v>National</v>
      </c>
    </row>
    <row r="283" spans="2:7" x14ac:dyDescent="0.3">
      <c r="B283" s="189" t="s">
        <v>655</v>
      </c>
      <c r="C283" s="189" t="s">
        <v>389</v>
      </c>
      <c r="D283" s="189" t="s">
        <v>360</v>
      </c>
      <c r="E283" s="189">
        <v>0</v>
      </c>
      <c r="F283" s="189">
        <v>0</v>
      </c>
      <c r="G283" s="189" t="str">
        <f t="shared" si="2"/>
        <v>National</v>
      </c>
    </row>
    <row r="284" spans="2:7" x14ac:dyDescent="0.3">
      <c r="B284" s="189" t="s">
        <v>656</v>
      </c>
      <c r="C284" s="189" t="s">
        <v>389</v>
      </c>
      <c r="D284" s="189" t="s">
        <v>360</v>
      </c>
      <c r="E284" s="189">
        <v>0</v>
      </c>
      <c r="F284" s="189">
        <v>0</v>
      </c>
      <c r="G284" s="189" t="str">
        <f t="shared" si="2"/>
        <v>National</v>
      </c>
    </row>
    <row r="285" spans="2:7" x14ac:dyDescent="0.3">
      <c r="B285" s="189" t="s">
        <v>657</v>
      </c>
      <c r="C285" s="189" t="s">
        <v>389</v>
      </c>
      <c r="D285" s="189" t="s">
        <v>360</v>
      </c>
      <c r="E285" s="189">
        <v>0</v>
      </c>
      <c r="F285" s="189">
        <v>0</v>
      </c>
      <c r="G285" s="189" t="str">
        <f t="shared" si="2"/>
        <v>National</v>
      </c>
    </row>
    <row r="286" spans="2:7" x14ac:dyDescent="0.3">
      <c r="B286" s="189" t="s">
        <v>658</v>
      </c>
      <c r="C286" s="189" t="s">
        <v>352</v>
      </c>
      <c r="D286" s="189" t="s">
        <v>359</v>
      </c>
      <c r="E286" s="189">
        <v>66</v>
      </c>
      <c r="F286" s="189">
        <v>977</v>
      </c>
      <c r="G286" s="189" t="str">
        <f t="shared" si="2"/>
        <v>American</v>
      </c>
    </row>
    <row r="287" spans="2:7" x14ac:dyDescent="0.3">
      <c r="B287" s="189" t="s">
        <v>659</v>
      </c>
      <c r="C287" s="189" t="s">
        <v>352</v>
      </c>
      <c r="D287" s="189" t="s">
        <v>359</v>
      </c>
      <c r="E287" s="189">
        <v>67</v>
      </c>
      <c r="F287" s="189">
        <v>827</v>
      </c>
      <c r="G287" s="189" t="str">
        <f t="shared" si="2"/>
        <v>American</v>
      </c>
    </row>
    <row r="288" spans="2:7" x14ac:dyDescent="0.3">
      <c r="B288" s="189" t="s">
        <v>660</v>
      </c>
      <c r="C288" s="189" t="s">
        <v>352</v>
      </c>
      <c r="D288" s="189" t="s">
        <v>359</v>
      </c>
      <c r="E288" s="189">
        <v>50</v>
      </c>
      <c r="F288" s="189">
        <v>754</v>
      </c>
      <c r="G288" s="189" t="str">
        <f t="shared" si="2"/>
        <v>American</v>
      </c>
    </row>
    <row r="289" spans="2:7" x14ac:dyDescent="0.3">
      <c r="B289" s="189" t="s">
        <v>661</v>
      </c>
      <c r="C289" s="189" t="s">
        <v>352</v>
      </c>
      <c r="D289" s="189" t="s">
        <v>359</v>
      </c>
      <c r="E289" s="189">
        <v>47</v>
      </c>
      <c r="F289" s="189">
        <v>641</v>
      </c>
      <c r="G289" s="189" t="str">
        <f t="shared" si="2"/>
        <v>American</v>
      </c>
    </row>
    <row r="290" spans="2:7" x14ac:dyDescent="0.3">
      <c r="B290" s="189" t="s">
        <v>662</v>
      </c>
      <c r="C290" s="189" t="s">
        <v>352</v>
      </c>
      <c r="D290" s="189" t="s">
        <v>359</v>
      </c>
      <c r="E290" s="189">
        <v>9</v>
      </c>
      <c r="F290" s="189">
        <v>122</v>
      </c>
      <c r="G290" s="189" t="str">
        <f t="shared" si="2"/>
        <v>American</v>
      </c>
    </row>
    <row r="291" spans="2:7" x14ac:dyDescent="0.3">
      <c r="B291" s="189" t="s">
        <v>663</v>
      </c>
      <c r="C291" s="189" t="s">
        <v>389</v>
      </c>
      <c r="D291" s="189" t="s">
        <v>359</v>
      </c>
      <c r="E291" s="189">
        <v>26</v>
      </c>
      <c r="F291" s="189">
        <v>219</v>
      </c>
      <c r="G291" s="189" t="str">
        <f t="shared" si="2"/>
        <v>American</v>
      </c>
    </row>
    <row r="292" spans="2:7" x14ac:dyDescent="0.3">
      <c r="B292" s="189" t="s">
        <v>664</v>
      </c>
      <c r="C292" s="189" t="s">
        <v>389</v>
      </c>
      <c r="D292" s="189" t="s">
        <v>359</v>
      </c>
      <c r="E292" s="189">
        <v>30</v>
      </c>
      <c r="F292" s="189">
        <v>258</v>
      </c>
      <c r="G292" s="189" t="str">
        <f t="shared" si="2"/>
        <v>American</v>
      </c>
    </row>
    <row r="293" spans="2:7" x14ac:dyDescent="0.3">
      <c r="B293" s="189" t="s">
        <v>665</v>
      </c>
      <c r="C293" s="189" t="s">
        <v>389</v>
      </c>
      <c r="D293" s="189" t="s">
        <v>359</v>
      </c>
      <c r="E293" s="189">
        <v>4</v>
      </c>
      <c r="F293" s="189">
        <v>28</v>
      </c>
      <c r="G293" s="189" t="str">
        <f t="shared" si="2"/>
        <v>American</v>
      </c>
    </row>
    <row r="294" spans="2:7" x14ac:dyDescent="0.3">
      <c r="B294" s="189" t="s">
        <v>666</v>
      </c>
      <c r="C294" s="189" t="s">
        <v>389</v>
      </c>
      <c r="D294" s="189" t="s">
        <v>359</v>
      </c>
      <c r="E294" s="189">
        <v>0</v>
      </c>
      <c r="F294" s="189">
        <v>0</v>
      </c>
      <c r="G294" s="189" t="str">
        <f t="shared" si="2"/>
        <v>American</v>
      </c>
    </row>
    <row r="295" spans="2:7" x14ac:dyDescent="0.3">
      <c r="B295" s="189" t="s">
        <v>667</v>
      </c>
      <c r="C295" s="189" t="s">
        <v>389</v>
      </c>
      <c r="D295" s="189" t="s">
        <v>359</v>
      </c>
      <c r="E295" s="189">
        <v>0</v>
      </c>
      <c r="F295" s="189">
        <v>0</v>
      </c>
      <c r="G295" s="189" t="str">
        <f t="shared" si="2"/>
        <v>American</v>
      </c>
    </row>
    <row r="296" spans="2:7" x14ac:dyDescent="0.3">
      <c r="B296" s="189" t="s">
        <v>668</v>
      </c>
      <c r="C296" s="189" t="s">
        <v>352</v>
      </c>
      <c r="D296" s="189" t="s">
        <v>358</v>
      </c>
      <c r="E296" s="189">
        <v>89</v>
      </c>
      <c r="F296" s="189">
        <v>1328</v>
      </c>
      <c r="G296" s="189" t="str">
        <f t="shared" si="2"/>
        <v>American</v>
      </c>
    </row>
    <row r="297" spans="2:7" x14ac:dyDescent="0.3">
      <c r="B297" s="189" t="s">
        <v>669</v>
      </c>
      <c r="C297" s="189" t="s">
        <v>352</v>
      </c>
      <c r="D297" s="189" t="s">
        <v>358</v>
      </c>
      <c r="E297" s="189">
        <v>74</v>
      </c>
      <c r="F297" s="189">
        <v>956</v>
      </c>
      <c r="G297" s="189" t="str">
        <f t="shared" si="2"/>
        <v>American</v>
      </c>
    </row>
    <row r="298" spans="2:7" x14ac:dyDescent="0.3">
      <c r="B298" s="189" t="s">
        <v>670</v>
      </c>
      <c r="C298" s="189" t="s">
        <v>352</v>
      </c>
      <c r="D298" s="189" t="s">
        <v>358</v>
      </c>
      <c r="E298" s="189">
        <v>50</v>
      </c>
      <c r="F298" s="189">
        <v>548</v>
      </c>
      <c r="G298" s="189" t="str">
        <f t="shared" si="2"/>
        <v>American</v>
      </c>
    </row>
    <row r="299" spans="2:7" x14ac:dyDescent="0.3">
      <c r="B299" s="189" t="s">
        <v>671</v>
      </c>
      <c r="C299" s="189" t="s">
        <v>352</v>
      </c>
      <c r="D299" s="189" t="s">
        <v>358</v>
      </c>
      <c r="E299" s="189">
        <v>37</v>
      </c>
      <c r="F299" s="189">
        <v>327</v>
      </c>
      <c r="G299" s="189" t="str">
        <f t="shared" si="2"/>
        <v>American</v>
      </c>
    </row>
    <row r="300" spans="2:7" x14ac:dyDescent="0.3">
      <c r="B300" s="189" t="s">
        <v>672</v>
      </c>
      <c r="C300" s="189" t="s">
        <v>352</v>
      </c>
      <c r="D300" s="189" t="s">
        <v>358</v>
      </c>
      <c r="E300" s="189">
        <v>17</v>
      </c>
      <c r="F300" s="189">
        <v>184</v>
      </c>
      <c r="G300" s="189" t="str">
        <f t="shared" si="2"/>
        <v>American</v>
      </c>
    </row>
    <row r="301" spans="2:7" x14ac:dyDescent="0.3">
      <c r="B301" s="189" t="s">
        <v>673</v>
      </c>
      <c r="C301" s="189" t="s">
        <v>352</v>
      </c>
      <c r="D301" s="189" t="s">
        <v>358</v>
      </c>
      <c r="E301" s="189">
        <v>12</v>
      </c>
      <c r="F301" s="189">
        <v>84</v>
      </c>
      <c r="G301" s="189" t="str">
        <f t="shared" si="2"/>
        <v>American</v>
      </c>
    </row>
    <row r="302" spans="2:7" x14ac:dyDescent="0.3">
      <c r="B302" s="189" t="s">
        <v>674</v>
      </c>
      <c r="C302" s="189" t="s">
        <v>352</v>
      </c>
      <c r="D302" s="189" t="s">
        <v>358</v>
      </c>
      <c r="E302" s="189">
        <v>2</v>
      </c>
      <c r="F302" s="189">
        <v>17</v>
      </c>
      <c r="G302" s="189" t="str">
        <f t="shared" si="2"/>
        <v>American</v>
      </c>
    </row>
    <row r="303" spans="2:7" x14ac:dyDescent="0.3">
      <c r="B303" s="189" t="s">
        <v>675</v>
      </c>
      <c r="C303" s="189" t="s">
        <v>389</v>
      </c>
      <c r="D303" s="189" t="s">
        <v>358</v>
      </c>
      <c r="E303" s="189">
        <v>22</v>
      </c>
      <c r="F303" s="189">
        <v>223</v>
      </c>
      <c r="G303" s="189" t="str">
        <f t="shared" si="2"/>
        <v>American</v>
      </c>
    </row>
    <row r="304" spans="2:7" x14ac:dyDescent="0.3">
      <c r="B304" s="189" t="s">
        <v>676</v>
      </c>
      <c r="C304" s="189" t="s">
        <v>389</v>
      </c>
      <c r="D304" s="189" t="s">
        <v>358</v>
      </c>
      <c r="E304" s="189">
        <v>15</v>
      </c>
      <c r="F304" s="189">
        <v>114</v>
      </c>
      <c r="G304" s="189" t="str">
        <f t="shared" si="2"/>
        <v>American</v>
      </c>
    </row>
    <row r="305" spans="2:7" x14ac:dyDescent="0.3">
      <c r="B305" s="189" t="s">
        <v>677</v>
      </c>
      <c r="C305" s="189" t="s">
        <v>389</v>
      </c>
      <c r="D305" s="189" t="s">
        <v>358</v>
      </c>
      <c r="E305" s="189">
        <v>11</v>
      </c>
      <c r="F305" s="189">
        <v>96</v>
      </c>
      <c r="G305" s="189" t="str">
        <f t="shared" si="2"/>
        <v>American</v>
      </c>
    </row>
    <row r="306" spans="2:7" x14ac:dyDescent="0.3">
      <c r="B306" s="189" t="s">
        <v>678</v>
      </c>
      <c r="C306" s="189" t="s">
        <v>389</v>
      </c>
      <c r="D306" s="189" t="s">
        <v>358</v>
      </c>
      <c r="E306" s="189">
        <v>0</v>
      </c>
      <c r="F306" s="189">
        <v>0</v>
      </c>
      <c r="G306" s="189" t="str">
        <f t="shared" si="2"/>
        <v>American</v>
      </c>
    </row>
    <row r="307" spans="2:7" x14ac:dyDescent="0.3">
      <c r="B307" s="189" t="s">
        <v>679</v>
      </c>
      <c r="C307" s="189" t="s">
        <v>389</v>
      </c>
      <c r="D307" s="189" t="s">
        <v>358</v>
      </c>
      <c r="E307" s="189">
        <v>0</v>
      </c>
      <c r="F307" s="189">
        <v>0</v>
      </c>
      <c r="G307" s="189" t="str">
        <f t="shared" si="2"/>
        <v>American</v>
      </c>
    </row>
    <row r="308" spans="2:7" x14ac:dyDescent="0.3">
      <c r="B308" s="189" t="s">
        <v>680</v>
      </c>
      <c r="C308" s="189" t="s">
        <v>352</v>
      </c>
      <c r="D308" s="189" t="s">
        <v>341</v>
      </c>
      <c r="E308" s="189">
        <v>66</v>
      </c>
      <c r="F308" s="189">
        <v>971</v>
      </c>
      <c r="G308" s="189" t="str">
        <f t="shared" si="2"/>
        <v>National</v>
      </c>
    </row>
    <row r="309" spans="2:7" x14ac:dyDescent="0.3">
      <c r="B309" s="189" t="s">
        <v>681</v>
      </c>
      <c r="C309" s="189" t="s">
        <v>352</v>
      </c>
      <c r="D309" s="189" t="s">
        <v>341</v>
      </c>
      <c r="E309" s="189">
        <v>41</v>
      </c>
      <c r="F309" s="189">
        <v>499</v>
      </c>
      <c r="G309" s="189" t="str">
        <f t="shared" si="2"/>
        <v>National</v>
      </c>
    </row>
    <row r="310" spans="2:7" x14ac:dyDescent="0.3">
      <c r="B310" s="189" t="s">
        <v>682</v>
      </c>
      <c r="C310" s="189" t="s">
        <v>352</v>
      </c>
      <c r="D310" s="189" t="s">
        <v>341</v>
      </c>
      <c r="E310" s="189">
        <v>25</v>
      </c>
      <c r="F310" s="189">
        <v>371</v>
      </c>
      <c r="G310" s="189" t="str">
        <f t="shared" si="2"/>
        <v>National</v>
      </c>
    </row>
    <row r="311" spans="2:7" x14ac:dyDescent="0.3">
      <c r="B311" s="189" t="s">
        <v>683</v>
      </c>
      <c r="C311" s="189" t="s">
        <v>352</v>
      </c>
      <c r="D311" s="189" t="s">
        <v>341</v>
      </c>
      <c r="E311" s="189">
        <v>28</v>
      </c>
      <c r="F311" s="189">
        <v>324</v>
      </c>
      <c r="G311" s="189" t="str">
        <f t="shared" si="2"/>
        <v>National</v>
      </c>
    </row>
    <row r="312" spans="2:7" x14ac:dyDescent="0.3">
      <c r="B312" s="189" t="s">
        <v>684</v>
      </c>
      <c r="C312" s="189" t="s">
        <v>352</v>
      </c>
      <c r="D312" s="189" t="s">
        <v>341</v>
      </c>
      <c r="E312" s="189">
        <v>12</v>
      </c>
      <c r="F312" s="189">
        <v>188</v>
      </c>
      <c r="G312" s="189" t="str">
        <f t="shared" si="2"/>
        <v>National</v>
      </c>
    </row>
    <row r="313" spans="2:7" x14ac:dyDescent="0.3">
      <c r="B313" s="189" t="s">
        <v>685</v>
      </c>
      <c r="C313" s="189" t="s">
        <v>352</v>
      </c>
      <c r="D313" s="189" t="s">
        <v>341</v>
      </c>
      <c r="E313" s="189">
        <v>21</v>
      </c>
      <c r="F313" s="189">
        <v>198</v>
      </c>
      <c r="G313" s="189" t="str">
        <f t="shared" si="2"/>
        <v>National</v>
      </c>
    </row>
    <row r="314" spans="2:7" x14ac:dyDescent="0.3">
      <c r="B314" s="189" t="s">
        <v>686</v>
      </c>
      <c r="C314" s="189" t="s">
        <v>352</v>
      </c>
      <c r="D314" s="189" t="s">
        <v>341</v>
      </c>
      <c r="E314" s="189">
        <v>4</v>
      </c>
      <c r="F314" s="189">
        <v>42</v>
      </c>
      <c r="G314" s="189" t="str">
        <f t="shared" si="2"/>
        <v>National</v>
      </c>
    </row>
    <row r="315" spans="2:7" x14ac:dyDescent="0.3">
      <c r="B315" s="189" t="s">
        <v>687</v>
      </c>
      <c r="C315" s="189" t="s">
        <v>389</v>
      </c>
      <c r="D315" s="189" t="s">
        <v>341</v>
      </c>
      <c r="E315" s="189">
        <v>26</v>
      </c>
      <c r="F315" s="189">
        <v>290</v>
      </c>
      <c r="G315" s="189" t="str">
        <f t="shared" si="2"/>
        <v>National</v>
      </c>
    </row>
    <row r="316" spans="2:7" x14ac:dyDescent="0.3">
      <c r="B316" s="189" t="s">
        <v>688</v>
      </c>
      <c r="C316" s="189" t="s">
        <v>389</v>
      </c>
      <c r="D316" s="189" t="s">
        <v>341</v>
      </c>
      <c r="E316" s="189">
        <v>13</v>
      </c>
      <c r="F316" s="189">
        <v>100</v>
      </c>
      <c r="G316" s="189" t="str">
        <f t="shared" si="2"/>
        <v>National</v>
      </c>
    </row>
    <row r="317" spans="2:7" x14ac:dyDescent="0.3">
      <c r="B317" s="189" t="s">
        <v>689</v>
      </c>
      <c r="C317" s="189" t="s">
        <v>389</v>
      </c>
      <c r="D317" s="189" t="s">
        <v>341</v>
      </c>
      <c r="E317" s="189">
        <v>6</v>
      </c>
      <c r="F317" s="189">
        <v>37</v>
      </c>
      <c r="G317" s="189" t="str">
        <f t="shared" si="2"/>
        <v>National</v>
      </c>
    </row>
    <row r="318" spans="2:7" x14ac:dyDescent="0.3">
      <c r="B318" s="189" t="s">
        <v>690</v>
      </c>
      <c r="C318" s="189" t="s">
        <v>389</v>
      </c>
      <c r="D318" s="189" t="s">
        <v>341</v>
      </c>
      <c r="E318" s="189">
        <v>2</v>
      </c>
      <c r="F318" s="189">
        <v>24</v>
      </c>
      <c r="G318" s="189" t="str">
        <f t="shared" si="2"/>
        <v>National</v>
      </c>
    </row>
    <row r="319" spans="2:7" x14ac:dyDescent="0.3">
      <c r="B319" s="189" t="s">
        <v>691</v>
      </c>
      <c r="C319" s="189" t="s">
        <v>389</v>
      </c>
      <c r="D319" s="189" t="s">
        <v>341</v>
      </c>
      <c r="E319" s="189">
        <v>2</v>
      </c>
      <c r="F319" s="189">
        <v>14</v>
      </c>
      <c r="G319" s="189" t="str">
        <f t="shared" si="2"/>
        <v>National</v>
      </c>
    </row>
    <row r="320" spans="2:7" x14ac:dyDescent="0.3">
      <c r="B320" s="189" t="s">
        <v>692</v>
      </c>
      <c r="C320" s="189" t="s">
        <v>352</v>
      </c>
      <c r="D320" s="189" t="s">
        <v>340</v>
      </c>
      <c r="E320" s="189">
        <v>81</v>
      </c>
      <c r="F320" s="189">
        <v>1124</v>
      </c>
      <c r="G320" s="189" t="str">
        <f t="shared" si="2"/>
        <v>National</v>
      </c>
    </row>
    <row r="321" spans="2:7" x14ac:dyDescent="0.3">
      <c r="B321" s="189" t="s">
        <v>693</v>
      </c>
      <c r="C321" s="189" t="s">
        <v>352</v>
      </c>
      <c r="D321" s="189" t="s">
        <v>340</v>
      </c>
      <c r="E321" s="189">
        <v>59</v>
      </c>
      <c r="F321" s="189">
        <v>942</v>
      </c>
      <c r="G321" s="189" t="str">
        <f t="shared" si="2"/>
        <v>National</v>
      </c>
    </row>
    <row r="322" spans="2:7" x14ac:dyDescent="0.3">
      <c r="B322" s="189" t="s">
        <v>694</v>
      </c>
      <c r="C322" s="189" t="s">
        <v>352</v>
      </c>
      <c r="D322" s="189" t="s">
        <v>340</v>
      </c>
      <c r="E322" s="189">
        <v>57</v>
      </c>
      <c r="F322" s="189">
        <v>714</v>
      </c>
      <c r="G322" s="189" t="str">
        <f t="shared" si="2"/>
        <v>National</v>
      </c>
    </row>
    <row r="323" spans="2:7" x14ac:dyDescent="0.3">
      <c r="B323" s="189" t="s">
        <v>695</v>
      </c>
      <c r="C323" s="189" t="s">
        <v>352</v>
      </c>
      <c r="D323" s="189" t="s">
        <v>340</v>
      </c>
      <c r="E323" s="189">
        <v>37</v>
      </c>
      <c r="F323" s="189">
        <v>474</v>
      </c>
      <c r="G323" s="189" t="str">
        <f t="shared" si="2"/>
        <v>National</v>
      </c>
    </row>
    <row r="324" spans="2:7" x14ac:dyDescent="0.3">
      <c r="B324" s="189" t="s">
        <v>696</v>
      </c>
      <c r="C324" s="189" t="s">
        <v>352</v>
      </c>
      <c r="D324" s="189" t="s">
        <v>340</v>
      </c>
      <c r="E324" s="189">
        <v>29</v>
      </c>
      <c r="F324" s="189">
        <v>316</v>
      </c>
      <c r="G324" s="189" t="str">
        <f t="shared" si="2"/>
        <v>National</v>
      </c>
    </row>
    <row r="325" spans="2:7" x14ac:dyDescent="0.3">
      <c r="B325" s="189" t="s">
        <v>697</v>
      </c>
      <c r="C325" s="189" t="s">
        <v>352</v>
      </c>
      <c r="D325" s="189" t="s">
        <v>340</v>
      </c>
      <c r="E325" s="189">
        <v>10</v>
      </c>
      <c r="F325" s="189">
        <v>165</v>
      </c>
      <c r="G325" s="189" t="str">
        <f t="shared" si="2"/>
        <v>National</v>
      </c>
    </row>
    <row r="326" spans="2:7" x14ac:dyDescent="0.3">
      <c r="B326" s="189" t="s">
        <v>698</v>
      </c>
      <c r="C326" s="189" t="s">
        <v>389</v>
      </c>
      <c r="D326" s="189" t="s">
        <v>340</v>
      </c>
      <c r="E326" s="189">
        <v>33</v>
      </c>
      <c r="F326" s="189">
        <v>340</v>
      </c>
      <c r="G326" s="189" t="str">
        <f t="shared" si="2"/>
        <v>National</v>
      </c>
    </row>
    <row r="327" spans="2:7" x14ac:dyDescent="0.3">
      <c r="B327" s="189" t="s">
        <v>699</v>
      </c>
      <c r="C327" s="189" t="s">
        <v>389</v>
      </c>
      <c r="D327" s="189" t="s">
        <v>340</v>
      </c>
      <c r="E327" s="189">
        <v>14</v>
      </c>
      <c r="F327" s="189">
        <v>122</v>
      </c>
      <c r="G327" s="189" t="str">
        <f t="shared" si="2"/>
        <v>National</v>
      </c>
    </row>
    <row r="328" spans="2:7" x14ac:dyDescent="0.3">
      <c r="B328" s="189" t="s">
        <v>700</v>
      </c>
      <c r="C328" s="189" t="s">
        <v>389</v>
      </c>
      <c r="D328" s="189" t="s">
        <v>340</v>
      </c>
      <c r="E328" s="189">
        <v>4</v>
      </c>
      <c r="F328" s="189">
        <v>38</v>
      </c>
      <c r="G328" s="189" t="str">
        <f t="shared" si="2"/>
        <v>National</v>
      </c>
    </row>
    <row r="329" spans="2:7" x14ac:dyDescent="0.3">
      <c r="B329" s="189" t="s">
        <v>701</v>
      </c>
      <c r="C329" s="189" t="s">
        <v>389</v>
      </c>
      <c r="D329" s="189" t="s">
        <v>340</v>
      </c>
      <c r="E329" s="189">
        <v>4</v>
      </c>
      <c r="F329" s="189">
        <v>37</v>
      </c>
      <c r="G329" s="189" t="str">
        <f t="shared" ref="G329:G372" si="3">VLOOKUP(D329,$J$7:$K$39,2,0)</f>
        <v>National</v>
      </c>
    </row>
    <row r="330" spans="2:7" x14ac:dyDescent="0.3">
      <c r="B330" s="189" t="s">
        <v>702</v>
      </c>
      <c r="C330" s="189" t="s">
        <v>389</v>
      </c>
      <c r="D330" s="189" t="s">
        <v>340</v>
      </c>
      <c r="E330" s="189">
        <v>0</v>
      </c>
      <c r="F330" s="189">
        <v>0</v>
      </c>
      <c r="G330" s="189" t="str">
        <f t="shared" si="3"/>
        <v>National</v>
      </c>
    </row>
    <row r="331" spans="2:7" x14ac:dyDescent="0.3">
      <c r="B331" s="189" t="s">
        <v>703</v>
      </c>
      <c r="C331" s="189" t="s">
        <v>352</v>
      </c>
      <c r="D331" s="189" t="s">
        <v>338</v>
      </c>
      <c r="E331" s="189">
        <v>67</v>
      </c>
      <c r="F331" s="189">
        <v>927</v>
      </c>
      <c r="G331" s="189" t="str">
        <f t="shared" si="3"/>
        <v>American</v>
      </c>
    </row>
    <row r="332" spans="2:7" x14ac:dyDescent="0.3">
      <c r="B332" s="189" t="s">
        <v>704</v>
      </c>
      <c r="C332" s="189" t="s">
        <v>352</v>
      </c>
      <c r="D332" s="189" t="s">
        <v>338</v>
      </c>
      <c r="E332" s="189">
        <v>71</v>
      </c>
      <c r="F332" s="189">
        <v>1003</v>
      </c>
      <c r="G332" s="189" t="str">
        <f t="shared" si="3"/>
        <v>American</v>
      </c>
    </row>
    <row r="333" spans="2:7" x14ac:dyDescent="0.3">
      <c r="B333" s="189" t="s">
        <v>705</v>
      </c>
      <c r="C333" s="189" t="s">
        <v>352</v>
      </c>
      <c r="D333" s="189" t="s">
        <v>338</v>
      </c>
      <c r="E333" s="189">
        <v>47</v>
      </c>
      <c r="F333" s="189">
        <v>526</v>
      </c>
      <c r="G333" s="189" t="str">
        <f t="shared" si="3"/>
        <v>American</v>
      </c>
    </row>
    <row r="334" spans="2:7" x14ac:dyDescent="0.3">
      <c r="B334" s="189" t="s">
        <v>706</v>
      </c>
      <c r="C334" s="189" t="s">
        <v>352</v>
      </c>
      <c r="D334" s="189" t="s">
        <v>338</v>
      </c>
      <c r="E334" s="189">
        <v>14</v>
      </c>
      <c r="F334" s="189">
        <v>184</v>
      </c>
      <c r="G334" s="189" t="str">
        <f t="shared" si="3"/>
        <v>American</v>
      </c>
    </row>
    <row r="335" spans="2:7" x14ac:dyDescent="0.3">
      <c r="B335" s="189" t="s">
        <v>707</v>
      </c>
      <c r="C335" s="189" t="s">
        <v>352</v>
      </c>
      <c r="D335" s="189" t="s">
        <v>338</v>
      </c>
      <c r="E335" s="189">
        <v>18</v>
      </c>
      <c r="F335" s="189">
        <v>208</v>
      </c>
      <c r="G335" s="189" t="str">
        <f t="shared" si="3"/>
        <v>American</v>
      </c>
    </row>
    <row r="336" spans="2:7" x14ac:dyDescent="0.3">
      <c r="B336" s="189" t="s">
        <v>708</v>
      </c>
      <c r="C336" s="189" t="s">
        <v>389</v>
      </c>
      <c r="D336" s="189" t="s">
        <v>338</v>
      </c>
      <c r="E336" s="189">
        <v>28</v>
      </c>
      <c r="F336" s="189">
        <v>264</v>
      </c>
      <c r="G336" s="189" t="str">
        <f t="shared" si="3"/>
        <v>American</v>
      </c>
    </row>
    <row r="337" spans="2:7" x14ac:dyDescent="0.3">
      <c r="B337" s="189" t="s">
        <v>709</v>
      </c>
      <c r="C337" s="189" t="s">
        <v>389</v>
      </c>
      <c r="D337" s="189" t="s">
        <v>338</v>
      </c>
      <c r="E337" s="189">
        <v>13</v>
      </c>
      <c r="F337" s="189">
        <v>118</v>
      </c>
      <c r="G337" s="189" t="str">
        <f t="shared" si="3"/>
        <v>American</v>
      </c>
    </row>
    <row r="338" spans="2:7" x14ac:dyDescent="0.3">
      <c r="B338" s="189" t="s">
        <v>710</v>
      </c>
      <c r="C338" s="189" t="s">
        <v>389</v>
      </c>
      <c r="D338" s="189" t="s">
        <v>338</v>
      </c>
      <c r="E338" s="189">
        <v>4</v>
      </c>
      <c r="F338" s="189">
        <v>31</v>
      </c>
      <c r="G338" s="189" t="str">
        <f t="shared" si="3"/>
        <v>American</v>
      </c>
    </row>
    <row r="339" spans="2:7" x14ac:dyDescent="0.3">
      <c r="B339" s="189" t="s">
        <v>711</v>
      </c>
      <c r="C339" s="189" t="s">
        <v>389</v>
      </c>
      <c r="D339" s="189" t="s">
        <v>338</v>
      </c>
      <c r="E339" s="189">
        <v>0</v>
      </c>
      <c r="F339" s="189">
        <v>0</v>
      </c>
      <c r="G339" s="189" t="str">
        <f t="shared" si="3"/>
        <v>American</v>
      </c>
    </row>
    <row r="340" spans="2:7" x14ac:dyDescent="0.3">
      <c r="B340" s="189" t="s">
        <v>712</v>
      </c>
      <c r="C340" s="189" t="s">
        <v>389</v>
      </c>
      <c r="D340" s="189" t="s">
        <v>338</v>
      </c>
      <c r="E340" s="189">
        <v>0</v>
      </c>
      <c r="F340" s="189">
        <v>0</v>
      </c>
      <c r="G340" s="189" t="str">
        <f t="shared" si="3"/>
        <v>American</v>
      </c>
    </row>
    <row r="341" spans="2:7" x14ac:dyDescent="0.3">
      <c r="B341" s="189" t="s">
        <v>713</v>
      </c>
      <c r="C341" s="189" t="s">
        <v>352</v>
      </c>
      <c r="D341" s="189" t="s">
        <v>334</v>
      </c>
      <c r="E341" s="189">
        <v>70</v>
      </c>
      <c r="F341" s="189">
        <v>1034</v>
      </c>
      <c r="G341" s="189" t="str">
        <f t="shared" si="3"/>
        <v>American</v>
      </c>
    </row>
    <row r="342" spans="2:7" x14ac:dyDescent="0.3">
      <c r="B342" s="189" t="s">
        <v>714</v>
      </c>
      <c r="C342" s="189" t="s">
        <v>352</v>
      </c>
      <c r="D342" s="189" t="s">
        <v>334</v>
      </c>
      <c r="E342" s="189">
        <v>56</v>
      </c>
      <c r="F342" s="189">
        <v>789</v>
      </c>
      <c r="G342" s="189" t="str">
        <f t="shared" si="3"/>
        <v>American</v>
      </c>
    </row>
    <row r="343" spans="2:7" x14ac:dyDescent="0.3">
      <c r="B343" s="189" t="s">
        <v>715</v>
      </c>
      <c r="C343" s="189" t="s">
        <v>352</v>
      </c>
      <c r="D343" s="189" t="s">
        <v>334</v>
      </c>
      <c r="E343" s="189">
        <v>38</v>
      </c>
      <c r="F343" s="189">
        <v>469</v>
      </c>
      <c r="G343" s="189" t="str">
        <f t="shared" si="3"/>
        <v>American</v>
      </c>
    </row>
    <row r="344" spans="2:7" x14ac:dyDescent="0.3">
      <c r="B344" s="189" t="s">
        <v>716</v>
      </c>
      <c r="C344" s="189" t="s">
        <v>352</v>
      </c>
      <c r="D344" s="189" t="s">
        <v>334</v>
      </c>
      <c r="E344" s="189">
        <v>20</v>
      </c>
      <c r="F344" s="189">
        <v>268</v>
      </c>
      <c r="G344" s="189" t="str">
        <f t="shared" si="3"/>
        <v>American</v>
      </c>
    </row>
    <row r="345" spans="2:7" x14ac:dyDescent="0.3">
      <c r="B345" s="189" t="s">
        <v>717</v>
      </c>
      <c r="C345" s="189" t="s">
        <v>352</v>
      </c>
      <c r="D345" s="189" t="s">
        <v>334</v>
      </c>
      <c r="E345" s="189">
        <v>18</v>
      </c>
      <c r="F345" s="189">
        <v>199</v>
      </c>
      <c r="G345" s="189" t="str">
        <f t="shared" si="3"/>
        <v>American</v>
      </c>
    </row>
    <row r="346" spans="2:7" x14ac:dyDescent="0.3">
      <c r="B346" s="189" t="s">
        <v>718</v>
      </c>
      <c r="C346" s="189" t="s">
        <v>352</v>
      </c>
      <c r="D346" s="189" t="s">
        <v>334</v>
      </c>
      <c r="E346" s="189">
        <v>4</v>
      </c>
      <c r="F346" s="189">
        <v>60</v>
      </c>
      <c r="G346" s="189" t="str">
        <f t="shared" si="3"/>
        <v>American</v>
      </c>
    </row>
    <row r="347" spans="2:7" x14ac:dyDescent="0.3">
      <c r="B347" s="189" t="s">
        <v>719</v>
      </c>
      <c r="C347" s="189" t="s">
        <v>389</v>
      </c>
      <c r="D347" s="189" t="s">
        <v>334</v>
      </c>
      <c r="E347" s="189">
        <v>61</v>
      </c>
      <c r="F347" s="189">
        <v>721</v>
      </c>
      <c r="G347" s="189" t="str">
        <f t="shared" si="3"/>
        <v>American</v>
      </c>
    </row>
    <row r="348" spans="2:7" x14ac:dyDescent="0.3">
      <c r="B348" s="189" t="s">
        <v>720</v>
      </c>
      <c r="C348" s="189" t="s">
        <v>389</v>
      </c>
      <c r="D348" s="189" t="s">
        <v>334</v>
      </c>
      <c r="E348" s="189">
        <v>18</v>
      </c>
      <c r="F348" s="189">
        <v>146</v>
      </c>
      <c r="G348" s="189" t="str">
        <f t="shared" si="3"/>
        <v>American</v>
      </c>
    </row>
    <row r="349" spans="2:7" x14ac:dyDescent="0.3">
      <c r="B349" s="189" t="s">
        <v>721</v>
      </c>
      <c r="C349" s="189" t="s">
        <v>389</v>
      </c>
      <c r="D349" s="189" t="s">
        <v>334</v>
      </c>
      <c r="E349" s="189">
        <v>11</v>
      </c>
      <c r="F349" s="189">
        <v>99</v>
      </c>
      <c r="G349" s="189" t="str">
        <f t="shared" si="3"/>
        <v>American</v>
      </c>
    </row>
    <row r="350" spans="2:7" x14ac:dyDescent="0.3">
      <c r="B350" s="189" t="s">
        <v>722</v>
      </c>
      <c r="C350" s="189" t="s">
        <v>389</v>
      </c>
      <c r="D350" s="189" t="s">
        <v>334</v>
      </c>
      <c r="E350" s="189">
        <v>4</v>
      </c>
      <c r="F350" s="189">
        <v>39</v>
      </c>
      <c r="G350" s="189" t="str">
        <f t="shared" si="3"/>
        <v>American</v>
      </c>
    </row>
    <row r="351" spans="2:7" x14ac:dyDescent="0.3">
      <c r="B351" s="189" t="s">
        <v>723</v>
      </c>
      <c r="C351" s="189" t="s">
        <v>389</v>
      </c>
      <c r="D351" s="189" t="s">
        <v>334</v>
      </c>
      <c r="E351" s="189">
        <v>0</v>
      </c>
      <c r="F351" s="189">
        <v>0</v>
      </c>
      <c r="G351" s="189" t="str">
        <f t="shared" si="3"/>
        <v>American</v>
      </c>
    </row>
    <row r="352" spans="2:7" x14ac:dyDescent="0.3">
      <c r="B352" s="189" t="s">
        <v>724</v>
      </c>
      <c r="C352" s="189" t="s">
        <v>352</v>
      </c>
      <c r="D352" s="189" t="s">
        <v>337</v>
      </c>
      <c r="E352" s="189">
        <v>58</v>
      </c>
      <c r="F352" s="189">
        <v>774</v>
      </c>
      <c r="G352" s="189" t="str">
        <f t="shared" si="3"/>
        <v>National</v>
      </c>
    </row>
    <row r="353" spans="2:7" x14ac:dyDescent="0.3">
      <c r="B353" s="189" t="s">
        <v>725</v>
      </c>
      <c r="C353" s="189" t="s">
        <v>352</v>
      </c>
      <c r="D353" s="189" t="s">
        <v>337</v>
      </c>
      <c r="E353" s="189">
        <v>44</v>
      </c>
      <c r="F353" s="189">
        <v>577</v>
      </c>
      <c r="G353" s="189" t="str">
        <f t="shared" si="3"/>
        <v>National</v>
      </c>
    </row>
    <row r="354" spans="2:7" x14ac:dyDescent="0.3">
      <c r="B354" s="189" t="s">
        <v>726</v>
      </c>
      <c r="C354" s="189" t="s">
        <v>352</v>
      </c>
      <c r="D354" s="189" t="s">
        <v>337</v>
      </c>
      <c r="E354" s="189">
        <v>39</v>
      </c>
      <c r="F354" s="189">
        <v>482</v>
      </c>
      <c r="G354" s="189" t="str">
        <f t="shared" si="3"/>
        <v>National</v>
      </c>
    </row>
    <row r="355" spans="2:7" x14ac:dyDescent="0.3">
      <c r="B355" s="189" t="s">
        <v>727</v>
      </c>
      <c r="C355" s="189" t="s">
        <v>352</v>
      </c>
      <c r="D355" s="189" t="s">
        <v>337</v>
      </c>
      <c r="E355" s="189">
        <v>28</v>
      </c>
      <c r="F355" s="189">
        <v>390</v>
      </c>
      <c r="G355" s="189" t="str">
        <f t="shared" si="3"/>
        <v>National</v>
      </c>
    </row>
    <row r="356" spans="2:7" x14ac:dyDescent="0.3">
      <c r="B356" s="189" t="s">
        <v>728</v>
      </c>
      <c r="C356" s="189" t="s">
        <v>352</v>
      </c>
      <c r="D356" s="189" t="s">
        <v>337</v>
      </c>
      <c r="E356" s="189">
        <v>21</v>
      </c>
      <c r="F356" s="189">
        <v>267</v>
      </c>
      <c r="G356" s="189" t="str">
        <f t="shared" si="3"/>
        <v>National</v>
      </c>
    </row>
    <row r="357" spans="2:7" x14ac:dyDescent="0.3">
      <c r="B357" s="189" t="s">
        <v>729</v>
      </c>
      <c r="C357" s="189" t="s">
        <v>389</v>
      </c>
      <c r="D357" s="189" t="s">
        <v>337</v>
      </c>
      <c r="E357" s="189">
        <v>52</v>
      </c>
      <c r="F357" s="189">
        <v>713</v>
      </c>
      <c r="G357" s="189" t="str">
        <f t="shared" si="3"/>
        <v>National</v>
      </c>
    </row>
    <row r="358" spans="2:7" x14ac:dyDescent="0.3">
      <c r="B358" s="189" t="s">
        <v>730</v>
      </c>
      <c r="C358" s="189" t="s">
        <v>389</v>
      </c>
      <c r="D358" s="189" t="s">
        <v>337</v>
      </c>
      <c r="E358" s="189">
        <v>3</v>
      </c>
      <c r="F358" s="189">
        <v>28</v>
      </c>
      <c r="G358" s="189" t="str">
        <f t="shared" si="3"/>
        <v>National</v>
      </c>
    </row>
    <row r="359" spans="2:7" x14ac:dyDescent="0.3">
      <c r="B359" s="189" t="s">
        <v>731</v>
      </c>
      <c r="C359" s="189" t="s">
        <v>389</v>
      </c>
      <c r="D359" s="189" t="s">
        <v>337</v>
      </c>
      <c r="E359" s="189">
        <v>0</v>
      </c>
      <c r="F359" s="189">
        <v>0</v>
      </c>
      <c r="G359" s="189" t="str">
        <f t="shared" si="3"/>
        <v>National</v>
      </c>
    </row>
    <row r="360" spans="2:7" x14ac:dyDescent="0.3">
      <c r="B360" s="189" t="s">
        <v>732</v>
      </c>
      <c r="C360" s="189" t="s">
        <v>389</v>
      </c>
      <c r="D360" s="189" t="s">
        <v>337</v>
      </c>
      <c r="E360" s="189">
        <v>0</v>
      </c>
      <c r="F360" s="189">
        <v>0</v>
      </c>
      <c r="G360" s="189" t="str">
        <f t="shared" si="3"/>
        <v>National</v>
      </c>
    </row>
    <row r="361" spans="2:7" x14ac:dyDescent="0.3">
      <c r="B361" s="189" t="s">
        <v>733</v>
      </c>
      <c r="C361" s="189" t="s">
        <v>389</v>
      </c>
      <c r="D361" s="189" t="s">
        <v>337</v>
      </c>
      <c r="E361" s="189">
        <v>0</v>
      </c>
      <c r="F361" s="189">
        <v>0</v>
      </c>
      <c r="G361" s="189" t="str">
        <f t="shared" si="3"/>
        <v>National</v>
      </c>
    </row>
    <row r="362" spans="2:7" x14ac:dyDescent="0.3">
      <c r="B362" s="189" t="s">
        <v>734</v>
      </c>
      <c r="C362" s="189" t="s">
        <v>352</v>
      </c>
      <c r="D362" s="189" t="s">
        <v>335</v>
      </c>
      <c r="E362" s="189">
        <v>78</v>
      </c>
      <c r="F362" s="189">
        <v>1164</v>
      </c>
      <c r="G362" s="189" t="str">
        <f t="shared" si="3"/>
        <v>National</v>
      </c>
    </row>
    <row r="363" spans="2:7" x14ac:dyDescent="0.3">
      <c r="B363" s="189" t="s">
        <v>735</v>
      </c>
      <c r="C363" s="189" t="s">
        <v>352</v>
      </c>
      <c r="D363" s="189" t="s">
        <v>335</v>
      </c>
      <c r="E363" s="189">
        <v>74</v>
      </c>
      <c r="F363" s="189">
        <v>1083</v>
      </c>
      <c r="G363" s="189" t="str">
        <f t="shared" si="3"/>
        <v>National</v>
      </c>
    </row>
    <row r="364" spans="2:7" x14ac:dyDescent="0.3">
      <c r="B364" s="189" t="s">
        <v>736</v>
      </c>
      <c r="C364" s="189" t="s">
        <v>352</v>
      </c>
      <c r="D364" s="189" t="s">
        <v>335</v>
      </c>
      <c r="E364" s="189">
        <v>46</v>
      </c>
      <c r="F364" s="189">
        <v>537</v>
      </c>
      <c r="G364" s="189" t="str">
        <f t="shared" si="3"/>
        <v>National</v>
      </c>
    </row>
    <row r="365" spans="2:7" x14ac:dyDescent="0.3">
      <c r="B365" s="189" t="s">
        <v>737</v>
      </c>
      <c r="C365" s="189" t="s">
        <v>352</v>
      </c>
      <c r="D365" s="189" t="s">
        <v>335</v>
      </c>
      <c r="E365" s="189">
        <v>18</v>
      </c>
      <c r="F365" s="189">
        <v>245</v>
      </c>
      <c r="G365" s="189" t="str">
        <f t="shared" si="3"/>
        <v>National</v>
      </c>
    </row>
    <row r="366" spans="2:7" x14ac:dyDescent="0.3">
      <c r="B366" s="189" t="s">
        <v>738</v>
      </c>
      <c r="C366" s="189" t="s">
        <v>352</v>
      </c>
      <c r="D366" s="189" t="s">
        <v>335</v>
      </c>
      <c r="E366" s="189">
        <v>12</v>
      </c>
      <c r="F366" s="189">
        <v>131</v>
      </c>
      <c r="G366" s="189" t="str">
        <f t="shared" si="3"/>
        <v>National</v>
      </c>
    </row>
    <row r="367" spans="2:7" x14ac:dyDescent="0.3">
      <c r="B367" s="189" t="s">
        <v>739</v>
      </c>
      <c r="C367" s="189" t="s">
        <v>352</v>
      </c>
      <c r="D367" s="189" t="s">
        <v>335</v>
      </c>
      <c r="E367" s="189">
        <v>9</v>
      </c>
      <c r="F367" s="189">
        <v>78</v>
      </c>
      <c r="G367" s="189" t="str">
        <f t="shared" si="3"/>
        <v>National</v>
      </c>
    </row>
    <row r="368" spans="2:7" x14ac:dyDescent="0.3">
      <c r="B368" s="189" t="s">
        <v>740</v>
      </c>
      <c r="C368" s="189" t="s">
        <v>389</v>
      </c>
      <c r="D368" s="189" t="s">
        <v>335</v>
      </c>
      <c r="E368" s="189">
        <v>30</v>
      </c>
      <c r="F368" s="189">
        <v>306</v>
      </c>
      <c r="G368" s="189" t="str">
        <f t="shared" si="3"/>
        <v>National</v>
      </c>
    </row>
    <row r="369" spans="2:7" x14ac:dyDescent="0.3">
      <c r="B369" s="189" t="s">
        <v>741</v>
      </c>
      <c r="C369" s="189" t="s">
        <v>389</v>
      </c>
      <c r="D369" s="189" t="s">
        <v>335</v>
      </c>
      <c r="E369" s="189">
        <v>0</v>
      </c>
      <c r="F369" s="189">
        <v>0</v>
      </c>
      <c r="G369" s="189" t="str">
        <f t="shared" si="3"/>
        <v>National</v>
      </c>
    </row>
    <row r="370" spans="2:7" x14ac:dyDescent="0.3">
      <c r="B370" s="189" t="s">
        <v>742</v>
      </c>
      <c r="C370" s="189" t="s">
        <v>389</v>
      </c>
      <c r="D370" s="189" t="s">
        <v>335</v>
      </c>
      <c r="E370" s="189">
        <v>0</v>
      </c>
      <c r="F370" s="189">
        <v>0</v>
      </c>
      <c r="G370" s="189" t="str">
        <f t="shared" si="3"/>
        <v>National</v>
      </c>
    </row>
    <row r="371" spans="2:7" x14ac:dyDescent="0.3">
      <c r="B371" s="189" t="s">
        <v>743</v>
      </c>
      <c r="C371" s="189" t="s">
        <v>389</v>
      </c>
      <c r="D371" s="189" t="s">
        <v>335</v>
      </c>
      <c r="E371" s="189">
        <v>0</v>
      </c>
      <c r="F371" s="189">
        <v>0</v>
      </c>
      <c r="G371" s="189" t="str">
        <f t="shared" si="3"/>
        <v>National</v>
      </c>
    </row>
    <row r="372" spans="2:7" x14ac:dyDescent="0.3">
      <c r="B372" s="189" t="s">
        <v>744</v>
      </c>
      <c r="C372" s="189" t="s">
        <v>389</v>
      </c>
      <c r="D372" s="189" t="s">
        <v>335</v>
      </c>
      <c r="E372" s="189">
        <v>0</v>
      </c>
      <c r="F372" s="189">
        <v>0</v>
      </c>
      <c r="G372" s="189" t="str">
        <f t="shared" si="3"/>
        <v>National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B161"/>
  <sheetViews>
    <sheetView topLeftCell="B1" zoomScaleNormal="100" workbookViewId="0">
      <selection activeCell="H10" sqref="G10:H16"/>
    </sheetView>
  </sheetViews>
  <sheetFormatPr defaultColWidth="0" defaultRowHeight="0" customHeight="1" zeroHeight="1" x14ac:dyDescent="0.25"/>
  <cols>
    <col min="1" max="1" width="4.5703125" customWidth="1"/>
    <col min="2" max="2" width="4.5703125" style="74" customWidth="1"/>
    <col min="3" max="3" width="23.140625" style="74" customWidth="1"/>
    <col min="4" max="4" width="6.42578125" style="74" customWidth="1"/>
    <col min="5" max="5" width="16.5703125" style="74" customWidth="1"/>
    <col min="6" max="6" width="42.140625" style="74" customWidth="1"/>
    <col min="7" max="7" width="10" style="74" customWidth="1"/>
    <col min="8" max="8" width="38.140625" style="74" bestFit="1" customWidth="1"/>
    <col min="9" max="9" width="7.5703125" style="74" customWidth="1"/>
    <col min="10" max="12" width="13.85546875" style="74" customWidth="1"/>
    <col min="13" max="13" width="4.5703125" style="74" customWidth="1"/>
    <col min="14" max="14" width="4.5703125" customWidth="1"/>
    <col min="15" max="28" width="0" style="74" hidden="1" customWidth="1"/>
    <col min="29" max="16384" width="10.28515625" style="74" hidden="1"/>
  </cols>
  <sheetData>
    <row r="1" spans="2:13" customFormat="1" ht="15" customHeight="1" x14ac:dyDescent="0.25"/>
    <row r="2" spans="2:13" ht="15" x14ac:dyDescent="0.25">
      <c r="B2" s="95"/>
      <c r="C2" s="94"/>
      <c r="D2" s="94"/>
      <c r="E2" s="94"/>
      <c r="F2" s="94"/>
      <c r="G2" s="94"/>
      <c r="H2" s="94"/>
      <c r="I2" s="94"/>
      <c r="J2" s="94"/>
      <c r="K2" s="94"/>
      <c r="L2" s="94"/>
      <c r="M2" s="93"/>
    </row>
    <row r="3" spans="2:13" ht="17.25" x14ac:dyDescent="0.25">
      <c r="B3" s="85"/>
      <c r="C3" s="5" t="s">
        <v>13</v>
      </c>
      <c r="D3"/>
      <c r="E3"/>
      <c r="F3"/>
      <c r="G3"/>
      <c r="H3"/>
      <c r="I3"/>
      <c r="J3"/>
      <c r="K3"/>
      <c r="L3"/>
      <c r="M3" s="78"/>
    </row>
    <row r="4" spans="2:13" ht="19.5" customHeight="1" x14ac:dyDescent="0.25">
      <c r="B4" s="85"/>
      <c r="C4" s="96"/>
      <c r="M4" s="78"/>
    </row>
    <row r="5" spans="2:13" ht="15" x14ac:dyDescent="0.25">
      <c r="B5" s="85"/>
      <c r="M5" s="78"/>
    </row>
    <row r="6" spans="2:13" ht="5.0999999999999996" customHeight="1" x14ac:dyDescent="0.25">
      <c r="B6" s="85"/>
      <c r="C6" s="97"/>
      <c r="D6" s="97"/>
      <c r="E6" s="97"/>
      <c r="F6" s="97"/>
      <c r="G6" s="97"/>
      <c r="H6" s="97"/>
      <c r="I6" s="97"/>
      <c r="J6" s="97"/>
      <c r="K6" s="97"/>
      <c r="L6" s="97"/>
      <c r="M6" s="78"/>
    </row>
    <row r="7" spans="2:13" ht="15" x14ac:dyDescent="0.25">
      <c r="B7" s="85"/>
      <c r="M7" s="78"/>
    </row>
    <row r="8" spans="2:13" ht="15" x14ac:dyDescent="0.25">
      <c r="B8" s="85"/>
      <c r="C8" s="74" t="s">
        <v>216</v>
      </c>
      <c r="M8" s="78"/>
    </row>
    <row r="9" spans="2:13" ht="15.75" thickBot="1" x14ac:dyDescent="0.3">
      <c r="B9" s="85"/>
      <c r="M9" s="78"/>
    </row>
    <row r="10" spans="2:13" ht="15" x14ac:dyDescent="0.25">
      <c r="B10" s="85"/>
      <c r="C10" s="99" t="s">
        <v>217</v>
      </c>
      <c r="D10" s="101" t="s">
        <v>218</v>
      </c>
      <c r="F10" s="102" t="s">
        <v>219</v>
      </c>
      <c r="G10" s="140"/>
      <c r="M10" s="78"/>
    </row>
    <row r="11" spans="2:13" ht="15" x14ac:dyDescent="0.25">
      <c r="B11" s="85"/>
      <c r="C11" s="115" t="s">
        <v>867</v>
      </c>
      <c r="D11" s="117">
        <v>92</v>
      </c>
      <c r="F11" s="107" t="s">
        <v>220</v>
      </c>
      <c r="G11" s="141"/>
      <c r="H11"/>
      <c r="I11"/>
      <c r="J11"/>
      <c r="M11" s="78"/>
    </row>
    <row r="12" spans="2:13" ht="15" x14ac:dyDescent="0.25">
      <c r="B12" s="85"/>
      <c r="C12" s="115" t="s">
        <v>868</v>
      </c>
      <c r="D12" s="117">
        <v>72</v>
      </c>
      <c r="F12" s="107" t="s">
        <v>221</v>
      </c>
      <c r="G12" s="141"/>
      <c r="H12"/>
      <c r="I12"/>
      <c r="J12"/>
      <c r="M12" s="78"/>
    </row>
    <row r="13" spans="2:13" ht="15" x14ac:dyDescent="0.25">
      <c r="B13" s="85"/>
      <c r="C13" s="115" t="s">
        <v>869</v>
      </c>
      <c r="D13" s="117">
        <v>60</v>
      </c>
      <c r="F13" s="107" t="s">
        <v>222</v>
      </c>
      <c r="G13" s="141"/>
      <c r="I13"/>
      <c r="J13"/>
      <c r="M13" s="78"/>
    </row>
    <row r="14" spans="2:13" ht="15" x14ac:dyDescent="0.25">
      <c r="B14" s="85"/>
      <c r="C14" s="115" t="s">
        <v>870</v>
      </c>
      <c r="D14" s="117">
        <v>82</v>
      </c>
      <c r="F14" s="107" t="s">
        <v>223</v>
      </c>
      <c r="G14" s="141"/>
      <c r="I14"/>
      <c r="J14"/>
      <c r="M14" s="78"/>
    </row>
    <row r="15" spans="2:13" ht="15" x14ac:dyDescent="0.25">
      <c r="B15" s="85"/>
      <c r="C15" s="115" t="s">
        <v>871</v>
      </c>
      <c r="D15" s="117">
        <v>72</v>
      </c>
      <c r="F15" s="107" t="s">
        <v>224</v>
      </c>
      <c r="G15" s="141"/>
      <c r="H15"/>
      <c r="I15"/>
      <c r="J15"/>
      <c r="M15" s="78"/>
    </row>
    <row r="16" spans="2:13" ht="15.75" thickBot="1" x14ac:dyDescent="0.3">
      <c r="B16" s="85"/>
      <c r="C16" s="115" t="s">
        <v>872</v>
      </c>
      <c r="D16" s="117">
        <v>64</v>
      </c>
      <c r="F16" s="110" t="s">
        <v>225</v>
      </c>
      <c r="G16" s="142"/>
      <c r="H16"/>
      <c r="I16"/>
      <c r="J16"/>
      <c r="M16" s="78"/>
    </row>
    <row r="17" spans="2:13" ht="15" x14ac:dyDescent="0.25">
      <c r="B17" s="85"/>
      <c r="C17" s="115" t="s">
        <v>873</v>
      </c>
      <c r="D17" s="117">
        <v>72</v>
      </c>
      <c r="H17"/>
      <c r="I17"/>
      <c r="J17"/>
      <c r="M17" s="78"/>
    </row>
    <row r="18" spans="2:13" ht="15" x14ac:dyDescent="0.25">
      <c r="B18" s="85"/>
      <c r="C18" s="115" t="s">
        <v>874</v>
      </c>
      <c r="D18" s="117">
        <v>82</v>
      </c>
      <c r="H18"/>
      <c r="J18"/>
      <c r="M18" s="78"/>
    </row>
    <row r="19" spans="2:13" ht="15" x14ac:dyDescent="0.25">
      <c r="B19" s="85"/>
      <c r="C19" s="115" t="s">
        <v>875</v>
      </c>
      <c r="D19" s="117">
        <v>64</v>
      </c>
      <c r="H19"/>
      <c r="I19"/>
      <c r="J19"/>
      <c r="M19" s="78"/>
    </row>
    <row r="20" spans="2:13" ht="15" x14ac:dyDescent="0.25">
      <c r="B20" s="85"/>
      <c r="C20" s="115" t="s">
        <v>876</v>
      </c>
      <c r="D20" s="117">
        <v>88</v>
      </c>
      <c r="H20"/>
      <c r="I20"/>
      <c r="J20"/>
      <c r="M20" s="78"/>
    </row>
    <row r="21" spans="2:13" ht="15" x14ac:dyDescent="0.25">
      <c r="B21" s="85"/>
      <c r="C21" s="115" t="s">
        <v>226</v>
      </c>
      <c r="D21" s="117">
        <v>76</v>
      </c>
      <c r="H21"/>
      <c r="I21"/>
      <c r="J21"/>
      <c r="M21" s="78"/>
    </row>
    <row r="22" spans="2:13" ht="15" x14ac:dyDescent="0.25">
      <c r="B22" s="85"/>
      <c r="C22" s="115" t="s">
        <v>227</v>
      </c>
      <c r="D22" s="117">
        <v>88</v>
      </c>
      <c r="H22"/>
      <c r="I22"/>
      <c r="J22"/>
      <c r="M22" s="78"/>
    </row>
    <row r="23" spans="2:13" ht="15" x14ac:dyDescent="0.25">
      <c r="B23" s="85"/>
      <c r="C23" s="115" t="s">
        <v>228</v>
      </c>
      <c r="D23" s="117">
        <v>98</v>
      </c>
      <c r="H23"/>
      <c r="I23"/>
      <c r="J23"/>
      <c r="M23" s="78"/>
    </row>
    <row r="24" spans="2:13" ht="15" x14ac:dyDescent="0.25">
      <c r="B24" s="85"/>
      <c r="C24" s="115" t="s">
        <v>229</v>
      </c>
      <c r="D24" s="117">
        <v>98</v>
      </c>
      <c r="H24"/>
      <c r="I24"/>
      <c r="J24"/>
      <c r="M24" s="78"/>
    </row>
    <row r="25" spans="2:13" ht="15" x14ac:dyDescent="0.25">
      <c r="B25" s="85"/>
      <c r="C25" s="115" t="s">
        <v>230</v>
      </c>
      <c r="D25" s="117">
        <v>100</v>
      </c>
      <c r="H25"/>
      <c r="I25"/>
      <c r="J25"/>
      <c r="M25" s="78"/>
    </row>
    <row r="26" spans="2:13" ht="15" x14ac:dyDescent="0.25">
      <c r="B26" s="85"/>
      <c r="C26" s="115" t="s">
        <v>231</v>
      </c>
      <c r="D26" s="117">
        <v>88</v>
      </c>
      <c r="H26"/>
      <c r="I26"/>
      <c r="J26"/>
      <c r="M26" s="78"/>
    </row>
    <row r="27" spans="2:13" ht="15" x14ac:dyDescent="0.25">
      <c r="B27" s="85"/>
      <c r="C27" s="115" t="s">
        <v>232</v>
      </c>
      <c r="D27" s="117">
        <v>100</v>
      </c>
      <c r="H27"/>
      <c r="I27"/>
      <c r="J27"/>
      <c r="M27" s="78"/>
    </row>
    <row r="28" spans="2:13" ht="15" x14ac:dyDescent="0.25">
      <c r="B28" s="85"/>
      <c r="C28" s="115" t="s">
        <v>233</v>
      </c>
      <c r="D28" s="117">
        <v>72</v>
      </c>
      <c r="H28"/>
      <c r="I28"/>
      <c r="J28"/>
      <c r="M28" s="78"/>
    </row>
    <row r="29" spans="2:13" ht="15" x14ac:dyDescent="0.25">
      <c r="B29" s="85"/>
      <c r="C29" s="115" t="s">
        <v>234</v>
      </c>
      <c r="D29" s="117">
        <v>76</v>
      </c>
      <c r="H29"/>
      <c r="I29"/>
      <c r="J29"/>
      <c r="M29" s="78"/>
    </row>
    <row r="30" spans="2:13" ht="15" x14ac:dyDescent="0.25">
      <c r="B30" s="85"/>
      <c r="C30" s="115" t="s">
        <v>235</v>
      </c>
      <c r="D30" s="117">
        <v>76</v>
      </c>
      <c r="H30"/>
      <c r="I30"/>
      <c r="J30"/>
      <c r="M30" s="78"/>
    </row>
    <row r="31" spans="2:13" ht="15" x14ac:dyDescent="0.25">
      <c r="B31" s="85"/>
      <c r="C31" s="115" t="s">
        <v>236</v>
      </c>
      <c r="D31" s="117">
        <v>82</v>
      </c>
      <c r="H31"/>
      <c r="I31"/>
      <c r="J31"/>
      <c r="M31" s="78"/>
    </row>
    <row r="32" spans="2:13" ht="15" x14ac:dyDescent="0.25">
      <c r="B32" s="85"/>
      <c r="C32" s="115" t="s">
        <v>237</v>
      </c>
      <c r="D32" s="117">
        <v>72</v>
      </c>
      <c r="H32"/>
      <c r="I32"/>
      <c r="J32"/>
      <c r="M32" s="78"/>
    </row>
    <row r="33" spans="2:28" ht="15" x14ac:dyDescent="0.25">
      <c r="B33" s="85"/>
      <c r="C33" s="115" t="s">
        <v>238</v>
      </c>
      <c r="D33" s="117">
        <v>100</v>
      </c>
      <c r="H33"/>
      <c r="I33"/>
      <c r="J33"/>
      <c r="M33" s="78"/>
    </row>
    <row r="34" spans="2:28" ht="15" x14ac:dyDescent="0.25">
      <c r="B34" s="85"/>
      <c r="C34" s="115" t="s">
        <v>239</v>
      </c>
      <c r="D34" s="117">
        <v>88</v>
      </c>
      <c r="H34"/>
      <c r="I34"/>
      <c r="J34"/>
      <c r="M34" s="78"/>
    </row>
    <row r="35" spans="2:28" customFormat="1" ht="15.75" thickBot="1" x14ac:dyDescent="0.3">
      <c r="B35" s="85"/>
      <c r="C35" s="118" t="s">
        <v>240</v>
      </c>
      <c r="D35" s="143">
        <v>76</v>
      </c>
      <c r="E35" s="74"/>
      <c r="F35" s="74"/>
      <c r="G35" s="74"/>
      <c r="K35" s="74"/>
      <c r="L35" s="74"/>
      <c r="M35" s="78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</row>
    <row r="36" spans="2:28" customFormat="1" ht="15" x14ac:dyDescent="0.25">
      <c r="B36" s="85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8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</row>
    <row r="37" spans="2:28" customFormat="1" ht="15" x14ac:dyDescent="0.25">
      <c r="B37" s="85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8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</row>
    <row r="38" spans="2:28" customFormat="1" ht="15" x14ac:dyDescent="0.25">
      <c r="B38" s="85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8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</row>
    <row r="39" spans="2:28" customFormat="1" ht="15" x14ac:dyDescent="0.25">
      <c r="B39" s="85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8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</row>
    <row r="40" spans="2:28" customFormat="1" ht="15" x14ac:dyDescent="0.25">
      <c r="B40" s="85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8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</row>
    <row r="41" spans="2:28" customFormat="1" ht="15" x14ac:dyDescent="0.25">
      <c r="B41" s="85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8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</row>
    <row r="42" spans="2:28" customFormat="1" ht="15" x14ac:dyDescent="0.25">
      <c r="B42" s="85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8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</row>
    <row r="43" spans="2:28" customFormat="1" ht="15" x14ac:dyDescent="0.25">
      <c r="B43" s="85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8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</row>
    <row r="44" spans="2:28" customFormat="1" ht="15" x14ac:dyDescent="0.25">
      <c r="B44" s="85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8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</row>
    <row r="45" spans="2:28" customFormat="1" ht="15" x14ac:dyDescent="0.25">
      <c r="B45" s="85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8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</row>
    <row r="46" spans="2:28" customFormat="1" ht="15" x14ac:dyDescent="0.25">
      <c r="B46" s="85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8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</row>
    <row r="47" spans="2:28" customFormat="1" ht="15" x14ac:dyDescent="0.25">
      <c r="B47" s="85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8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</row>
    <row r="48" spans="2:28" customFormat="1" ht="15" x14ac:dyDescent="0.25">
      <c r="B48" s="85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8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</row>
    <row r="49" spans="2:27" ht="15" x14ac:dyDescent="0.25">
      <c r="B49" s="85"/>
      <c r="M49" s="78"/>
    </row>
    <row r="50" spans="2:27" ht="15" x14ac:dyDescent="0.25">
      <c r="B50" s="85"/>
      <c r="M50" s="78"/>
    </row>
    <row r="51" spans="2:27" ht="15" x14ac:dyDescent="0.25">
      <c r="B51" s="85"/>
      <c r="M51" s="78"/>
    </row>
    <row r="52" spans="2:27" ht="15" x14ac:dyDescent="0.25">
      <c r="B52" s="85"/>
      <c r="M52" s="78"/>
    </row>
    <row r="53" spans="2:27" ht="15" x14ac:dyDescent="0.25">
      <c r="B53" s="85"/>
      <c r="M53" s="78"/>
    </row>
    <row r="54" spans="2:27" ht="15" x14ac:dyDescent="0.25">
      <c r="B54" s="85"/>
      <c r="C54" s="98"/>
      <c r="D54"/>
      <c r="E54"/>
      <c r="G54"/>
      <c r="H54"/>
      <c r="I54"/>
      <c r="J54"/>
      <c r="K54"/>
      <c r="L54"/>
      <c r="M54" s="78"/>
    </row>
    <row r="55" spans="2:27" customFormat="1" ht="15" x14ac:dyDescent="0.25">
      <c r="B55" s="85"/>
      <c r="M55" s="78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</row>
    <row r="56" spans="2:27" customFormat="1" ht="15" x14ac:dyDescent="0.25">
      <c r="B56" s="85"/>
      <c r="C56" s="120"/>
      <c r="D56" s="120"/>
      <c r="E56" s="120"/>
      <c r="M56" s="78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</row>
    <row r="57" spans="2:27" customFormat="1" ht="15" x14ac:dyDescent="0.25">
      <c r="B57" s="85"/>
      <c r="C57" s="121"/>
      <c r="D57" s="74"/>
      <c r="E57" s="74"/>
      <c r="F57" s="120"/>
      <c r="M57" s="78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</row>
    <row r="58" spans="2:27" customFormat="1" ht="15" x14ac:dyDescent="0.25">
      <c r="B58" s="85"/>
      <c r="C58" s="121"/>
      <c r="D58" s="74"/>
      <c r="E58" s="74"/>
      <c r="F58" s="74"/>
      <c r="M58" s="78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</row>
    <row r="59" spans="2:27" customFormat="1" ht="15" x14ac:dyDescent="0.25">
      <c r="B59" s="85"/>
      <c r="C59" s="121"/>
      <c r="D59" s="74"/>
      <c r="E59" s="74"/>
      <c r="F59" s="74"/>
      <c r="M59" s="78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</row>
    <row r="60" spans="2:27" customFormat="1" ht="15" x14ac:dyDescent="0.25">
      <c r="B60" s="85"/>
      <c r="C60" s="121"/>
      <c r="D60" s="74"/>
      <c r="E60" s="74"/>
      <c r="F60" s="74"/>
      <c r="M60" s="78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</row>
    <row r="61" spans="2:27" customFormat="1" ht="15" x14ac:dyDescent="0.25">
      <c r="B61" s="85"/>
      <c r="C61" s="121"/>
      <c r="D61" s="74"/>
      <c r="E61" s="74"/>
      <c r="F61" s="74"/>
      <c r="M61" s="78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</row>
    <row r="62" spans="2:27" customFormat="1" ht="15" x14ac:dyDescent="0.25">
      <c r="B62" s="85"/>
      <c r="C62" s="121"/>
      <c r="D62" s="74"/>
      <c r="E62" s="74"/>
      <c r="F62" s="74"/>
      <c r="M62" s="78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</row>
    <row r="63" spans="2:27" customFormat="1" ht="15" x14ac:dyDescent="0.25">
      <c r="B63" s="85"/>
      <c r="C63" s="121"/>
      <c r="D63" s="74"/>
      <c r="E63" s="74"/>
      <c r="F63" s="74"/>
      <c r="M63" s="78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</row>
    <row r="64" spans="2:27" customFormat="1" ht="15" x14ac:dyDescent="0.25">
      <c r="B64" s="85"/>
      <c r="C64" s="121"/>
      <c r="D64" s="74"/>
      <c r="E64" s="74"/>
      <c r="F64" s="74"/>
      <c r="M64" s="78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</row>
    <row r="65" spans="2:27" customFormat="1" ht="15" x14ac:dyDescent="0.25">
      <c r="B65" s="85"/>
      <c r="C65" s="121"/>
      <c r="D65" s="74"/>
      <c r="E65" s="74"/>
      <c r="F65" s="74"/>
      <c r="M65" s="78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</row>
    <row r="66" spans="2:27" customFormat="1" ht="15" x14ac:dyDescent="0.25">
      <c r="B66" s="85"/>
      <c r="C66" s="121"/>
      <c r="D66" s="74"/>
      <c r="E66" s="74"/>
      <c r="F66" s="74"/>
      <c r="M66" s="78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</row>
    <row r="67" spans="2:27" customFormat="1" ht="15" x14ac:dyDescent="0.25">
      <c r="B67" s="85"/>
      <c r="F67" s="74"/>
      <c r="M67" s="78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</row>
    <row r="68" spans="2:27" customFormat="1" ht="15" x14ac:dyDescent="0.25">
      <c r="B68" s="85"/>
      <c r="C68" s="74"/>
      <c r="M68" s="78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</row>
    <row r="69" spans="2:27" customFormat="1" ht="15" x14ac:dyDescent="0.25">
      <c r="B69" s="85"/>
      <c r="C69" s="74"/>
      <c r="M69" s="78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</row>
    <row r="70" spans="2:27" customFormat="1" ht="15" x14ac:dyDescent="0.25">
      <c r="B70" s="85"/>
      <c r="M70" s="78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</row>
    <row r="71" spans="2:27" customFormat="1" ht="15" x14ac:dyDescent="0.25">
      <c r="B71" s="85"/>
      <c r="M71" s="78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</row>
    <row r="72" spans="2:27" customFormat="1" ht="15" x14ac:dyDescent="0.25">
      <c r="B72" s="77"/>
      <c r="C72" s="76"/>
      <c r="D72" s="76"/>
      <c r="E72" s="76"/>
      <c r="F72" s="17"/>
      <c r="G72" s="76"/>
      <c r="H72" s="76"/>
      <c r="I72" s="76"/>
      <c r="J72" s="76"/>
      <c r="K72" s="76"/>
      <c r="L72" s="76"/>
      <c r="M72" s="75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</row>
    <row r="73" spans="2:27" customFormat="1" ht="15" customHeight="1" x14ac:dyDescent="0.25">
      <c r="F73" s="94"/>
    </row>
    <row r="74" spans="2:27" ht="14.25" customHeight="1" x14ac:dyDescent="0.25">
      <c r="F74"/>
    </row>
    <row r="75" spans="2:27" ht="14.25" customHeight="1" x14ac:dyDescent="0.25"/>
    <row r="76" spans="2:27" ht="14.25" customHeight="1" x14ac:dyDescent="0.25"/>
    <row r="77" spans="2:27" customFormat="1" ht="14.25" customHeight="1" x14ac:dyDescent="0.25"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</row>
    <row r="78" spans="2:27" customFormat="1" ht="14.25" customHeight="1" x14ac:dyDescent="0.25"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</row>
    <row r="79" spans="2:27" customFormat="1" ht="14.25" customHeight="1" x14ac:dyDescent="0.25"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</row>
    <row r="80" spans="2:27" customFormat="1" ht="14.25" customHeight="1" x14ac:dyDescent="0.25"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</row>
    <row r="81" spans="2:27" customFormat="1" ht="14.25" customHeight="1" x14ac:dyDescent="0.25"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</row>
    <row r="82" spans="2:27" customFormat="1" ht="14.25" customHeight="1" x14ac:dyDescent="0.25"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</row>
    <row r="83" spans="2:27" customFormat="1" ht="14.25" customHeight="1" x14ac:dyDescent="0.25"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</row>
    <row r="84" spans="2:27" customFormat="1" ht="14.25" customHeight="1" x14ac:dyDescent="0.25"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</row>
    <row r="85" spans="2:27" customFormat="1" ht="14.25" customHeight="1" x14ac:dyDescent="0.25"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</row>
    <row r="86" spans="2:27" customFormat="1" ht="14.25" customHeight="1" x14ac:dyDescent="0.25"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</row>
    <row r="87" spans="2:27" customFormat="1" ht="14.25" customHeight="1" x14ac:dyDescent="0.25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</row>
    <row r="88" spans="2:27" customFormat="1" ht="14.25" customHeight="1" x14ac:dyDescent="0.25"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</row>
    <row r="89" spans="2:27" customFormat="1" ht="14.25" customHeight="1" x14ac:dyDescent="0.25"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</row>
    <row r="90" spans="2:27" customFormat="1" ht="14.25" customHeight="1" x14ac:dyDescent="0.25"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</row>
    <row r="91" spans="2:27" customFormat="1" ht="14.25" customHeight="1" x14ac:dyDescent="0.25"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</row>
    <row r="92" spans="2:27" customFormat="1" ht="14.25" customHeight="1" x14ac:dyDescent="0.25"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</row>
    <row r="93" spans="2:27" customFormat="1" ht="14.25" customHeight="1" x14ac:dyDescent="0.25"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</row>
    <row r="94" spans="2:27" customFormat="1" ht="14.25" customHeight="1" x14ac:dyDescent="0.25"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</row>
    <row r="95" spans="2:27" customFormat="1" ht="14.25" customHeight="1" x14ac:dyDescent="0.25"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</row>
    <row r="96" spans="2:27" customFormat="1" ht="14.25" customHeight="1" x14ac:dyDescent="0.25"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</row>
    <row r="97" spans="2:27" customFormat="1" ht="14.25" customHeight="1" x14ac:dyDescent="0.25"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</row>
    <row r="98" spans="2:27" customFormat="1" ht="14.25" customHeight="1" x14ac:dyDescent="0.25"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</row>
    <row r="99" spans="2:27" customFormat="1" ht="14.25" customHeight="1" x14ac:dyDescent="0.25"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</row>
    <row r="100" spans="2:27" customFormat="1" ht="14.25" customHeight="1" x14ac:dyDescent="0.25"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</row>
    <row r="101" spans="2:27" customFormat="1" ht="14.25" customHeight="1" x14ac:dyDescent="0.25"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</row>
    <row r="102" spans="2:27" customFormat="1" ht="14.25" customHeight="1" x14ac:dyDescent="0.25"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</row>
    <row r="103" spans="2:27" customFormat="1" ht="14.25" customHeight="1" x14ac:dyDescent="0.25"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</row>
    <row r="104" spans="2:27" customFormat="1" ht="14.25" customHeight="1" x14ac:dyDescent="0.25"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</row>
    <row r="105" spans="2:27" customFormat="1" ht="14.25" customHeight="1" x14ac:dyDescent="0.25"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</row>
    <row r="106" spans="2:27" customFormat="1" ht="14.25" customHeight="1" x14ac:dyDescent="0.25"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</row>
    <row r="107" spans="2:27" customFormat="1" ht="14.25" customHeight="1" x14ac:dyDescent="0.25"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</row>
    <row r="108" spans="2:27" customFormat="1" ht="14.25" customHeight="1" x14ac:dyDescent="0.25"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</row>
    <row r="109" spans="2:27" customFormat="1" ht="14.25" customHeight="1" x14ac:dyDescent="0.25"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</row>
    <row r="110" spans="2:27" customFormat="1" ht="14.25" customHeight="1" x14ac:dyDescent="0.25"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</row>
    <row r="111" spans="2:27" customFormat="1" ht="14.25" customHeight="1" x14ac:dyDescent="0.25"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</row>
    <row r="112" spans="2:27" customFormat="1" ht="14.25" customHeight="1" x14ac:dyDescent="0.25"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</row>
    <row r="113" spans="2:27" customFormat="1" ht="14.25" customHeight="1" x14ac:dyDescent="0.25"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</row>
    <row r="114" spans="2:27" customFormat="1" ht="14.25" customHeight="1" x14ac:dyDescent="0.25"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</row>
    <row r="115" spans="2:27" customFormat="1" ht="14.25" customHeight="1" x14ac:dyDescent="0.25"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</row>
    <row r="116" spans="2:27" customFormat="1" ht="14.25" customHeight="1" x14ac:dyDescent="0.25"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</row>
    <row r="117" spans="2:27" customFormat="1" ht="14.25" customHeight="1" x14ac:dyDescent="0.25"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</row>
    <row r="118" spans="2:27" customFormat="1" ht="14.25" customHeight="1" x14ac:dyDescent="0.25"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</row>
    <row r="119" spans="2:27" customFormat="1" ht="14.25" customHeight="1" x14ac:dyDescent="0.25"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</row>
    <row r="120" spans="2:27" customFormat="1" ht="14.25" customHeight="1" x14ac:dyDescent="0.25"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</row>
    <row r="121" spans="2:27" customFormat="1" ht="14.25" customHeight="1" x14ac:dyDescent="0.25"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</row>
    <row r="122" spans="2:27" customFormat="1" ht="14.25" customHeight="1" x14ac:dyDescent="0.25"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</row>
    <row r="123" spans="2:27" customFormat="1" ht="14.25" customHeight="1" x14ac:dyDescent="0.25"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</row>
    <row r="124" spans="2:27" customFormat="1" ht="14.25" customHeight="1" x14ac:dyDescent="0.25"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</row>
    <row r="125" spans="2:27" customFormat="1" ht="14.25" customHeight="1" x14ac:dyDescent="0.25"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</row>
    <row r="126" spans="2:27" customFormat="1" ht="14.25" customHeight="1" x14ac:dyDescent="0.25"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</row>
    <row r="127" spans="2:27" customFormat="1" ht="14.25" customHeight="1" x14ac:dyDescent="0.25"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</row>
    <row r="128" spans="2:27" customFormat="1" ht="14.25" customHeight="1" x14ac:dyDescent="0.25"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</row>
    <row r="129" spans="2:27" customFormat="1" ht="14.25" customHeight="1" x14ac:dyDescent="0.25"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</row>
    <row r="130" spans="2:27" customFormat="1" ht="14.25" customHeight="1" x14ac:dyDescent="0.25"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</row>
    <row r="131" spans="2:27" customFormat="1" ht="14.25" customHeight="1" x14ac:dyDescent="0.25"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</row>
    <row r="132" spans="2:27" customFormat="1" ht="14.25" customHeight="1" x14ac:dyDescent="0.25"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</row>
    <row r="133" spans="2:27" customFormat="1" ht="14.25" customHeight="1" x14ac:dyDescent="0.25"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</row>
    <row r="134" spans="2:27" customFormat="1" ht="14.25" customHeight="1" x14ac:dyDescent="0.25"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</row>
    <row r="135" spans="2:27" customFormat="1" ht="14.25" customHeight="1" x14ac:dyDescent="0.25"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</row>
    <row r="136" spans="2:27" customFormat="1" ht="14.25" customHeight="1" x14ac:dyDescent="0.25"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</row>
    <row r="137" spans="2:27" customFormat="1" ht="14.25" customHeight="1" x14ac:dyDescent="0.25"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</row>
    <row r="138" spans="2:27" customFormat="1" ht="14.25" customHeight="1" x14ac:dyDescent="0.25"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</row>
    <row r="139" spans="2:27" customFormat="1" ht="14.25" customHeight="1" x14ac:dyDescent="0.25"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</row>
    <row r="140" spans="2:27" customFormat="1" ht="14.25" customHeight="1" x14ac:dyDescent="0.25"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</row>
    <row r="141" spans="2:27" customFormat="1" ht="14.25" customHeight="1" x14ac:dyDescent="0.25"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</row>
    <row r="142" spans="2:27" customFormat="1" ht="14.25" customHeight="1" x14ac:dyDescent="0.25"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</row>
    <row r="143" spans="2:27" customFormat="1" ht="14.25" customHeight="1" x14ac:dyDescent="0.25"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</row>
    <row r="144" spans="2:27" customFormat="1" ht="14.25" customHeight="1" x14ac:dyDescent="0.25"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</row>
    <row r="145" spans="2:27" customFormat="1" ht="14.25" customHeight="1" x14ac:dyDescent="0.25"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</row>
    <row r="146" spans="2:27" customFormat="1" ht="14.25" customHeight="1" x14ac:dyDescent="0.25"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</row>
    <row r="147" spans="2:27" customFormat="1" ht="14.25" customHeight="1" x14ac:dyDescent="0.25"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</row>
    <row r="148" spans="2:27" customFormat="1" ht="14.25" customHeight="1" x14ac:dyDescent="0.25"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</row>
    <row r="149" spans="2:27" customFormat="1" ht="14.25" customHeight="1" x14ac:dyDescent="0.25"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</row>
    <row r="150" spans="2:27" customFormat="1" ht="14.25" customHeight="1" x14ac:dyDescent="0.25"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</row>
    <row r="151" spans="2:27" customFormat="1" ht="14.25" customHeight="1" x14ac:dyDescent="0.25"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</row>
    <row r="152" spans="2:27" customFormat="1" ht="14.25" customHeight="1" x14ac:dyDescent="0.25"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</row>
    <row r="153" spans="2:27" customFormat="1" ht="14.25" customHeight="1" x14ac:dyDescent="0.25"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</row>
    <row r="154" spans="2:27" customFormat="1" ht="14.25" customHeight="1" x14ac:dyDescent="0.25"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</row>
    <row r="155" spans="2:27" customFormat="1" ht="14.25" customHeight="1" x14ac:dyDescent="0.25"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</row>
    <row r="156" spans="2:27" customFormat="1" ht="14.25" customHeight="1" x14ac:dyDescent="0.25"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</row>
    <row r="157" spans="2:27" customFormat="1" ht="14.25" customHeight="1" x14ac:dyDescent="0.25"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</row>
    <row r="158" spans="2:27" customFormat="1" ht="14.25" customHeight="1" x14ac:dyDescent="0.25"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</row>
    <row r="159" spans="2:27" customFormat="1" ht="14.25" customHeight="1" x14ac:dyDescent="0.25"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</row>
    <row r="160" spans="2:27" customFormat="1" ht="14.25" customHeight="1" x14ac:dyDescent="0.25"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</row>
    <row r="161" spans="2:28" customFormat="1" ht="0" hidden="1" customHeight="1" x14ac:dyDescent="0.25"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</row>
  </sheetData>
  <pageMargins left="0.7" right="0.7" top="0.75" bottom="0.75" header="0.3" footer="0.3"/>
  <pageSetup scale="4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B114"/>
  <sheetViews>
    <sheetView zoomScale="101" zoomScaleNormal="90" workbookViewId="0">
      <selection activeCell="K16" sqref="K16:K17"/>
    </sheetView>
  </sheetViews>
  <sheetFormatPr defaultColWidth="0" defaultRowHeight="0" customHeight="1" zeroHeight="1" x14ac:dyDescent="0.25"/>
  <cols>
    <col min="1" max="1" width="4.5703125" customWidth="1"/>
    <col min="2" max="2" width="4.5703125" style="74" customWidth="1"/>
    <col min="3" max="3" width="22.5703125" style="74" customWidth="1"/>
    <col min="4" max="4" width="13" style="74" customWidth="1"/>
    <col min="5" max="5" width="8.7109375" style="74" customWidth="1"/>
    <col min="6" max="6" width="16.5703125" style="74" customWidth="1"/>
    <col min="7" max="7" width="15.28515625" style="74" customWidth="1"/>
    <col min="8" max="8" width="10" style="74" customWidth="1"/>
    <col min="9" max="9" width="8.7109375" style="74" customWidth="1"/>
    <col min="10" max="10" width="46.42578125" style="74" customWidth="1"/>
    <col min="11" max="13" width="13.85546875" style="74" customWidth="1"/>
    <col min="14" max="14" width="4.5703125" style="74" customWidth="1"/>
    <col min="15" max="15" width="4.5703125" customWidth="1"/>
    <col min="16" max="28" width="0" style="74" hidden="1" customWidth="1"/>
    <col min="29" max="16384" width="10.28515625" style="74" hidden="1"/>
  </cols>
  <sheetData>
    <row r="1" spans="2:28" customFormat="1" ht="15" customHeight="1" x14ac:dyDescent="0.25"/>
    <row r="2" spans="2:28" ht="15" x14ac:dyDescent="0.25">
      <c r="B2" s="95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3"/>
    </row>
    <row r="3" spans="2:28" ht="17.25" x14ac:dyDescent="0.25">
      <c r="B3" s="85"/>
      <c r="C3" s="5" t="s">
        <v>44</v>
      </c>
      <c r="D3"/>
      <c r="E3"/>
      <c r="F3"/>
      <c r="G3"/>
      <c r="H3"/>
      <c r="I3"/>
      <c r="J3"/>
      <c r="K3"/>
      <c r="L3"/>
      <c r="M3"/>
      <c r="N3" s="78"/>
    </row>
    <row r="4" spans="2:28" ht="19.5" customHeight="1" x14ac:dyDescent="0.25">
      <c r="B4" s="85"/>
      <c r="C4" s="96"/>
      <c r="N4" s="78"/>
    </row>
    <row r="5" spans="2:28" ht="15" x14ac:dyDescent="0.25">
      <c r="B5" s="85"/>
      <c r="N5" s="78"/>
    </row>
    <row r="6" spans="2:28" ht="5.0999999999999996" customHeight="1" x14ac:dyDescent="0.25">
      <c r="B6" s="85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78"/>
    </row>
    <row r="7" spans="2:28" ht="15" x14ac:dyDescent="0.25">
      <c r="B7" s="85"/>
      <c r="N7" s="78"/>
    </row>
    <row r="8" spans="2:28" ht="15" x14ac:dyDescent="0.25">
      <c r="B8" s="85"/>
      <c r="C8" s="98" t="s">
        <v>172</v>
      </c>
      <c r="D8"/>
      <c r="E8"/>
      <c r="F8"/>
      <c r="G8"/>
      <c r="H8"/>
      <c r="I8"/>
      <c r="J8"/>
      <c r="K8"/>
      <c r="L8"/>
      <c r="M8"/>
      <c r="N8" s="78"/>
    </row>
    <row r="9" spans="2:28" customFormat="1" ht="15.75" thickBot="1" x14ac:dyDescent="0.3">
      <c r="B9" s="85"/>
      <c r="N9" s="78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</row>
    <row r="10" spans="2:28" customFormat="1" ht="15" x14ac:dyDescent="0.25">
      <c r="B10" s="85"/>
      <c r="C10" s="99" t="s">
        <v>173</v>
      </c>
      <c r="D10" s="100" t="s">
        <v>174</v>
      </c>
      <c r="E10" s="100" t="s">
        <v>175</v>
      </c>
      <c r="F10" s="100" t="s">
        <v>176</v>
      </c>
      <c r="G10" s="101" t="s">
        <v>177</v>
      </c>
      <c r="J10" s="102" t="s">
        <v>178</v>
      </c>
      <c r="K10" s="103"/>
      <c r="N10" s="78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</row>
    <row r="11" spans="2:28" customFormat="1" ht="15" x14ac:dyDescent="0.25">
      <c r="B11" s="85"/>
      <c r="C11" s="104" t="s">
        <v>179</v>
      </c>
      <c r="D11" s="105">
        <v>481</v>
      </c>
      <c r="E11" s="105">
        <v>106</v>
      </c>
      <c r="F11" s="105">
        <v>40</v>
      </c>
      <c r="G11" s="106">
        <v>967</v>
      </c>
      <c r="J11" s="107" t="s">
        <v>180</v>
      </c>
      <c r="K11" s="108"/>
      <c r="N11" s="78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</row>
    <row r="12" spans="2:28" customFormat="1" ht="15" customHeight="1" x14ac:dyDescent="0.25">
      <c r="B12" s="85"/>
      <c r="C12" s="104" t="s">
        <v>181</v>
      </c>
      <c r="D12" s="105">
        <v>326</v>
      </c>
      <c r="E12" s="105">
        <v>895</v>
      </c>
      <c r="F12" s="105">
        <v>152</v>
      </c>
      <c r="G12" s="106">
        <v>408</v>
      </c>
      <c r="L12" s="78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2:28" customFormat="1" ht="15" x14ac:dyDescent="0.25">
      <c r="B13" s="85"/>
      <c r="C13" s="104" t="s">
        <v>182</v>
      </c>
      <c r="D13" s="105">
        <v>992</v>
      </c>
      <c r="E13" s="105">
        <v>124</v>
      </c>
      <c r="F13" s="105">
        <v>177</v>
      </c>
      <c r="G13" s="106">
        <v>454</v>
      </c>
      <c r="L13" s="78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spans="2:28" customFormat="1" ht="14.25" customHeight="1" x14ac:dyDescent="0.25">
      <c r="B14" s="85"/>
      <c r="C14" s="104" t="s">
        <v>183</v>
      </c>
      <c r="D14" s="105">
        <v>905</v>
      </c>
      <c r="E14" s="105">
        <v>593</v>
      </c>
      <c r="F14" s="105">
        <v>329</v>
      </c>
      <c r="G14" s="106">
        <v>501</v>
      </c>
      <c r="L14" s="78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spans="2:28" customFormat="1" ht="15" x14ac:dyDescent="0.25">
      <c r="B15" s="85"/>
      <c r="C15" s="104" t="s">
        <v>184</v>
      </c>
      <c r="D15" s="105">
        <v>457</v>
      </c>
      <c r="E15" s="105">
        <v>688</v>
      </c>
      <c r="F15" s="105">
        <v>525</v>
      </c>
      <c r="G15" s="106">
        <v>625</v>
      </c>
      <c r="L15" s="78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spans="2:28" customFormat="1" ht="15" x14ac:dyDescent="0.25">
      <c r="B16" s="85"/>
      <c r="C16" s="104" t="s">
        <v>185</v>
      </c>
      <c r="D16" s="105">
        <v>26</v>
      </c>
      <c r="E16" s="105">
        <v>800</v>
      </c>
      <c r="F16" s="105">
        <v>534</v>
      </c>
      <c r="G16" s="106">
        <v>228</v>
      </c>
      <c r="J16" s="109" t="s">
        <v>186</v>
      </c>
      <c r="K16" s="108"/>
      <c r="N16" s="78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</row>
    <row r="17" spans="2:28" customFormat="1" ht="15.75" thickBot="1" x14ac:dyDescent="0.3">
      <c r="B17" s="85"/>
      <c r="C17" s="104" t="s">
        <v>187</v>
      </c>
      <c r="D17" s="105">
        <v>555</v>
      </c>
      <c r="E17" s="105">
        <v>895</v>
      </c>
      <c r="F17" s="105">
        <v>585</v>
      </c>
      <c r="G17" s="106">
        <v>228</v>
      </c>
      <c r="J17" s="110" t="s">
        <v>188</v>
      </c>
      <c r="K17" s="111"/>
      <c r="N17" s="78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</row>
    <row r="18" spans="2:28" customFormat="1" ht="15" x14ac:dyDescent="0.25">
      <c r="B18" s="85"/>
      <c r="C18" s="104" t="s">
        <v>189</v>
      </c>
      <c r="D18" s="105">
        <v>91</v>
      </c>
      <c r="E18" s="105">
        <v>645</v>
      </c>
      <c r="F18" s="105">
        <v>792</v>
      </c>
      <c r="G18" s="106">
        <v>38</v>
      </c>
      <c r="N18" s="78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</row>
    <row r="19" spans="2:28" customFormat="1" ht="15" x14ac:dyDescent="0.25">
      <c r="B19" s="85"/>
      <c r="C19" s="104" t="s">
        <v>190</v>
      </c>
      <c r="D19" s="105">
        <v>515</v>
      </c>
      <c r="E19" s="105">
        <v>431</v>
      </c>
      <c r="F19" s="105">
        <v>861</v>
      </c>
      <c r="G19" s="106">
        <v>249</v>
      </c>
      <c r="N19" s="78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</row>
    <row r="20" spans="2:28" customFormat="1" ht="15.75" thickBot="1" x14ac:dyDescent="0.3">
      <c r="B20" s="85"/>
      <c r="C20" s="112" t="s">
        <v>191</v>
      </c>
      <c r="D20" s="113">
        <v>424</v>
      </c>
      <c r="E20" s="113">
        <v>793</v>
      </c>
      <c r="F20" s="113">
        <v>863</v>
      </c>
      <c r="G20" s="114">
        <v>806</v>
      </c>
      <c r="N20" s="78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</row>
    <row r="21" spans="2:28" customFormat="1" ht="15" x14ac:dyDescent="0.25">
      <c r="B21" s="85"/>
      <c r="N21" s="78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</row>
    <row r="22" spans="2:28" customFormat="1" ht="15" x14ac:dyDescent="0.25">
      <c r="B22" s="85"/>
      <c r="C22" s="74"/>
      <c r="D22" s="74"/>
      <c r="N22" s="78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</row>
    <row r="23" spans="2:28" customFormat="1" ht="15" x14ac:dyDescent="0.25">
      <c r="B23" s="85"/>
      <c r="C23" s="74"/>
      <c r="D23" s="74"/>
      <c r="N23" s="78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</row>
    <row r="24" spans="2:28" customFormat="1" ht="15" x14ac:dyDescent="0.25">
      <c r="B24" s="85"/>
      <c r="N24" s="78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</row>
    <row r="25" spans="2:28" customFormat="1" ht="15" x14ac:dyDescent="0.25">
      <c r="B25" s="85"/>
      <c r="N25" s="78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</row>
    <row r="26" spans="2:28" customFormat="1" ht="15" x14ac:dyDescent="0.25">
      <c r="B26" s="77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5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</row>
    <row r="27" spans="2:28" customFormat="1" ht="15" customHeight="1" x14ac:dyDescent="0.25"/>
    <row r="28" spans="2:28" ht="14.25" hidden="1" customHeight="1" x14ac:dyDescent="0.25"/>
    <row r="29" spans="2:28" ht="14.25" hidden="1" customHeight="1" x14ac:dyDescent="0.25"/>
    <row r="30" spans="2:28" ht="14.25" hidden="1" customHeight="1" x14ac:dyDescent="0.25"/>
    <row r="31" spans="2:28" customFormat="1" ht="14.25" hidden="1" customHeight="1" x14ac:dyDescent="0.25"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</row>
    <row r="32" spans="2:28" customFormat="1" ht="14.25" hidden="1" customHeight="1" x14ac:dyDescent="0.25"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</row>
    <row r="33" spans="2:28" customFormat="1" ht="14.25" hidden="1" customHeight="1" x14ac:dyDescent="0.25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</row>
    <row r="34" spans="2:28" customFormat="1" ht="14.25" hidden="1" customHeight="1" x14ac:dyDescent="0.25"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</row>
    <row r="35" spans="2:28" customFormat="1" ht="14.25" hidden="1" customHeight="1" x14ac:dyDescent="0.25"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</row>
    <row r="36" spans="2:28" customFormat="1" ht="14.25" hidden="1" customHeight="1" x14ac:dyDescent="0.25"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</row>
    <row r="37" spans="2:28" customFormat="1" ht="14.25" hidden="1" customHeight="1" x14ac:dyDescent="0.25"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</row>
    <row r="38" spans="2:28" customFormat="1" ht="14.25" hidden="1" customHeight="1" x14ac:dyDescent="0.25"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</row>
    <row r="39" spans="2:28" customFormat="1" ht="14.25" hidden="1" customHeight="1" x14ac:dyDescent="0.25"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</row>
    <row r="40" spans="2:28" customFormat="1" ht="14.25" hidden="1" customHeight="1" x14ac:dyDescent="0.25"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</row>
    <row r="41" spans="2:28" customFormat="1" ht="14.25" hidden="1" customHeight="1" x14ac:dyDescent="0.25"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</row>
    <row r="42" spans="2:28" customFormat="1" ht="14.25" hidden="1" customHeight="1" x14ac:dyDescent="0.25"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</row>
    <row r="43" spans="2:28" customFormat="1" ht="14.25" hidden="1" customHeight="1" x14ac:dyDescent="0.25"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</row>
    <row r="44" spans="2:28" customFormat="1" ht="14.25" hidden="1" customHeight="1" x14ac:dyDescent="0.25"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</row>
    <row r="45" spans="2:28" customFormat="1" ht="14.25" hidden="1" customHeight="1" x14ac:dyDescent="0.25"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</row>
    <row r="46" spans="2:28" customFormat="1" ht="14.25" hidden="1" customHeight="1" x14ac:dyDescent="0.25"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</row>
    <row r="47" spans="2:28" customFormat="1" ht="14.25" hidden="1" customHeight="1" x14ac:dyDescent="0.25"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</row>
    <row r="48" spans="2:28" customFormat="1" ht="14.25" hidden="1" customHeight="1" x14ac:dyDescent="0.25"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</row>
    <row r="49" spans="2:28" customFormat="1" ht="14.25" hidden="1" customHeight="1" x14ac:dyDescent="0.25"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</row>
    <row r="50" spans="2:28" customFormat="1" ht="14.25" hidden="1" customHeight="1" x14ac:dyDescent="0.25"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</row>
    <row r="51" spans="2:28" customFormat="1" ht="14.25" hidden="1" customHeight="1" x14ac:dyDescent="0.25"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</row>
    <row r="52" spans="2:28" customFormat="1" ht="14.25" hidden="1" customHeight="1" x14ac:dyDescent="0.25"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</row>
    <row r="53" spans="2:28" customFormat="1" ht="14.25" hidden="1" customHeight="1" x14ac:dyDescent="0.25"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</row>
    <row r="54" spans="2:28" customFormat="1" ht="14.25" hidden="1" customHeight="1" x14ac:dyDescent="0.25"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</row>
    <row r="55" spans="2:28" customFormat="1" ht="14.25" hidden="1" customHeight="1" x14ac:dyDescent="0.25"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</row>
    <row r="56" spans="2:28" customFormat="1" ht="14.25" hidden="1" customHeight="1" x14ac:dyDescent="0.25"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</row>
    <row r="57" spans="2:28" customFormat="1" ht="14.25" hidden="1" customHeight="1" x14ac:dyDescent="0.25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</row>
    <row r="58" spans="2:28" customFormat="1" ht="14.25" hidden="1" customHeight="1" x14ac:dyDescent="0.25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</row>
    <row r="59" spans="2:28" customFormat="1" ht="14.25" hidden="1" customHeight="1" x14ac:dyDescent="0.25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</row>
    <row r="60" spans="2:28" customFormat="1" ht="14.25" hidden="1" customHeight="1" x14ac:dyDescent="0.25"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</row>
    <row r="61" spans="2:28" customFormat="1" ht="14.25" hidden="1" customHeight="1" x14ac:dyDescent="0.25"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</row>
    <row r="62" spans="2:28" customFormat="1" ht="14.25" hidden="1" customHeight="1" x14ac:dyDescent="0.25"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</row>
    <row r="63" spans="2:28" customFormat="1" ht="14.25" hidden="1" customHeight="1" x14ac:dyDescent="0.25"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</row>
    <row r="64" spans="2:28" customFormat="1" ht="14.25" hidden="1" customHeight="1" x14ac:dyDescent="0.25"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</row>
    <row r="65" spans="2:28" customFormat="1" ht="14.25" hidden="1" customHeight="1" x14ac:dyDescent="0.25"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</row>
    <row r="66" spans="2:28" customFormat="1" ht="14.25" hidden="1" customHeight="1" x14ac:dyDescent="0.25"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</row>
    <row r="67" spans="2:28" customFormat="1" ht="14.25" hidden="1" customHeight="1" x14ac:dyDescent="0.25"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</row>
    <row r="68" spans="2:28" customFormat="1" ht="14.25" hidden="1" customHeight="1" x14ac:dyDescent="0.25"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</row>
    <row r="69" spans="2:28" customFormat="1" ht="14.25" hidden="1" customHeight="1" x14ac:dyDescent="0.25"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</row>
    <row r="70" spans="2:28" customFormat="1" ht="14.25" hidden="1" customHeight="1" x14ac:dyDescent="0.25"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</row>
    <row r="71" spans="2:28" customFormat="1" ht="14.25" hidden="1" customHeight="1" x14ac:dyDescent="0.25"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</row>
    <row r="72" spans="2:28" customFormat="1" ht="14.25" hidden="1" customHeight="1" x14ac:dyDescent="0.25"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  <c r="AA72" s="74"/>
      <c r="AB72" s="74"/>
    </row>
    <row r="73" spans="2:28" customFormat="1" ht="14.25" hidden="1" customHeight="1" x14ac:dyDescent="0.25"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  <c r="AA73" s="74"/>
      <c r="AB73" s="74"/>
    </row>
    <row r="74" spans="2:28" customFormat="1" ht="14.25" hidden="1" customHeight="1" x14ac:dyDescent="0.25"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</row>
    <row r="75" spans="2:28" customFormat="1" ht="14.25" hidden="1" customHeight="1" x14ac:dyDescent="0.25"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</row>
    <row r="76" spans="2:28" customFormat="1" ht="14.25" hidden="1" customHeight="1" x14ac:dyDescent="0.25"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</row>
    <row r="77" spans="2:28" customFormat="1" ht="14.25" hidden="1" customHeight="1" x14ac:dyDescent="0.25"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</row>
    <row r="78" spans="2:28" customFormat="1" ht="14.25" hidden="1" customHeight="1" x14ac:dyDescent="0.25"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</row>
    <row r="79" spans="2:28" customFormat="1" ht="14.25" hidden="1" customHeight="1" x14ac:dyDescent="0.25"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</row>
    <row r="80" spans="2:28" customFormat="1" ht="14.25" hidden="1" customHeight="1" x14ac:dyDescent="0.25"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</row>
    <row r="81" spans="2:28" customFormat="1" ht="14.25" hidden="1" customHeight="1" x14ac:dyDescent="0.25"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</row>
    <row r="82" spans="2:28" customFormat="1" ht="14.25" hidden="1" customHeight="1" x14ac:dyDescent="0.25"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</row>
    <row r="83" spans="2:28" customFormat="1" ht="14.25" hidden="1" customHeight="1" x14ac:dyDescent="0.25"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</row>
    <row r="84" spans="2:28" customFormat="1" ht="14.25" hidden="1" customHeight="1" x14ac:dyDescent="0.25"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</row>
    <row r="85" spans="2:28" customFormat="1" ht="14.25" hidden="1" customHeight="1" x14ac:dyDescent="0.25"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</row>
    <row r="86" spans="2:28" customFormat="1" ht="14.25" hidden="1" customHeight="1" x14ac:dyDescent="0.25"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</row>
    <row r="87" spans="2:28" customFormat="1" ht="14.25" hidden="1" customHeight="1" x14ac:dyDescent="0.25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</row>
    <row r="88" spans="2:28" customFormat="1" ht="14.25" hidden="1" customHeight="1" x14ac:dyDescent="0.25"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</row>
    <row r="89" spans="2:28" customFormat="1" ht="14.25" hidden="1" customHeight="1" x14ac:dyDescent="0.25"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</row>
    <row r="90" spans="2:28" customFormat="1" ht="14.25" hidden="1" customHeight="1" x14ac:dyDescent="0.25"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</row>
    <row r="91" spans="2:28" customFormat="1" ht="14.25" hidden="1" customHeight="1" x14ac:dyDescent="0.25"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</row>
    <row r="92" spans="2:28" customFormat="1" ht="14.25" hidden="1" customHeight="1" x14ac:dyDescent="0.25"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</row>
    <row r="93" spans="2:28" customFormat="1" ht="14.25" hidden="1" customHeight="1" x14ac:dyDescent="0.25"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</row>
    <row r="94" spans="2:28" customFormat="1" ht="14.25" hidden="1" customHeight="1" x14ac:dyDescent="0.25"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</row>
    <row r="95" spans="2:28" customFormat="1" ht="14.25" hidden="1" customHeight="1" x14ac:dyDescent="0.25"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</row>
    <row r="96" spans="2:28" customFormat="1" ht="14.25" hidden="1" customHeight="1" x14ac:dyDescent="0.25"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</row>
    <row r="97" spans="2:28" customFormat="1" ht="14.25" hidden="1" customHeight="1" x14ac:dyDescent="0.25"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</row>
    <row r="98" spans="2:28" customFormat="1" ht="14.25" hidden="1" customHeight="1" x14ac:dyDescent="0.25"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</row>
    <row r="99" spans="2:28" customFormat="1" ht="14.25" hidden="1" customHeight="1" x14ac:dyDescent="0.25"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</row>
    <row r="100" spans="2:28" customFormat="1" ht="14.25" hidden="1" customHeight="1" x14ac:dyDescent="0.25"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</row>
    <row r="101" spans="2:28" customFormat="1" ht="14.25" hidden="1" customHeight="1" x14ac:dyDescent="0.25"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</row>
    <row r="102" spans="2:28" customFormat="1" ht="14.25" hidden="1" customHeight="1" x14ac:dyDescent="0.25"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</row>
    <row r="103" spans="2:28" customFormat="1" ht="14.25" hidden="1" customHeight="1" x14ac:dyDescent="0.25"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</row>
    <row r="104" spans="2:28" customFormat="1" ht="14.25" hidden="1" customHeight="1" x14ac:dyDescent="0.25"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</row>
    <row r="105" spans="2:28" customFormat="1" ht="14.25" hidden="1" customHeight="1" x14ac:dyDescent="0.25"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</row>
    <row r="106" spans="2:28" customFormat="1" ht="14.25" hidden="1" customHeight="1" x14ac:dyDescent="0.25"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</row>
    <row r="107" spans="2:28" customFormat="1" ht="14.25" hidden="1" customHeight="1" x14ac:dyDescent="0.25"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</row>
    <row r="108" spans="2:28" customFormat="1" ht="14.25" hidden="1" customHeight="1" x14ac:dyDescent="0.25"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</row>
    <row r="109" spans="2:28" customFormat="1" ht="14.25" hidden="1" customHeight="1" x14ac:dyDescent="0.25"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</row>
    <row r="110" spans="2:28" customFormat="1" ht="14.25" hidden="1" customHeight="1" x14ac:dyDescent="0.25"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</row>
    <row r="111" spans="2:28" customFormat="1" ht="14.25" hidden="1" customHeight="1" x14ac:dyDescent="0.25"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</row>
    <row r="112" spans="2:28" customFormat="1" ht="14.25" hidden="1" customHeight="1" x14ac:dyDescent="0.25"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</row>
    <row r="113" spans="2:28" customFormat="1" ht="14.25" hidden="1" customHeight="1" x14ac:dyDescent="0.25"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</row>
    <row r="114" spans="2:28" customFormat="1" ht="14.25" hidden="1" customHeight="1" x14ac:dyDescent="0.25"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</row>
  </sheetData>
  <pageMargins left="0.7" right="0.7" top="0.75" bottom="0.75" header="0.3" footer="0.3"/>
  <pageSetup scale="4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AB153"/>
  <sheetViews>
    <sheetView zoomScale="90" zoomScaleNormal="90" workbookViewId="0">
      <selection activeCell="J11" sqref="J11"/>
    </sheetView>
  </sheetViews>
  <sheetFormatPr defaultColWidth="0" defaultRowHeight="0" customHeight="1" zeroHeight="1" x14ac:dyDescent="0.25"/>
  <cols>
    <col min="1" max="1" width="4.5703125" customWidth="1"/>
    <col min="2" max="2" width="4.5703125" style="74" customWidth="1"/>
    <col min="3" max="3" width="23.140625" style="74" customWidth="1"/>
    <col min="4" max="4" width="12.85546875" style="74" customWidth="1"/>
    <col min="5" max="5" width="22.85546875" style="74" customWidth="1"/>
    <col min="6" max="6" width="17.5703125" style="74" customWidth="1"/>
    <col min="7" max="7" width="22.140625" style="74" bestFit="1" customWidth="1"/>
    <col min="8" max="8" width="10" style="74" customWidth="1"/>
    <col min="9" max="9" width="8.7109375" style="74" customWidth="1"/>
    <col min="10" max="10" width="7.5703125" style="74" customWidth="1"/>
    <col min="11" max="13" width="13.85546875" style="74" customWidth="1"/>
    <col min="14" max="14" width="4.5703125" style="74" customWidth="1"/>
    <col min="15" max="15" width="4.5703125" customWidth="1"/>
    <col min="16" max="28" width="0" style="74" hidden="1" customWidth="1"/>
    <col min="29" max="16384" width="10.28515625" style="74" hidden="1"/>
  </cols>
  <sheetData>
    <row r="1" spans="2:14" customFormat="1" ht="15" customHeight="1" x14ac:dyDescent="0.25"/>
    <row r="2" spans="2:14" ht="15" x14ac:dyDescent="0.25">
      <c r="B2" s="95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3"/>
    </row>
    <row r="3" spans="2:14" ht="17.25" x14ac:dyDescent="0.25">
      <c r="B3" s="85"/>
      <c r="C3" s="5" t="s">
        <v>25</v>
      </c>
      <c r="D3"/>
      <c r="E3"/>
      <c r="F3"/>
      <c r="G3"/>
      <c r="H3"/>
      <c r="I3"/>
      <c r="J3"/>
      <c r="K3"/>
      <c r="L3"/>
      <c r="M3"/>
      <c r="N3" s="78"/>
    </row>
    <row r="4" spans="2:14" ht="19.5" customHeight="1" x14ac:dyDescent="0.25">
      <c r="B4" s="85"/>
      <c r="C4" s="96"/>
      <c r="N4" s="78"/>
    </row>
    <row r="5" spans="2:14" ht="15" x14ac:dyDescent="0.25">
      <c r="B5" s="85"/>
      <c r="N5" s="78"/>
    </row>
    <row r="6" spans="2:14" ht="5.0999999999999996" customHeight="1" x14ac:dyDescent="0.25">
      <c r="B6" s="85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78"/>
    </row>
    <row r="7" spans="2:14" ht="15" x14ac:dyDescent="0.25">
      <c r="B7" s="85"/>
      <c r="N7" s="78"/>
    </row>
    <row r="8" spans="2:14" ht="15" x14ac:dyDescent="0.25">
      <c r="B8" s="85"/>
      <c r="C8" s="74" t="s">
        <v>192</v>
      </c>
      <c r="N8" s="78"/>
    </row>
    <row r="9" spans="2:14" ht="15.75" thickBot="1" x14ac:dyDescent="0.3">
      <c r="B9" s="85"/>
      <c r="N9" s="78"/>
    </row>
    <row r="10" spans="2:14" ht="15" x14ac:dyDescent="0.25">
      <c r="B10" s="85"/>
      <c r="C10" s="99" t="s">
        <v>193</v>
      </c>
      <c r="D10" s="100" t="s">
        <v>47</v>
      </c>
      <c r="E10" s="101" t="s">
        <v>194</v>
      </c>
      <c r="G10" s="99" t="s">
        <v>193</v>
      </c>
      <c r="H10" s="100" t="s">
        <v>47</v>
      </c>
      <c r="I10" s="101" t="s">
        <v>194</v>
      </c>
      <c r="N10" s="78"/>
    </row>
    <row r="11" spans="2:14" ht="15" x14ac:dyDescent="0.25">
      <c r="B11" s="85"/>
      <c r="C11" s="115" t="s">
        <v>195</v>
      </c>
      <c r="D11" s="116">
        <v>560001</v>
      </c>
      <c r="E11" s="117">
        <f>COUNTIF(D11:D115,D10:D11)</f>
        <v>2</v>
      </c>
      <c r="F11" s="74">
        <f>COUNTIF($D$11:$D$115,$D$10:D11)</f>
        <v>2</v>
      </c>
      <c r="G11" s="115" t="s">
        <v>195</v>
      </c>
      <c r="H11" s="116">
        <v>560001</v>
      </c>
      <c r="I11" s="117">
        <f>COUNTIF($H$11:$H$115,$H$10:H11)</f>
        <v>2</v>
      </c>
      <c r="N11" s="78"/>
    </row>
    <row r="12" spans="2:14" ht="15" x14ac:dyDescent="0.25">
      <c r="B12" s="85"/>
      <c r="C12" s="115" t="s">
        <v>50</v>
      </c>
      <c r="D12" s="116">
        <v>560001</v>
      </c>
      <c r="E12" s="117"/>
      <c r="G12" s="115" t="s">
        <v>50</v>
      </c>
      <c r="H12" s="116">
        <v>560001</v>
      </c>
      <c r="I12" s="117"/>
      <c r="N12" s="78"/>
    </row>
    <row r="13" spans="2:14" ht="15" x14ac:dyDescent="0.25">
      <c r="B13" s="85"/>
      <c r="C13" s="115" t="s">
        <v>51</v>
      </c>
      <c r="D13" s="116">
        <v>560002</v>
      </c>
      <c r="E13" s="117"/>
      <c r="G13" s="115" t="s">
        <v>51</v>
      </c>
      <c r="H13" s="116">
        <v>560002</v>
      </c>
      <c r="I13" s="117"/>
      <c r="N13" s="78"/>
    </row>
    <row r="14" spans="2:14" ht="15" x14ac:dyDescent="0.25">
      <c r="B14" s="85"/>
      <c r="C14" s="115" t="s">
        <v>52</v>
      </c>
      <c r="D14" s="116">
        <v>560003</v>
      </c>
      <c r="E14" s="117"/>
      <c r="G14" s="115" t="s">
        <v>52</v>
      </c>
      <c r="H14" s="116">
        <v>560003</v>
      </c>
      <c r="I14" s="117"/>
      <c r="N14" s="78"/>
    </row>
    <row r="15" spans="2:14" ht="15" x14ac:dyDescent="0.25">
      <c r="B15" s="85"/>
      <c r="C15" s="115" t="s">
        <v>196</v>
      </c>
      <c r="D15" s="116">
        <v>560003</v>
      </c>
      <c r="E15" s="117"/>
      <c r="G15" s="115" t="s">
        <v>196</v>
      </c>
      <c r="H15" s="116">
        <v>560003</v>
      </c>
      <c r="I15" s="117"/>
      <c r="N15" s="78"/>
    </row>
    <row r="16" spans="2:14" ht="15" x14ac:dyDescent="0.25">
      <c r="B16" s="85"/>
      <c r="C16" s="115" t="s">
        <v>53</v>
      </c>
      <c r="D16" s="116">
        <v>560004</v>
      </c>
      <c r="E16" s="117"/>
      <c r="G16" s="115" t="s">
        <v>53</v>
      </c>
      <c r="H16" s="116">
        <v>560004</v>
      </c>
      <c r="I16" s="117"/>
      <c r="N16" s="78"/>
    </row>
    <row r="17" spans="2:14" ht="15" x14ac:dyDescent="0.25">
      <c r="B17" s="85"/>
      <c r="C17" s="115" t="s">
        <v>54</v>
      </c>
      <c r="D17" s="116">
        <v>560005</v>
      </c>
      <c r="E17" s="117"/>
      <c r="G17" s="115" t="s">
        <v>54</v>
      </c>
      <c r="H17" s="116">
        <v>560005</v>
      </c>
      <c r="I17" s="117"/>
      <c r="N17" s="78"/>
    </row>
    <row r="18" spans="2:14" ht="15" x14ac:dyDescent="0.25">
      <c r="B18" s="85"/>
      <c r="C18" s="115" t="s">
        <v>55</v>
      </c>
      <c r="D18" s="116">
        <v>560006</v>
      </c>
      <c r="E18" s="117"/>
      <c r="G18" s="115" t="s">
        <v>55</v>
      </c>
      <c r="H18" s="116">
        <v>560006</v>
      </c>
      <c r="I18" s="117"/>
      <c r="N18" s="78"/>
    </row>
    <row r="19" spans="2:14" ht="15" x14ac:dyDescent="0.25">
      <c r="B19" s="85"/>
      <c r="C19" s="115" t="s">
        <v>56</v>
      </c>
      <c r="D19" s="116">
        <v>560007</v>
      </c>
      <c r="E19" s="117"/>
      <c r="G19" s="115" t="s">
        <v>56</v>
      </c>
      <c r="H19" s="116">
        <v>560007</v>
      </c>
      <c r="I19" s="117"/>
      <c r="N19" s="78"/>
    </row>
    <row r="20" spans="2:14" ht="15" x14ac:dyDescent="0.25">
      <c r="B20" s="85"/>
      <c r="C20" s="115" t="s">
        <v>57</v>
      </c>
      <c r="D20" s="116">
        <v>560008</v>
      </c>
      <c r="E20" s="117"/>
      <c r="G20" s="115" t="s">
        <v>57</v>
      </c>
      <c r="H20" s="116">
        <v>560008</v>
      </c>
      <c r="I20" s="117"/>
      <c r="N20" s="78"/>
    </row>
    <row r="21" spans="2:14" ht="15" x14ac:dyDescent="0.25">
      <c r="B21" s="85"/>
      <c r="C21" s="115" t="s">
        <v>58</v>
      </c>
      <c r="D21" s="116">
        <v>560009</v>
      </c>
      <c r="E21" s="117"/>
      <c r="G21" s="115" t="s">
        <v>58</v>
      </c>
      <c r="H21" s="116">
        <v>560009</v>
      </c>
      <c r="I21" s="117"/>
      <c r="N21" s="78"/>
    </row>
    <row r="22" spans="2:14" ht="15" x14ac:dyDescent="0.25">
      <c r="B22" s="85"/>
      <c r="C22" s="115" t="s">
        <v>59</v>
      </c>
      <c r="D22" s="116">
        <v>560010</v>
      </c>
      <c r="E22" s="117"/>
      <c r="G22" s="115" t="s">
        <v>59</v>
      </c>
      <c r="H22" s="116">
        <v>560010</v>
      </c>
      <c r="I22" s="117"/>
      <c r="N22" s="78"/>
    </row>
    <row r="23" spans="2:14" ht="15" x14ac:dyDescent="0.25">
      <c r="B23" s="85"/>
      <c r="C23" s="115" t="s">
        <v>60</v>
      </c>
      <c r="D23" s="116">
        <v>560011</v>
      </c>
      <c r="E23" s="117"/>
      <c r="G23" s="115" t="s">
        <v>60</v>
      </c>
      <c r="H23" s="116">
        <v>560011</v>
      </c>
      <c r="I23" s="117"/>
      <c r="N23" s="78"/>
    </row>
    <row r="24" spans="2:14" ht="15" x14ac:dyDescent="0.25">
      <c r="B24" s="85"/>
      <c r="C24" s="115" t="s">
        <v>61</v>
      </c>
      <c r="D24" s="116">
        <v>560012</v>
      </c>
      <c r="E24" s="117"/>
      <c r="G24" s="115" t="s">
        <v>61</v>
      </c>
      <c r="H24" s="116">
        <v>560012</v>
      </c>
      <c r="I24" s="117"/>
      <c r="N24" s="78"/>
    </row>
    <row r="25" spans="2:14" ht="15" x14ac:dyDescent="0.25">
      <c r="B25" s="85"/>
      <c r="C25" s="115" t="s">
        <v>62</v>
      </c>
      <c r="D25" s="116">
        <v>560013</v>
      </c>
      <c r="E25" s="117"/>
      <c r="N25" s="78"/>
    </row>
    <row r="26" spans="2:14" ht="15" x14ac:dyDescent="0.25">
      <c r="B26" s="85"/>
      <c r="C26" s="115" t="s">
        <v>63</v>
      </c>
      <c r="D26" s="116">
        <v>560014</v>
      </c>
      <c r="E26" s="117"/>
      <c r="N26" s="78"/>
    </row>
    <row r="27" spans="2:14" ht="15" x14ac:dyDescent="0.25">
      <c r="B27" s="85"/>
      <c r="C27" s="115" t="s">
        <v>64</v>
      </c>
      <c r="D27" s="116">
        <v>560015</v>
      </c>
      <c r="E27" s="117"/>
      <c r="N27" s="78"/>
    </row>
    <row r="28" spans="2:14" ht="15" x14ac:dyDescent="0.25">
      <c r="B28" s="85"/>
      <c r="C28" s="115" t="s">
        <v>65</v>
      </c>
      <c r="D28" s="116">
        <v>560016</v>
      </c>
      <c r="E28" s="117"/>
      <c r="N28" s="78"/>
    </row>
    <row r="29" spans="2:14" ht="15" x14ac:dyDescent="0.25">
      <c r="B29" s="85"/>
      <c r="C29" s="115" t="s">
        <v>66</v>
      </c>
      <c r="D29" s="116">
        <v>560017</v>
      </c>
      <c r="E29" s="117"/>
      <c r="N29" s="78"/>
    </row>
    <row r="30" spans="2:14" ht="15" x14ac:dyDescent="0.25">
      <c r="B30" s="85"/>
      <c r="C30" s="115" t="s">
        <v>67</v>
      </c>
      <c r="D30" s="116">
        <v>560018</v>
      </c>
      <c r="E30" s="117"/>
      <c r="N30" s="78"/>
    </row>
    <row r="31" spans="2:14" ht="15" x14ac:dyDescent="0.25">
      <c r="B31" s="85"/>
      <c r="C31" s="115" t="s">
        <v>68</v>
      </c>
      <c r="D31" s="116">
        <v>560019</v>
      </c>
      <c r="E31" s="117"/>
      <c r="N31" s="78"/>
    </row>
    <row r="32" spans="2:14" ht="15" x14ac:dyDescent="0.25">
      <c r="B32" s="85"/>
      <c r="C32" s="115" t="s">
        <v>69</v>
      </c>
      <c r="D32" s="116">
        <v>560020</v>
      </c>
      <c r="E32" s="117"/>
      <c r="N32" s="78"/>
    </row>
    <row r="33" spans="2:14" ht="15" x14ac:dyDescent="0.25">
      <c r="B33" s="85"/>
      <c r="C33" s="115" t="s">
        <v>70</v>
      </c>
      <c r="D33" s="116">
        <v>560021</v>
      </c>
      <c r="E33" s="117"/>
      <c r="N33" s="78"/>
    </row>
    <row r="34" spans="2:14" ht="15" x14ac:dyDescent="0.25">
      <c r="B34" s="85"/>
      <c r="C34" s="115" t="s">
        <v>71</v>
      </c>
      <c r="D34" s="116">
        <v>560022</v>
      </c>
      <c r="E34" s="117"/>
      <c r="N34" s="78"/>
    </row>
    <row r="35" spans="2:14" ht="15" x14ac:dyDescent="0.25">
      <c r="B35" s="85"/>
      <c r="C35" s="115" t="s">
        <v>72</v>
      </c>
      <c r="D35" s="116">
        <v>560023</v>
      </c>
      <c r="E35" s="117"/>
      <c r="N35" s="78"/>
    </row>
    <row r="36" spans="2:14" ht="15" x14ac:dyDescent="0.25">
      <c r="B36" s="85"/>
      <c r="C36" s="115" t="s">
        <v>73</v>
      </c>
      <c r="D36" s="116">
        <v>560024</v>
      </c>
      <c r="E36" s="117"/>
      <c r="N36" s="78"/>
    </row>
    <row r="37" spans="2:14" ht="15" x14ac:dyDescent="0.25">
      <c r="B37" s="85"/>
      <c r="C37" s="115" t="s">
        <v>74</v>
      </c>
      <c r="D37" s="116">
        <v>560025</v>
      </c>
      <c r="E37" s="117"/>
      <c r="N37" s="78"/>
    </row>
    <row r="38" spans="2:14" ht="15" x14ac:dyDescent="0.25">
      <c r="B38" s="85"/>
      <c r="C38" s="115" t="s">
        <v>75</v>
      </c>
      <c r="D38" s="116">
        <v>560026</v>
      </c>
      <c r="E38" s="117"/>
      <c r="N38" s="78"/>
    </row>
    <row r="39" spans="2:14" ht="15" x14ac:dyDescent="0.25">
      <c r="B39" s="85"/>
      <c r="C39" s="115" t="s">
        <v>197</v>
      </c>
      <c r="D39" s="116">
        <v>560027</v>
      </c>
      <c r="E39" s="117"/>
      <c r="N39" s="78"/>
    </row>
    <row r="40" spans="2:14" ht="15" x14ac:dyDescent="0.25">
      <c r="B40" s="85"/>
      <c r="C40" s="115" t="s">
        <v>76</v>
      </c>
      <c r="D40" s="116">
        <v>560027</v>
      </c>
      <c r="E40" s="117"/>
      <c r="N40" s="78"/>
    </row>
    <row r="41" spans="2:14" ht="15" x14ac:dyDescent="0.25">
      <c r="B41" s="85"/>
      <c r="C41" s="115" t="s">
        <v>77</v>
      </c>
      <c r="D41" s="116">
        <v>560028</v>
      </c>
      <c r="E41" s="117"/>
      <c r="N41" s="78"/>
    </row>
    <row r="42" spans="2:14" ht="15" x14ac:dyDescent="0.25">
      <c r="B42" s="85"/>
      <c r="C42" s="115" t="s">
        <v>78</v>
      </c>
      <c r="D42" s="116">
        <v>560029</v>
      </c>
      <c r="E42" s="117"/>
      <c r="N42" s="78"/>
    </row>
    <row r="43" spans="2:14" ht="15" x14ac:dyDescent="0.25">
      <c r="B43" s="85"/>
      <c r="C43" s="115" t="s">
        <v>79</v>
      </c>
      <c r="D43" s="116">
        <v>560030</v>
      </c>
      <c r="E43" s="117"/>
      <c r="N43" s="78"/>
    </row>
    <row r="44" spans="2:14" ht="15" x14ac:dyDescent="0.25">
      <c r="B44" s="85"/>
      <c r="C44" s="115" t="s">
        <v>80</v>
      </c>
      <c r="D44" s="116">
        <v>560031</v>
      </c>
      <c r="E44" s="117"/>
      <c r="N44" s="78"/>
    </row>
    <row r="45" spans="2:14" ht="15" x14ac:dyDescent="0.25">
      <c r="B45" s="85"/>
      <c r="C45" s="115" t="s">
        <v>81</v>
      </c>
      <c r="D45" s="116">
        <v>560032</v>
      </c>
      <c r="E45" s="117"/>
      <c r="N45" s="78"/>
    </row>
    <row r="46" spans="2:14" ht="15" x14ac:dyDescent="0.25">
      <c r="B46" s="85"/>
      <c r="C46" s="115" t="s">
        <v>82</v>
      </c>
      <c r="D46" s="116">
        <v>560033</v>
      </c>
      <c r="E46" s="117"/>
      <c r="N46" s="78"/>
    </row>
    <row r="47" spans="2:14" ht="15" x14ac:dyDescent="0.25">
      <c r="B47" s="85"/>
      <c r="C47" s="115" t="s">
        <v>198</v>
      </c>
      <c r="D47" s="116">
        <v>560034</v>
      </c>
      <c r="E47" s="117"/>
      <c r="N47" s="78"/>
    </row>
    <row r="48" spans="2:14" ht="15" x14ac:dyDescent="0.25">
      <c r="B48" s="85"/>
      <c r="C48" s="115" t="s">
        <v>83</v>
      </c>
      <c r="D48" s="116">
        <v>560034</v>
      </c>
      <c r="E48" s="117"/>
      <c r="N48" s="78"/>
    </row>
    <row r="49" spans="2:14" ht="15" x14ac:dyDescent="0.25">
      <c r="B49" s="85"/>
      <c r="C49" s="115" t="s">
        <v>84</v>
      </c>
      <c r="D49" s="116">
        <v>560035</v>
      </c>
      <c r="E49" s="117"/>
      <c r="N49" s="78"/>
    </row>
    <row r="50" spans="2:14" ht="15" x14ac:dyDescent="0.25">
      <c r="B50" s="85"/>
      <c r="C50" s="115" t="s">
        <v>85</v>
      </c>
      <c r="D50" s="116">
        <v>560036</v>
      </c>
      <c r="E50" s="117"/>
      <c r="N50" s="78"/>
    </row>
    <row r="51" spans="2:14" ht="15" x14ac:dyDescent="0.25">
      <c r="B51" s="85"/>
      <c r="C51" s="115" t="s">
        <v>86</v>
      </c>
      <c r="D51" s="116">
        <v>560037</v>
      </c>
      <c r="E51" s="117"/>
      <c r="N51" s="78"/>
    </row>
    <row r="52" spans="2:14" ht="15" x14ac:dyDescent="0.25">
      <c r="B52" s="85"/>
      <c r="C52" s="115" t="s">
        <v>87</v>
      </c>
      <c r="D52" s="116">
        <v>560038</v>
      </c>
      <c r="E52" s="117"/>
      <c r="N52" s="78"/>
    </row>
    <row r="53" spans="2:14" ht="15" x14ac:dyDescent="0.25">
      <c r="B53" s="85"/>
      <c r="C53" s="115" t="s">
        <v>88</v>
      </c>
      <c r="D53" s="116">
        <v>560039</v>
      </c>
      <c r="E53" s="117"/>
      <c r="N53" s="78"/>
    </row>
    <row r="54" spans="2:14" ht="15" x14ac:dyDescent="0.25">
      <c r="B54" s="85"/>
      <c r="C54" s="115" t="s">
        <v>89</v>
      </c>
      <c r="D54" s="116">
        <v>560040</v>
      </c>
      <c r="E54" s="117"/>
      <c r="N54" s="78"/>
    </row>
    <row r="55" spans="2:14" ht="15" x14ac:dyDescent="0.25">
      <c r="B55" s="85"/>
      <c r="C55" s="115" t="s">
        <v>90</v>
      </c>
      <c r="D55" s="116">
        <v>560041</v>
      </c>
      <c r="E55" s="117"/>
      <c r="N55" s="78"/>
    </row>
    <row r="56" spans="2:14" ht="15" x14ac:dyDescent="0.25">
      <c r="B56" s="85"/>
      <c r="C56" s="115" t="s">
        <v>91</v>
      </c>
      <c r="D56" s="116">
        <v>560042</v>
      </c>
      <c r="E56" s="117"/>
      <c r="N56" s="78"/>
    </row>
    <row r="57" spans="2:14" ht="15" x14ac:dyDescent="0.25">
      <c r="B57" s="85"/>
      <c r="C57" s="115" t="s">
        <v>92</v>
      </c>
      <c r="D57" s="116">
        <v>560043</v>
      </c>
      <c r="E57" s="117"/>
      <c r="N57" s="78"/>
    </row>
    <row r="58" spans="2:14" ht="15" x14ac:dyDescent="0.25">
      <c r="B58" s="85"/>
      <c r="C58" s="115" t="s">
        <v>93</v>
      </c>
      <c r="D58" s="116">
        <v>560044</v>
      </c>
      <c r="E58" s="117"/>
      <c r="N58" s="78"/>
    </row>
    <row r="59" spans="2:14" ht="15" x14ac:dyDescent="0.25">
      <c r="B59" s="85"/>
      <c r="C59" s="115" t="s">
        <v>94</v>
      </c>
      <c r="D59" s="116">
        <v>560045</v>
      </c>
      <c r="E59" s="117"/>
      <c r="N59" s="78"/>
    </row>
    <row r="60" spans="2:14" ht="15" x14ac:dyDescent="0.25">
      <c r="B60" s="85"/>
      <c r="C60" s="115" t="s">
        <v>95</v>
      </c>
      <c r="D60" s="116">
        <v>560046</v>
      </c>
      <c r="E60" s="117"/>
      <c r="N60" s="78"/>
    </row>
    <row r="61" spans="2:14" ht="15" x14ac:dyDescent="0.25">
      <c r="B61" s="85"/>
      <c r="C61" s="115" t="s">
        <v>96</v>
      </c>
      <c r="D61" s="116">
        <v>560047</v>
      </c>
      <c r="E61" s="117"/>
      <c r="N61" s="78"/>
    </row>
    <row r="62" spans="2:14" ht="15" x14ac:dyDescent="0.25">
      <c r="B62" s="85"/>
      <c r="C62" s="115" t="s">
        <v>97</v>
      </c>
      <c r="D62" s="116">
        <v>560048</v>
      </c>
      <c r="E62" s="117"/>
      <c r="N62" s="78"/>
    </row>
    <row r="63" spans="2:14" ht="15" x14ac:dyDescent="0.25">
      <c r="B63" s="85"/>
      <c r="C63" s="115" t="s">
        <v>98</v>
      </c>
      <c r="D63" s="116">
        <v>560049</v>
      </c>
      <c r="E63" s="117"/>
      <c r="N63" s="78"/>
    </row>
    <row r="64" spans="2:14" ht="15" x14ac:dyDescent="0.25">
      <c r="B64" s="85"/>
      <c r="C64" s="115" t="s">
        <v>99</v>
      </c>
      <c r="D64" s="116">
        <v>560050</v>
      </c>
      <c r="E64" s="117"/>
      <c r="N64" s="78"/>
    </row>
    <row r="65" spans="2:14" ht="15" x14ac:dyDescent="0.25">
      <c r="B65" s="85"/>
      <c r="C65" s="115" t="s">
        <v>199</v>
      </c>
      <c r="D65" s="116">
        <v>560051</v>
      </c>
      <c r="E65" s="117"/>
      <c r="N65" s="78"/>
    </row>
    <row r="66" spans="2:14" ht="15" x14ac:dyDescent="0.25">
      <c r="B66" s="85"/>
      <c r="C66" s="115" t="s">
        <v>100</v>
      </c>
      <c r="D66" s="116">
        <v>560051</v>
      </c>
      <c r="E66" s="117"/>
      <c r="N66" s="78"/>
    </row>
    <row r="67" spans="2:14" ht="15" x14ac:dyDescent="0.25">
      <c r="B67" s="85"/>
      <c r="C67" s="115" t="s">
        <v>101</v>
      </c>
      <c r="D67" s="116">
        <v>560052</v>
      </c>
      <c r="E67" s="117"/>
      <c r="N67" s="78"/>
    </row>
    <row r="68" spans="2:14" ht="15" x14ac:dyDescent="0.25">
      <c r="B68" s="85"/>
      <c r="C68" s="115" t="s">
        <v>102</v>
      </c>
      <c r="D68" s="116">
        <v>560053</v>
      </c>
      <c r="E68" s="117"/>
      <c r="N68" s="78"/>
    </row>
    <row r="69" spans="2:14" ht="15" x14ac:dyDescent="0.25">
      <c r="B69" s="85"/>
      <c r="C69" s="115" t="s">
        <v>103</v>
      </c>
      <c r="D69" s="116">
        <v>560054</v>
      </c>
      <c r="E69" s="117"/>
      <c r="N69" s="78"/>
    </row>
    <row r="70" spans="2:14" ht="15" x14ac:dyDescent="0.25">
      <c r="B70" s="85"/>
      <c r="C70" s="115" t="s">
        <v>200</v>
      </c>
      <c r="D70" s="116">
        <v>560054</v>
      </c>
      <c r="E70" s="117"/>
      <c r="N70" s="78"/>
    </row>
    <row r="71" spans="2:14" ht="15" x14ac:dyDescent="0.25">
      <c r="B71" s="85"/>
      <c r="C71" s="115" t="s">
        <v>104</v>
      </c>
      <c r="D71" s="116">
        <v>560055</v>
      </c>
      <c r="E71" s="117"/>
      <c r="N71" s="78"/>
    </row>
    <row r="72" spans="2:14" ht="15" x14ac:dyDescent="0.25">
      <c r="B72" s="85"/>
      <c r="C72" s="115" t="s">
        <v>105</v>
      </c>
      <c r="D72" s="116">
        <v>560056</v>
      </c>
      <c r="E72" s="117"/>
      <c r="N72" s="78"/>
    </row>
    <row r="73" spans="2:14" ht="15" x14ac:dyDescent="0.25">
      <c r="B73" s="85"/>
      <c r="C73" s="115" t="s">
        <v>106</v>
      </c>
      <c r="D73" s="116">
        <v>560057</v>
      </c>
      <c r="E73" s="117"/>
      <c r="N73" s="78"/>
    </row>
    <row r="74" spans="2:14" ht="15" x14ac:dyDescent="0.25">
      <c r="B74" s="85"/>
      <c r="C74" s="115" t="s">
        <v>107</v>
      </c>
      <c r="D74" s="116">
        <v>560058</v>
      </c>
      <c r="E74" s="117"/>
      <c r="N74" s="78"/>
    </row>
    <row r="75" spans="2:14" ht="15" x14ac:dyDescent="0.25">
      <c r="B75" s="85"/>
      <c r="C75" s="115" t="s">
        <v>108</v>
      </c>
      <c r="D75" s="116">
        <v>560059</v>
      </c>
      <c r="E75" s="117"/>
      <c r="N75" s="78"/>
    </row>
    <row r="76" spans="2:14" ht="15" x14ac:dyDescent="0.25">
      <c r="B76" s="85"/>
      <c r="C76" s="115" t="s">
        <v>109</v>
      </c>
      <c r="D76" s="116">
        <v>560060</v>
      </c>
      <c r="E76" s="117"/>
      <c r="N76" s="78"/>
    </row>
    <row r="77" spans="2:14" ht="15" x14ac:dyDescent="0.25">
      <c r="B77" s="85"/>
      <c r="C77" s="115" t="s">
        <v>110</v>
      </c>
      <c r="D77" s="116">
        <v>560061</v>
      </c>
      <c r="E77" s="117"/>
      <c r="N77" s="78"/>
    </row>
    <row r="78" spans="2:14" ht="15" x14ac:dyDescent="0.25">
      <c r="B78" s="85"/>
      <c r="C78" s="115" t="s">
        <v>111</v>
      </c>
      <c r="D78" s="116">
        <v>560062</v>
      </c>
      <c r="E78" s="117"/>
      <c r="N78" s="78"/>
    </row>
    <row r="79" spans="2:14" ht="15" x14ac:dyDescent="0.25">
      <c r="B79" s="85"/>
      <c r="C79" s="115" t="s">
        <v>112</v>
      </c>
      <c r="D79" s="116">
        <v>560063</v>
      </c>
      <c r="E79" s="117"/>
      <c r="N79" s="78"/>
    </row>
    <row r="80" spans="2:14" ht="15" x14ac:dyDescent="0.25">
      <c r="B80" s="85"/>
      <c r="C80" s="115" t="s">
        <v>113</v>
      </c>
      <c r="D80" s="116">
        <v>560064</v>
      </c>
      <c r="E80" s="117"/>
      <c r="N80" s="78"/>
    </row>
    <row r="81" spans="2:14" ht="15" x14ac:dyDescent="0.25">
      <c r="B81" s="85"/>
      <c r="C81" s="115" t="s">
        <v>114</v>
      </c>
      <c r="D81" s="116">
        <v>560065</v>
      </c>
      <c r="E81" s="117"/>
      <c r="N81" s="78"/>
    </row>
    <row r="82" spans="2:14" ht="15" x14ac:dyDescent="0.25">
      <c r="B82" s="85"/>
      <c r="C82" s="115" t="s">
        <v>115</v>
      </c>
      <c r="D82" s="116">
        <v>560066</v>
      </c>
      <c r="E82" s="117"/>
      <c r="N82" s="78"/>
    </row>
    <row r="83" spans="2:14" ht="15" x14ac:dyDescent="0.25">
      <c r="B83" s="85"/>
      <c r="C83" s="115" t="s">
        <v>116</v>
      </c>
      <c r="D83" s="116">
        <v>560067</v>
      </c>
      <c r="E83" s="117"/>
      <c r="N83" s="78"/>
    </row>
    <row r="84" spans="2:14" ht="15" x14ac:dyDescent="0.25">
      <c r="B84" s="85"/>
      <c r="C84" s="115" t="s">
        <v>117</v>
      </c>
      <c r="D84" s="116">
        <v>560068</v>
      </c>
      <c r="E84" s="117"/>
      <c r="N84" s="78"/>
    </row>
    <row r="85" spans="2:14" ht="15" x14ac:dyDescent="0.25">
      <c r="B85" s="85"/>
      <c r="C85" s="115" t="s">
        <v>118</v>
      </c>
      <c r="D85" s="116">
        <v>560069</v>
      </c>
      <c r="E85" s="117"/>
      <c r="N85" s="78"/>
    </row>
    <row r="86" spans="2:14" ht="15" x14ac:dyDescent="0.25">
      <c r="B86" s="85"/>
      <c r="C86" s="115" t="s">
        <v>119</v>
      </c>
      <c r="D86" s="116">
        <v>560070</v>
      </c>
      <c r="E86" s="117"/>
      <c r="N86" s="78"/>
    </row>
    <row r="87" spans="2:14" ht="15" x14ac:dyDescent="0.25">
      <c r="B87" s="85"/>
      <c r="C87" s="115" t="s">
        <v>120</v>
      </c>
      <c r="D87" s="116">
        <v>560071</v>
      </c>
      <c r="E87" s="117"/>
      <c r="N87" s="78"/>
    </row>
    <row r="88" spans="2:14" ht="15" x14ac:dyDescent="0.25">
      <c r="B88" s="85"/>
      <c r="C88" s="115" t="s">
        <v>121</v>
      </c>
      <c r="D88" s="116">
        <v>560072</v>
      </c>
      <c r="E88" s="117"/>
      <c r="N88" s="78"/>
    </row>
    <row r="89" spans="2:14" ht="15" x14ac:dyDescent="0.25">
      <c r="B89" s="85"/>
      <c r="C89" s="115" t="s">
        <v>122</v>
      </c>
      <c r="D89" s="116">
        <v>560073</v>
      </c>
      <c r="E89" s="117"/>
      <c r="N89" s="78"/>
    </row>
    <row r="90" spans="2:14" ht="15" x14ac:dyDescent="0.25">
      <c r="B90" s="85"/>
      <c r="C90" s="115" t="s">
        <v>123</v>
      </c>
      <c r="D90" s="116">
        <v>560074</v>
      </c>
      <c r="E90" s="117"/>
      <c r="N90" s="78"/>
    </row>
    <row r="91" spans="2:14" ht="15" x14ac:dyDescent="0.25">
      <c r="B91" s="85"/>
      <c r="C91" s="115" t="s">
        <v>124</v>
      </c>
      <c r="D91" s="116">
        <v>560075</v>
      </c>
      <c r="E91" s="117"/>
      <c r="N91" s="78"/>
    </row>
    <row r="92" spans="2:14" ht="15" x14ac:dyDescent="0.25">
      <c r="B92" s="85"/>
      <c r="C92" s="115" t="s">
        <v>201</v>
      </c>
      <c r="D92" s="116">
        <v>560076</v>
      </c>
      <c r="E92" s="117"/>
      <c r="N92" s="78"/>
    </row>
    <row r="93" spans="2:14" ht="15" x14ac:dyDescent="0.25">
      <c r="B93" s="85"/>
      <c r="C93" s="115" t="s">
        <v>125</v>
      </c>
      <c r="D93" s="116">
        <v>560076</v>
      </c>
      <c r="E93" s="117"/>
      <c r="N93" s="78"/>
    </row>
    <row r="94" spans="2:14" ht="15" x14ac:dyDescent="0.25">
      <c r="B94" s="85"/>
      <c r="C94" s="115" t="s">
        <v>126</v>
      </c>
      <c r="D94" s="116">
        <v>560077</v>
      </c>
      <c r="E94" s="117"/>
      <c r="N94" s="78"/>
    </row>
    <row r="95" spans="2:14" ht="15" x14ac:dyDescent="0.25">
      <c r="B95" s="85"/>
      <c r="C95" s="115" t="s">
        <v>127</v>
      </c>
      <c r="D95" s="116">
        <v>560078</v>
      </c>
      <c r="E95" s="117"/>
      <c r="N95" s="78"/>
    </row>
    <row r="96" spans="2:14" ht="15" x14ac:dyDescent="0.25">
      <c r="B96" s="85"/>
      <c r="C96" s="115" t="s">
        <v>128</v>
      </c>
      <c r="D96" s="116">
        <v>560079</v>
      </c>
      <c r="E96" s="117"/>
      <c r="N96" s="78"/>
    </row>
    <row r="97" spans="2:14" ht="15" x14ac:dyDescent="0.25">
      <c r="B97" s="85"/>
      <c r="C97" s="115" t="s">
        <v>129</v>
      </c>
      <c r="D97" s="116">
        <v>560083</v>
      </c>
      <c r="E97" s="117"/>
      <c r="N97" s="78"/>
    </row>
    <row r="98" spans="2:14" ht="15" x14ac:dyDescent="0.25">
      <c r="B98" s="85"/>
      <c r="C98" s="115" t="s">
        <v>202</v>
      </c>
      <c r="D98" s="116">
        <v>560084</v>
      </c>
      <c r="E98" s="117"/>
      <c r="N98" s="78"/>
    </row>
    <row r="99" spans="2:14" ht="15" x14ac:dyDescent="0.25">
      <c r="B99" s="85"/>
      <c r="C99" s="115" t="s">
        <v>130</v>
      </c>
      <c r="D99" s="116">
        <v>560084</v>
      </c>
      <c r="E99" s="117"/>
      <c r="N99" s="78"/>
    </row>
    <row r="100" spans="2:14" ht="15" x14ac:dyDescent="0.25">
      <c r="B100" s="85"/>
      <c r="C100" s="115" t="s">
        <v>131</v>
      </c>
      <c r="D100" s="116">
        <v>560085</v>
      </c>
      <c r="E100" s="117"/>
      <c r="N100" s="78"/>
    </row>
    <row r="101" spans="2:14" ht="15" x14ac:dyDescent="0.25">
      <c r="B101" s="85"/>
      <c r="C101" s="115" t="s">
        <v>132</v>
      </c>
      <c r="D101" s="116">
        <v>560086</v>
      </c>
      <c r="E101" s="117"/>
      <c r="N101" s="78"/>
    </row>
    <row r="102" spans="2:14" ht="15" x14ac:dyDescent="0.25">
      <c r="B102" s="85"/>
      <c r="C102" s="115" t="s">
        <v>133</v>
      </c>
      <c r="D102" s="116">
        <v>560088</v>
      </c>
      <c r="E102" s="117"/>
      <c r="N102" s="78"/>
    </row>
    <row r="103" spans="2:14" ht="15" x14ac:dyDescent="0.25">
      <c r="B103" s="85"/>
      <c r="C103" s="115" t="s">
        <v>134</v>
      </c>
      <c r="D103" s="116">
        <v>560089</v>
      </c>
      <c r="E103" s="117"/>
      <c r="N103" s="78"/>
    </row>
    <row r="104" spans="2:14" ht="15" x14ac:dyDescent="0.25">
      <c r="B104" s="85"/>
      <c r="C104" s="115" t="s">
        <v>135</v>
      </c>
      <c r="D104" s="116">
        <v>560090</v>
      </c>
      <c r="E104" s="117"/>
      <c r="N104" s="78"/>
    </row>
    <row r="105" spans="2:14" ht="15" x14ac:dyDescent="0.25">
      <c r="B105" s="85"/>
      <c r="C105" s="115" t="s">
        <v>136</v>
      </c>
      <c r="D105" s="116">
        <v>560091</v>
      </c>
      <c r="E105" s="117"/>
      <c r="N105" s="78"/>
    </row>
    <row r="106" spans="2:14" ht="15" x14ac:dyDescent="0.25">
      <c r="B106" s="85"/>
      <c r="C106" s="115" t="s">
        <v>137</v>
      </c>
      <c r="D106" s="116">
        <v>560092</v>
      </c>
      <c r="E106" s="117"/>
      <c r="N106" s="78"/>
    </row>
    <row r="107" spans="2:14" ht="15" x14ac:dyDescent="0.25">
      <c r="B107" s="85"/>
      <c r="C107" s="115" t="s">
        <v>138</v>
      </c>
      <c r="D107" s="116">
        <v>560093</v>
      </c>
      <c r="E107" s="117"/>
      <c r="N107" s="78"/>
    </row>
    <row r="108" spans="2:14" ht="15" x14ac:dyDescent="0.25">
      <c r="B108" s="85"/>
      <c r="C108" s="115" t="s">
        <v>203</v>
      </c>
      <c r="D108" s="116">
        <v>560094</v>
      </c>
      <c r="E108" s="117"/>
      <c r="N108" s="78"/>
    </row>
    <row r="109" spans="2:14" ht="15" x14ac:dyDescent="0.25">
      <c r="B109" s="85"/>
      <c r="C109" s="115" t="s">
        <v>139</v>
      </c>
      <c r="D109" s="116">
        <v>560094</v>
      </c>
      <c r="E109" s="117"/>
      <c r="N109" s="78"/>
    </row>
    <row r="110" spans="2:14" ht="15" x14ac:dyDescent="0.25">
      <c r="B110" s="85"/>
      <c r="C110" s="115" t="s">
        <v>140</v>
      </c>
      <c r="D110" s="116">
        <v>560095</v>
      </c>
      <c r="E110" s="117"/>
      <c r="N110" s="78"/>
    </row>
    <row r="111" spans="2:14" ht="15" x14ac:dyDescent="0.25">
      <c r="B111" s="85"/>
      <c r="C111" s="115" t="s">
        <v>141</v>
      </c>
      <c r="D111" s="116">
        <v>560096</v>
      </c>
      <c r="E111" s="117"/>
      <c r="N111" s="78"/>
    </row>
    <row r="112" spans="2:14" ht="15" x14ac:dyDescent="0.25">
      <c r="B112" s="85"/>
      <c r="C112" s="115" t="s">
        <v>142</v>
      </c>
      <c r="D112" s="116">
        <v>560097</v>
      </c>
      <c r="E112" s="117"/>
      <c r="N112" s="78"/>
    </row>
    <row r="113" spans="2:14" ht="15" x14ac:dyDescent="0.25">
      <c r="B113" s="85"/>
      <c r="C113" s="115" t="s">
        <v>143</v>
      </c>
      <c r="D113" s="116">
        <v>560098</v>
      </c>
      <c r="E113" s="117"/>
      <c r="N113" s="78"/>
    </row>
    <row r="114" spans="2:14" ht="15" x14ac:dyDescent="0.25">
      <c r="B114" s="85"/>
      <c r="C114" s="115" t="s">
        <v>144</v>
      </c>
      <c r="D114" s="116">
        <v>560099</v>
      </c>
      <c r="E114" s="117"/>
      <c r="N114" s="78"/>
    </row>
    <row r="115" spans="2:14" ht="15.75" thickBot="1" x14ac:dyDescent="0.3">
      <c r="B115" s="85"/>
      <c r="C115" s="118" t="s">
        <v>145</v>
      </c>
      <c r="D115" s="119">
        <v>560100</v>
      </c>
      <c r="E115" s="117"/>
      <c r="N115" s="78"/>
    </row>
    <row r="116" spans="2:14" ht="15" x14ac:dyDescent="0.25">
      <c r="B116" s="85"/>
      <c r="N116" s="78"/>
    </row>
    <row r="117" spans="2:14" ht="15" x14ac:dyDescent="0.25">
      <c r="B117" s="85"/>
      <c r="N117" s="78"/>
    </row>
    <row r="118" spans="2:14" ht="15" x14ac:dyDescent="0.25">
      <c r="B118" s="85"/>
      <c r="N118" s="78"/>
    </row>
    <row r="119" spans="2:14" ht="15" x14ac:dyDescent="0.25">
      <c r="B119" s="85"/>
      <c r="N119" s="78"/>
    </row>
    <row r="120" spans="2:14" ht="15" x14ac:dyDescent="0.25">
      <c r="B120" s="85"/>
      <c r="N120" s="78"/>
    </row>
    <row r="121" spans="2:14" ht="15" x14ac:dyDescent="0.25">
      <c r="B121" s="85"/>
      <c r="N121" s="78"/>
    </row>
    <row r="122" spans="2:14" ht="15" x14ac:dyDescent="0.25">
      <c r="B122" s="85"/>
      <c r="N122" s="78"/>
    </row>
    <row r="123" spans="2:14" ht="15" x14ac:dyDescent="0.25">
      <c r="B123" s="85"/>
      <c r="N123" s="78"/>
    </row>
    <row r="124" spans="2:14" ht="15" x14ac:dyDescent="0.25">
      <c r="B124" s="85"/>
      <c r="N124" s="78"/>
    </row>
    <row r="125" spans="2:14" ht="15" x14ac:dyDescent="0.25">
      <c r="B125" s="85"/>
      <c r="N125" s="78"/>
    </row>
    <row r="126" spans="2:14" ht="15" x14ac:dyDescent="0.25">
      <c r="B126" s="85"/>
      <c r="N126" s="78"/>
    </row>
    <row r="127" spans="2:14" ht="15" x14ac:dyDescent="0.25">
      <c r="B127" s="85"/>
      <c r="N127" s="78"/>
    </row>
    <row r="128" spans="2:14" ht="15" x14ac:dyDescent="0.25">
      <c r="B128" s="85"/>
      <c r="N128" s="78"/>
    </row>
    <row r="129" spans="2:28" ht="15" x14ac:dyDescent="0.25">
      <c r="B129" s="85"/>
      <c r="N129" s="78"/>
    </row>
    <row r="130" spans="2:28" ht="15" x14ac:dyDescent="0.25">
      <c r="B130" s="85"/>
      <c r="N130" s="78"/>
    </row>
    <row r="131" spans="2:28" ht="15" x14ac:dyDescent="0.25">
      <c r="B131" s="85"/>
      <c r="N131" s="78"/>
    </row>
    <row r="132" spans="2:28" ht="15" x14ac:dyDescent="0.25">
      <c r="B132" s="85"/>
      <c r="N132" s="78"/>
    </row>
    <row r="133" spans="2:28" ht="15" x14ac:dyDescent="0.25">
      <c r="B133" s="85"/>
      <c r="N133" s="78"/>
    </row>
    <row r="134" spans="2:28" ht="15" x14ac:dyDescent="0.25">
      <c r="B134" s="85"/>
      <c r="C134" s="98"/>
      <c r="D134"/>
      <c r="E134"/>
      <c r="F134"/>
      <c r="H134"/>
      <c r="I134"/>
      <c r="J134"/>
      <c r="K134"/>
      <c r="L134"/>
      <c r="M134"/>
      <c r="N134" s="78"/>
    </row>
    <row r="135" spans="2:28" customFormat="1" ht="15" x14ac:dyDescent="0.25">
      <c r="B135" s="85"/>
      <c r="N135" s="78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</row>
    <row r="136" spans="2:28" customFormat="1" ht="15" x14ac:dyDescent="0.25">
      <c r="B136" s="85"/>
      <c r="C136" s="120"/>
      <c r="D136" s="120"/>
      <c r="E136" s="120"/>
      <c r="F136" s="120"/>
      <c r="N136" s="78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</row>
    <row r="137" spans="2:28" customFormat="1" ht="15" x14ac:dyDescent="0.25">
      <c r="B137" s="85"/>
      <c r="C137" s="121"/>
      <c r="D137" s="74"/>
      <c r="E137" s="74"/>
      <c r="F137" s="74"/>
      <c r="G137" s="120"/>
      <c r="N137" s="78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</row>
    <row r="138" spans="2:28" customFormat="1" ht="15" x14ac:dyDescent="0.25">
      <c r="B138" s="85"/>
      <c r="C138" s="121"/>
      <c r="D138" s="74"/>
      <c r="E138" s="74"/>
      <c r="F138" s="74"/>
      <c r="G138" s="74"/>
      <c r="N138" s="78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</row>
    <row r="139" spans="2:28" customFormat="1" ht="15" x14ac:dyDescent="0.25">
      <c r="B139" s="85"/>
      <c r="C139" s="121"/>
      <c r="D139" s="74"/>
      <c r="E139" s="74"/>
      <c r="F139" s="74"/>
      <c r="G139" s="74"/>
      <c r="N139" s="78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</row>
    <row r="140" spans="2:28" customFormat="1" ht="15" x14ac:dyDescent="0.25">
      <c r="B140" s="85"/>
      <c r="C140" s="121"/>
      <c r="D140" s="74"/>
      <c r="E140" s="74"/>
      <c r="F140" s="74"/>
      <c r="G140" s="74"/>
      <c r="N140" s="78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</row>
    <row r="141" spans="2:28" customFormat="1" ht="15" x14ac:dyDescent="0.25">
      <c r="B141" s="85"/>
      <c r="C141" s="121"/>
      <c r="D141" s="74"/>
      <c r="E141" s="74"/>
      <c r="F141" s="74"/>
      <c r="G141" s="74"/>
      <c r="N141" s="78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</row>
    <row r="142" spans="2:28" customFormat="1" ht="15" x14ac:dyDescent="0.25">
      <c r="B142" s="85"/>
      <c r="C142" s="121"/>
      <c r="D142" s="74"/>
      <c r="E142" s="74"/>
      <c r="F142" s="74"/>
      <c r="G142" s="74"/>
      <c r="N142" s="78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</row>
    <row r="143" spans="2:28" customFormat="1" ht="15" x14ac:dyDescent="0.25">
      <c r="B143" s="85"/>
      <c r="C143" s="121"/>
      <c r="D143" s="74"/>
      <c r="E143" s="74"/>
      <c r="F143" s="74"/>
      <c r="G143" s="74"/>
      <c r="N143" s="78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</row>
    <row r="144" spans="2:28" customFormat="1" ht="15" x14ac:dyDescent="0.25">
      <c r="B144" s="85"/>
      <c r="C144" s="121"/>
      <c r="D144" s="74"/>
      <c r="E144" s="74"/>
      <c r="F144" s="74"/>
      <c r="G144" s="74"/>
      <c r="N144" s="78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</row>
    <row r="145" spans="2:28" customFormat="1" ht="15" x14ac:dyDescent="0.25">
      <c r="B145" s="85"/>
      <c r="C145" s="121"/>
      <c r="D145" s="74"/>
      <c r="E145" s="74"/>
      <c r="F145" s="74"/>
      <c r="G145" s="74"/>
      <c r="N145" s="78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</row>
    <row r="146" spans="2:28" customFormat="1" ht="15" x14ac:dyDescent="0.25">
      <c r="B146" s="85"/>
      <c r="C146" s="121"/>
      <c r="D146" s="74"/>
      <c r="E146" s="74"/>
      <c r="F146" s="74"/>
      <c r="G146" s="74"/>
      <c r="N146" s="78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</row>
    <row r="147" spans="2:28" customFormat="1" ht="15" x14ac:dyDescent="0.25">
      <c r="B147" s="85"/>
      <c r="G147" s="74"/>
      <c r="N147" s="78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</row>
    <row r="148" spans="2:28" customFormat="1" ht="15" x14ac:dyDescent="0.25">
      <c r="B148" s="85"/>
      <c r="C148" s="74"/>
      <c r="D148" s="122"/>
      <c r="N148" s="78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</row>
    <row r="149" spans="2:28" customFormat="1" ht="15" x14ac:dyDescent="0.25">
      <c r="B149" s="85"/>
      <c r="C149" s="74"/>
      <c r="D149" s="122"/>
      <c r="N149" s="78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</row>
    <row r="150" spans="2:28" customFormat="1" ht="15" x14ac:dyDescent="0.25">
      <c r="B150" s="85"/>
      <c r="N150" s="78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</row>
    <row r="151" spans="2:28" customFormat="1" ht="15" x14ac:dyDescent="0.25">
      <c r="B151" s="85"/>
      <c r="N151" s="78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</row>
    <row r="152" spans="2:28" customFormat="1" ht="15" x14ac:dyDescent="0.25">
      <c r="B152" s="77"/>
      <c r="C152" s="76"/>
      <c r="D152" s="76"/>
      <c r="E152" s="76"/>
      <c r="F152" s="76"/>
      <c r="G152" s="17"/>
      <c r="H152" s="76"/>
      <c r="I152" s="76"/>
      <c r="J152" s="76"/>
      <c r="K152" s="76"/>
      <c r="L152" s="76"/>
      <c r="M152" s="76"/>
      <c r="N152" s="75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</row>
    <row r="153" spans="2:28" customFormat="1" ht="15" customHeight="1" x14ac:dyDescent="0.25">
      <c r="G153" s="94"/>
    </row>
  </sheetData>
  <pageMargins left="0.7" right="0.7" top="0.75" bottom="0.75" header="0.3" footer="0.3"/>
  <pageSetup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6</vt:i4>
      </vt:variant>
    </vt:vector>
  </HeadingPairs>
  <TitlesOfParts>
    <vt:vector size="24" baseType="lpstr">
      <vt:lpstr>Functions Exercises 1</vt:lpstr>
      <vt:lpstr>Text Functions 1</vt:lpstr>
      <vt:lpstr>Text Function Exercises 1</vt:lpstr>
      <vt:lpstr>Text Function Exercises 2</vt:lpstr>
      <vt:lpstr>Vlookup Exercises 1</vt:lpstr>
      <vt:lpstr>Vlookup Exercises 2</vt:lpstr>
      <vt:lpstr>Question1</vt:lpstr>
      <vt:lpstr>Question3</vt:lpstr>
      <vt:lpstr>Question4</vt:lpstr>
      <vt:lpstr>Question5</vt:lpstr>
      <vt:lpstr>Question7</vt:lpstr>
      <vt:lpstr>Question8</vt:lpstr>
      <vt:lpstr>Question10</vt:lpstr>
      <vt:lpstr>Test1</vt:lpstr>
      <vt:lpstr>Test2</vt:lpstr>
      <vt:lpstr>Test3</vt:lpstr>
      <vt:lpstr>Test4</vt:lpstr>
      <vt:lpstr>Test5</vt:lpstr>
      <vt:lpstr>Question1!Print_Area</vt:lpstr>
      <vt:lpstr>Question10!Print_Area</vt:lpstr>
      <vt:lpstr>Question3!Print_Area</vt:lpstr>
      <vt:lpstr>Question4!Print_Area</vt:lpstr>
      <vt:lpstr>Question5!Print_Area</vt:lpstr>
      <vt:lpstr>Question7!Print_Area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Kumar Mishra</dc:creator>
  <cp:lastModifiedBy>QSK1184</cp:lastModifiedBy>
  <dcterms:created xsi:type="dcterms:W3CDTF">2017-01-17T07:24:20Z</dcterms:created>
  <dcterms:modified xsi:type="dcterms:W3CDTF">2024-03-18T08:00:20Z</dcterms:modified>
</cp:coreProperties>
</file>